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vmikhalkina\Desktop\ПРАЙС-ЛИСТЫ 2025\ГОРКИ ОТЕЛИ\"/>
    </mc:Choice>
  </mc:AlternateContent>
  <xr:revisionPtr revIDLastSave="0" documentId="13_ncr:1_{4E14792C-83D5-40B0-B717-F95CBF40F1C7}" xr6:coauthVersionLast="45" xr6:coauthVersionMax="45" xr10:uidLastSave="{00000000-0000-0000-0000-000000000000}"/>
  <bookViews>
    <workbookView xWindow="-120" yWindow="-120" windowWidth="19440" windowHeight="15000" tabRatio="628" xr2:uid="{00000000-000D-0000-FFFF-FFFF00000000}"/>
  </bookViews>
  <sheets>
    <sheet name="C завтраками| Bed and breakfast" sheetId="7" r:id="rId1"/>
    <sheet name="RO 2025 | COMMISSION " sheetId="94" r:id="rId2"/>
    <sheet name="Отдыхай катай| COMIS" sheetId="89" r:id="rId3"/>
    <sheet name="Отдыхай катай|FIT15" sheetId="40" state="hidden" r:id="rId4"/>
    <sheet name="Отдыхай катай| FIT18" sheetId="88" state="hidden" r:id="rId5"/>
    <sheet name="Отдыхай катай| FIT18+25" sheetId="97" state="hidden" r:id="rId6"/>
    <sheet name="Отдыхай катай| FIT20" sheetId="98" state="hidden" r:id="rId7"/>
    <sheet name="Каникулы в горах 25  | COMM " sheetId="84" state="hidden" r:id="rId8"/>
    <sheet name="Каникулы в горах 25 | FIT15 " sheetId="82" state="hidden" r:id="rId9"/>
    <sheet name="Каникулы в горах 25 | FIT 18" sheetId="137" state="hidden" r:id="rId10"/>
    <sheet name="Каникулы в горах 25 | FIT 18+25" sheetId="138" state="hidden" r:id="rId11"/>
    <sheet name="Каникулы в горах 25 | FIT 20" sheetId="140" state="hidden" r:id="rId12"/>
    <sheet name="Авиа25%" sheetId="126" state="hidden" r:id="rId13"/>
    <sheet name="Авиа25%+25" sheetId="125" state="hidden" r:id="rId14"/>
    <sheet name="Наполни своё лето comiss " sheetId="111" state="hidden" r:id="rId15"/>
    <sheet name="Наполни своё лето  |FIT15" sheetId="112" state="hidden" r:id="rId16"/>
    <sheet name="Наполни своё лето  |FIT18 " sheetId="113" state="hidden" r:id="rId17"/>
    <sheet name="Наполни своё лето  |FIT18+25 " sheetId="114" state="hidden" r:id="rId18"/>
    <sheet name="Наполни своё лето |FIT20" sheetId="115" state="hidden" r:id="rId19"/>
    <sheet name="4=3 | COMISSION" sheetId="87" state="hidden" r:id="rId20"/>
    <sheet name="4=3 | FIT18" sheetId="86" state="hidden" r:id="rId21"/>
    <sheet name="4=3 | FIT18+25" sheetId="122" state="hidden" r:id="rId22"/>
    <sheet name="4=3 | FIT20" sheetId="123" state="hidden" r:id="rId23"/>
    <sheet name="Каникулы в горах  |FIT15" sheetId="110" state="hidden" r:id="rId24"/>
    <sheet name="Осенние каникулы | FIT18 " sheetId="83" state="hidden" r:id="rId25"/>
    <sheet name="4=3 | FIT15 " sheetId="85" state="hidden" r:id="rId26"/>
    <sheet name="Отель + Сочи Парк comiss" sheetId="132" r:id="rId27"/>
    <sheet name="Отель + Сочи Парк  |FIT15" sheetId="133" state="hidden" r:id="rId28"/>
    <sheet name="Отель + Сочи Парк  |FIT18" sheetId="134" state="hidden" r:id="rId29"/>
    <sheet name="Отель + Сочи Парк  |FIT18+25" sheetId="135" state="hidden" r:id="rId30"/>
    <sheet name="Отель + Сочи Парк |FIT20" sheetId="136" state="hidden" r:id="rId31"/>
    <sheet name="нетто 15" sheetId="22" state="hidden" r:id="rId32"/>
    <sheet name="нетто 20% " sheetId="100" state="hidden" r:id="rId33"/>
    <sheet name="нетто 18+25" sheetId="99" state="hidden" r:id="rId34"/>
    <sheet name="нетто 18" sheetId="69" state="hidden" r:id="rId35"/>
    <sheet name="нетто 20" sheetId="23" state="hidden" r:id="rId36"/>
    <sheet name="нетто 20 + 25руб." sheetId="56" state="hidden" r:id="rId37"/>
    <sheet name="РБ ВВ 10(2022) | FIT15" sheetId="43" state="hidden" r:id="rId38"/>
    <sheet name="РБ ВВ 10(2022) | FIT20" sheetId="44" state="hidden" r:id="rId39"/>
    <sheet name="РБ ВВ 10(2022) | FIT20+25руб." sheetId="57" state="hidden" r:id="rId40"/>
    <sheet name="РБ ВВ 10(2022) | COMMISSION" sheetId="45" state="hidden" r:id="rId41"/>
    <sheet name="РБ ВВ 15 | FIT15" sheetId="8" state="hidden" r:id="rId42"/>
    <sheet name="РБ ВВ 15 | FIT20" sheetId="24" state="hidden" r:id="rId43"/>
    <sheet name="РБ ВВ 15 | COMMISSION" sheetId="25" state="hidden" r:id="rId44"/>
    <sheet name="РБ ВВ 10(2023) | FIT20 +25руб." sheetId="58" state="hidden" r:id="rId45"/>
    <sheet name="РБ ВВ 15(2022) | FIT15 " sheetId="50" state="hidden" r:id="rId46"/>
    <sheet name="РБ ВВ 15(2022) | FIT20 " sheetId="51" state="hidden" r:id="rId47"/>
    <sheet name="РБ ВВ 15(2022) | FIT20+25руб." sheetId="59" state="hidden" r:id="rId48"/>
    <sheet name="РБ ВВ 15(2022) | COMMISSION" sheetId="52" state="hidden" r:id="rId49"/>
    <sheet name="RO 2022| FIT15" sheetId="17" state="hidden" r:id="rId50"/>
    <sheet name="RO 2022| FIT20" sheetId="26" state="hidden" r:id="rId51"/>
    <sheet name="Room only | FIT20+25руб." sheetId="60" state="hidden" r:id="rId52"/>
    <sheet name="RO 2022| commission" sheetId="27" state="hidden" r:id="rId53"/>
    <sheet name="ЗЭГ Активный |FIT15" sheetId="21" state="hidden" r:id="rId54"/>
    <sheet name="ЗЭГ Активный |FIT20" sheetId="32" state="hidden" r:id="rId55"/>
    <sheet name="ЗЭГ Активный |COMMISSION" sheetId="33" state="hidden" r:id="rId56"/>
    <sheet name="ЗЭГ | FIT20+25руб." sheetId="62" state="hidden" r:id="rId57"/>
    <sheet name="Осенние каникулы |FIT15" sheetId="20" state="hidden" r:id="rId58"/>
    <sheet name="Осенние каникулы |FIT20" sheetId="30" state="hidden" r:id="rId59"/>
    <sheet name="Осенние каникулы |COMMISSION" sheetId="31" state="hidden" r:id="rId60"/>
    <sheet name="Отдыхай и катай расчет" sheetId="39" state="hidden" r:id="rId61"/>
    <sheet name="Отдыхай катай|FIT18" sheetId="41" state="hidden" r:id="rId62"/>
    <sheet name="Отдыхай катай|commission" sheetId="42" state="hidden" r:id="rId63"/>
    <sheet name="РБ ВВ 15(2023) | FIT15 " sheetId="63" state="hidden" r:id="rId64"/>
    <sheet name="РБ ВВ 15(2023) | FIT18" sheetId="64" state="hidden" r:id="rId65"/>
    <sheet name="РБ ВВ 15(2023) | COMMISSION" sheetId="65" state="hidden" r:id="rId66"/>
    <sheet name="RO 2023 | FIT15" sheetId="66" state="hidden" r:id="rId67"/>
    <sheet name="RO 2023 | FIT18" sheetId="67" state="hidden" r:id="rId68"/>
    <sheet name="RO 2023 | COMMISSION" sheetId="68" state="hidden" r:id="rId69"/>
    <sheet name="ЯВК 2023 | COMMISSION" sheetId="70" state="hidden" r:id="rId70"/>
    <sheet name="ЯВК 2023 | FIT15" sheetId="71" state="hidden" r:id="rId71"/>
    <sheet name="ЯВК 2023 | FIT18" sheetId="72" state="hidden" r:id="rId72"/>
    <sheet name="ЗЭГ | FIT15" sheetId="19" state="hidden" r:id="rId73"/>
    <sheet name="ЗЭГ | FIT18" sheetId="28" state="hidden" r:id="rId74"/>
    <sheet name="ЗЭГ | COMMISSION" sheetId="29" state="hidden" r:id="rId75"/>
    <sheet name="RO 2025 | FIT15 " sheetId="95" state="hidden" r:id="rId76"/>
    <sheet name="RO 2025 | FIT20 " sheetId="102" state="hidden" r:id="rId77"/>
    <sheet name="RO 2025 | FIT18 +25" sheetId="101" state="hidden" r:id="rId78"/>
    <sheet name="RO 2025 | FIT18 " sheetId="96" state="hidden" r:id="rId79"/>
    <sheet name="Наполни лето | FIT15" sheetId="74" state="hidden" r:id="rId80"/>
    <sheet name="Наполни лето | FIT18" sheetId="75" state="hidden" r:id="rId81"/>
    <sheet name="Наполни лето | COMMISSION" sheetId="76" state="hidden" r:id="rId82"/>
    <sheet name="РБ ВВ 10(2025) | FIT15)" sheetId="79" state="hidden" r:id="rId83"/>
    <sheet name="РБ ВВ 10(2025) | FIT20" sheetId="104" state="hidden" r:id="rId84"/>
    <sheet name="РБ ВВ 10(2025) | FIT18+25" sheetId="103" state="hidden" r:id="rId85"/>
    <sheet name="РБ ВВ 10(2025) | FIT18" sheetId="80" state="hidden" r:id="rId86"/>
    <sheet name="Семейный тариф | COMMISSION " sheetId="127" r:id="rId87"/>
    <sheet name="Семейный тариф | FIT18+25 " sheetId="129" state="hidden" r:id="rId88"/>
    <sheet name="Семейный тариф | FIT18 " sheetId="128" state="hidden" r:id="rId89"/>
    <sheet name="Семейный тариф | FIT20 " sheetId="130" state="hidden" r:id="rId90"/>
    <sheet name="Семейный тариф | FIT15" sheetId="131" state="hidden" r:id="rId91"/>
    <sheet name="Отдыхай и катай | FIT15" sheetId="116" state="hidden" r:id="rId92"/>
    <sheet name="Отдыхай и Катай | FIT20" sheetId="117" state="hidden" r:id="rId93"/>
    <sheet name="Отдыхай и Катай | FIT18+25" sheetId="118" state="hidden" r:id="rId94"/>
    <sheet name="Отдыхай и Катай | FIT18" sheetId="120" state="hidden" r:id="rId95"/>
    <sheet name="Отдыхай и Катай | COMMISSION " sheetId="121" state="hidden" r:id="rId96"/>
    <sheet name="РБ ВВ 15(2024) | FIT20+35" sheetId="106" state="hidden" r:id="rId97"/>
    <sheet name="РБ ВВ 15(2024) | FIT18+25" sheetId="105" state="hidden" r:id="rId98"/>
    <sheet name="РБ ВВ 15(2024) | FIT18" sheetId="91" state="hidden" r:id="rId99"/>
    <sheet name="РБ ВВ 15(2024)|COMISS" sheetId="92" state="hidden" r:id="rId100"/>
  </sheets>
  <definedNames>
    <definedName name="_xlnm.Print_Area" localSheetId="1">'RO 2025 | COMMISSION '!$A$1:$FE$37</definedName>
  </definedNames>
  <calcPr calcId="191029" fullPrecision="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22" i="92" l="1"/>
  <c r="U22" i="92"/>
  <c r="T22" i="92"/>
  <c r="S22" i="92"/>
  <c r="R22" i="92"/>
  <c r="Q22" i="92"/>
  <c r="P22" i="92"/>
  <c r="O22" i="92"/>
  <c r="N22" i="92"/>
  <c r="M22" i="92"/>
  <c r="L22" i="92"/>
  <c r="K22" i="92"/>
  <c r="J22" i="92"/>
  <c r="I22" i="92"/>
  <c r="H22" i="92"/>
  <c r="G22" i="92"/>
  <c r="F22" i="92"/>
  <c r="E22" i="92"/>
  <c r="D22" i="92"/>
  <c r="C22" i="92"/>
  <c r="B22" i="92"/>
  <c r="V21" i="92"/>
  <c r="U21" i="92"/>
  <c r="T21" i="92"/>
  <c r="S21" i="92"/>
  <c r="R21" i="92"/>
  <c r="Q21" i="92"/>
  <c r="P21" i="92"/>
  <c r="O21" i="92"/>
  <c r="N21" i="92"/>
  <c r="M21" i="92"/>
  <c r="L21" i="92"/>
  <c r="K21" i="92"/>
  <c r="J21" i="92"/>
  <c r="I21" i="92"/>
  <c r="H21" i="92"/>
  <c r="G21" i="92"/>
  <c r="F21" i="92"/>
  <c r="E21" i="92"/>
  <c r="D21" i="92"/>
  <c r="C21" i="92"/>
  <c r="BA20" i="92"/>
  <c r="AZ20" i="92"/>
  <c r="AY20" i="92"/>
  <c r="AX20" i="92"/>
  <c r="AW20" i="92"/>
  <c r="AV20" i="92"/>
  <c r="AU20" i="92"/>
  <c r="AT20" i="92"/>
  <c r="AS20" i="92"/>
  <c r="AR20" i="92"/>
  <c r="AQ20" i="92"/>
  <c r="AP20" i="92"/>
  <c r="AO20" i="92"/>
  <c r="AN20" i="92"/>
  <c r="AM20" i="92"/>
  <c r="AL20" i="92"/>
  <c r="AK20" i="92"/>
  <c r="AJ20" i="92"/>
  <c r="AI20" i="92"/>
  <c r="AH20" i="92"/>
  <c r="AG20" i="92"/>
  <c r="AF20" i="92"/>
  <c r="AE20" i="92"/>
  <c r="AD20" i="92"/>
  <c r="AC20" i="92"/>
  <c r="AB20" i="92"/>
  <c r="AA20" i="92"/>
  <c r="Z20" i="92"/>
  <c r="Y20" i="92"/>
  <c r="X20" i="92"/>
  <c r="W20" i="92"/>
  <c r="V20" i="92"/>
  <c r="U20" i="92"/>
  <c r="T20" i="92"/>
  <c r="S20" i="92"/>
  <c r="R20" i="92"/>
  <c r="Q20" i="92"/>
  <c r="P20" i="92"/>
  <c r="O20" i="92"/>
  <c r="N20" i="92"/>
  <c r="M20" i="92"/>
  <c r="L20" i="92"/>
  <c r="K20" i="92"/>
  <c r="J20" i="92"/>
  <c r="I20" i="92"/>
  <c r="H20" i="92"/>
  <c r="G20" i="92"/>
  <c r="F20" i="92"/>
  <c r="E20" i="92"/>
  <c r="D20" i="92"/>
  <c r="C20" i="92"/>
  <c r="B20" i="92"/>
  <c r="BA18" i="92"/>
  <c r="AZ18" i="92"/>
  <c r="AY18" i="92"/>
  <c r="AX18" i="92"/>
  <c r="AW18" i="92"/>
  <c r="AV18" i="92"/>
  <c r="AU18" i="92"/>
  <c r="AT18" i="92"/>
  <c r="AS18" i="92"/>
  <c r="AR18" i="92"/>
  <c r="AQ18" i="92"/>
  <c r="AP18" i="92"/>
  <c r="AO18" i="92"/>
  <c r="AN18" i="92"/>
  <c r="AM18" i="92"/>
  <c r="AL18" i="92"/>
  <c r="AK18" i="92"/>
  <c r="AJ18" i="92"/>
  <c r="AI18" i="92"/>
  <c r="AH18" i="92"/>
  <c r="AG18" i="92"/>
  <c r="AF18" i="92"/>
  <c r="AE18" i="92"/>
  <c r="AD18" i="92"/>
  <c r="AC18" i="92"/>
  <c r="AB18" i="92"/>
  <c r="AA18" i="92"/>
  <c r="Z18" i="92"/>
  <c r="Y18" i="92"/>
  <c r="X18" i="92"/>
  <c r="W18" i="92"/>
  <c r="V18" i="92"/>
  <c r="U18" i="92"/>
  <c r="T18" i="92"/>
  <c r="S18" i="92"/>
  <c r="R18" i="92"/>
  <c r="Q18" i="92"/>
  <c r="P18" i="92"/>
  <c r="O18" i="92"/>
  <c r="N18" i="92"/>
  <c r="M18" i="92"/>
  <c r="L18" i="92"/>
  <c r="K18" i="92"/>
  <c r="J18" i="92"/>
  <c r="I18" i="92"/>
  <c r="H18" i="92"/>
  <c r="G18" i="92"/>
  <c r="F18" i="92"/>
  <c r="E18" i="92"/>
  <c r="D18" i="92"/>
  <c r="C18" i="92"/>
  <c r="B18" i="92"/>
  <c r="BA17" i="92"/>
  <c r="AZ17" i="92"/>
  <c r="AY17" i="92"/>
  <c r="AX17" i="92"/>
  <c r="AW17" i="92"/>
  <c r="AV17" i="92"/>
  <c r="AU17" i="92"/>
  <c r="AT17" i="92"/>
  <c r="AS17" i="92"/>
  <c r="AR17" i="92"/>
  <c r="AQ17" i="92"/>
  <c r="AP17" i="92"/>
  <c r="AO17" i="92"/>
  <c r="AN17" i="92"/>
  <c r="AM17" i="92"/>
  <c r="AL17" i="92"/>
  <c r="AK17" i="92"/>
  <c r="AJ17" i="92"/>
  <c r="AI17" i="92"/>
  <c r="AH17" i="92"/>
  <c r="AG17" i="92"/>
  <c r="AF17" i="92"/>
  <c r="AE17" i="92"/>
  <c r="AD17" i="92"/>
  <c r="AC17" i="92"/>
  <c r="AB17" i="92"/>
  <c r="AA17" i="92"/>
  <c r="Z17" i="92"/>
  <c r="Y17" i="92"/>
  <c r="X17" i="92"/>
  <c r="W17" i="92"/>
  <c r="V17" i="92"/>
  <c r="U17" i="92"/>
  <c r="T17" i="92"/>
  <c r="S17" i="92"/>
  <c r="R17" i="92"/>
  <c r="Q17" i="92"/>
  <c r="P17" i="92"/>
  <c r="O17" i="92"/>
  <c r="N17" i="92"/>
  <c r="M17" i="92"/>
  <c r="L17" i="92"/>
  <c r="K17" i="92"/>
  <c r="J17" i="92"/>
  <c r="I17" i="92"/>
  <c r="H17" i="92"/>
  <c r="G17" i="92"/>
  <c r="F17" i="92"/>
  <c r="E17" i="92"/>
  <c r="D17" i="92"/>
  <c r="C17" i="92"/>
  <c r="B17" i="92"/>
  <c r="BA15" i="92"/>
  <c r="AZ15" i="92"/>
  <c r="AY15" i="92"/>
  <c r="AX15" i="92"/>
  <c r="AW15" i="92"/>
  <c r="AV15" i="92"/>
  <c r="AU15" i="92"/>
  <c r="AT15" i="92"/>
  <c r="AS15" i="92"/>
  <c r="AR15" i="92"/>
  <c r="AQ15" i="92"/>
  <c r="AP15" i="92"/>
  <c r="AO15" i="92"/>
  <c r="AN15" i="92"/>
  <c r="AM15" i="92"/>
  <c r="AL15" i="92"/>
  <c r="AK15" i="92"/>
  <c r="AJ15" i="92"/>
  <c r="AI15" i="92"/>
  <c r="AH15" i="92"/>
  <c r="AG15" i="92"/>
  <c r="AF15" i="92"/>
  <c r="AE15" i="92"/>
  <c r="AD15" i="92"/>
  <c r="AC15" i="92"/>
  <c r="AB15" i="92"/>
  <c r="AA15" i="92"/>
  <c r="Z15" i="92"/>
  <c r="Y15" i="92"/>
  <c r="X15" i="92"/>
  <c r="W15" i="92"/>
  <c r="V15" i="92"/>
  <c r="U15" i="92"/>
  <c r="T15" i="92"/>
  <c r="S15" i="92"/>
  <c r="R15" i="92"/>
  <c r="Q15" i="92"/>
  <c r="P15" i="92"/>
  <c r="O15" i="92"/>
  <c r="N15" i="92"/>
  <c r="M15" i="92"/>
  <c r="L15" i="92"/>
  <c r="K15" i="92"/>
  <c r="J15" i="92"/>
  <c r="I15" i="92"/>
  <c r="H15" i="92"/>
  <c r="G15" i="92"/>
  <c r="F15" i="92"/>
  <c r="E15" i="92"/>
  <c r="D15" i="92"/>
  <c r="C15" i="92"/>
  <c r="B15" i="92"/>
  <c r="BA14" i="92"/>
  <c r="AZ14" i="92"/>
  <c r="AY14" i="92"/>
  <c r="AX14" i="92"/>
  <c r="AW14" i="92"/>
  <c r="AV14" i="92"/>
  <c r="AU14" i="92"/>
  <c r="AT14" i="92"/>
  <c r="AS14" i="92"/>
  <c r="AR14" i="92"/>
  <c r="AQ14" i="92"/>
  <c r="AP14" i="92"/>
  <c r="AO14" i="92"/>
  <c r="AN14" i="92"/>
  <c r="AM14" i="92"/>
  <c r="AL14" i="92"/>
  <c r="AK14" i="92"/>
  <c r="AJ14" i="92"/>
  <c r="AI14" i="92"/>
  <c r="AH14" i="92"/>
  <c r="AG14" i="92"/>
  <c r="AF14" i="92"/>
  <c r="AE14" i="92"/>
  <c r="AD14" i="92"/>
  <c r="AC14" i="92"/>
  <c r="AB14" i="92"/>
  <c r="AA14" i="92"/>
  <c r="Z14" i="92"/>
  <c r="Y14" i="92"/>
  <c r="X14" i="92"/>
  <c r="W14" i="92"/>
  <c r="V14" i="92"/>
  <c r="U14" i="92"/>
  <c r="T14" i="92"/>
  <c r="S14" i="92"/>
  <c r="R14" i="92"/>
  <c r="Q14" i="92"/>
  <c r="P14" i="92"/>
  <c r="O14" i="92"/>
  <c r="N14" i="92"/>
  <c r="M14" i="92"/>
  <c r="L14" i="92"/>
  <c r="K14" i="92"/>
  <c r="J14" i="92"/>
  <c r="I14" i="92"/>
  <c r="H14" i="92"/>
  <c r="G14" i="92"/>
  <c r="F14" i="92"/>
  <c r="E14" i="92"/>
  <c r="D14" i="92"/>
  <c r="C14" i="92"/>
  <c r="B14" i="92"/>
  <c r="BA12" i="92"/>
  <c r="AZ12" i="92"/>
  <c r="AY12" i="92"/>
  <c r="AX12" i="92"/>
  <c r="AW12" i="92"/>
  <c r="AV12" i="92"/>
  <c r="AU12" i="92"/>
  <c r="AT12" i="92"/>
  <c r="AS12" i="92"/>
  <c r="AR12" i="92"/>
  <c r="AQ12" i="92"/>
  <c r="AP12" i="92"/>
  <c r="AO12" i="92"/>
  <c r="AN12" i="92"/>
  <c r="AM12" i="92"/>
  <c r="AL12" i="92"/>
  <c r="AK12" i="92"/>
  <c r="AJ12" i="92"/>
  <c r="AI12" i="92"/>
  <c r="AH12" i="92"/>
  <c r="AG12" i="92"/>
  <c r="AF12" i="92"/>
  <c r="AE12" i="92"/>
  <c r="AD12" i="92"/>
  <c r="AC12" i="92"/>
  <c r="AB12" i="92"/>
  <c r="AA12" i="92"/>
  <c r="Z12" i="92"/>
  <c r="Y12" i="92"/>
  <c r="X12" i="92"/>
  <c r="W12" i="92"/>
  <c r="V12" i="92"/>
  <c r="U12" i="92"/>
  <c r="T12" i="92"/>
  <c r="S12" i="92"/>
  <c r="R12" i="92"/>
  <c r="Q12" i="92"/>
  <c r="P12" i="92"/>
  <c r="O12" i="92"/>
  <c r="N12" i="92"/>
  <c r="M12" i="92"/>
  <c r="L12" i="92"/>
  <c r="K12" i="92"/>
  <c r="J12" i="92"/>
  <c r="I12" i="92"/>
  <c r="H12" i="92"/>
  <c r="G12" i="92"/>
  <c r="F12" i="92"/>
  <c r="E12" i="92"/>
  <c r="D12" i="92"/>
  <c r="C12" i="92"/>
  <c r="B12" i="92"/>
  <c r="BA11" i="92"/>
  <c r="AZ11" i="92"/>
  <c r="AY11" i="92"/>
  <c r="AX11" i="92"/>
  <c r="AW11" i="92"/>
  <c r="AV11" i="92"/>
  <c r="AU11" i="92"/>
  <c r="AT11" i="92"/>
  <c r="AS11" i="92"/>
  <c r="AR11" i="92"/>
  <c r="AQ11" i="92"/>
  <c r="AP11" i="92"/>
  <c r="AO11" i="92"/>
  <c r="AN11" i="92"/>
  <c r="AM11" i="92"/>
  <c r="AL11" i="92"/>
  <c r="AK11" i="92"/>
  <c r="AJ11" i="92"/>
  <c r="AI11" i="92"/>
  <c r="AH11" i="92"/>
  <c r="AG11" i="92"/>
  <c r="AF11" i="92"/>
  <c r="AE11" i="92"/>
  <c r="AD11" i="92"/>
  <c r="AC11" i="92"/>
  <c r="AB11" i="92"/>
  <c r="AA11" i="92"/>
  <c r="Z11" i="92"/>
  <c r="Y11" i="92"/>
  <c r="X11" i="92"/>
  <c r="W11" i="92"/>
  <c r="V11" i="92"/>
  <c r="U11" i="92"/>
  <c r="T11" i="92"/>
  <c r="S11" i="92"/>
  <c r="R11" i="92"/>
  <c r="Q11" i="92"/>
  <c r="P11" i="92"/>
  <c r="O11" i="92"/>
  <c r="N11" i="92"/>
  <c r="M11" i="92"/>
  <c r="L11" i="92"/>
  <c r="K11" i="92"/>
  <c r="J11" i="92"/>
  <c r="I11" i="92"/>
  <c r="H11" i="92"/>
  <c r="G11" i="92"/>
  <c r="F11" i="92"/>
  <c r="E11" i="92"/>
  <c r="D11" i="92"/>
  <c r="C11" i="92"/>
  <c r="B11" i="92"/>
  <c r="BA9" i="92"/>
  <c r="AZ9" i="92"/>
  <c r="AY9" i="92"/>
  <c r="AX9" i="92"/>
  <c r="AW9" i="92"/>
  <c r="AV9" i="92"/>
  <c r="AU9" i="92"/>
  <c r="AT9" i="92"/>
  <c r="AS9" i="92"/>
  <c r="AR9" i="92"/>
  <c r="AQ9" i="92"/>
  <c r="AP9" i="92"/>
  <c r="AO9" i="92"/>
  <c r="AN9" i="92"/>
  <c r="AM9" i="92"/>
  <c r="AL9" i="92"/>
  <c r="AK9" i="92"/>
  <c r="AJ9" i="92"/>
  <c r="AI9" i="92"/>
  <c r="AH9" i="92"/>
  <c r="AG9" i="92"/>
  <c r="AF9" i="92"/>
  <c r="AE9" i="92"/>
  <c r="AD9" i="92"/>
  <c r="AC9" i="92"/>
  <c r="AB9" i="92"/>
  <c r="AA9" i="92"/>
  <c r="Z9" i="92"/>
  <c r="Y9" i="92"/>
  <c r="X9" i="92"/>
  <c r="W9" i="92"/>
  <c r="V9" i="92"/>
  <c r="U9" i="92"/>
  <c r="T9" i="92"/>
  <c r="S9" i="92"/>
  <c r="R9" i="92"/>
  <c r="Q9" i="92"/>
  <c r="P9" i="92"/>
  <c r="O9" i="92"/>
  <c r="N9" i="92"/>
  <c r="M9" i="92"/>
  <c r="L9" i="92"/>
  <c r="K9" i="92"/>
  <c r="J9" i="92"/>
  <c r="I9" i="92"/>
  <c r="H9" i="92"/>
  <c r="G9" i="92"/>
  <c r="F9" i="92"/>
  <c r="E9" i="92"/>
  <c r="D9" i="92"/>
  <c r="C9" i="92"/>
  <c r="B9" i="92"/>
  <c r="BA8" i="92"/>
  <c r="AZ8" i="92"/>
  <c r="AY8" i="92"/>
  <c r="AX8" i="92"/>
  <c r="AW8" i="92"/>
  <c r="AV8" i="92"/>
  <c r="AU8" i="92"/>
  <c r="AT8" i="92"/>
  <c r="AS8" i="92"/>
  <c r="AR8" i="92"/>
  <c r="AQ8" i="92"/>
  <c r="AP8" i="92"/>
  <c r="AO8" i="92"/>
  <c r="AN8" i="92"/>
  <c r="AM8" i="92"/>
  <c r="AL8" i="92"/>
  <c r="AK8" i="92"/>
  <c r="AJ8" i="92"/>
  <c r="AI8" i="92"/>
  <c r="AH8" i="92"/>
  <c r="AG8" i="92"/>
  <c r="AF8" i="92"/>
  <c r="AE8" i="92"/>
  <c r="AD8" i="92"/>
  <c r="AC8" i="92"/>
  <c r="AB8" i="92"/>
  <c r="AA8" i="92"/>
  <c r="Z8" i="92"/>
  <c r="Y8" i="92"/>
  <c r="X8" i="92"/>
  <c r="W8" i="92"/>
  <c r="V8" i="92"/>
  <c r="U8" i="92"/>
  <c r="T8" i="92"/>
  <c r="S8" i="92"/>
  <c r="R8" i="92"/>
  <c r="Q8" i="92"/>
  <c r="P8" i="92"/>
  <c r="O8" i="92"/>
  <c r="N8" i="92"/>
  <c r="M8" i="92"/>
  <c r="L8" i="92"/>
  <c r="K8" i="92"/>
  <c r="J8" i="92"/>
  <c r="I8" i="92"/>
  <c r="H8" i="92"/>
  <c r="G8" i="92"/>
  <c r="F8" i="92"/>
  <c r="E8" i="92"/>
  <c r="D8" i="92"/>
  <c r="C8" i="92"/>
  <c r="B8" i="92"/>
  <c r="BA6" i="92"/>
  <c r="AZ6" i="92"/>
  <c r="AY6" i="92"/>
  <c r="AX6" i="92"/>
  <c r="AW6" i="92"/>
  <c r="AV6" i="92"/>
  <c r="AU6" i="92"/>
  <c r="AT6" i="92"/>
  <c r="AS6" i="92"/>
  <c r="AR6" i="92"/>
  <c r="AQ6" i="92"/>
  <c r="AP6" i="92"/>
  <c r="AO6" i="92"/>
  <c r="AN6" i="92"/>
  <c r="AM6" i="92"/>
  <c r="AL6" i="92"/>
  <c r="AK6" i="92"/>
  <c r="AJ6" i="92"/>
  <c r="AI6" i="92"/>
  <c r="AH6" i="92"/>
  <c r="AG6" i="92"/>
  <c r="AF6" i="92"/>
  <c r="AE6" i="92"/>
  <c r="AD6" i="92"/>
  <c r="AC6" i="92"/>
  <c r="AB6" i="92"/>
  <c r="AA6" i="92"/>
  <c r="Z6" i="92"/>
  <c r="Y6" i="92"/>
  <c r="X6" i="92"/>
  <c r="W6" i="92"/>
  <c r="V6" i="92"/>
  <c r="U6" i="92"/>
  <c r="T6" i="92"/>
  <c r="S6" i="92"/>
  <c r="R6" i="92"/>
  <c r="Q6" i="92"/>
  <c r="P6" i="92"/>
  <c r="O6" i="92"/>
  <c r="N6" i="92"/>
  <c r="M6" i="92"/>
  <c r="L6" i="92"/>
  <c r="K6" i="92"/>
  <c r="J6" i="92"/>
  <c r="I6" i="92"/>
  <c r="H6" i="92"/>
  <c r="G6" i="92"/>
  <c r="F6" i="92"/>
  <c r="E6" i="92"/>
  <c r="D6" i="92"/>
  <c r="C6" i="92"/>
  <c r="B6" i="92"/>
  <c r="BA5" i="92"/>
  <c r="AZ5" i="92"/>
  <c r="AY5" i="92"/>
  <c r="AX5" i="92"/>
  <c r="AW5" i="92"/>
  <c r="AV5" i="92"/>
  <c r="AU5" i="92"/>
  <c r="AT5" i="92"/>
  <c r="AS5" i="92"/>
  <c r="AR5" i="92"/>
  <c r="AQ5" i="92"/>
  <c r="AP5" i="92"/>
  <c r="AO5" i="92"/>
  <c r="AN5" i="92"/>
  <c r="AM5" i="92"/>
  <c r="AL5" i="92"/>
  <c r="AK5" i="92"/>
  <c r="AJ5" i="92"/>
  <c r="AI5" i="92"/>
  <c r="AH5" i="92"/>
  <c r="AG5" i="92"/>
  <c r="AF5" i="92"/>
  <c r="AE5" i="92"/>
  <c r="AD5" i="92"/>
  <c r="AC5" i="92"/>
  <c r="AB5" i="92"/>
  <c r="AA5" i="92"/>
  <c r="Z5" i="92"/>
  <c r="Y5" i="92"/>
  <c r="X5" i="92"/>
  <c r="W5" i="92"/>
  <c r="V5" i="92"/>
  <c r="U5" i="92"/>
  <c r="T5" i="92"/>
  <c r="S5" i="92"/>
  <c r="R5" i="92"/>
  <c r="Q5" i="92"/>
  <c r="P5" i="92"/>
  <c r="O5" i="92"/>
  <c r="N5" i="92"/>
  <c r="M5" i="92"/>
  <c r="L5" i="92"/>
  <c r="K5" i="92"/>
  <c r="J5" i="92"/>
  <c r="I5" i="92"/>
  <c r="H5" i="92"/>
  <c r="G5" i="92"/>
  <c r="F5" i="92"/>
  <c r="E5" i="92"/>
  <c r="D5" i="92"/>
  <c r="C5" i="92"/>
  <c r="B5" i="92"/>
  <c r="BA39" i="91"/>
  <c r="AZ39" i="91"/>
  <c r="AY39" i="91"/>
  <c r="AX39" i="91"/>
  <c r="AW39" i="91"/>
  <c r="AV39" i="91"/>
  <c r="AU39" i="91"/>
  <c r="AT39" i="91"/>
  <c r="AS39" i="91"/>
  <c r="AR39" i="91"/>
  <c r="AQ39" i="91"/>
  <c r="AP39" i="91"/>
  <c r="AO39" i="91"/>
  <c r="AN39" i="91"/>
  <c r="AM39" i="91"/>
  <c r="AL39" i="91"/>
  <c r="AK39" i="91"/>
  <c r="AJ39" i="91"/>
  <c r="AI39" i="91"/>
  <c r="AH39" i="91"/>
  <c r="AG39" i="91"/>
  <c r="AF39" i="91"/>
  <c r="AE39" i="91"/>
  <c r="AD39" i="91"/>
  <c r="AC39" i="91"/>
  <c r="AB39" i="91"/>
  <c r="AA39" i="91"/>
  <c r="Z39" i="91"/>
  <c r="Y39" i="91"/>
  <c r="X39" i="91"/>
  <c r="W39" i="91"/>
  <c r="V39" i="91"/>
  <c r="U39" i="91"/>
  <c r="T39" i="91"/>
  <c r="S39" i="91"/>
  <c r="R39" i="91"/>
  <c r="Q39" i="91"/>
  <c r="P39" i="91"/>
  <c r="O39" i="91"/>
  <c r="N39" i="91"/>
  <c r="M39" i="91"/>
  <c r="L39" i="91"/>
  <c r="K39" i="91"/>
  <c r="J39" i="91"/>
  <c r="I39" i="91"/>
  <c r="H39" i="91"/>
  <c r="G39" i="91"/>
  <c r="F39" i="91"/>
  <c r="E39" i="91"/>
  <c r="D39" i="91"/>
  <c r="C39" i="91"/>
  <c r="B39" i="91"/>
  <c r="BA37" i="91"/>
  <c r="AZ37" i="91"/>
  <c r="AY37" i="91"/>
  <c r="AX37" i="91"/>
  <c r="AW37" i="91"/>
  <c r="AV37" i="91"/>
  <c r="AU37" i="91"/>
  <c r="AT37" i="91"/>
  <c r="AS37" i="91"/>
  <c r="AR37" i="91"/>
  <c r="AQ37" i="91"/>
  <c r="AP37" i="91"/>
  <c r="AO37" i="91"/>
  <c r="AN37" i="91"/>
  <c r="AM37" i="91"/>
  <c r="AL37" i="91"/>
  <c r="AK37" i="91"/>
  <c r="AJ37" i="91"/>
  <c r="AI37" i="91"/>
  <c r="AH37" i="91"/>
  <c r="AG37" i="91"/>
  <c r="AF37" i="91"/>
  <c r="AE37" i="91"/>
  <c r="AD37" i="91"/>
  <c r="AC37" i="91"/>
  <c r="AB37" i="91"/>
  <c r="AA37" i="91"/>
  <c r="Z37" i="91"/>
  <c r="Y37" i="91"/>
  <c r="X37" i="91"/>
  <c r="W37" i="91"/>
  <c r="V37" i="91"/>
  <c r="U37" i="91"/>
  <c r="T37" i="91"/>
  <c r="S37" i="91"/>
  <c r="R37" i="91"/>
  <c r="Q37" i="91"/>
  <c r="P37" i="91"/>
  <c r="O37" i="91"/>
  <c r="N37" i="91"/>
  <c r="M37" i="91"/>
  <c r="L37" i="91"/>
  <c r="K37" i="91"/>
  <c r="J37" i="91"/>
  <c r="I37" i="91"/>
  <c r="H37" i="91"/>
  <c r="G37" i="91"/>
  <c r="F37" i="91"/>
  <c r="E37" i="91"/>
  <c r="D37" i="91"/>
  <c r="C37" i="91"/>
  <c r="B37" i="91"/>
  <c r="BA36" i="91"/>
  <c r="AZ36" i="91"/>
  <c r="AY36" i="91"/>
  <c r="AX36" i="91"/>
  <c r="AW36" i="91"/>
  <c r="AV36" i="91"/>
  <c r="AU36" i="91"/>
  <c r="AT36" i="91"/>
  <c r="AS36" i="91"/>
  <c r="AR36" i="91"/>
  <c r="AQ36" i="91"/>
  <c r="AP36" i="91"/>
  <c r="AO36" i="91"/>
  <c r="AN36" i="91"/>
  <c r="AM36" i="91"/>
  <c r="AL36" i="91"/>
  <c r="AK36" i="91"/>
  <c r="AJ36" i="91"/>
  <c r="AI36" i="91"/>
  <c r="AH36" i="91"/>
  <c r="AG36" i="91"/>
  <c r="AF36" i="91"/>
  <c r="AE36" i="91"/>
  <c r="AD36" i="91"/>
  <c r="AC36" i="91"/>
  <c r="AB36" i="91"/>
  <c r="AA36" i="91"/>
  <c r="Z36" i="91"/>
  <c r="Y36" i="91"/>
  <c r="X36" i="91"/>
  <c r="W36" i="91"/>
  <c r="V36" i="91"/>
  <c r="U36" i="91"/>
  <c r="T36" i="91"/>
  <c r="S36" i="91"/>
  <c r="R36" i="91"/>
  <c r="Q36" i="91"/>
  <c r="P36" i="91"/>
  <c r="O36" i="91"/>
  <c r="N36" i="91"/>
  <c r="M36" i="91"/>
  <c r="L36" i="91"/>
  <c r="K36" i="91"/>
  <c r="J36" i="91"/>
  <c r="I36" i="91"/>
  <c r="H36" i="91"/>
  <c r="G36" i="91"/>
  <c r="F36" i="91"/>
  <c r="E36" i="91"/>
  <c r="D36" i="91"/>
  <c r="C36" i="91"/>
  <c r="B36" i="91"/>
  <c r="BA34" i="91"/>
  <c r="AZ34" i="91"/>
  <c r="AY34" i="91"/>
  <c r="AX34" i="91"/>
  <c r="AW34" i="91"/>
  <c r="AV34" i="91"/>
  <c r="AU34" i="91"/>
  <c r="AT34" i="91"/>
  <c r="AS34" i="91"/>
  <c r="AR34" i="91"/>
  <c r="AQ34" i="91"/>
  <c r="AP34" i="91"/>
  <c r="AO34" i="91"/>
  <c r="AN34" i="91"/>
  <c r="AM34" i="91"/>
  <c r="AL34" i="91"/>
  <c r="AK34" i="91"/>
  <c r="AJ34" i="91"/>
  <c r="AI34" i="91"/>
  <c r="AH34" i="91"/>
  <c r="AG34" i="91"/>
  <c r="AF34" i="91"/>
  <c r="AE34" i="91"/>
  <c r="AD34" i="91"/>
  <c r="AC34" i="91"/>
  <c r="AB34" i="91"/>
  <c r="AA34" i="91"/>
  <c r="Z34" i="91"/>
  <c r="Y34" i="91"/>
  <c r="X34" i="91"/>
  <c r="W34" i="91"/>
  <c r="V34" i="91"/>
  <c r="U34" i="91"/>
  <c r="T34" i="91"/>
  <c r="S34" i="91"/>
  <c r="R34" i="91"/>
  <c r="Q34" i="91"/>
  <c r="P34" i="91"/>
  <c r="O34" i="91"/>
  <c r="N34" i="91"/>
  <c r="M34" i="91"/>
  <c r="L34" i="91"/>
  <c r="K34" i="91"/>
  <c r="J34" i="91"/>
  <c r="I34" i="91"/>
  <c r="H34" i="91"/>
  <c r="G34" i="91"/>
  <c r="F34" i="91"/>
  <c r="E34" i="91"/>
  <c r="D34" i="91"/>
  <c r="C34" i="91"/>
  <c r="B34" i="91"/>
  <c r="BA33" i="91"/>
  <c r="AZ33" i="91"/>
  <c r="AY33" i="91"/>
  <c r="AX33" i="91"/>
  <c r="AW33" i="91"/>
  <c r="AV33" i="91"/>
  <c r="AU33" i="91"/>
  <c r="AT33" i="91"/>
  <c r="AS33" i="91"/>
  <c r="AR33" i="91"/>
  <c r="AQ33" i="91"/>
  <c r="AP33" i="91"/>
  <c r="AO33" i="91"/>
  <c r="AN33" i="91"/>
  <c r="AM33" i="91"/>
  <c r="AL33" i="91"/>
  <c r="AK33" i="91"/>
  <c r="AJ33" i="91"/>
  <c r="AI33" i="91"/>
  <c r="AH33" i="91"/>
  <c r="AG33" i="91"/>
  <c r="AF33" i="91"/>
  <c r="AE33" i="91"/>
  <c r="AD33" i="91"/>
  <c r="AC33" i="91"/>
  <c r="AB33" i="91"/>
  <c r="AA33" i="91"/>
  <c r="Z33" i="91"/>
  <c r="Y33" i="91"/>
  <c r="X33" i="91"/>
  <c r="W33" i="91"/>
  <c r="V33" i="91"/>
  <c r="U33" i="91"/>
  <c r="T33" i="91"/>
  <c r="S33" i="91"/>
  <c r="R33" i="91"/>
  <c r="Q33" i="91"/>
  <c r="P33" i="91"/>
  <c r="O33" i="91"/>
  <c r="N33" i="91"/>
  <c r="M33" i="91"/>
  <c r="L33" i="91"/>
  <c r="K33" i="91"/>
  <c r="J33" i="91"/>
  <c r="I33" i="91"/>
  <c r="H33" i="91"/>
  <c r="G33" i="91"/>
  <c r="F33" i="91"/>
  <c r="E33" i="91"/>
  <c r="D33" i="91"/>
  <c r="C33" i="91"/>
  <c r="B33" i="91"/>
  <c r="BA31" i="91"/>
  <c r="AZ31" i="91"/>
  <c r="AY31" i="91"/>
  <c r="AX31" i="91"/>
  <c r="AW31" i="91"/>
  <c r="AV31" i="91"/>
  <c r="AU31" i="91"/>
  <c r="AT31" i="91"/>
  <c r="AS31" i="91"/>
  <c r="AR31" i="91"/>
  <c r="AQ31" i="91"/>
  <c r="AP31" i="91"/>
  <c r="AO31" i="91"/>
  <c r="AN31" i="91"/>
  <c r="AM31" i="91"/>
  <c r="AL31" i="91"/>
  <c r="AK31" i="91"/>
  <c r="AJ31" i="91"/>
  <c r="AI31" i="91"/>
  <c r="AH31" i="91"/>
  <c r="AG31" i="91"/>
  <c r="AF31" i="91"/>
  <c r="AE31" i="91"/>
  <c r="AD31" i="91"/>
  <c r="AC31" i="91"/>
  <c r="AB31" i="91"/>
  <c r="AA31" i="91"/>
  <c r="Z31" i="91"/>
  <c r="Y31" i="91"/>
  <c r="X31" i="91"/>
  <c r="W31" i="91"/>
  <c r="V31" i="91"/>
  <c r="U31" i="91"/>
  <c r="T31" i="91"/>
  <c r="S31" i="91"/>
  <c r="R31" i="91"/>
  <c r="Q31" i="91"/>
  <c r="P31" i="91"/>
  <c r="O31" i="91"/>
  <c r="N31" i="91"/>
  <c r="M31" i="91"/>
  <c r="L31" i="91"/>
  <c r="K31" i="91"/>
  <c r="J31" i="91"/>
  <c r="I31" i="91"/>
  <c r="H31" i="91"/>
  <c r="G31" i="91"/>
  <c r="F31" i="91"/>
  <c r="E31" i="91"/>
  <c r="D31" i="91"/>
  <c r="C31" i="91"/>
  <c r="B31" i="91"/>
  <c r="BA30" i="91"/>
  <c r="AZ30" i="91"/>
  <c r="AY30" i="91"/>
  <c r="AX30" i="91"/>
  <c r="AW30" i="91"/>
  <c r="AV30" i="91"/>
  <c r="AU30" i="91"/>
  <c r="AT30" i="91"/>
  <c r="AS30" i="91"/>
  <c r="AR30" i="91"/>
  <c r="AQ30" i="91"/>
  <c r="AP30" i="91"/>
  <c r="AO30" i="91"/>
  <c r="AN30" i="91"/>
  <c r="AM30" i="91"/>
  <c r="AL30" i="91"/>
  <c r="AK30" i="91"/>
  <c r="AJ30" i="91"/>
  <c r="AI30" i="91"/>
  <c r="AH30" i="91"/>
  <c r="AG30" i="91"/>
  <c r="AF30" i="91"/>
  <c r="AE30" i="91"/>
  <c r="AD30" i="91"/>
  <c r="AC30" i="91"/>
  <c r="AB30" i="91"/>
  <c r="AA30" i="91"/>
  <c r="Z30" i="91"/>
  <c r="Y30" i="91"/>
  <c r="X30" i="91"/>
  <c r="W30" i="91"/>
  <c r="V30" i="91"/>
  <c r="U30" i="91"/>
  <c r="T30" i="91"/>
  <c r="S30" i="91"/>
  <c r="R30" i="91"/>
  <c r="Q30" i="91"/>
  <c r="P30" i="91"/>
  <c r="O30" i="91"/>
  <c r="N30" i="91"/>
  <c r="M30" i="91"/>
  <c r="L30" i="91"/>
  <c r="K30" i="91"/>
  <c r="J30" i="91"/>
  <c r="I30" i="91"/>
  <c r="H30" i="91"/>
  <c r="G30" i="91"/>
  <c r="F30" i="91"/>
  <c r="E30" i="91"/>
  <c r="D30" i="91"/>
  <c r="C30" i="91"/>
  <c r="B30" i="91"/>
  <c r="BA28" i="91"/>
  <c r="AZ28" i="91"/>
  <c r="AY28" i="91"/>
  <c r="AX28" i="91"/>
  <c r="AW28" i="91"/>
  <c r="AV28" i="91"/>
  <c r="AU28" i="91"/>
  <c r="AT28" i="91"/>
  <c r="AS28" i="91"/>
  <c r="AR28" i="91"/>
  <c r="AQ28" i="91"/>
  <c r="AP28" i="91"/>
  <c r="AO28" i="91"/>
  <c r="AN28" i="91"/>
  <c r="AM28" i="91"/>
  <c r="AL28" i="91"/>
  <c r="AK28" i="91"/>
  <c r="AJ28" i="91"/>
  <c r="AI28" i="91"/>
  <c r="AH28" i="91"/>
  <c r="AG28" i="91"/>
  <c r="AF28" i="91"/>
  <c r="AE28" i="91"/>
  <c r="AD28" i="91"/>
  <c r="AC28" i="91"/>
  <c r="AB28" i="91"/>
  <c r="AA28" i="91"/>
  <c r="Z28" i="91"/>
  <c r="Y28" i="91"/>
  <c r="X28" i="91"/>
  <c r="W28" i="91"/>
  <c r="V28" i="91"/>
  <c r="U28" i="91"/>
  <c r="T28" i="91"/>
  <c r="S28" i="91"/>
  <c r="R28" i="91"/>
  <c r="Q28" i="91"/>
  <c r="P28" i="91"/>
  <c r="O28" i="91"/>
  <c r="N28" i="91"/>
  <c r="M28" i="91"/>
  <c r="L28" i="91"/>
  <c r="K28" i="91"/>
  <c r="J28" i="91"/>
  <c r="I28" i="91"/>
  <c r="H28" i="91"/>
  <c r="G28" i="91"/>
  <c r="F28" i="91"/>
  <c r="E28" i="91"/>
  <c r="D28" i="91"/>
  <c r="C28" i="91"/>
  <c r="B28" i="91"/>
  <c r="BA27" i="91"/>
  <c r="AZ27" i="91"/>
  <c r="AY27" i="91"/>
  <c r="AX27" i="91"/>
  <c r="AW27" i="91"/>
  <c r="AV27" i="91"/>
  <c r="AU27" i="91"/>
  <c r="AT27" i="91"/>
  <c r="AS27" i="91"/>
  <c r="AR27" i="91"/>
  <c r="AQ27" i="91"/>
  <c r="AP27" i="91"/>
  <c r="AO27" i="91"/>
  <c r="AN27" i="91"/>
  <c r="AM27" i="91"/>
  <c r="AL27" i="91"/>
  <c r="AK27" i="91"/>
  <c r="AJ27" i="91"/>
  <c r="AI27" i="91"/>
  <c r="AH27" i="91"/>
  <c r="AG27" i="91"/>
  <c r="AF27" i="91"/>
  <c r="AE27" i="91"/>
  <c r="AD27" i="91"/>
  <c r="AC27" i="91"/>
  <c r="AB27" i="91"/>
  <c r="AA27" i="91"/>
  <c r="Z27" i="91"/>
  <c r="Y27" i="91"/>
  <c r="X27" i="91"/>
  <c r="W27" i="91"/>
  <c r="V27" i="91"/>
  <c r="U27" i="91"/>
  <c r="T27" i="91"/>
  <c r="S27" i="91"/>
  <c r="R27" i="91"/>
  <c r="Q27" i="91"/>
  <c r="P27" i="91"/>
  <c r="O27" i="91"/>
  <c r="N27" i="91"/>
  <c r="M27" i="91"/>
  <c r="L27" i="91"/>
  <c r="K27" i="91"/>
  <c r="J27" i="91"/>
  <c r="I27" i="91"/>
  <c r="H27" i="91"/>
  <c r="G27" i="91"/>
  <c r="F27" i="91"/>
  <c r="E27" i="91"/>
  <c r="D27" i="91"/>
  <c r="C27" i="91"/>
  <c r="B27" i="91"/>
  <c r="BA25" i="91"/>
  <c r="AZ25" i="91"/>
  <c r="AY25" i="91"/>
  <c r="AX25" i="91"/>
  <c r="AW25" i="91"/>
  <c r="AV25" i="91"/>
  <c r="AU25" i="91"/>
  <c r="AT25" i="91"/>
  <c r="AS25" i="91"/>
  <c r="AR25" i="91"/>
  <c r="AQ25" i="91"/>
  <c r="AP25" i="91"/>
  <c r="AO25" i="91"/>
  <c r="AN25" i="91"/>
  <c r="AM25" i="91"/>
  <c r="AL25" i="91"/>
  <c r="AK25" i="91"/>
  <c r="AJ25" i="91"/>
  <c r="AI25" i="91"/>
  <c r="AH25" i="91"/>
  <c r="AG25" i="91"/>
  <c r="AF25" i="91"/>
  <c r="AE25" i="91"/>
  <c r="AD25" i="91"/>
  <c r="AC25" i="91"/>
  <c r="AB25" i="91"/>
  <c r="AA25" i="91"/>
  <c r="Z25" i="91"/>
  <c r="Y25" i="91"/>
  <c r="X25" i="91"/>
  <c r="W25" i="91"/>
  <c r="V25" i="91"/>
  <c r="U25" i="91"/>
  <c r="T25" i="91"/>
  <c r="S25" i="91"/>
  <c r="R25" i="91"/>
  <c r="Q25" i="91"/>
  <c r="P25" i="91"/>
  <c r="O25" i="91"/>
  <c r="N25" i="91"/>
  <c r="M25" i="91"/>
  <c r="L25" i="91"/>
  <c r="K25" i="91"/>
  <c r="J25" i="91"/>
  <c r="I25" i="91"/>
  <c r="H25" i="91"/>
  <c r="G25" i="91"/>
  <c r="F25" i="91"/>
  <c r="E25" i="91"/>
  <c r="D25" i="91"/>
  <c r="C25" i="91"/>
  <c r="B25" i="91"/>
  <c r="BA24" i="91"/>
  <c r="AZ24" i="91"/>
  <c r="AY24" i="91"/>
  <c r="AX24" i="91"/>
  <c r="AW24" i="91"/>
  <c r="AV24" i="91"/>
  <c r="AU24" i="91"/>
  <c r="AT24" i="91"/>
  <c r="AS24" i="91"/>
  <c r="AR24" i="91"/>
  <c r="AQ24" i="91"/>
  <c r="AP24" i="91"/>
  <c r="AO24" i="91"/>
  <c r="AN24" i="91"/>
  <c r="AM24" i="91"/>
  <c r="AL24" i="91"/>
  <c r="AK24" i="91"/>
  <c r="AJ24" i="91"/>
  <c r="AI24" i="91"/>
  <c r="AH24" i="91"/>
  <c r="AG24" i="91"/>
  <c r="AF24" i="91"/>
  <c r="AE24" i="91"/>
  <c r="AD24" i="91"/>
  <c r="AC24" i="91"/>
  <c r="AB24" i="91"/>
  <c r="AA24" i="91"/>
  <c r="Z24" i="91"/>
  <c r="Y24" i="91"/>
  <c r="X24" i="91"/>
  <c r="W24" i="91"/>
  <c r="V24" i="91"/>
  <c r="U24" i="91"/>
  <c r="T24" i="91"/>
  <c r="S24" i="91"/>
  <c r="R24" i="91"/>
  <c r="Q24" i="91"/>
  <c r="P24" i="91"/>
  <c r="O24" i="91"/>
  <c r="N24" i="91"/>
  <c r="M24" i="91"/>
  <c r="L24" i="91"/>
  <c r="K24" i="91"/>
  <c r="J24" i="91"/>
  <c r="I24" i="91"/>
  <c r="H24" i="91"/>
  <c r="G24" i="91"/>
  <c r="F24" i="91"/>
  <c r="E24" i="91"/>
  <c r="D24" i="91"/>
  <c r="C24" i="91"/>
  <c r="B24" i="91"/>
  <c r="BA22" i="91"/>
  <c r="AZ22" i="91"/>
  <c r="AY22" i="91"/>
  <c r="AX22" i="91"/>
  <c r="AW22" i="91"/>
  <c r="AV22" i="91"/>
  <c r="AU22" i="91"/>
  <c r="AT22" i="91"/>
  <c r="AS22" i="91"/>
  <c r="AR22" i="91"/>
  <c r="AQ22" i="91"/>
  <c r="AP22" i="91"/>
  <c r="AO22" i="91"/>
  <c r="AN22" i="91"/>
  <c r="AM22" i="91"/>
  <c r="AL22" i="91"/>
  <c r="AK22" i="91"/>
  <c r="AJ22" i="91"/>
  <c r="AI22" i="91"/>
  <c r="AH22" i="91"/>
  <c r="AG22" i="91"/>
  <c r="AF22" i="91"/>
  <c r="AE22" i="91"/>
  <c r="AD22" i="91"/>
  <c r="AC22" i="91"/>
  <c r="AB22" i="91"/>
  <c r="AA22" i="91"/>
  <c r="Z22" i="91"/>
  <c r="Y22" i="91"/>
  <c r="X22" i="91"/>
  <c r="W22" i="91"/>
  <c r="V22" i="91"/>
  <c r="U22" i="91"/>
  <c r="T22" i="91"/>
  <c r="S22" i="91"/>
  <c r="R22" i="91"/>
  <c r="Q22" i="91"/>
  <c r="P22" i="91"/>
  <c r="O22" i="91"/>
  <c r="N22" i="91"/>
  <c r="M22" i="91"/>
  <c r="L22" i="91"/>
  <c r="K22" i="91"/>
  <c r="J22" i="91"/>
  <c r="I22" i="91"/>
  <c r="H22" i="91"/>
  <c r="G22" i="91"/>
  <c r="F22" i="91"/>
  <c r="E22" i="91"/>
  <c r="D22" i="91"/>
  <c r="C22" i="91"/>
  <c r="B22" i="91"/>
  <c r="BA21" i="91"/>
  <c r="AZ21" i="91"/>
  <c r="AY21" i="91"/>
  <c r="AX21" i="91"/>
  <c r="AW21" i="91"/>
  <c r="AV21" i="91"/>
  <c r="AU21" i="91"/>
  <c r="AT21" i="91"/>
  <c r="AS21" i="91"/>
  <c r="AR21" i="91"/>
  <c r="AQ21" i="91"/>
  <c r="AP21" i="91"/>
  <c r="AO21" i="91"/>
  <c r="AN21" i="91"/>
  <c r="AM21" i="91"/>
  <c r="AL21" i="91"/>
  <c r="AK21" i="91"/>
  <c r="AJ21" i="91"/>
  <c r="AI21" i="91"/>
  <c r="AH21" i="91"/>
  <c r="AG21" i="91"/>
  <c r="AF21" i="91"/>
  <c r="AE21" i="91"/>
  <c r="AD21" i="91"/>
  <c r="AC21" i="91"/>
  <c r="AB21" i="91"/>
  <c r="AA21" i="91"/>
  <c r="Z21" i="91"/>
  <c r="Y21" i="91"/>
  <c r="X21" i="91"/>
  <c r="W21" i="91"/>
  <c r="V21" i="91"/>
  <c r="U21" i="91"/>
  <c r="T21" i="91"/>
  <c r="S21" i="91"/>
  <c r="R21" i="91"/>
  <c r="Q21" i="91"/>
  <c r="P21" i="91"/>
  <c r="O21" i="91"/>
  <c r="N21" i="91"/>
  <c r="M21" i="91"/>
  <c r="L21" i="91"/>
  <c r="K21" i="91"/>
  <c r="J21" i="91"/>
  <c r="I21" i="91"/>
  <c r="H21" i="91"/>
  <c r="G21" i="91"/>
  <c r="F21" i="91"/>
  <c r="E21" i="91"/>
  <c r="D21" i="91"/>
  <c r="C21" i="91"/>
  <c r="BA20" i="91"/>
  <c r="AZ20" i="91"/>
  <c r="AY20" i="91"/>
  <c r="AX20" i="91"/>
  <c r="AW20" i="91"/>
  <c r="AV20" i="91"/>
  <c r="AU20" i="91"/>
  <c r="AT20" i="91"/>
  <c r="AS20" i="91"/>
  <c r="AR20" i="91"/>
  <c r="AQ20" i="91"/>
  <c r="AP20" i="91"/>
  <c r="AO20" i="91"/>
  <c r="AN20" i="91"/>
  <c r="AM20" i="91"/>
  <c r="AL20" i="91"/>
  <c r="AK20" i="91"/>
  <c r="AJ20" i="91"/>
  <c r="AI20" i="91"/>
  <c r="AH20" i="91"/>
  <c r="AG20" i="91"/>
  <c r="AF20" i="91"/>
  <c r="AE20" i="91"/>
  <c r="AD20" i="91"/>
  <c r="AC20" i="91"/>
  <c r="AB20" i="91"/>
  <c r="AA20" i="91"/>
  <c r="Z20" i="91"/>
  <c r="Y20" i="91"/>
  <c r="X20" i="91"/>
  <c r="W20" i="91"/>
  <c r="V20" i="91"/>
  <c r="U20" i="91"/>
  <c r="T20" i="91"/>
  <c r="S20" i="91"/>
  <c r="R20" i="91"/>
  <c r="Q20" i="91"/>
  <c r="P20" i="91"/>
  <c r="O20" i="91"/>
  <c r="N20" i="91"/>
  <c r="M20" i="91"/>
  <c r="L20" i="91"/>
  <c r="K20" i="91"/>
  <c r="J20" i="91"/>
  <c r="I20" i="91"/>
  <c r="H20" i="91"/>
  <c r="G20" i="91"/>
  <c r="F20" i="91"/>
  <c r="E20" i="91"/>
  <c r="D20" i="91"/>
  <c r="C20" i="91"/>
  <c r="B20" i="91"/>
  <c r="BA18" i="91"/>
  <c r="AZ18" i="91"/>
  <c r="AY18" i="91"/>
  <c r="AX18" i="91"/>
  <c r="AW18" i="91"/>
  <c r="AV18" i="91"/>
  <c r="AU18" i="91"/>
  <c r="AT18" i="91"/>
  <c r="AS18" i="91"/>
  <c r="AR18" i="91"/>
  <c r="AQ18" i="91"/>
  <c r="AP18" i="91"/>
  <c r="AO18" i="91"/>
  <c r="AN18" i="91"/>
  <c r="AM18" i="91"/>
  <c r="AL18" i="91"/>
  <c r="AK18" i="91"/>
  <c r="AJ18" i="91"/>
  <c r="AI18" i="91"/>
  <c r="AH18" i="91"/>
  <c r="AG18" i="91"/>
  <c r="AF18" i="91"/>
  <c r="AE18" i="91"/>
  <c r="AD18" i="91"/>
  <c r="AC18" i="91"/>
  <c r="AB18" i="91"/>
  <c r="AA18" i="91"/>
  <c r="Z18" i="91"/>
  <c r="Y18" i="91"/>
  <c r="X18" i="91"/>
  <c r="W18" i="91"/>
  <c r="V18" i="91"/>
  <c r="U18" i="91"/>
  <c r="T18" i="91"/>
  <c r="S18" i="91"/>
  <c r="R18" i="91"/>
  <c r="Q18" i="91"/>
  <c r="P18" i="91"/>
  <c r="O18" i="91"/>
  <c r="N18" i="91"/>
  <c r="M18" i="91"/>
  <c r="L18" i="91"/>
  <c r="K18" i="91"/>
  <c r="J18" i="91"/>
  <c r="I18" i="91"/>
  <c r="H18" i="91"/>
  <c r="G18" i="91"/>
  <c r="F18" i="91"/>
  <c r="E18" i="91"/>
  <c r="D18" i="91"/>
  <c r="C18" i="91"/>
  <c r="B18" i="91"/>
  <c r="BA17" i="91"/>
  <c r="AZ17" i="91"/>
  <c r="AY17" i="91"/>
  <c r="AX17" i="91"/>
  <c r="AW17" i="91"/>
  <c r="AV17" i="91"/>
  <c r="AU17" i="91"/>
  <c r="AT17" i="91"/>
  <c r="AS17" i="91"/>
  <c r="AR17" i="91"/>
  <c r="AQ17" i="91"/>
  <c r="AP17" i="91"/>
  <c r="AO17" i="91"/>
  <c r="AN17" i="91"/>
  <c r="AM17" i="91"/>
  <c r="AL17" i="91"/>
  <c r="AK17" i="91"/>
  <c r="AJ17" i="91"/>
  <c r="AI17" i="91"/>
  <c r="AH17" i="91"/>
  <c r="AG17" i="91"/>
  <c r="AF17" i="91"/>
  <c r="AE17" i="91"/>
  <c r="AD17" i="91"/>
  <c r="AC17" i="91"/>
  <c r="AB17" i="91"/>
  <c r="AA17" i="91"/>
  <c r="Z17" i="91"/>
  <c r="Y17" i="91"/>
  <c r="X17" i="91"/>
  <c r="W17" i="91"/>
  <c r="V17" i="91"/>
  <c r="U17" i="91"/>
  <c r="T17" i="91"/>
  <c r="S17" i="91"/>
  <c r="R17" i="91"/>
  <c r="Q17" i="91"/>
  <c r="P17" i="91"/>
  <c r="O17" i="91"/>
  <c r="N17" i="91"/>
  <c r="M17" i="91"/>
  <c r="L17" i="91"/>
  <c r="K17" i="91"/>
  <c r="J17" i="91"/>
  <c r="I17" i="91"/>
  <c r="H17" i="91"/>
  <c r="G17" i="91"/>
  <c r="F17" i="91"/>
  <c r="E17" i="91"/>
  <c r="D17" i="91"/>
  <c r="C17" i="91"/>
  <c r="B17" i="91"/>
  <c r="BA15" i="91"/>
  <c r="AZ15" i="91"/>
  <c r="AY15" i="91"/>
  <c r="AX15" i="91"/>
  <c r="AW15" i="91"/>
  <c r="AV15" i="91"/>
  <c r="AU15" i="91"/>
  <c r="AT15" i="91"/>
  <c r="AS15" i="91"/>
  <c r="AR15" i="91"/>
  <c r="AQ15" i="91"/>
  <c r="AP15" i="91"/>
  <c r="AO15" i="91"/>
  <c r="AN15" i="91"/>
  <c r="AM15" i="91"/>
  <c r="AL15" i="91"/>
  <c r="AK15" i="91"/>
  <c r="AJ15" i="91"/>
  <c r="AI15" i="91"/>
  <c r="AH15" i="91"/>
  <c r="AG15" i="91"/>
  <c r="AF15" i="91"/>
  <c r="AE15" i="91"/>
  <c r="AD15" i="91"/>
  <c r="AC15" i="91"/>
  <c r="AB15" i="91"/>
  <c r="AA15" i="91"/>
  <c r="Z15" i="91"/>
  <c r="Y15" i="91"/>
  <c r="X15" i="91"/>
  <c r="W15" i="91"/>
  <c r="V15" i="91"/>
  <c r="U15" i="91"/>
  <c r="T15" i="91"/>
  <c r="S15" i="91"/>
  <c r="R15" i="91"/>
  <c r="Q15" i="91"/>
  <c r="P15" i="91"/>
  <c r="O15" i="91"/>
  <c r="N15" i="91"/>
  <c r="M15" i="91"/>
  <c r="L15" i="91"/>
  <c r="K15" i="91"/>
  <c r="J15" i="91"/>
  <c r="I15" i="91"/>
  <c r="H15" i="91"/>
  <c r="G15" i="91"/>
  <c r="F15" i="91"/>
  <c r="E15" i="91"/>
  <c r="D15" i="91"/>
  <c r="C15" i="91"/>
  <c r="B15" i="91"/>
  <c r="BA14" i="91"/>
  <c r="AZ14" i="91"/>
  <c r="AY14" i="91"/>
  <c r="AX14" i="91"/>
  <c r="AW14" i="91"/>
  <c r="AV14" i="91"/>
  <c r="AU14" i="91"/>
  <c r="AT14" i="91"/>
  <c r="AS14" i="91"/>
  <c r="AR14" i="91"/>
  <c r="AQ14" i="91"/>
  <c r="AP14" i="91"/>
  <c r="AO14" i="91"/>
  <c r="AN14" i="91"/>
  <c r="AM14" i="91"/>
  <c r="AL14" i="91"/>
  <c r="AK14" i="91"/>
  <c r="AJ14" i="91"/>
  <c r="AI14" i="91"/>
  <c r="AH14" i="91"/>
  <c r="AG14" i="91"/>
  <c r="AF14" i="91"/>
  <c r="AE14" i="91"/>
  <c r="AD14" i="91"/>
  <c r="AC14" i="91"/>
  <c r="AB14" i="91"/>
  <c r="AA14" i="91"/>
  <c r="Z14" i="91"/>
  <c r="Y14" i="91"/>
  <c r="X14" i="91"/>
  <c r="W14" i="91"/>
  <c r="V14" i="91"/>
  <c r="U14" i="91"/>
  <c r="T14" i="91"/>
  <c r="S14" i="91"/>
  <c r="R14" i="91"/>
  <c r="Q14" i="91"/>
  <c r="P14" i="91"/>
  <c r="O14" i="91"/>
  <c r="N14" i="91"/>
  <c r="M14" i="91"/>
  <c r="L14" i="91"/>
  <c r="K14" i="91"/>
  <c r="J14" i="91"/>
  <c r="I14" i="91"/>
  <c r="H14" i="91"/>
  <c r="G14" i="91"/>
  <c r="F14" i="91"/>
  <c r="E14" i="91"/>
  <c r="D14" i="91"/>
  <c r="C14" i="91"/>
  <c r="B14" i="91"/>
  <c r="BA12" i="91"/>
  <c r="AZ12" i="91"/>
  <c r="AY12" i="91"/>
  <c r="AX12" i="91"/>
  <c r="AW12" i="91"/>
  <c r="AV12" i="91"/>
  <c r="AU12" i="91"/>
  <c r="AT12" i="91"/>
  <c r="AS12" i="91"/>
  <c r="AR12" i="91"/>
  <c r="AQ12" i="91"/>
  <c r="AP12" i="91"/>
  <c r="AO12" i="91"/>
  <c r="AN12" i="91"/>
  <c r="AM12" i="91"/>
  <c r="AL12" i="91"/>
  <c r="AK12" i="91"/>
  <c r="AJ12" i="91"/>
  <c r="AI12" i="91"/>
  <c r="AH12" i="91"/>
  <c r="AG12" i="91"/>
  <c r="AF12" i="91"/>
  <c r="AE12" i="91"/>
  <c r="AD12" i="91"/>
  <c r="AC12" i="91"/>
  <c r="AB12" i="91"/>
  <c r="AA12" i="91"/>
  <c r="Z12" i="91"/>
  <c r="Y12" i="91"/>
  <c r="X12" i="91"/>
  <c r="W12" i="91"/>
  <c r="V12" i="91"/>
  <c r="U12" i="91"/>
  <c r="T12" i="91"/>
  <c r="S12" i="91"/>
  <c r="R12" i="91"/>
  <c r="Q12" i="91"/>
  <c r="P12" i="91"/>
  <c r="O12" i="91"/>
  <c r="N12" i="91"/>
  <c r="M12" i="91"/>
  <c r="L12" i="91"/>
  <c r="K12" i="91"/>
  <c r="J12" i="91"/>
  <c r="I12" i="91"/>
  <c r="H12" i="91"/>
  <c r="G12" i="91"/>
  <c r="F12" i="91"/>
  <c r="E12" i="91"/>
  <c r="D12" i="91"/>
  <c r="C12" i="91"/>
  <c r="B12" i="91"/>
  <c r="BA11" i="91"/>
  <c r="AZ11" i="91"/>
  <c r="AY11" i="91"/>
  <c r="AX11" i="91"/>
  <c r="AW11" i="91"/>
  <c r="AV11" i="91"/>
  <c r="AU11" i="91"/>
  <c r="AT11" i="91"/>
  <c r="AS11" i="91"/>
  <c r="AR11" i="91"/>
  <c r="AQ11" i="91"/>
  <c r="AP11" i="91"/>
  <c r="AO11" i="91"/>
  <c r="AN11" i="91"/>
  <c r="AM11" i="91"/>
  <c r="AL11" i="91"/>
  <c r="AK11" i="91"/>
  <c r="AJ11" i="91"/>
  <c r="AI11" i="91"/>
  <c r="AH11" i="91"/>
  <c r="AG11" i="91"/>
  <c r="AF11" i="91"/>
  <c r="AE11" i="91"/>
  <c r="AD11" i="91"/>
  <c r="AC11" i="91"/>
  <c r="AB11" i="91"/>
  <c r="AA11" i="91"/>
  <c r="Z11" i="91"/>
  <c r="Y11" i="91"/>
  <c r="X11" i="91"/>
  <c r="W11" i="91"/>
  <c r="V11" i="91"/>
  <c r="U11" i="91"/>
  <c r="T11" i="91"/>
  <c r="S11" i="91"/>
  <c r="R11" i="91"/>
  <c r="Q11" i="91"/>
  <c r="P11" i="91"/>
  <c r="O11" i="91"/>
  <c r="N11" i="91"/>
  <c r="M11" i="91"/>
  <c r="L11" i="91"/>
  <c r="K11" i="91"/>
  <c r="J11" i="91"/>
  <c r="I11" i="91"/>
  <c r="H11" i="91"/>
  <c r="G11" i="91"/>
  <c r="F11" i="91"/>
  <c r="E11" i="91"/>
  <c r="D11" i="91"/>
  <c r="C11" i="91"/>
  <c r="B11" i="91"/>
  <c r="BA9" i="91"/>
  <c r="AZ9" i="91"/>
  <c r="AY9" i="91"/>
  <c r="AX9" i="91"/>
  <c r="AW9" i="91"/>
  <c r="AV9" i="91"/>
  <c r="AU9" i="91"/>
  <c r="AT9" i="91"/>
  <c r="AS9" i="91"/>
  <c r="AR9" i="91"/>
  <c r="AQ9" i="91"/>
  <c r="AP9" i="91"/>
  <c r="AO9" i="91"/>
  <c r="AN9" i="91"/>
  <c r="AM9" i="91"/>
  <c r="AL9" i="91"/>
  <c r="AK9" i="91"/>
  <c r="AJ9" i="91"/>
  <c r="AI9" i="91"/>
  <c r="AH9" i="91"/>
  <c r="AG9" i="91"/>
  <c r="AF9" i="91"/>
  <c r="AE9" i="91"/>
  <c r="AD9" i="91"/>
  <c r="AC9" i="91"/>
  <c r="AB9" i="91"/>
  <c r="AA9" i="91"/>
  <c r="Z9" i="91"/>
  <c r="Y9" i="91"/>
  <c r="X9" i="91"/>
  <c r="W9" i="91"/>
  <c r="V9" i="91"/>
  <c r="U9" i="91"/>
  <c r="T9" i="91"/>
  <c r="S9" i="91"/>
  <c r="R9" i="91"/>
  <c r="Q9" i="91"/>
  <c r="P9" i="91"/>
  <c r="O9" i="91"/>
  <c r="N9" i="91"/>
  <c r="M9" i="91"/>
  <c r="L9" i="91"/>
  <c r="K9" i="91"/>
  <c r="J9" i="91"/>
  <c r="I9" i="91"/>
  <c r="H9" i="91"/>
  <c r="G9" i="91"/>
  <c r="F9" i="91"/>
  <c r="E9" i="91"/>
  <c r="D9" i="91"/>
  <c r="C9" i="91"/>
  <c r="B9" i="91"/>
  <c r="BA8" i="91"/>
  <c r="AZ8" i="91"/>
  <c r="AY8" i="91"/>
  <c r="AX8" i="91"/>
  <c r="AW8" i="91"/>
  <c r="AV8" i="91"/>
  <c r="AU8" i="91"/>
  <c r="AT8" i="91"/>
  <c r="AS8" i="91"/>
  <c r="AR8" i="91"/>
  <c r="AQ8" i="91"/>
  <c r="AP8" i="91"/>
  <c r="AO8" i="91"/>
  <c r="AN8" i="91"/>
  <c r="AM8" i="91"/>
  <c r="AL8" i="91"/>
  <c r="AK8" i="91"/>
  <c r="AJ8" i="91"/>
  <c r="AI8" i="91"/>
  <c r="AH8" i="91"/>
  <c r="AG8" i="91"/>
  <c r="AF8" i="91"/>
  <c r="AE8" i="91"/>
  <c r="AD8" i="91"/>
  <c r="AC8" i="91"/>
  <c r="AB8" i="91"/>
  <c r="AA8" i="91"/>
  <c r="Z8" i="91"/>
  <c r="Y8" i="91"/>
  <c r="X8" i="91"/>
  <c r="W8" i="91"/>
  <c r="V8" i="91"/>
  <c r="U8" i="91"/>
  <c r="T8" i="91"/>
  <c r="S8" i="91"/>
  <c r="R8" i="91"/>
  <c r="Q8" i="91"/>
  <c r="P8" i="91"/>
  <c r="O8" i="91"/>
  <c r="N8" i="91"/>
  <c r="M8" i="91"/>
  <c r="L8" i="91"/>
  <c r="K8" i="91"/>
  <c r="J8" i="91"/>
  <c r="I8" i="91"/>
  <c r="H8" i="91"/>
  <c r="G8" i="91"/>
  <c r="F8" i="91"/>
  <c r="E8" i="91"/>
  <c r="D8" i="91"/>
  <c r="C8" i="91"/>
  <c r="B8" i="91"/>
  <c r="BA6" i="91"/>
  <c r="AZ6" i="91"/>
  <c r="AY6" i="91"/>
  <c r="AX6" i="91"/>
  <c r="AW6" i="91"/>
  <c r="AV6" i="91"/>
  <c r="AU6" i="91"/>
  <c r="AT6" i="91"/>
  <c r="AS6" i="91"/>
  <c r="AR6" i="91"/>
  <c r="AQ6" i="91"/>
  <c r="AP6" i="91"/>
  <c r="AO6" i="91"/>
  <c r="AN6" i="91"/>
  <c r="AM6" i="91"/>
  <c r="AL6" i="91"/>
  <c r="AK6" i="91"/>
  <c r="AJ6" i="91"/>
  <c r="AI6" i="91"/>
  <c r="AH6" i="91"/>
  <c r="AG6" i="91"/>
  <c r="AF6" i="91"/>
  <c r="AE6" i="91"/>
  <c r="AD6" i="91"/>
  <c r="AC6" i="91"/>
  <c r="AB6" i="91"/>
  <c r="AA6" i="91"/>
  <c r="Z6" i="91"/>
  <c r="Y6" i="91"/>
  <c r="X6" i="91"/>
  <c r="W6" i="91"/>
  <c r="V6" i="91"/>
  <c r="U6" i="91"/>
  <c r="T6" i="91"/>
  <c r="S6" i="91"/>
  <c r="R6" i="91"/>
  <c r="Q6" i="91"/>
  <c r="P6" i="91"/>
  <c r="O6" i="91"/>
  <c r="N6" i="91"/>
  <c r="M6" i="91"/>
  <c r="L6" i="91"/>
  <c r="K6" i="91"/>
  <c r="J6" i="91"/>
  <c r="I6" i="91"/>
  <c r="H6" i="91"/>
  <c r="G6" i="91"/>
  <c r="F6" i="91"/>
  <c r="E6" i="91"/>
  <c r="D6" i="91"/>
  <c r="C6" i="91"/>
  <c r="B6" i="91"/>
  <c r="BA5" i="91"/>
  <c r="AZ5" i="91"/>
  <c r="AY5" i="91"/>
  <c r="AX5" i="91"/>
  <c r="AW5" i="91"/>
  <c r="AV5" i="91"/>
  <c r="AU5" i="91"/>
  <c r="AT5" i="91"/>
  <c r="AS5" i="91"/>
  <c r="AR5" i="91"/>
  <c r="AQ5" i="91"/>
  <c r="AP5" i="91"/>
  <c r="AO5" i="91"/>
  <c r="AN5" i="91"/>
  <c r="AM5" i="91"/>
  <c r="AL5" i="91"/>
  <c r="AK5" i="91"/>
  <c r="AJ5" i="91"/>
  <c r="AI5" i="91"/>
  <c r="AH5" i="91"/>
  <c r="AG5" i="91"/>
  <c r="AF5" i="91"/>
  <c r="AE5" i="91"/>
  <c r="AD5" i="91"/>
  <c r="AC5" i="91"/>
  <c r="AB5" i="91"/>
  <c r="AA5" i="91"/>
  <c r="Z5" i="91"/>
  <c r="Y5" i="91"/>
  <c r="X5" i="91"/>
  <c r="W5" i="91"/>
  <c r="V5" i="91"/>
  <c r="U5" i="91"/>
  <c r="T5" i="91"/>
  <c r="S5" i="91"/>
  <c r="R5" i="91"/>
  <c r="Q5" i="91"/>
  <c r="P5" i="91"/>
  <c r="O5" i="91"/>
  <c r="N5" i="91"/>
  <c r="M5" i="91"/>
  <c r="L5" i="91"/>
  <c r="K5" i="91"/>
  <c r="J5" i="91"/>
  <c r="I5" i="91"/>
  <c r="H5" i="91"/>
  <c r="G5" i="91"/>
  <c r="F5" i="91"/>
  <c r="E5" i="91"/>
  <c r="D5" i="91"/>
  <c r="C5" i="91"/>
  <c r="B5" i="91"/>
  <c r="BA39" i="105"/>
  <c r="AZ39" i="105"/>
  <c r="AY39" i="105"/>
  <c r="AX39" i="105"/>
  <c r="AW39" i="105"/>
  <c r="AV39" i="105"/>
  <c r="AU39" i="105"/>
  <c r="AT39" i="105"/>
  <c r="AS39" i="105"/>
  <c r="AR39" i="105"/>
  <c r="AQ39" i="105"/>
  <c r="AP39" i="105"/>
  <c r="AO39" i="105"/>
  <c r="AN39" i="105"/>
  <c r="AM39" i="105"/>
  <c r="AL39" i="105"/>
  <c r="AK39" i="105"/>
  <c r="AJ39" i="105"/>
  <c r="AI39" i="105"/>
  <c r="AH39" i="105"/>
  <c r="AG39" i="105"/>
  <c r="AF39" i="105"/>
  <c r="AE39" i="105"/>
  <c r="AD39" i="105"/>
  <c r="AC39" i="105"/>
  <c r="AB39" i="105"/>
  <c r="AA39" i="105"/>
  <c r="Z39" i="105"/>
  <c r="Y39" i="105"/>
  <c r="X39" i="105"/>
  <c r="W39" i="105"/>
  <c r="V39" i="105"/>
  <c r="U39" i="105"/>
  <c r="T39" i="105"/>
  <c r="S39" i="105"/>
  <c r="R39" i="105"/>
  <c r="Q39" i="105"/>
  <c r="P39" i="105"/>
  <c r="O39" i="105"/>
  <c r="N39" i="105"/>
  <c r="M39" i="105"/>
  <c r="L39" i="105"/>
  <c r="K39" i="105"/>
  <c r="J39" i="105"/>
  <c r="I39" i="105"/>
  <c r="H39" i="105"/>
  <c r="G39" i="105"/>
  <c r="F39" i="105"/>
  <c r="E39" i="105"/>
  <c r="D39" i="105"/>
  <c r="C39" i="105"/>
  <c r="B39" i="105"/>
  <c r="BA37" i="105"/>
  <c r="AZ37" i="105"/>
  <c r="AY37" i="105"/>
  <c r="AX37" i="105"/>
  <c r="AW37" i="105"/>
  <c r="AV37" i="105"/>
  <c r="AU37" i="105"/>
  <c r="AT37" i="105"/>
  <c r="AS37" i="105"/>
  <c r="AR37" i="105"/>
  <c r="AQ37" i="105"/>
  <c r="AP37" i="105"/>
  <c r="AO37" i="105"/>
  <c r="AN37" i="105"/>
  <c r="AM37" i="105"/>
  <c r="AL37" i="105"/>
  <c r="AK37" i="105"/>
  <c r="AJ37" i="105"/>
  <c r="AI37" i="105"/>
  <c r="AH37" i="105"/>
  <c r="AG37" i="105"/>
  <c r="AF37" i="105"/>
  <c r="AE37" i="105"/>
  <c r="AD37" i="105"/>
  <c r="AC37" i="105"/>
  <c r="AB37" i="105"/>
  <c r="AA37" i="105"/>
  <c r="Z37" i="105"/>
  <c r="Y37" i="105"/>
  <c r="X37" i="105"/>
  <c r="W37" i="105"/>
  <c r="V37" i="105"/>
  <c r="U37" i="105"/>
  <c r="T37" i="105"/>
  <c r="S37" i="105"/>
  <c r="R37" i="105"/>
  <c r="Q37" i="105"/>
  <c r="P37" i="105"/>
  <c r="O37" i="105"/>
  <c r="N37" i="105"/>
  <c r="M37" i="105"/>
  <c r="L37" i="105"/>
  <c r="K37" i="105"/>
  <c r="J37" i="105"/>
  <c r="I37" i="105"/>
  <c r="H37" i="105"/>
  <c r="G37" i="105"/>
  <c r="F37" i="105"/>
  <c r="E37" i="105"/>
  <c r="D37" i="105"/>
  <c r="C37" i="105"/>
  <c r="B37" i="105"/>
  <c r="BA36" i="105"/>
  <c r="AZ36" i="105"/>
  <c r="AY36" i="105"/>
  <c r="AX36" i="105"/>
  <c r="AW36" i="105"/>
  <c r="AV36" i="105"/>
  <c r="AU36" i="105"/>
  <c r="AT36" i="105"/>
  <c r="AS36" i="105"/>
  <c r="AR36" i="105"/>
  <c r="AQ36" i="105"/>
  <c r="AP36" i="105"/>
  <c r="AO36" i="105"/>
  <c r="AN36" i="105"/>
  <c r="AM36" i="105"/>
  <c r="AL36" i="105"/>
  <c r="AK36" i="105"/>
  <c r="AJ36" i="105"/>
  <c r="AI36" i="105"/>
  <c r="AH36" i="105"/>
  <c r="AG36" i="105"/>
  <c r="AF36" i="105"/>
  <c r="AE36" i="105"/>
  <c r="AD36" i="105"/>
  <c r="AC36" i="105"/>
  <c r="AB36" i="105"/>
  <c r="AA36" i="105"/>
  <c r="Z36" i="105"/>
  <c r="Y36" i="105"/>
  <c r="X36" i="105"/>
  <c r="W36" i="105"/>
  <c r="V36" i="105"/>
  <c r="U36" i="105"/>
  <c r="T36" i="105"/>
  <c r="S36" i="105"/>
  <c r="R36" i="105"/>
  <c r="Q36" i="105"/>
  <c r="P36" i="105"/>
  <c r="O36" i="105"/>
  <c r="N36" i="105"/>
  <c r="M36" i="105"/>
  <c r="L36" i="105"/>
  <c r="K36" i="105"/>
  <c r="J36" i="105"/>
  <c r="I36" i="105"/>
  <c r="H36" i="105"/>
  <c r="G36" i="105"/>
  <c r="F36" i="105"/>
  <c r="E36" i="105"/>
  <c r="D36" i="105"/>
  <c r="C36" i="105"/>
  <c r="B36" i="105"/>
  <c r="BA34" i="105"/>
  <c r="AZ34" i="105"/>
  <c r="AY34" i="105"/>
  <c r="AX34" i="105"/>
  <c r="AW34" i="105"/>
  <c r="AV34" i="105"/>
  <c r="AU34" i="105"/>
  <c r="AT34" i="105"/>
  <c r="AS34" i="105"/>
  <c r="AR34" i="105"/>
  <c r="AQ34" i="105"/>
  <c r="AP34" i="105"/>
  <c r="AO34" i="105"/>
  <c r="AN34" i="105"/>
  <c r="AM34" i="105"/>
  <c r="AL34" i="105"/>
  <c r="AK34" i="105"/>
  <c r="AJ34" i="105"/>
  <c r="AI34" i="105"/>
  <c r="AH34" i="105"/>
  <c r="AG34" i="105"/>
  <c r="AF34" i="105"/>
  <c r="AE34" i="105"/>
  <c r="AD34" i="105"/>
  <c r="AC34" i="105"/>
  <c r="AB34" i="105"/>
  <c r="AA34" i="105"/>
  <c r="Z34" i="105"/>
  <c r="Y34" i="105"/>
  <c r="X34" i="105"/>
  <c r="W34" i="105"/>
  <c r="V34" i="105"/>
  <c r="U34" i="105"/>
  <c r="T34" i="105"/>
  <c r="S34" i="105"/>
  <c r="R34" i="105"/>
  <c r="Q34" i="105"/>
  <c r="P34" i="105"/>
  <c r="O34" i="105"/>
  <c r="N34" i="105"/>
  <c r="M34" i="105"/>
  <c r="L34" i="105"/>
  <c r="K34" i="105"/>
  <c r="J34" i="105"/>
  <c r="I34" i="105"/>
  <c r="H34" i="105"/>
  <c r="G34" i="105"/>
  <c r="F34" i="105"/>
  <c r="E34" i="105"/>
  <c r="D34" i="105"/>
  <c r="C34" i="105"/>
  <c r="B34" i="105"/>
  <c r="BA33" i="105"/>
  <c r="AZ33" i="105"/>
  <c r="AY33" i="105"/>
  <c r="AX33" i="105"/>
  <c r="AW33" i="105"/>
  <c r="AV33" i="105"/>
  <c r="AU33" i="105"/>
  <c r="AT33" i="105"/>
  <c r="AS33" i="105"/>
  <c r="AR33" i="105"/>
  <c r="AQ33" i="105"/>
  <c r="AP33" i="105"/>
  <c r="AO33" i="105"/>
  <c r="AN33" i="105"/>
  <c r="AM33" i="105"/>
  <c r="AL33" i="105"/>
  <c r="AK33" i="105"/>
  <c r="AJ33" i="105"/>
  <c r="AI33" i="105"/>
  <c r="AH33" i="105"/>
  <c r="AG33" i="105"/>
  <c r="AF33" i="105"/>
  <c r="AE33" i="105"/>
  <c r="AD33" i="105"/>
  <c r="AC33" i="105"/>
  <c r="AB33" i="105"/>
  <c r="AA33" i="105"/>
  <c r="Z33" i="105"/>
  <c r="Y33" i="105"/>
  <c r="X33" i="105"/>
  <c r="W33" i="105"/>
  <c r="V33" i="105"/>
  <c r="U33" i="105"/>
  <c r="T33" i="105"/>
  <c r="S33" i="105"/>
  <c r="R33" i="105"/>
  <c r="Q33" i="105"/>
  <c r="P33" i="105"/>
  <c r="O33" i="105"/>
  <c r="N33" i="105"/>
  <c r="M33" i="105"/>
  <c r="L33" i="105"/>
  <c r="K33" i="105"/>
  <c r="J33" i="105"/>
  <c r="I33" i="105"/>
  <c r="H33" i="105"/>
  <c r="G33" i="105"/>
  <c r="F33" i="105"/>
  <c r="E33" i="105"/>
  <c r="D33" i="105"/>
  <c r="C33" i="105"/>
  <c r="B33" i="105"/>
  <c r="BA31" i="105"/>
  <c r="AZ31" i="105"/>
  <c r="AY31" i="105"/>
  <c r="AX31" i="105"/>
  <c r="AW31" i="105"/>
  <c r="AV31" i="105"/>
  <c r="AU31" i="105"/>
  <c r="AT31" i="105"/>
  <c r="AS31" i="105"/>
  <c r="AR31" i="105"/>
  <c r="AQ31" i="105"/>
  <c r="AP31" i="105"/>
  <c r="AO31" i="105"/>
  <c r="AN31" i="105"/>
  <c r="AM31" i="105"/>
  <c r="AL31" i="105"/>
  <c r="AK31" i="105"/>
  <c r="AJ31" i="105"/>
  <c r="AI31" i="105"/>
  <c r="AH31" i="105"/>
  <c r="AG31" i="105"/>
  <c r="AF31" i="105"/>
  <c r="AE31" i="105"/>
  <c r="AD31" i="105"/>
  <c r="AC31" i="105"/>
  <c r="AB31" i="105"/>
  <c r="AA31" i="105"/>
  <c r="Z31" i="105"/>
  <c r="Y31" i="105"/>
  <c r="X31" i="105"/>
  <c r="W31" i="105"/>
  <c r="V31" i="105"/>
  <c r="U31" i="105"/>
  <c r="T31" i="105"/>
  <c r="S31" i="105"/>
  <c r="R31" i="105"/>
  <c r="Q31" i="105"/>
  <c r="P31" i="105"/>
  <c r="O31" i="105"/>
  <c r="N31" i="105"/>
  <c r="M31" i="105"/>
  <c r="L31" i="105"/>
  <c r="K31" i="105"/>
  <c r="J31" i="105"/>
  <c r="I31" i="105"/>
  <c r="H31" i="105"/>
  <c r="G31" i="105"/>
  <c r="F31" i="105"/>
  <c r="E31" i="105"/>
  <c r="D31" i="105"/>
  <c r="C31" i="105"/>
  <c r="B31" i="105"/>
  <c r="BA30" i="105"/>
  <c r="AZ30" i="105"/>
  <c r="AY30" i="105"/>
  <c r="AX30" i="105"/>
  <c r="AW30" i="105"/>
  <c r="AV30" i="105"/>
  <c r="AU30" i="105"/>
  <c r="AT30" i="105"/>
  <c r="AS30" i="105"/>
  <c r="AR30" i="105"/>
  <c r="AQ30" i="105"/>
  <c r="AP30" i="105"/>
  <c r="AO30" i="105"/>
  <c r="AN30" i="105"/>
  <c r="AM30" i="105"/>
  <c r="AL30" i="105"/>
  <c r="AK30" i="105"/>
  <c r="AJ30" i="105"/>
  <c r="AI30" i="105"/>
  <c r="AH30" i="105"/>
  <c r="AG30" i="105"/>
  <c r="AF30" i="105"/>
  <c r="AE30" i="105"/>
  <c r="AD30" i="105"/>
  <c r="AC30" i="105"/>
  <c r="AB30" i="105"/>
  <c r="AA30" i="105"/>
  <c r="Z30" i="105"/>
  <c r="Y30" i="105"/>
  <c r="X30" i="105"/>
  <c r="W30" i="105"/>
  <c r="V30" i="105"/>
  <c r="U30" i="105"/>
  <c r="T30" i="105"/>
  <c r="S30" i="105"/>
  <c r="R30" i="105"/>
  <c r="Q30" i="105"/>
  <c r="P30" i="105"/>
  <c r="O30" i="105"/>
  <c r="N30" i="105"/>
  <c r="M30" i="105"/>
  <c r="L30" i="105"/>
  <c r="K30" i="105"/>
  <c r="J30" i="105"/>
  <c r="I30" i="105"/>
  <c r="H30" i="105"/>
  <c r="G30" i="105"/>
  <c r="F30" i="105"/>
  <c r="E30" i="105"/>
  <c r="D30" i="105"/>
  <c r="C30" i="105"/>
  <c r="B30" i="105"/>
  <c r="BA28" i="105"/>
  <c r="AZ28" i="105"/>
  <c r="AY28" i="105"/>
  <c r="AX28" i="105"/>
  <c r="AW28" i="105"/>
  <c r="AV28" i="105"/>
  <c r="AU28" i="105"/>
  <c r="AT28" i="105"/>
  <c r="AS28" i="105"/>
  <c r="AR28" i="105"/>
  <c r="AQ28" i="105"/>
  <c r="AP28" i="105"/>
  <c r="AO28" i="105"/>
  <c r="AN28" i="105"/>
  <c r="AM28" i="105"/>
  <c r="AL28" i="105"/>
  <c r="AK28" i="105"/>
  <c r="AJ28" i="105"/>
  <c r="AI28" i="105"/>
  <c r="AH28" i="105"/>
  <c r="AG28" i="105"/>
  <c r="AF28" i="105"/>
  <c r="AE28" i="105"/>
  <c r="AD28" i="105"/>
  <c r="AC28" i="105"/>
  <c r="AB28" i="105"/>
  <c r="AA28" i="105"/>
  <c r="Z28" i="105"/>
  <c r="Y28" i="105"/>
  <c r="X28" i="105"/>
  <c r="W28" i="105"/>
  <c r="V28" i="105"/>
  <c r="U28" i="105"/>
  <c r="T28" i="105"/>
  <c r="S28" i="105"/>
  <c r="R28" i="105"/>
  <c r="Q28" i="105"/>
  <c r="P28" i="105"/>
  <c r="O28" i="105"/>
  <c r="N28" i="105"/>
  <c r="M28" i="105"/>
  <c r="L28" i="105"/>
  <c r="K28" i="105"/>
  <c r="J28" i="105"/>
  <c r="I28" i="105"/>
  <c r="H28" i="105"/>
  <c r="G28" i="105"/>
  <c r="F28" i="105"/>
  <c r="E28" i="105"/>
  <c r="D28" i="105"/>
  <c r="C28" i="105"/>
  <c r="B28" i="105"/>
  <c r="BA27" i="105"/>
  <c r="AZ27" i="105"/>
  <c r="AY27" i="105"/>
  <c r="AX27" i="105"/>
  <c r="AW27" i="105"/>
  <c r="AV27" i="105"/>
  <c r="AU27" i="105"/>
  <c r="AT27" i="105"/>
  <c r="AS27" i="105"/>
  <c r="AR27" i="105"/>
  <c r="AQ27" i="105"/>
  <c r="AP27" i="105"/>
  <c r="AO27" i="105"/>
  <c r="AN27" i="105"/>
  <c r="AM27" i="105"/>
  <c r="AL27" i="105"/>
  <c r="AK27" i="105"/>
  <c r="AJ27" i="105"/>
  <c r="AI27" i="105"/>
  <c r="AH27" i="105"/>
  <c r="AG27" i="105"/>
  <c r="AF27" i="105"/>
  <c r="AE27" i="105"/>
  <c r="AD27" i="105"/>
  <c r="AC27" i="105"/>
  <c r="AB27" i="105"/>
  <c r="AA27" i="105"/>
  <c r="Z27" i="105"/>
  <c r="Y27" i="105"/>
  <c r="X27" i="105"/>
  <c r="W27" i="105"/>
  <c r="V27" i="105"/>
  <c r="U27" i="105"/>
  <c r="T27" i="105"/>
  <c r="S27" i="105"/>
  <c r="R27" i="105"/>
  <c r="Q27" i="105"/>
  <c r="P27" i="105"/>
  <c r="O27" i="105"/>
  <c r="N27" i="105"/>
  <c r="M27" i="105"/>
  <c r="L27" i="105"/>
  <c r="K27" i="105"/>
  <c r="J27" i="105"/>
  <c r="I27" i="105"/>
  <c r="H27" i="105"/>
  <c r="G27" i="105"/>
  <c r="F27" i="105"/>
  <c r="E27" i="105"/>
  <c r="D27" i="105"/>
  <c r="C27" i="105"/>
  <c r="B27" i="105"/>
  <c r="BA25" i="105"/>
  <c r="AZ25" i="105"/>
  <c r="AY25" i="105"/>
  <c r="AX25" i="105"/>
  <c r="AW25" i="105"/>
  <c r="AV25" i="105"/>
  <c r="AU25" i="105"/>
  <c r="AT25" i="105"/>
  <c r="AS25" i="105"/>
  <c r="AR25" i="105"/>
  <c r="AQ25" i="105"/>
  <c r="AP25" i="105"/>
  <c r="AO25" i="105"/>
  <c r="AN25" i="105"/>
  <c r="AM25" i="105"/>
  <c r="AL25" i="105"/>
  <c r="AK25" i="105"/>
  <c r="AJ25" i="105"/>
  <c r="AI25" i="105"/>
  <c r="AH25" i="105"/>
  <c r="AG25" i="105"/>
  <c r="AF25" i="105"/>
  <c r="AE25" i="105"/>
  <c r="AD25" i="105"/>
  <c r="AC25" i="105"/>
  <c r="AB25" i="105"/>
  <c r="AA25" i="105"/>
  <c r="Z25" i="105"/>
  <c r="Y25" i="105"/>
  <c r="X25" i="105"/>
  <c r="W25" i="105"/>
  <c r="V25" i="105"/>
  <c r="U25" i="105"/>
  <c r="T25" i="105"/>
  <c r="S25" i="105"/>
  <c r="R25" i="105"/>
  <c r="Q25" i="105"/>
  <c r="P25" i="105"/>
  <c r="O25" i="105"/>
  <c r="N25" i="105"/>
  <c r="M25" i="105"/>
  <c r="L25" i="105"/>
  <c r="K25" i="105"/>
  <c r="J25" i="105"/>
  <c r="I25" i="105"/>
  <c r="H25" i="105"/>
  <c r="G25" i="105"/>
  <c r="F25" i="105"/>
  <c r="E25" i="105"/>
  <c r="D25" i="105"/>
  <c r="C25" i="105"/>
  <c r="B25" i="105"/>
  <c r="BA24" i="105"/>
  <c r="AZ24" i="105"/>
  <c r="AY24" i="105"/>
  <c r="AX24" i="105"/>
  <c r="AW24" i="105"/>
  <c r="AV24" i="105"/>
  <c r="AU24" i="105"/>
  <c r="AT24" i="105"/>
  <c r="AS24" i="105"/>
  <c r="AR24" i="105"/>
  <c r="AQ24" i="105"/>
  <c r="AP24" i="105"/>
  <c r="AO24" i="105"/>
  <c r="AN24" i="105"/>
  <c r="AM24" i="105"/>
  <c r="AL24" i="105"/>
  <c r="AK24" i="105"/>
  <c r="AJ24" i="105"/>
  <c r="AI24" i="105"/>
  <c r="AH24" i="105"/>
  <c r="AG24" i="105"/>
  <c r="AF24" i="105"/>
  <c r="AE24" i="105"/>
  <c r="AD24" i="105"/>
  <c r="AC24" i="105"/>
  <c r="AB24" i="105"/>
  <c r="AA24" i="105"/>
  <c r="Z24" i="105"/>
  <c r="Y24" i="105"/>
  <c r="X24" i="105"/>
  <c r="W24" i="105"/>
  <c r="V24" i="105"/>
  <c r="U24" i="105"/>
  <c r="T24" i="105"/>
  <c r="S24" i="105"/>
  <c r="R24" i="105"/>
  <c r="Q24" i="105"/>
  <c r="P24" i="105"/>
  <c r="O24" i="105"/>
  <c r="N24" i="105"/>
  <c r="M24" i="105"/>
  <c r="L24" i="105"/>
  <c r="K24" i="105"/>
  <c r="J24" i="105"/>
  <c r="I24" i="105"/>
  <c r="H24" i="105"/>
  <c r="G24" i="105"/>
  <c r="F24" i="105"/>
  <c r="E24" i="105"/>
  <c r="D24" i="105"/>
  <c r="C24" i="105"/>
  <c r="B24" i="105"/>
  <c r="BA22" i="105"/>
  <c r="AZ22" i="105"/>
  <c r="AY22" i="105"/>
  <c r="AX22" i="105"/>
  <c r="AW22" i="105"/>
  <c r="AV22" i="105"/>
  <c r="AU22" i="105"/>
  <c r="AT22" i="105"/>
  <c r="AS22" i="105"/>
  <c r="AR22" i="105"/>
  <c r="AQ22" i="105"/>
  <c r="AP22" i="105"/>
  <c r="AO22" i="105"/>
  <c r="AN22" i="105"/>
  <c r="AM22" i="105"/>
  <c r="AL22" i="105"/>
  <c r="AK22" i="105"/>
  <c r="AJ22" i="105"/>
  <c r="AI22" i="105"/>
  <c r="AH22" i="105"/>
  <c r="AG22" i="105"/>
  <c r="AF22" i="105"/>
  <c r="AE22" i="105"/>
  <c r="AD22" i="105"/>
  <c r="AC22" i="105"/>
  <c r="AB22" i="105"/>
  <c r="AA22" i="105"/>
  <c r="Z22" i="105"/>
  <c r="Y22" i="105"/>
  <c r="X22" i="105"/>
  <c r="W22" i="105"/>
  <c r="V22" i="105"/>
  <c r="U22" i="105"/>
  <c r="T22" i="105"/>
  <c r="S22" i="105"/>
  <c r="R22" i="105"/>
  <c r="Q22" i="105"/>
  <c r="P22" i="105"/>
  <c r="O22" i="105"/>
  <c r="N22" i="105"/>
  <c r="M22" i="105"/>
  <c r="L22" i="105"/>
  <c r="K22" i="105"/>
  <c r="J22" i="105"/>
  <c r="I22" i="105"/>
  <c r="H22" i="105"/>
  <c r="G22" i="105"/>
  <c r="F22" i="105"/>
  <c r="E22" i="105"/>
  <c r="D22" i="105"/>
  <c r="C22" i="105"/>
  <c r="B22" i="105"/>
  <c r="BA21" i="105"/>
  <c r="AZ21" i="105"/>
  <c r="AY21" i="105"/>
  <c r="AX21" i="105"/>
  <c r="AW21" i="105"/>
  <c r="AV21" i="105"/>
  <c r="AU21" i="105"/>
  <c r="AT21" i="105"/>
  <c r="AS21" i="105"/>
  <c r="AR21" i="105"/>
  <c r="AQ21" i="105"/>
  <c r="AP21" i="105"/>
  <c r="AO21" i="105"/>
  <c r="AN21" i="105"/>
  <c r="AM21" i="105"/>
  <c r="AL21" i="105"/>
  <c r="AK21" i="105"/>
  <c r="AJ21" i="105"/>
  <c r="AI21" i="105"/>
  <c r="AH21" i="105"/>
  <c r="AG21" i="105"/>
  <c r="AF21" i="105"/>
  <c r="AE21" i="105"/>
  <c r="AD21" i="105"/>
  <c r="AC21" i="105"/>
  <c r="AB21" i="105"/>
  <c r="AA21" i="105"/>
  <c r="Z21" i="105"/>
  <c r="Y21" i="105"/>
  <c r="X21" i="105"/>
  <c r="W21" i="105"/>
  <c r="V21" i="105"/>
  <c r="U21" i="105"/>
  <c r="T21" i="105"/>
  <c r="S21" i="105"/>
  <c r="R21" i="105"/>
  <c r="Q21" i="105"/>
  <c r="P21" i="105"/>
  <c r="O21" i="105"/>
  <c r="N21" i="105"/>
  <c r="M21" i="105"/>
  <c r="L21" i="105"/>
  <c r="K21" i="105"/>
  <c r="J21" i="105"/>
  <c r="I21" i="105"/>
  <c r="H21" i="105"/>
  <c r="G21" i="105"/>
  <c r="F21" i="105"/>
  <c r="E21" i="105"/>
  <c r="D21" i="105"/>
  <c r="C21" i="105"/>
  <c r="BA20" i="105"/>
  <c r="AZ20" i="105"/>
  <c r="AY20" i="105"/>
  <c r="AX20" i="105"/>
  <c r="AW20" i="105"/>
  <c r="AV20" i="105"/>
  <c r="AU20" i="105"/>
  <c r="AT20" i="105"/>
  <c r="AS20" i="105"/>
  <c r="AR20" i="105"/>
  <c r="AQ20" i="105"/>
  <c r="AP20" i="105"/>
  <c r="AO20" i="105"/>
  <c r="AN20" i="105"/>
  <c r="AM20" i="105"/>
  <c r="AL20" i="105"/>
  <c r="AK20" i="105"/>
  <c r="AJ20" i="105"/>
  <c r="AI20" i="105"/>
  <c r="AH20" i="105"/>
  <c r="AG20" i="105"/>
  <c r="AF20" i="105"/>
  <c r="AE20" i="105"/>
  <c r="AD20" i="105"/>
  <c r="AC20" i="105"/>
  <c r="AB20" i="105"/>
  <c r="AA20" i="105"/>
  <c r="Z20" i="105"/>
  <c r="Y20" i="105"/>
  <c r="X20" i="105"/>
  <c r="W20" i="105"/>
  <c r="V20" i="105"/>
  <c r="U20" i="105"/>
  <c r="T20" i="105"/>
  <c r="S20" i="105"/>
  <c r="R20" i="105"/>
  <c r="Q20" i="105"/>
  <c r="P20" i="105"/>
  <c r="O20" i="105"/>
  <c r="N20" i="105"/>
  <c r="M20" i="105"/>
  <c r="L20" i="105"/>
  <c r="K20" i="105"/>
  <c r="J20" i="105"/>
  <c r="I20" i="105"/>
  <c r="H20" i="105"/>
  <c r="G20" i="105"/>
  <c r="F20" i="105"/>
  <c r="E20" i="105"/>
  <c r="D20" i="105"/>
  <c r="C20" i="105"/>
  <c r="B20" i="105"/>
  <c r="BA18" i="105"/>
  <c r="AZ18" i="105"/>
  <c r="AY18" i="105"/>
  <c r="AX18" i="105"/>
  <c r="AW18" i="105"/>
  <c r="AV18" i="105"/>
  <c r="AU18" i="105"/>
  <c r="AT18" i="105"/>
  <c r="AS18" i="105"/>
  <c r="AR18" i="105"/>
  <c r="AQ18" i="105"/>
  <c r="AP18" i="105"/>
  <c r="AO18" i="105"/>
  <c r="AN18" i="105"/>
  <c r="AM18" i="105"/>
  <c r="AL18" i="105"/>
  <c r="AK18" i="105"/>
  <c r="AJ18" i="105"/>
  <c r="AI18" i="105"/>
  <c r="AH18" i="105"/>
  <c r="AG18" i="105"/>
  <c r="AF18" i="105"/>
  <c r="AE18" i="105"/>
  <c r="AD18" i="105"/>
  <c r="AC18" i="105"/>
  <c r="AB18" i="105"/>
  <c r="AA18" i="105"/>
  <c r="Z18" i="105"/>
  <c r="Y18" i="105"/>
  <c r="X18" i="105"/>
  <c r="W18" i="105"/>
  <c r="V18" i="105"/>
  <c r="U18" i="105"/>
  <c r="T18" i="105"/>
  <c r="S18" i="105"/>
  <c r="R18" i="105"/>
  <c r="Q18" i="105"/>
  <c r="P18" i="105"/>
  <c r="O18" i="105"/>
  <c r="N18" i="105"/>
  <c r="M18" i="105"/>
  <c r="L18" i="105"/>
  <c r="K18" i="105"/>
  <c r="J18" i="105"/>
  <c r="I18" i="105"/>
  <c r="H18" i="105"/>
  <c r="G18" i="105"/>
  <c r="F18" i="105"/>
  <c r="E18" i="105"/>
  <c r="D18" i="105"/>
  <c r="C18" i="105"/>
  <c r="B18" i="105"/>
  <c r="BA17" i="105"/>
  <c r="AZ17" i="105"/>
  <c r="AY17" i="105"/>
  <c r="AX17" i="105"/>
  <c r="AW17" i="105"/>
  <c r="AV17" i="105"/>
  <c r="AU17" i="105"/>
  <c r="AT17" i="105"/>
  <c r="AS17" i="105"/>
  <c r="AR17" i="105"/>
  <c r="AQ17" i="105"/>
  <c r="AP17" i="105"/>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J17" i="105"/>
  <c r="I17" i="105"/>
  <c r="H17" i="105"/>
  <c r="G17" i="105"/>
  <c r="F17" i="105"/>
  <c r="E17" i="105"/>
  <c r="D17" i="105"/>
  <c r="C17" i="105"/>
  <c r="B17" i="105"/>
  <c r="BA15" i="105"/>
  <c r="AZ15" i="105"/>
  <c r="AY15" i="105"/>
  <c r="AX15" i="105"/>
  <c r="AW15" i="105"/>
  <c r="AV15" i="105"/>
  <c r="AU15" i="105"/>
  <c r="AT15" i="105"/>
  <c r="AS15" i="105"/>
  <c r="AR15" i="105"/>
  <c r="AQ15" i="105"/>
  <c r="AP15"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5" i="105"/>
  <c r="I15" i="105"/>
  <c r="H15" i="105"/>
  <c r="G15" i="105"/>
  <c r="F15" i="105"/>
  <c r="E15" i="105"/>
  <c r="D15" i="105"/>
  <c r="C15" i="105"/>
  <c r="B15" i="105"/>
  <c r="BA14" i="105"/>
  <c r="AZ14" i="105"/>
  <c r="AY14" i="105"/>
  <c r="AX14" i="105"/>
  <c r="AW14" i="105"/>
  <c r="AV14" i="105"/>
  <c r="AU14" i="105"/>
  <c r="AT14" i="105"/>
  <c r="AS14" i="105"/>
  <c r="AR14" i="105"/>
  <c r="AQ14" i="105"/>
  <c r="AP14" i="105"/>
  <c r="AO14" i="105"/>
  <c r="AN14" i="105"/>
  <c r="AM14" i="105"/>
  <c r="AL14" i="105"/>
  <c r="AK14" i="105"/>
  <c r="AJ14" i="105"/>
  <c r="AI14" i="105"/>
  <c r="AH14" i="105"/>
  <c r="AG14" i="105"/>
  <c r="AF14" i="105"/>
  <c r="AE14" i="105"/>
  <c r="AD14" i="105"/>
  <c r="AC14" i="105"/>
  <c r="AB14" i="105"/>
  <c r="AA14" i="105"/>
  <c r="Z14" i="105"/>
  <c r="Y14" i="105"/>
  <c r="X14" i="105"/>
  <c r="W14" i="105"/>
  <c r="V14" i="105"/>
  <c r="U14" i="105"/>
  <c r="T14" i="105"/>
  <c r="S14" i="105"/>
  <c r="R14" i="105"/>
  <c r="Q14" i="105"/>
  <c r="P14" i="105"/>
  <c r="O14" i="105"/>
  <c r="N14" i="105"/>
  <c r="M14" i="105"/>
  <c r="L14" i="105"/>
  <c r="K14" i="105"/>
  <c r="J14" i="105"/>
  <c r="I14" i="105"/>
  <c r="H14" i="105"/>
  <c r="G14" i="105"/>
  <c r="F14" i="105"/>
  <c r="E14" i="105"/>
  <c r="D14" i="105"/>
  <c r="C14" i="105"/>
  <c r="B14" i="105"/>
  <c r="BA12" i="105"/>
  <c r="AZ12" i="105"/>
  <c r="AY12" i="105"/>
  <c r="AX12" i="105"/>
  <c r="AW12" i="105"/>
  <c r="AV12" i="105"/>
  <c r="AU12" i="105"/>
  <c r="AT12" i="105"/>
  <c r="AS12" i="105"/>
  <c r="AR12" i="105"/>
  <c r="AQ12" i="105"/>
  <c r="AP12" i="105"/>
  <c r="AO12" i="105"/>
  <c r="AN12" i="105"/>
  <c r="AM12" i="105"/>
  <c r="AL12" i="105"/>
  <c r="AK12" i="105"/>
  <c r="AJ12" i="105"/>
  <c r="AI12" i="105"/>
  <c r="AH12" i="105"/>
  <c r="AG12" i="105"/>
  <c r="AF12" i="105"/>
  <c r="AE12" i="105"/>
  <c r="AD12" i="105"/>
  <c r="AC12" i="105"/>
  <c r="AB12" i="105"/>
  <c r="AA12" i="105"/>
  <c r="Z12" i="105"/>
  <c r="Y12" i="105"/>
  <c r="X12" i="105"/>
  <c r="W12" i="105"/>
  <c r="V12" i="105"/>
  <c r="U12" i="105"/>
  <c r="T12" i="105"/>
  <c r="S12" i="105"/>
  <c r="R12" i="105"/>
  <c r="Q12" i="105"/>
  <c r="P12" i="105"/>
  <c r="O12" i="105"/>
  <c r="N12" i="105"/>
  <c r="M12" i="105"/>
  <c r="L12" i="105"/>
  <c r="K12" i="105"/>
  <c r="J12" i="105"/>
  <c r="I12" i="105"/>
  <c r="H12" i="105"/>
  <c r="G12" i="105"/>
  <c r="F12" i="105"/>
  <c r="E12" i="105"/>
  <c r="D12" i="105"/>
  <c r="C12" i="105"/>
  <c r="B12" i="105"/>
  <c r="BA11" i="105"/>
  <c r="AZ11" i="105"/>
  <c r="AY11" i="105"/>
  <c r="AX11" i="105"/>
  <c r="AW11" i="105"/>
  <c r="AV11" i="105"/>
  <c r="AU11" i="105"/>
  <c r="AT11" i="105"/>
  <c r="AS11" i="105"/>
  <c r="AR11" i="105"/>
  <c r="AQ11" i="105"/>
  <c r="AP11" i="105"/>
  <c r="AO11" i="105"/>
  <c r="AN11" i="105"/>
  <c r="AM11" i="105"/>
  <c r="AL11" i="105"/>
  <c r="AK11" i="105"/>
  <c r="AJ11" i="105"/>
  <c r="AI11" i="105"/>
  <c r="AH11" i="105"/>
  <c r="AG11" i="105"/>
  <c r="AF11" i="105"/>
  <c r="AE11" i="105"/>
  <c r="AD11" i="105"/>
  <c r="AC11" i="105"/>
  <c r="AB11" i="105"/>
  <c r="AA11" i="105"/>
  <c r="Z11" i="105"/>
  <c r="Y11" i="105"/>
  <c r="X11" i="105"/>
  <c r="W11" i="105"/>
  <c r="V11" i="105"/>
  <c r="U11" i="105"/>
  <c r="T11" i="105"/>
  <c r="S11" i="105"/>
  <c r="R11" i="105"/>
  <c r="Q11" i="105"/>
  <c r="P11" i="105"/>
  <c r="O11" i="105"/>
  <c r="N11" i="105"/>
  <c r="M11" i="105"/>
  <c r="L11" i="105"/>
  <c r="K11" i="105"/>
  <c r="J11" i="105"/>
  <c r="I11" i="105"/>
  <c r="H11" i="105"/>
  <c r="G11" i="105"/>
  <c r="F11" i="105"/>
  <c r="E11" i="105"/>
  <c r="D11" i="105"/>
  <c r="C11" i="105"/>
  <c r="B11" i="105"/>
  <c r="BA9" i="105"/>
  <c r="AZ9" i="105"/>
  <c r="AY9" i="105"/>
  <c r="AX9" i="105"/>
  <c r="AW9" i="105"/>
  <c r="AV9" i="105"/>
  <c r="AU9" i="105"/>
  <c r="AT9" i="105"/>
  <c r="AS9" i="105"/>
  <c r="AR9" i="105"/>
  <c r="AQ9" i="105"/>
  <c r="AP9" i="105"/>
  <c r="AO9" i="105"/>
  <c r="AN9" i="105"/>
  <c r="AM9" i="105"/>
  <c r="AL9" i="105"/>
  <c r="AK9" i="105"/>
  <c r="AJ9" i="105"/>
  <c r="AI9" i="105"/>
  <c r="AH9" i="105"/>
  <c r="AG9" i="105"/>
  <c r="AF9" i="105"/>
  <c r="AE9" i="105"/>
  <c r="AD9" i="105"/>
  <c r="AC9" i="105"/>
  <c r="AB9" i="105"/>
  <c r="AA9" i="105"/>
  <c r="Z9" i="105"/>
  <c r="Y9" i="105"/>
  <c r="X9" i="105"/>
  <c r="W9" i="105"/>
  <c r="V9" i="105"/>
  <c r="U9" i="105"/>
  <c r="T9" i="105"/>
  <c r="S9" i="105"/>
  <c r="R9" i="105"/>
  <c r="Q9" i="105"/>
  <c r="P9" i="105"/>
  <c r="O9" i="105"/>
  <c r="N9" i="105"/>
  <c r="M9" i="105"/>
  <c r="L9" i="105"/>
  <c r="K9" i="105"/>
  <c r="J9" i="105"/>
  <c r="I9" i="105"/>
  <c r="H9" i="105"/>
  <c r="G9" i="105"/>
  <c r="F9" i="105"/>
  <c r="E9" i="105"/>
  <c r="D9" i="105"/>
  <c r="C9" i="105"/>
  <c r="B9" i="105"/>
  <c r="BA8" i="105"/>
  <c r="AZ8" i="105"/>
  <c r="AY8" i="105"/>
  <c r="AX8" i="105"/>
  <c r="AW8" i="105"/>
  <c r="AV8" i="105"/>
  <c r="AU8" i="105"/>
  <c r="AT8" i="105"/>
  <c r="AS8" i="105"/>
  <c r="AR8" i="105"/>
  <c r="AQ8" i="105"/>
  <c r="AP8" i="105"/>
  <c r="AO8" i="105"/>
  <c r="AN8" i="105"/>
  <c r="AM8" i="105"/>
  <c r="AL8" i="105"/>
  <c r="AK8" i="105"/>
  <c r="AJ8" i="105"/>
  <c r="AI8" i="105"/>
  <c r="AH8" i="105"/>
  <c r="AG8" i="105"/>
  <c r="AF8" i="105"/>
  <c r="AE8" i="105"/>
  <c r="AD8" i="105"/>
  <c r="AC8" i="105"/>
  <c r="AB8" i="105"/>
  <c r="AA8" i="105"/>
  <c r="Z8" i="105"/>
  <c r="Y8" i="105"/>
  <c r="X8" i="105"/>
  <c r="W8" i="105"/>
  <c r="V8" i="105"/>
  <c r="U8" i="105"/>
  <c r="T8" i="105"/>
  <c r="S8" i="105"/>
  <c r="R8" i="105"/>
  <c r="Q8" i="105"/>
  <c r="P8" i="105"/>
  <c r="O8" i="105"/>
  <c r="N8" i="105"/>
  <c r="M8" i="105"/>
  <c r="L8" i="105"/>
  <c r="K8" i="105"/>
  <c r="J8" i="105"/>
  <c r="I8" i="105"/>
  <c r="H8" i="105"/>
  <c r="G8" i="105"/>
  <c r="F8" i="105"/>
  <c r="E8" i="105"/>
  <c r="D8" i="105"/>
  <c r="C8" i="105"/>
  <c r="B8" i="105"/>
  <c r="BA6" i="105"/>
  <c r="AZ6" i="105"/>
  <c r="AY6" i="105"/>
  <c r="AX6" i="105"/>
  <c r="AW6" i="105"/>
  <c r="AV6" i="105"/>
  <c r="AU6" i="105"/>
  <c r="AT6" i="105"/>
  <c r="AS6" i="105"/>
  <c r="AR6" i="105"/>
  <c r="AQ6" i="105"/>
  <c r="AP6" i="105"/>
  <c r="AO6" i="105"/>
  <c r="AN6" i="105"/>
  <c r="AM6" i="105"/>
  <c r="AL6" i="105"/>
  <c r="AK6" i="105"/>
  <c r="AJ6" i="105"/>
  <c r="AI6" i="105"/>
  <c r="AH6" i="105"/>
  <c r="AG6" i="105"/>
  <c r="AF6" i="105"/>
  <c r="AE6" i="105"/>
  <c r="AD6" i="105"/>
  <c r="AC6" i="105"/>
  <c r="AB6" i="105"/>
  <c r="AA6" i="105"/>
  <c r="Z6" i="105"/>
  <c r="Y6" i="105"/>
  <c r="X6" i="105"/>
  <c r="W6" i="105"/>
  <c r="V6" i="105"/>
  <c r="U6" i="105"/>
  <c r="T6" i="105"/>
  <c r="S6" i="105"/>
  <c r="R6" i="105"/>
  <c r="Q6" i="105"/>
  <c r="P6" i="105"/>
  <c r="O6" i="105"/>
  <c r="N6" i="105"/>
  <c r="M6" i="105"/>
  <c r="L6" i="105"/>
  <c r="K6" i="105"/>
  <c r="J6" i="105"/>
  <c r="I6" i="105"/>
  <c r="H6" i="105"/>
  <c r="G6" i="105"/>
  <c r="F6" i="105"/>
  <c r="E6" i="105"/>
  <c r="D6" i="105"/>
  <c r="C6" i="105"/>
  <c r="B6" i="105"/>
  <c r="BA5" i="105"/>
  <c r="AZ5" i="105"/>
  <c r="AY5" i="105"/>
  <c r="AX5" i="105"/>
  <c r="AW5" i="105"/>
  <c r="AV5" i="105"/>
  <c r="AU5" i="105"/>
  <c r="AT5" i="105"/>
  <c r="AS5" i="105"/>
  <c r="AR5" i="105"/>
  <c r="AQ5" i="105"/>
  <c r="AP5" i="105"/>
  <c r="AO5" i="105"/>
  <c r="AN5" i="105"/>
  <c r="AM5" i="105"/>
  <c r="AL5" i="105"/>
  <c r="AK5" i="105"/>
  <c r="AJ5" i="105"/>
  <c r="AI5" i="105"/>
  <c r="AH5" i="105"/>
  <c r="AG5" i="105"/>
  <c r="AF5" i="105"/>
  <c r="AE5" i="105"/>
  <c r="AD5" i="105"/>
  <c r="AC5" i="105"/>
  <c r="AB5" i="105"/>
  <c r="AA5" i="105"/>
  <c r="Z5" i="105"/>
  <c r="Y5" i="105"/>
  <c r="X5" i="105"/>
  <c r="W5" i="105"/>
  <c r="V5" i="105"/>
  <c r="U5" i="105"/>
  <c r="T5" i="105"/>
  <c r="S5" i="105"/>
  <c r="R5" i="105"/>
  <c r="Q5" i="105"/>
  <c r="P5" i="105"/>
  <c r="O5" i="105"/>
  <c r="N5" i="105"/>
  <c r="M5" i="105"/>
  <c r="L5" i="105"/>
  <c r="K5" i="105"/>
  <c r="J5" i="105"/>
  <c r="I5" i="105"/>
  <c r="H5" i="105"/>
  <c r="G5" i="105"/>
  <c r="F5" i="105"/>
  <c r="E5" i="105"/>
  <c r="D5" i="105"/>
  <c r="C5" i="105"/>
  <c r="B5" i="105"/>
  <c r="BA39" i="106"/>
  <c r="AZ39" i="106"/>
  <c r="AY39" i="106"/>
  <c r="AX39" i="106"/>
  <c r="AW39" i="106"/>
  <c r="AV39" i="106"/>
  <c r="AU39" i="106"/>
  <c r="AT39" i="106"/>
  <c r="AS39" i="106"/>
  <c r="AR39" i="106"/>
  <c r="AQ39" i="106"/>
  <c r="AP39" i="106"/>
  <c r="AO39" i="106"/>
  <c r="AN39" i="106"/>
  <c r="AM39" i="106"/>
  <c r="AL39" i="106"/>
  <c r="AK39" i="106"/>
  <c r="AJ39" i="106"/>
  <c r="AI39" i="106"/>
  <c r="AH39" i="106"/>
  <c r="AG39" i="106"/>
  <c r="AF39" i="106"/>
  <c r="AE39" i="106"/>
  <c r="AD39" i="106"/>
  <c r="AC39" i="106"/>
  <c r="AB39" i="106"/>
  <c r="AA39" i="106"/>
  <c r="Z39" i="106"/>
  <c r="Y39" i="106"/>
  <c r="X39" i="106"/>
  <c r="W39" i="106"/>
  <c r="V39" i="106"/>
  <c r="U39" i="106"/>
  <c r="T39" i="106"/>
  <c r="S39" i="106"/>
  <c r="R39" i="106"/>
  <c r="Q39" i="106"/>
  <c r="P39" i="106"/>
  <c r="O39" i="106"/>
  <c r="N39" i="106"/>
  <c r="M39" i="106"/>
  <c r="L39" i="106"/>
  <c r="K39" i="106"/>
  <c r="J39" i="106"/>
  <c r="I39" i="106"/>
  <c r="H39" i="106"/>
  <c r="G39" i="106"/>
  <c r="F39" i="106"/>
  <c r="E39" i="106"/>
  <c r="D39" i="106"/>
  <c r="C39" i="106"/>
  <c r="B39" i="106"/>
  <c r="BA37" i="106"/>
  <c r="AZ37" i="106"/>
  <c r="AY37" i="106"/>
  <c r="AX37" i="106"/>
  <c r="AW37" i="106"/>
  <c r="AV37" i="106"/>
  <c r="AU37" i="106"/>
  <c r="AT37" i="106"/>
  <c r="AS37" i="106"/>
  <c r="AR37" i="106"/>
  <c r="AQ37" i="106"/>
  <c r="AP37" i="106"/>
  <c r="AO37" i="106"/>
  <c r="AN37" i="106"/>
  <c r="AM37" i="106"/>
  <c r="AL37" i="106"/>
  <c r="AK37" i="106"/>
  <c r="AJ37" i="106"/>
  <c r="AI37" i="106"/>
  <c r="AH37" i="106"/>
  <c r="AG37" i="106"/>
  <c r="AF37" i="106"/>
  <c r="AE37" i="106"/>
  <c r="AD37" i="106"/>
  <c r="AC37" i="106"/>
  <c r="AB37" i="106"/>
  <c r="AA37" i="106"/>
  <c r="Z37" i="106"/>
  <c r="Y37" i="106"/>
  <c r="X37" i="106"/>
  <c r="W37" i="106"/>
  <c r="V37" i="106"/>
  <c r="U37" i="106"/>
  <c r="T37" i="106"/>
  <c r="S37" i="106"/>
  <c r="R37" i="106"/>
  <c r="Q37" i="106"/>
  <c r="P37" i="106"/>
  <c r="O37" i="106"/>
  <c r="N37" i="106"/>
  <c r="M37" i="106"/>
  <c r="L37" i="106"/>
  <c r="K37" i="106"/>
  <c r="J37" i="106"/>
  <c r="I37" i="106"/>
  <c r="H37" i="106"/>
  <c r="G37" i="106"/>
  <c r="F37" i="106"/>
  <c r="E37" i="106"/>
  <c r="D37" i="106"/>
  <c r="C37" i="106"/>
  <c r="B37" i="106"/>
  <c r="BA36" i="106"/>
  <c r="AZ36" i="106"/>
  <c r="AY36" i="106"/>
  <c r="AX36" i="106"/>
  <c r="AW36" i="106"/>
  <c r="AV36" i="106"/>
  <c r="AU36" i="106"/>
  <c r="AT36" i="106"/>
  <c r="AS36" i="106"/>
  <c r="AR36" i="106"/>
  <c r="AQ36" i="106"/>
  <c r="AP36" i="106"/>
  <c r="AO36" i="106"/>
  <c r="AN36" i="106"/>
  <c r="AM36" i="106"/>
  <c r="AL36" i="106"/>
  <c r="AK36" i="106"/>
  <c r="AJ36" i="106"/>
  <c r="AI36" i="106"/>
  <c r="AH36" i="106"/>
  <c r="AG36" i="106"/>
  <c r="AF36" i="106"/>
  <c r="AE36" i="106"/>
  <c r="AD36" i="106"/>
  <c r="AC36" i="106"/>
  <c r="AB36" i="106"/>
  <c r="AA36" i="106"/>
  <c r="Z36" i="106"/>
  <c r="Y36" i="106"/>
  <c r="X36" i="106"/>
  <c r="W36" i="106"/>
  <c r="V36" i="106"/>
  <c r="U36" i="106"/>
  <c r="T36" i="106"/>
  <c r="S36" i="106"/>
  <c r="R36" i="106"/>
  <c r="Q36" i="106"/>
  <c r="P36" i="106"/>
  <c r="O36" i="106"/>
  <c r="N36" i="106"/>
  <c r="M36" i="106"/>
  <c r="L36" i="106"/>
  <c r="K36" i="106"/>
  <c r="J36" i="106"/>
  <c r="I36" i="106"/>
  <c r="H36" i="106"/>
  <c r="G36" i="106"/>
  <c r="F36" i="106"/>
  <c r="E36" i="106"/>
  <c r="D36" i="106"/>
  <c r="C36" i="106"/>
  <c r="B36" i="106"/>
  <c r="BA34" i="106"/>
  <c r="AZ34" i="106"/>
  <c r="AY34" i="106"/>
  <c r="AX34" i="106"/>
  <c r="AW34" i="106"/>
  <c r="AV34" i="106"/>
  <c r="AU34" i="106"/>
  <c r="AT34" i="106"/>
  <c r="AS34" i="106"/>
  <c r="AR34" i="106"/>
  <c r="AQ34" i="106"/>
  <c r="AP34" i="106"/>
  <c r="AO34" i="106"/>
  <c r="AN34" i="106"/>
  <c r="AM34" i="106"/>
  <c r="AL34" i="106"/>
  <c r="AK34" i="106"/>
  <c r="AJ34" i="106"/>
  <c r="AI34" i="106"/>
  <c r="AH34" i="106"/>
  <c r="AG34" i="106"/>
  <c r="AF34" i="106"/>
  <c r="AE34" i="106"/>
  <c r="AD34" i="106"/>
  <c r="AC34" i="106"/>
  <c r="AB34" i="106"/>
  <c r="AA34" i="106"/>
  <c r="Z34" i="106"/>
  <c r="Y34" i="106"/>
  <c r="X34" i="106"/>
  <c r="W34" i="106"/>
  <c r="V34" i="106"/>
  <c r="U34" i="106"/>
  <c r="T34" i="106"/>
  <c r="S34" i="106"/>
  <c r="R34" i="106"/>
  <c r="Q34" i="106"/>
  <c r="P34" i="106"/>
  <c r="O34" i="106"/>
  <c r="N34" i="106"/>
  <c r="M34" i="106"/>
  <c r="L34" i="106"/>
  <c r="K34" i="106"/>
  <c r="J34" i="106"/>
  <c r="I34" i="106"/>
  <c r="H34" i="106"/>
  <c r="G34" i="106"/>
  <c r="F34" i="106"/>
  <c r="E34" i="106"/>
  <c r="D34" i="106"/>
  <c r="C34" i="106"/>
  <c r="B34" i="106"/>
  <c r="BA33" i="106"/>
  <c r="AZ33" i="106"/>
  <c r="AY33" i="106"/>
  <c r="AX33" i="106"/>
  <c r="AW33" i="106"/>
  <c r="AV33" i="106"/>
  <c r="AU33" i="106"/>
  <c r="AT33" i="106"/>
  <c r="AS33" i="106"/>
  <c r="AR33" i="106"/>
  <c r="AQ33" i="106"/>
  <c r="AP33" i="106"/>
  <c r="AO33" i="106"/>
  <c r="AN33" i="106"/>
  <c r="AM33" i="106"/>
  <c r="AL33" i="106"/>
  <c r="AK33" i="106"/>
  <c r="AJ33" i="106"/>
  <c r="AI33" i="106"/>
  <c r="AH33" i="106"/>
  <c r="AG33" i="106"/>
  <c r="AF33" i="106"/>
  <c r="AE33" i="106"/>
  <c r="AD33" i="106"/>
  <c r="AC33" i="106"/>
  <c r="AB33" i="106"/>
  <c r="AA33" i="106"/>
  <c r="Z33" i="106"/>
  <c r="Y33" i="106"/>
  <c r="X33" i="106"/>
  <c r="W33" i="106"/>
  <c r="V33" i="106"/>
  <c r="U33" i="106"/>
  <c r="T33" i="106"/>
  <c r="S33" i="106"/>
  <c r="R33" i="106"/>
  <c r="Q33" i="106"/>
  <c r="P33" i="106"/>
  <c r="O33" i="106"/>
  <c r="N33" i="106"/>
  <c r="M33" i="106"/>
  <c r="L33" i="106"/>
  <c r="K33" i="106"/>
  <c r="J33" i="106"/>
  <c r="I33" i="106"/>
  <c r="H33" i="106"/>
  <c r="G33" i="106"/>
  <c r="F33" i="106"/>
  <c r="E33" i="106"/>
  <c r="D33" i="106"/>
  <c r="C33" i="106"/>
  <c r="B33" i="106"/>
  <c r="BA31" i="106"/>
  <c r="AZ31" i="106"/>
  <c r="AY31" i="106"/>
  <c r="AX31" i="106"/>
  <c r="AW31" i="106"/>
  <c r="AV31" i="106"/>
  <c r="AU31" i="106"/>
  <c r="AT31" i="106"/>
  <c r="AS31" i="106"/>
  <c r="AR31" i="106"/>
  <c r="AQ31" i="106"/>
  <c r="AP31" i="106"/>
  <c r="AO31" i="106"/>
  <c r="AN31" i="106"/>
  <c r="AM31" i="106"/>
  <c r="AL31" i="106"/>
  <c r="AK31" i="106"/>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E31" i="106"/>
  <c r="D31" i="106"/>
  <c r="C31" i="106"/>
  <c r="B31" i="106"/>
  <c r="BA30" i="106"/>
  <c r="AZ30" i="106"/>
  <c r="AY30" i="106"/>
  <c r="AX30" i="106"/>
  <c r="AW30" i="106"/>
  <c r="AV30" i="106"/>
  <c r="AU30" i="106"/>
  <c r="AT30" i="106"/>
  <c r="AS30" i="106"/>
  <c r="AR30" i="106"/>
  <c r="AQ30" i="106"/>
  <c r="AP30" i="106"/>
  <c r="AO30" i="106"/>
  <c r="AN30" i="106"/>
  <c r="AM30" i="106"/>
  <c r="AL30" i="106"/>
  <c r="AK30" i="106"/>
  <c r="AJ30" i="106"/>
  <c r="AI30" i="106"/>
  <c r="AH30" i="106"/>
  <c r="AG30" i="106"/>
  <c r="AF30" i="106"/>
  <c r="AE30" i="106"/>
  <c r="AD30" i="106"/>
  <c r="AC30" i="106"/>
  <c r="AB30" i="106"/>
  <c r="AA30" i="106"/>
  <c r="Z30" i="106"/>
  <c r="Y30" i="106"/>
  <c r="X30" i="106"/>
  <c r="W30" i="106"/>
  <c r="V30" i="106"/>
  <c r="U30" i="106"/>
  <c r="T30" i="106"/>
  <c r="S30" i="106"/>
  <c r="R30" i="106"/>
  <c r="Q30" i="106"/>
  <c r="P30" i="106"/>
  <c r="O30" i="106"/>
  <c r="N30" i="106"/>
  <c r="M30" i="106"/>
  <c r="L30" i="106"/>
  <c r="K30" i="106"/>
  <c r="J30" i="106"/>
  <c r="I30" i="106"/>
  <c r="H30" i="106"/>
  <c r="G30" i="106"/>
  <c r="F30" i="106"/>
  <c r="E30" i="106"/>
  <c r="D30" i="106"/>
  <c r="C30" i="106"/>
  <c r="B30" i="106"/>
  <c r="BA28" i="106"/>
  <c r="AZ28" i="106"/>
  <c r="AY28" i="106"/>
  <c r="AX28" i="106"/>
  <c r="AW28" i="106"/>
  <c r="AV28" i="106"/>
  <c r="AU28" i="106"/>
  <c r="AT28" i="106"/>
  <c r="AS28" i="106"/>
  <c r="AR28" i="106"/>
  <c r="AQ28" i="106"/>
  <c r="AP28" i="106"/>
  <c r="AO28" i="106"/>
  <c r="AN28" i="106"/>
  <c r="AM28" i="106"/>
  <c r="AL28" i="106"/>
  <c r="AK28" i="106"/>
  <c r="AJ28" i="106"/>
  <c r="AI28" i="106"/>
  <c r="AH28" i="106"/>
  <c r="AG28" i="106"/>
  <c r="AF28" i="106"/>
  <c r="AE28" i="106"/>
  <c r="AD28" i="106"/>
  <c r="AC28" i="106"/>
  <c r="AB28" i="106"/>
  <c r="AA28" i="106"/>
  <c r="Z28" i="106"/>
  <c r="Y28" i="106"/>
  <c r="X28" i="106"/>
  <c r="W28" i="106"/>
  <c r="V28" i="106"/>
  <c r="U28" i="106"/>
  <c r="T28" i="106"/>
  <c r="S28" i="106"/>
  <c r="R28" i="106"/>
  <c r="Q28" i="106"/>
  <c r="P28" i="106"/>
  <c r="O28" i="106"/>
  <c r="N28" i="106"/>
  <c r="M28" i="106"/>
  <c r="L28" i="106"/>
  <c r="K28" i="106"/>
  <c r="J28" i="106"/>
  <c r="I28" i="106"/>
  <c r="H28" i="106"/>
  <c r="G28" i="106"/>
  <c r="F28" i="106"/>
  <c r="E28" i="106"/>
  <c r="D28" i="106"/>
  <c r="C28" i="106"/>
  <c r="B28" i="106"/>
  <c r="BA27" i="106"/>
  <c r="AZ27" i="106"/>
  <c r="AY27" i="106"/>
  <c r="AX27" i="106"/>
  <c r="AW27" i="106"/>
  <c r="AV27" i="106"/>
  <c r="AU27" i="106"/>
  <c r="AT27" i="106"/>
  <c r="AS27" i="106"/>
  <c r="AR27" i="106"/>
  <c r="AQ27" i="106"/>
  <c r="AP27" i="106"/>
  <c r="AO27" i="106"/>
  <c r="AN27" i="106"/>
  <c r="AM27" i="106"/>
  <c r="AL27" i="106"/>
  <c r="AK27" i="106"/>
  <c r="AJ27" i="106"/>
  <c r="AI27" i="106"/>
  <c r="AH27" i="106"/>
  <c r="AG27" i="106"/>
  <c r="AF27" i="106"/>
  <c r="AE27" i="106"/>
  <c r="AD27" i="106"/>
  <c r="AC27" i="106"/>
  <c r="AB27" i="106"/>
  <c r="AA27" i="106"/>
  <c r="Z27" i="106"/>
  <c r="Y27" i="106"/>
  <c r="X27" i="106"/>
  <c r="W27" i="106"/>
  <c r="V27" i="106"/>
  <c r="U27" i="106"/>
  <c r="T27" i="106"/>
  <c r="S27" i="106"/>
  <c r="R27" i="106"/>
  <c r="Q27" i="106"/>
  <c r="P27" i="106"/>
  <c r="O27" i="106"/>
  <c r="N27" i="106"/>
  <c r="M27" i="106"/>
  <c r="L27" i="106"/>
  <c r="K27" i="106"/>
  <c r="J27" i="106"/>
  <c r="I27" i="106"/>
  <c r="H27" i="106"/>
  <c r="G27" i="106"/>
  <c r="F27" i="106"/>
  <c r="E27" i="106"/>
  <c r="D27" i="106"/>
  <c r="C27" i="106"/>
  <c r="B27" i="106"/>
  <c r="BA25" i="106"/>
  <c r="AZ25" i="106"/>
  <c r="AY25" i="106"/>
  <c r="AX25" i="106"/>
  <c r="AW25" i="106"/>
  <c r="AV25" i="106"/>
  <c r="AU25" i="106"/>
  <c r="AT25" i="106"/>
  <c r="AS25" i="106"/>
  <c r="AR25" i="106"/>
  <c r="AQ25" i="106"/>
  <c r="AP25" i="106"/>
  <c r="AO25" i="106"/>
  <c r="AN25" i="106"/>
  <c r="AM25" i="106"/>
  <c r="AL25" i="106"/>
  <c r="AK25" i="106"/>
  <c r="AJ25" i="106"/>
  <c r="AI25" i="106"/>
  <c r="AH25" i="106"/>
  <c r="AG25" i="106"/>
  <c r="AF25" i="106"/>
  <c r="AE25" i="106"/>
  <c r="AD25" i="106"/>
  <c r="AC25" i="106"/>
  <c r="AB25" i="106"/>
  <c r="AA25" i="106"/>
  <c r="Z25" i="106"/>
  <c r="Y25" i="106"/>
  <c r="X25" i="106"/>
  <c r="W25" i="106"/>
  <c r="V25" i="106"/>
  <c r="U25" i="106"/>
  <c r="T25" i="106"/>
  <c r="S25" i="106"/>
  <c r="R25" i="106"/>
  <c r="Q25" i="106"/>
  <c r="P25" i="106"/>
  <c r="O25" i="106"/>
  <c r="N25" i="106"/>
  <c r="M25" i="106"/>
  <c r="L25" i="106"/>
  <c r="K25" i="106"/>
  <c r="J25" i="106"/>
  <c r="I25" i="106"/>
  <c r="H25" i="106"/>
  <c r="G25" i="106"/>
  <c r="F25" i="106"/>
  <c r="E25" i="106"/>
  <c r="D25" i="106"/>
  <c r="C25" i="106"/>
  <c r="B25" i="106"/>
  <c r="BA24" i="106"/>
  <c r="AZ24" i="106"/>
  <c r="AY24" i="106"/>
  <c r="AX24" i="106"/>
  <c r="AW24" i="106"/>
  <c r="AV24" i="106"/>
  <c r="AU24" i="106"/>
  <c r="AT24" i="106"/>
  <c r="AS24" i="106"/>
  <c r="AR24" i="106"/>
  <c r="AQ24" i="106"/>
  <c r="AP24" i="106"/>
  <c r="AO24" i="106"/>
  <c r="AN24" i="106"/>
  <c r="AM24" i="106"/>
  <c r="AL24" i="106"/>
  <c r="AK24" i="106"/>
  <c r="AJ24" i="106"/>
  <c r="AI24" i="106"/>
  <c r="AH24" i="106"/>
  <c r="AG24" i="106"/>
  <c r="AF24" i="106"/>
  <c r="AE24" i="106"/>
  <c r="AD24" i="106"/>
  <c r="AC24" i="106"/>
  <c r="AB24" i="106"/>
  <c r="AA24" i="106"/>
  <c r="Z24" i="106"/>
  <c r="Y24" i="106"/>
  <c r="X24" i="106"/>
  <c r="W24" i="106"/>
  <c r="V24" i="106"/>
  <c r="U24" i="106"/>
  <c r="T24" i="106"/>
  <c r="S24" i="106"/>
  <c r="R24" i="106"/>
  <c r="Q24" i="106"/>
  <c r="P24" i="106"/>
  <c r="O24" i="106"/>
  <c r="N24" i="106"/>
  <c r="M24" i="106"/>
  <c r="L24" i="106"/>
  <c r="K24" i="106"/>
  <c r="J24" i="106"/>
  <c r="I24" i="106"/>
  <c r="H24" i="106"/>
  <c r="G24" i="106"/>
  <c r="F24" i="106"/>
  <c r="E24" i="106"/>
  <c r="D24" i="106"/>
  <c r="C24" i="106"/>
  <c r="B24" i="106"/>
  <c r="BA22" i="106"/>
  <c r="AZ22" i="106"/>
  <c r="AY22" i="106"/>
  <c r="AX22" i="106"/>
  <c r="AW22" i="106"/>
  <c r="AV22" i="106"/>
  <c r="AU22" i="106"/>
  <c r="AT22" i="106"/>
  <c r="AS22" i="106"/>
  <c r="AR22" i="106"/>
  <c r="AQ22" i="106"/>
  <c r="AP22" i="106"/>
  <c r="AO22" i="106"/>
  <c r="AN22" i="106"/>
  <c r="AM22" i="106"/>
  <c r="AL22" i="106"/>
  <c r="AK22" i="106"/>
  <c r="AJ22" i="106"/>
  <c r="AI22" i="106"/>
  <c r="AH22" i="106"/>
  <c r="AG22" i="106"/>
  <c r="AF22" i="106"/>
  <c r="AE22" i="106"/>
  <c r="AD22" i="106"/>
  <c r="AC22" i="106"/>
  <c r="AB22" i="106"/>
  <c r="AA22" i="106"/>
  <c r="Z22" i="106"/>
  <c r="Y22" i="106"/>
  <c r="X22" i="106"/>
  <c r="W22" i="106"/>
  <c r="V22" i="106"/>
  <c r="U22" i="106"/>
  <c r="T22" i="106"/>
  <c r="S22" i="106"/>
  <c r="R22" i="106"/>
  <c r="Q22" i="106"/>
  <c r="P22" i="106"/>
  <c r="O22" i="106"/>
  <c r="N22" i="106"/>
  <c r="M22" i="106"/>
  <c r="L22" i="106"/>
  <c r="K22" i="106"/>
  <c r="J22" i="106"/>
  <c r="I22" i="106"/>
  <c r="H22" i="106"/>
  <c r="G22" i="106"/>
  <c r="F22" i="106"/>
  <c r="E22" i="106"/>
  <c r="D22" i="106"/>
  <c r="C22" i="106"/>
  <c r="B22" i="106"/>
  <c r="BA21" i="106"/>
  <c r="AZ21" i="106"/>
  <c r="AY21" i="106"/>
  <c r="AX21" i="106"/>
  <c r="AW21" i="106"/>
  <c r="AV21" i="106"/>
  <c r="AU21" i="106"/>
  <c r="AT21" i="106"/>
  <c r="AS21" i="106"/>
  <c r="AR21" i="106"/>
  <c r="AQ21" i="106"/>
  <c r="AP21" i="106"/>
  <c r="AO21" i="106"/>
  <c r="AN21" i="106"/>
  <c r="AM21" i="106"/>
  <c r="AL21" i="106"/>
  <c r="AK21" i="106"/>
  <c r="AJ21" i="106"/>
  <c r="AI21" i="106"/>
  <c r="AH21" i="106"/>
  <c r="AG21" i="106"/>
  <c r="AF21" i="106"/>
  <c r="AE21" i="106"/>
  <c r="AD21" i="106"/>
  <c r="AC21" i="106"/>
  <c r="AB21" i="106"/>
  <c r="AA21" i="106"/>
  <c r="Z21" i="106"/>
  <c r="Y21" i="106"/>
  <c r="X21" i="106"/>
  <c r="W21" i="106"/>
  <c r="V21" i="106"/>
  <c r="U21" i="106"/>
  <c r="T21" i="106"/>
  <c r="S21" i="106"/>
  <c r="R21" i="106"/>
  <c r="Q21" i="106"/>
  <c r="P21" i="106"/>
  <c r="O21" i="106"/>
  <c r="N21" i="106"/>
  <c r="M21" i="106"/>
  <c r="L21" i="106"/>
  <c r="K21" i="106"/>
  <c r="J21" i="106"/>
  <c r="I21" i="106"/>
  <c r="H21" i="106"/>
  <c r="G21" i="106"/>
  <c r="F21" i="106"/>
  <c r="E21" i="106"/>
  <c r="D21" i="106"/>
  <c r="C21" i="106"/>
  <c r="BA20" i="106"/>
  <c r="AZ20" i="106"/>
  <c r="AY20" i="106"/>
  <c r="AX20" i="106"/>
  <c r="AW20" i="106"/>
  <c r="AV20" i="106"/>
  <c r="AU20" i="106"/>
  <c r="AT20" i="106"/>
  <c r="AS20" i="106"/>
  <c r="AR20" i="106"/>
  <c r="AQ20" i="106"/>
  <c r="AP20" i="106"/>
  <c r="AO20" i="106"/>
  <c r="AN20" i="106"/>
  <c r="AM20" i="106"/>
  <c r="AL20" i="106"/>
  <c r="AK20" i="106"/>
  <c r="AJ20" i="106"/>
  <c r="AI20" i="106"/>
  <c r="AH20" i="106"/>
  <c r="AG20" i="106"/>
  <c r="AF20" i="106"/>
  <c r="AE20" i="106"/>
  <c r="AD20" i="106"/>
  <c r="AC20" i="106"/>
  <c r="AB20" i="106"/>
  <c r="AA20" i="106"/>
  <c r="Z20" i="106"/>
  <c r="Y20" i="106"/>
  <c r="X20" i="106"/>
  <c r="W20" i="106"/>
  <c r="V20" i="106"/>
  <c r="U20" i="106"/>
  <c r="T20" i="106"/>
  <c r="S20" i="106"/>
  <c r="R20" i="106"/>
  <c r="Q20" i="106"/>
  <c r="P20" i="106"/>
  <c r="O20" i="106"/>
  <c r="N20" i="106"/>
  <c r="M20" i="106"/>
  <c r="L20" i="106"/>
  <c r="K20" i="106"/>
  <c r="J20" i="106"/>
  <c r="I20" i="106"/>
  <c r="H20" i="106"/>
  <c r="G20" i="106"/>
  <c r="F20" i="106"/>
  <c r="E20" i="106"/>
  <c r="D20" i="106"/>
  <c r="C20" i="106"/>
  <c r="B20" i="106"/>
  <c r="BA18" i="106"/>
  <c r="AZ18" i="106"/>
  <c r="AY18" i="106"/>
  <c r="AX18" i="106"/>
  <c r="AW18" i="106"/>
  <c r="AV18" i="106"/>
  <c r="AU18" i="106"/>
  <c r="AT18" i="106"/>
  <c r="AS18" i="106"/>
  <c r="AR18" i="106"/>
  <c r="AQ18" i="106"/>
  <c r="AP18" i="106"/>
  <c r="AO18" i="106"/>
  <c r="AN18" i="106"/>
  <c r="AM18" i="106"/>
  <c r="AL18" i="106"/>
  <c r="AK18" i="106"/>
  <c r="AJ18" i="106"/>
  <c r="AI18" i="106"/>
  <c r="AH18" i="106"/>
  <c r="AG18" i="106"/>
  <c r="AF18" i="106"/>
  <c r="AE18" i="106"/>
  <c r="AD18" i="106"/>
  <c r="AC18" i="106"/>
  <c r="AB18" i="106"/>
  <c r="AA18" i="106"/>
  <c r="Z18" i="106"/>
  <c r="Y18" i="106"/>
  <c r="X18" i="106"/>
  <c r="W18" i="106"/>
  <c r="V18" i="106"/>
  <c r="U18" i="106"/>
  <c r="T18" i="106"/>
  <c r="S18" i="106"/>
  <c r="R18" i="106"/>
  <c r="Q18" i="106"/>
  <c r="P18" i="106"/>
  <c r="O18" i="106"/>
  <c r="N18" i="106"/>
  <c r="M18" i="106"/>
  <c r="L18" i="106"/>
  <c r="K18" i="106"/>
  <c r="J18" i="106"/>
  <c r="I18" i="106"/>
  <c r="H18" i="106"/>
  <c r="G18" i="106"/>
  <c r="F18" i="106"/>
  <c r="E18" i="106"/>
  <c r="D18" i="106"/>
  <c r="C18" i="106"/>
  <c r="B18" i="106"/>
  <c r="BA17" i="106"/>
  <c r="AZ17" i="106"/>
  <c r="AY17" i="106"/>
  <c r="AX17" i="106"/>
  <c r="AW17" i="106"/>
  <c r="AV17" i="106"/>
  <c r="AU17" i="106"/>
  <c r="AT17" i="106"/>
  <c r="AS17" i="106"/>
  <c r="AR17" i="106"/>
  <c r="AQ17" i="106"/>
  <c r="AP17" i="106"/>
  <c r="AO17" i="106"/>
  <c r="AN17" i="106"/>
  <c r="AM17" i="106"/>
  <c r="AL17" i="106"/>
  <c r="AK17" i="106"/>
  <c r="AJ17" i="106"/>
  <c r="AI17" i="106"/>
  <c r="AH17" i="106"/>
  <c r="AG17" i="106"/>
  <c r="AF17" i="106"/>
  <c r="AE17" i="106"/>
  <c r="AD17" i="106"/>
  <c r="AC17" i="106"/>
  <c r="AB17" i="106"/>
  <c r="AA17" i="106"/>
  <c r="Z17" i="106"/>
  <c r="Y17" i="106"/>
  <c r="X17" i="106"/>
  <c r="W17" i="106"/>
  <c r="V17" i="106"/>
  <c r="U17" i="106"/>
  <c r="T17" i="106"/>
  <c r="S17" i="106"/>
  <c r="R17" i="106"/>
  <c r="Q17" i="106"/>
  <c r="P17" i="106"/>
  <c r="O17" i="106"/>
  <c r="N17" i="106"/>
  <c r="M17" i="106"/>
  <c r="L17" i="106"/>
  <c r="K17" i="106"/>
  <c r="J17" i="106"/>
  <c r="I17" i="106"/>
  <c r="H17" i="106"/>
  <c r="G17" i="106"/>
  <c r="F17" i="106"/>
  <c r="E17" i="106"/>
  <c r="D17" i="106"/>
  <c r="C17" i="106"/>
  <c r="B17" i="106"/>
  <c r="BA15" i="106"/>
  <c r="AZ15" i="106"/>
  <c r="AY15" i="106"/>
  <c r="AX15" i="106"/>
  <c r="AW15" i="106"/>
  <c r="AV15" i="106"/>
  <c r="AU15" i="106"/>
  <c r="AT15" i="106"/>
  <c r="AS15" i="106"/>
  <c r="AR15" i="106"/>
  <c r="AQ15" i="106"/>
  <c r="AP15" i="106"/>
  <c r="AO15" i="106"/>
  <c r="AN15" i="106"/>
  <c r="AM15" i="106"/>
  <c r="AL15" i="106"/>
  <c r="AK15" i="106"/>
  <c r="AJ15" i="106"/>
  <c r="AI15" i="106"/>
  <c r="AH15" i="106"/>
  <c r="AG15" i="106"/>
  <c r="AF15" i="106"/>
  <c r="AE15" i="106"/>
  <c r="AD15" i="106"/>
  <c r="AC15" i="106"/>
  <c r="AB15" i="106"/>
  <c r="AA15" i="106"/>
  <c r="Z15" i="106"/>
  <c r="Y15" i="106"/>
  <c r="X15" i="106"/>
  <c r="W15" i="106"/>
  <c r="V15" i="106"/>
  <c r="U15" i="106"/>
  <c r="T15" i="106"/>
  <c r="S15" i="106"/>
  <c r="R15" i="106"/>
  <c r="Q15" i="106"/>
  <c r="P15" i="106"/>
  <c r="O15" i="106"/>
  <c r="N15" i="106"/>
  <c r="M15" i="106"/>
  <c r="L15" i="106"/>
  <c r="K15" i="106"/>
  <c r="J15" i="106"/>
  <c r="I15" i="106"/>
  <c r="H15" i="106"/>
  <c r="G15" i="106"/>
  <c r="F15" i="106"/>
  <c r="E15" i="106"/>
  <c r="D15" i="106"/>
  <c r="C15" i="106"/>
  <c r="B15" i="106"/>
  <c r="BA14" i="106"/>
  <c r="AZ14" i="106"/>
  <c r="AY14" i="106"/>
  <c r="AX14" i="106"/>
  <c r="AW14" i="106"/>
  <c r="AV14" i="106"/>
  <c r="AU14" i="106"/>
  <c r="AT14" i="106"/>
  <c r="AS14" i="106"/>
  <c r="AR14" i="106"/>
  <c r="AQ14" i="106"/>
  <c r="AP14" i="106"/>
  <c r="AO14" i="106"/>
  <c r="AN14" i="106"/>
  <c r="AM14" i="106"/>
  <c r="AL14" i="106"/>
  <c r="AK14" i="106"/>
  <c r="AJ14" i="106"/>
  <c r="AI14" i="106"/>
  <c r="AH14" i="106"/>
  <c r="AG14" i="106"/>
  <c r="AF14" i="106"/>
  <c r="AE14" i="106"/>
  <c r="AD14" i="106"/>
  <c r="AC14" i="106"/>
  <c r="AB14" i="106"/>
  <c r="AA14" i="106"/>
  <c r="Z14" i="106"/>
  <c r="Y14" i="106"/>
  <c r="X14" i="106"/>
  <c r="W14" i="106"/>
  <c r="V14" i="106"/>
  <c r="U14" i="106"/>
  <c r="T14" i="106"/>
  <c r="S14" i="106"/>
  <c r="R14" i="106"/>
  <c r="Q14" i="106"/>
  <c r="P14" i="106"/>
  <c r="O14" i="106"/>
  <c r="N14" i="106"/>
  <c r="M14" i="106"/>
  <c r="L14" i="106"/>
  <c r="K14" i="106"/>
  <c r="J14" i="106"/>
  <c r="I14" i="106"/>
  <c r="H14" i="106"/>
  <c r="G14" i="106"/>
  <c r="F14" i="106"/>
  <c r="E14" i="106"/>
  <c r="D14" i="106"/>
  <c r="C14" i="106"/>
  <c r="B14" i="106"/>
  <c r="BA12" i="106"/>
  <c r="AZ12" i="106"/>
  <c r="AY12" i="106"/>
  <c r="AX12" i="106"/>
  <c r="AW12" i="106"/>
  <c r="AV12" i="106"/>
  <c r="AU12" i="106"/>
  <c r="AT12" i="106"/>
  <c r="AS12" i="106"/>
  <c r="AR12" i="106"/>
  <c r="AQ12" i="106"/>
  <c r="AP12" i="106"/>
  <c r="AO12" i="106"/>
  <c r="AN12" i="106"/>
  <c r="AM12" i="106"/>
  <c r="AL12" i="106"/>
  <c r="AK12" i="106"/>
  <c r="AJ12" i="106"/>
  <c r="AI12" i="106"/>
  <c r="AH12" i="106"/>
  <c r="AG12" i="106"/>
  <c r="AF12" i="106"/>
  <c r="AE12" i="106"/>
  <c r="AD12" i="106"/>
  <c r="AC12" i="106"/>
  <c r="AB12" i="106"/>
  <c r="AA12" i="106"/>
  <c r="Z12" i="106"/>
  <c r="Y12" i="106"/>
  <c r="X12" i="106"/>
  <c r="W12" i="106"/>
  <c r="V12" i="106"/>
  <c r="U12" i="106"/>
  <c r="T12" i="106"/>
  <c r="S12" i="106"/>
  <c r="R12" i="106"/>
  <c r="Q12" i="106"/>
  <c r="P12" i="106"/>
  <c r="O12" i="106"/>
  <c r="N12" i="106"/>
  <c r="M12" i="106"/>
  <c r="L12" i="106"/>
  <c r="K12" i="106"/>
  <c r="J12" i="106"/>
  <c r="I12" i="106"/>
  <c r="H12" i="106"/>
  <c r="G12" i="106"/>
  <c r="F12" i="106"/>
  <c r="E12" i="106"/>
  <c r="D12" i="106"/>
  <c r="C12" i="106"/>
  <c r="B12" i="106"/>
  <c r="BA11" i="106"/>
  <c r="AZ11" i="106"/>
  <c r="AY11" i="106"/>
  <c r="AX11" i="106"/>
  <c r="AW11" i="106"/>
  <c r="AV11" i="106"/>
  <c r="AU11" i="106"/>
  <c r="AT11" i="106"/>
  <c r="AS11" i="106"/>
  <c r="AR11" i="106"/>
  <c r="AQ11" i="106"/>
  <c r="AP11" i="106"/>
  <c r="AO11" i="106"/>
  <c r="AN11" i="106"/>
  <c r="AM11" i="106"/>
  <c r="AL11" i="106"/>
  <c r="AK11" i="106"/>
  <c r="AJ11" i="106"/>
  <c r="AI11" i="106"/>
  <c r="AH11"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E11" i="106"/>
  <c r="D11" i="106"/>
  <c r="C11" i="106"/>
  <c r="B11" i="106"/>
  <c r="BA9" i="106"/>
  <c r="AZ9" i="106"/>
  <c r="AY9" i="106"/>
  <c r="AX9" i="106"/>
  <c r="AW9" i="106"/>
  <c r="AV9" i="106"/>
  <c r="AU9" i="106"/>
  <c r="AT9" i="106"/>
  <c r="AS9" i="106"/>
  <c r="AR9" i="106"/>
  <c r="AQ9" i="106"/>
  <c r="AP9" i="106"/>
  <c r="AO9" i="106"/>
  <c r="AN9" i="106"/>
  <c r="AM9" i="106"/>
  <c r="AL9" i="106"/>
  <c r="AK9" i="106"/>
  <c r="AJ9" i="106"/>
  <c r="AI9" i="106"/>
  <c r="AH9" i="106"/>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E9" i="106"/>
  <c r="D9" i="106"/>
  <c r="C9" i="106"/>
  <c r="B9" i="106"/>
  <c r="BA8" i="106"/>
  <c r="AZ8" i="106"/>
  <c r="AY8" i="106"/>
  <c r="AX8" i="106"/>
  <c r="AW8" i="106"/>
  <c r="AV8" i="106"/>
  <c r="AU8" i="106"/>
  <c r="AT8" i="106"/>
  <c r="AS8" i="106"/>
  <c r="AR8" i="106"/>
  <c r="AQ8" i="106"/>
  <c r="AP8" i="106"/>
  <c r="AO8" i="106"/>
  <c r="AN8" i="106"/>
  <c r="AM8" i="106"/>
  <c r="AL8" i="106"/>
  <c r="AK8" i="106"/>
  <c r="AJ8" i="106"/>
  <c r="AI8" i="106"/>
  <c r="AH8" i="106"/>
  <c r="AG8" i="106"/>
  <c r="AF8" i="106"/>
  <c r="AE8" i="106"/>
  <c r="AD8" i="106"/>
  <c r="AC8" i="106"/>
  <c r="AB8" i="106"/>
  <c r="AA8" i="106"/>
  <c r="Z8" i="106"/>
  <c r="Y8" i="106"/>
  <c r="X8" i="106"/>
  <c r="W8" i="106"/>
  <c r="V8" i="106"/>
  <c r="U8" i="106"/>
  <c r="T8" i="106"/>
  <c r="S8" i="106"/>
  <c r="R8" i="106"/>
  <c r="Q8" i="106"/>
  <c r="P8" i="106"/>
  <c r="O8" i="106"/>
  <c r="N8" i="106"/>
  <c r="M8" i="106"/>
  <c r="L8" i="106"/>
  <c r="K8" i="106"/>
  <c r="J8" i="106"/>
  <c r="I8" i="106"/>
  <c r="H8" i="106"/>
  <c r="G8" i="106"/>
  <c r="F8" i="106"/>
  <c r="E8" i="106"/>
  <c r="D8" i="106"/>
  <c r="C8" i="106"/>
  <c r="B8" i="106"/>
  <c r="BA6" i="106"/>
  <c r="AZ6" i="106"/>
  <c r="AY6" i="106"/>
  <c r="AX6" i="106"/>
  <c r="AW6" i="106"/>
  <c r="AV6" i="106"/>
  <c r="AU6" i="106"/>
  <c r="AT6" i="106"/>
  <c r="AS6" i="106"/>
  <c r="AR6" i="106"/>
  <c r="AQ6" i="106"/>
  <c r="AP6" i="106"/>
  <c r="AO6" i="106"/>
  <c r="AN6" i="106"/>
  <c r="AM6" i="106"/>
  <c r="AL6" i="106"/>
  <c r="AK6" i="106"/>
  <c r="AJ6" i="106"/>
  <c r="AI6" i="106"/>
  <c r="AH6" i="106"/>
  <c r="AG6" i="106"/>
  <c r="AF6" i="106"/>
  <c r="AE6" i="106"/>
  <c r="AD6" i="106"/>
  <c r="AC6" i="106"/>
  <c r="AB6" i="106"/>
  <c r="AA6" i="106"/>
  <c r="Z6" i="106"/>
  <c r="Y6" i="106"/>
  <c r="X6" i="106"/>
  <c r="W6" i="106"/>
  <c r="V6" i="106"/>
  <c r="U6" i="106"/>
  <c r="T6" i="106"/>
  <c r="S6" i="106"/>
  <c r="R6" i="106"/>
  <c r="Q6" i="106"/>
  <c r="P6" i="106"/>
  <c r="O6" i="106"/>
  <c r="N6" i="106"/>
  <c r="M6" i="106"/>
  <c r="L6" i="106"/>
  <c r="K6" i="106"/>
  <c r="J6" i="106"/>
  <c r="I6" i="106"/>
  <c r="H6" i="106"/>
  <c r="G6" i="106"/>
  <c r="F6" i="106"/>
  <c r="E6" i="106"/>
  <c r="D6" i="106"/>
  <c r="C6" i="106"/>
  <c r="B6" i="106"/>
  <c r="BA5" i="106"/>
  <c r="AZ5" i="106"/>
  <c r="AY5" i="106"/>
  <c r="AX5" i="106"/>
  <c r="AW5" i="106"/>
  <c r="AV5" i="106"/>
  <c r="AU5" i="106"/>
  <c r="AT5" i="106"/>
  <c r="AS5" i="106"/>
  <c r="AR5" i="106"/>
  <c r="AQ5" i="106"/>
  <c r="AP5" i="106"/>
  <c r="AO5" i="106"/>
  <c r="AN5" i="106"/>
  <c r="AM5" i="106"/>
  <c r="AL5" i="106"/>
  <c r="AK5" i="106"/>
  <c r="AJ5" i="106"/>
  <c r="AI5" i="106"/>
  <c r="AH5" i="106"/>
  <c r="AG5" i="106"/>
  <c r="AF5" i="106"/>
  <c r="AE5" i="106"/>
  <c r="AD5" i="106"/>
  <c r="AC5" i="106"/>
  <c r="AB5" i="106"/>
  <c r="AA5" i="106"/>
  <c r="Z5" i="106"/>
  <c r="Y5" i="106"/>
  <c r="X5" i="106"/>
  <c r="W5" i="106"/>
  <c r="V5" i="106"/>
  <c r="U5" i="106"/>
  <c r="T5" i="106"/>
  <c r="S5" i="106"/>
  <c r="R5" i="106"/>
  <c r="Q5" i="106"/>
  <c r="P5" i="106"/>
  <c r="O5" i="106"/>
  <c r="N5" i="106"/>
  <c r="M5" i="106"/>
  <c r="L5" i="106"/>
  <c r="K5" i="106"/>
  <c r="J5" i="106"/>
  <c r="I5" i="106"/>
  <c r="H5" i="106"/>
  <c r="G5" i="106"/>
  <c r="F5" i="106"/>
  <c r="E5" i="106"/>
  <c r="D5" i="106"/>
  <c r="C5" i="106"/>
  <c r="B5" i="106"/>
  <c r="Y23" i="121"/>
  <c r="X23" i="121"/>
  <c r="W23" i="121"/>
  <c r="V23" i="121"/>
  <c r="U23" i="121"/>
  <c r="T23" i="121"/>
  <c r="S23" i="121"/>
  <c r="R23" i="121"/>
  <c r="Q23" i="121"/>
  <c r="P23" i="121"/>
  <c r="O23" i="121"/>
  <c r="N23" i="121"/>
  <c r="M23" i="121"/>
  <c r="L23" i="121"/>
  <c r="K23" i="121"/>
  <c r="J23" i="121"/>
  <c r="I23" i="121"/>
  <c r="H23" i="121"/>
  <c r="G23" i="121"/>
  <c r="F23" i="121"/>
  <c r="E23" i="121"/>
  <c r="D23" i="121"/>
  <c r="C23" i="121"/>
  <c r="B23" i="121"/>
  <c r="Y21" i="121"/>
  <c r="X21" i="121"/>
  <c r="W21" i="121"/>
  <c r="V21" i="121"/>
  <c r="U21" i="121"/>
  <c r="T21" i="121"/>
  <c r="S21" i="121"/>
  <c r="R21" i="121"/>
  <c r="Q21" i="121"/>
  <c r="P21" i="121"/>
  <c r="O21" i="121"/>
  <c r="N21" i="121"/>
  <c r="M21" i="121"/>
  <c r="L21" i="121"/>
  <c r="K21" i="121"/>
  <c r="J21" i="121"/>
  <c r="I21" i="121"/>
  <c r="H21" i="121"/>
  <c r="G21" i="121"/>
  <c r="F21" i="121"/>
  <c r="E21" i="121"/>
  <c r="D21" i="121"/>
  <c r="C21" i="121"/>
  <c r="B21" i="121"/>
  <c r="Y20" i="121"/>
  <c r="X20" i="121"/>
  <c r="W20" i="121"/>
  <c r="V20" i="121"/>
  <c r="U20" i="121"/>
  <c r="T20" i="121"/>
  <c r="S20" i="121"/>
  <c r="R20" i="121"/>
  <c r="Q20" i="121"/>
  <c r="P20" i="121"/>
  <c r="O20" i="121"/>
  <c r="N20" i="121"/>
  <c r="M20" i="121"/>
  <c r="L20" i="121"/>
  <c r="K20" i="121"/>
  <c r="J20" i="121"/>
  <c r="I20" i="121"/>
  <c r="H20" i="121"/>
  <c r="G20" i="121"/>
  <c r="F20" i="121"/>
  <c r="E20" i="121"/>
  <c r="D20" i="121"/>
  <c r="C20" i="121"/>
  <c r="B20" i="121"/>
  <c r="Y18" i="121"/>
  <c r="X18" i="121"/>
  <c r="W18" i="121"/>
  <c r="V18" i="121"/>
  <c r="U18" i="121"/>
  <c r="T18" i="121"/>
  <c r="S18" i="121"/>
  <c r="R18" i="121"/>
  <c r="Q18" i="121"/>
  <c r="P18" i="121"/>
  <c r="O18" i="121"/>
  <c r="N18" i="121"/>
  <c r="M18" i="121"/>
  <c r="L18" i="121"/>
  <c r="K18" i="121"/>
  <c r="J18" i="121"/>
  <c r="I18" i="121"/>
  <c r="H18" i="121"/>
  <c r="G18" i="121"/>
  <c r="F18" i="121"/>
  <c r="E18" i="121"/>
  <c r="D18" i="121"/>
  <c r="C18" i="121"/>
  <c r="B18" i="121"/>
  <c r="Y17" i="121"/>
  <c r="X17" i="121"/>
  <c r="W17" i="121"/>
  <c r="V17" i="121"/>
  <c r="U17" i="121"/>
  <c r="T17" i="121"/>
  <c r="S17" i="121"/>
  <c r="R17" i="121"/>
  <c r="Q17" i="121"/>
  <c r="P17" i="121"/>
  <c r="O17" i="121"/>
  <c r="N17" i="121"/>
  <c r="M17" i="121"/>
  <c r="L17" i="121"/>
  <c r="K17" i="121"/>
  <c r="J17" i="121"/>
  <c r="I17" i="121"/>
  <c r="H17" i="121"/>
  <c r="G17" i="121"/>
  <c r="F17" i="121"/>
  <c r="E17" i="121"/>
  <c r="D17" i="121"/>
  <c r="C17" i="121"/>
  <c r="B17" i="121"/>
  <c r="Y15" i="121"/>
  <c r="X15" i="121"/>
  <c r="W15" i="121"/>
  <c r="V15" i="121"/>
  <c r="U15" i="121"/>
  <c r="T15" i="121"/>
  <c r="S15" i="121"/>
  <c r="R15" i="121"/>
  <c r="Q15" i="121"/>
  <c r="P15" i="121"/>
  <c r="O15" i="121"/>
  <c r="N15" i="121"/>
  <c r="M15" i="121"/>
  <c r="L15" i="121"/>
  <c r="K15" i="121"/>
  <c r="J15" i="121"/>
  <c r="I15" i="121"/>
  <c r="H15" i="121"/>
  <c r="G15" i="121"/>
  <c r="F15" i="121"/>
  <c r="E15" i="121"/>
  <c r="D15" i="121"/>
  <c r="C15" i="121"/>
  <c r="B15" i="121"/>
  <c r="Y14" i="121"/>
  <c r="X14" i="121"/>
  <c r="W14" i="121"/>
  <c r="V14" i="121"/>
  <c r="U14" i="121"/>
  <c r="T14" i="121"/>
  <c r="S14" i="121"/>
  <c r="R14" i="121"/>
  <c r="Q14" i="121"/>
  <c r="P14" i="121"/>
  <c r="O14" i="121"/>
  <c r="N14" i="121"/>
  <c r="M14" i="121"/>
  <c r="L14" i="121"/>
  <c r="K14" i="121"/>
  <c r="J14" i="121"/>
  <c r="I14" i="121"/>
  <c r="H14" i="121"/>
  <c r="G14" i="121"/>
  <c r="F14" i="121"/>
  <c r="E14" i="121"/>
  <c r="D14" i="121"/>
  <c r="C14" i="121"/>
  <c r="B14" i="121"/>
  <c r="Y12" i="121"/>
  <c r="X12" i="121"/>
  <c r="W12" i="121"/>
  <c r="V12" i="121"/>
  <c r="U12" i="121"/>
  <c r="T12" i="121"/>
  <c r="S12" i="121"/>
  <c r="R12" i="121"/>
  <c r="Q12" i="121"/>
  <c r="P12" i="121"/>
  <c r="O12" i="121"/>
  <c r="N12" i="121"/>
  <c r="M12" i="121"/>
  <c r="L12" i="121"/>
  <c r="K12" i="121"/>
  <c r="J12" i="121"/>
  <c r="I12" i="121"/>
  <c r="H12" i="121"/>
  <c r="G12" i="121"/>
  <c r="F12" i="121"/>
  <c r="E12" i="121"/>
  <c r="D12" i="121"/>
  <c r="C12" i="121"/>
  <c r="B12" i="121"/>
  <c r="Y11" i="121"/>
  <c r="X11" i="121"/>
  <c r="W11" i="121"/>
  <c r="V11" i="121"/>
  <c r="U11" i="121"/>
  <c r="T11" i="121"/>
  <c r="S11" i="121"/>
  <c r="R11" i="121"/>
  <c r="Q11" i="121"/>
  <c r="P11" i="121"/>
  <c r="O11" i="121"/>
  <c r="N11" i="121"/>
  <c r="M11" i="121"/>
  <c r="L11" i="121"/>
  <c r="K11" i="121"/>
  <c r="J11" i="121"/>
  <c r="I11" i="121"/>
  <c r="H11" i="121"/>
  <c r="G11" i="121"/>
  <c r="F11" i="121"/>
  <c r="E11" i="121"/>
  <c r="D11" i="121"/>
  <c r="C11" i="121"/>
  <c r="B11" i="121"/>
  <c r="Y9" i="121"/>
  <c r="X9" i="121"/>
  <c r="W9" i="121"/>
  <c r="V9" i="121"/>
  <c r="U9" i="121"/>
  <c r="T9" i="121"/>
  <c r="S9" i="121"/>
  <c r="R9" i="121"/>
  <c r="Q9" i="121"/>
  <c r="P9" i="121"/>
  <c r="O9" i="121"/>
  <c r="N9" i="121"/>
  <c r="M9" i="121"/>
  <c r="L9" i="121"/>
  <c r="K9" i="121"/>
  <c r="J9" i="121"/>
  <c r="I9" i="121"/>
  <c r="H9" i="121"/>
  <c r="G9" i="121"/>
  <c r="F9" i="121"/>
  <c r="E9" i="121"/>
  <c r="D9" i="121"/>
  <c r="C9" i="121"/>
  <c r="B9" i="121"/>
  <c r="Y8" i="121"/>
  <c r="X8" i="121"/>
  <c r="W8" i="121"/>
  <c r="V8" i="121"/>
  <c r="U8" i="121"/>
  <c r="T8" i="121"/>
  <c r="S8" i="121"/>
  <c r="R8" i="121"/>
  <c r="Q8" i="121"/>
  <c r="P8" i="121"/>
  <c r="O8" i="121"/>
  <c r="N8" i="121"/>
  <c r="M8" i="121"/>
  <c r="L8" i="121"/>
  <c r="K8" i="121"/>
  <c r="J8" i="121"/>
  <c r="I8" i="121"/>
  <c r="H8" i="121"/>
  <c r="G8" i="121"/>
  <c r="F8" i="121"/>
  <c r="E8" i="121"/>
  <c r="D8" i="121"/>
  <c r="C8" i="121"/>
  <c r="B8" i="121"/>
  <c r="Y6" i="121"/>
  <c r="X6" i="121"/>
  <c r="W6" i="121"/>
  <c r="V6" i="121"/>
  <c r="U6" i="121"/>
  <c r="T6" i="121"/>
  <c r="S6" i="121"/>
  <c r="R6" i="121"/>
  <c r="Q6" i="121"/>
  <c r="P6" i="121"/>
  <c r="O6" i="121"/>
  <c r="N6" i="121"/>
  <c r="M6" i="121"/>
  <c r="L6" i="121"/>
  <c r="K6" i="121"/>
  <c r="J6" i="121"/>
  <c r="I6" i="121"/>
  <c r="H6" i="121"/>
  <c r="G6" i="121"/>
  <c r="F6" i="121"/>
  <c r="E6" i="121"/>
  <c r="D6" i="121"/>
  <c r="C6" i="121"/>
  <c r="B6" i="121"/>
  <c r="Y5" i="121"/>
  <c r="X5" i="121"/>
  <c r="W5" i="121"/>
  <c r="V5" i="121"/>
  <c r="U5" i="121"/>
  <c r="T5" i="121"/>
  <c r="S5" i="121"/>
  <c r="R5" i="121"/>
  <c r="Q5" i="121"/>
  <c r="P5" i="121"/>
  <c r="O5" i="121"/>
  <c r="N5" i="121"/>
  <c r="M5" i="121"/>
  <c r="L5" i="121"/>
  <c r="K5" i="121"/>
  <c r="J5" i="121"/>
  <c r="I5" i="121"/>
  <c r="H5" i="121"/>
  <c r="G5" i="121"/>
  <c r="F5" i="121"/>
  <c r="E5" i="121"/>
  <c r="D5" i="121"/>
  <c r="C5" i="121"/>
  <c r="B5" i="121"/>
  <c r="Y45" i="120"/>
  <c r="X45" i="120"/>
  <c r="W45" i="120"/>
  <c r="V45" i="120"/>
  <c r="U45" i="120"/>
  <c r="T45" i="120"/>
  <c r="S45" i="120"/>
  <c r="R45" i="120"/>
  <c r="Q45" i="120"/>
  <c r="P45" i="120"/>
  <c r="O45" i="120"/>
  <c r="N45" i="120"/>
  <c r="M45" i="120"/>
  <c r="L45" i="120"/>
  <c r="K45" i="120"/>
  <c r="J45" i="120"/>
  <c r="I45" i="120"/>
  <c r="H45" i="120"/>
  <c r="G45" i="120"/>
  <c r="F45" i="120"/>
  <c r="E45" i="120"/>
  <c r="D45" i="120"/>
  <c r="C45" i="120"/>
  <c r="B45" i="120"/>
  <c r="Y43" i="120"/>
  <c r="X43" i="120"/>
  <c r="W43" i="120"/>
  <c r="V43" i="120"/>
  <c r="U43" i="120"/>
  <c r="T43" i="120"/>
  <c r="S43" i="120"/>
  <c r="R43" i="120"/>
  <c r="Q43" i="120"/>
  <c r="P43" i="120"/>
  <c r="O43" i="120"/>
  <c r="N43" i="120"/>
  <c r="M43" i="120"/>
  <c r="L43" i="120"/>
  <c r="K43" i="120"/>
  <c r="J43" i="120"/>
  <c r="I43" i="120"/>
  <c r="H43" i="120"/>
  <c r="G43" i="120"/>
  <c r="F43" i="120"/>
  <c r="E43" i="120"/>
  <c r="D43" i="120"/>
  <c r="C43" i="120"/>
  <c r="B43" i="120"/>
  <c r="Y42" i="120"/>
  <c r="X42" i="120"/>
  <c r="W42" i="120"/>
  <c r="V42" i="120"/>
  <c r="U42" i="120"/>
  <c r="T42" i="120"/>
  <c r="S42" i="120"/>
  <c r="R42" i="120"/>
  <c r="Q42" i="120"/>
  <c r="P42" i="120"/>
  <c r="O42" i="120"/>
  <c r="N42" i="120"/>
  <c r="M42" i="120"/>
  <c r="L42" i="120"/>
  <c r="K42" i="120"/>
  <c r="J42" i="120"/>
  <c r="I42" i="120"/>
  <c r="H42" i="120"/>
  <c r="G42" i="120"/>
  <c r="F42" i="120"/>
  <c r="E42" i="120"/>
  <c r="D42" i="120"/>
  <c r="C42" i="120"/>
  <c r="B42" i="120"/>
  <c r="Y40" i="120"/>
  <c r="X40" i="120"/>
  <c r="W40" i="120"/>
  <c r="V40" i="120"/>
  <c r="U40" i="120"/>
  <c r="T40" i="120"/>
  <c r="S40" i="120"/>
  <c r="R40" i="120"/>
  <c r="Q40" i="120"/>
  <c r="P40" i="120"/>
  <c r="O40" i="120"/>
  <c r="N40" i="120"/>
  <c r="M40" i="120"/>
  <c r="L40" i="120"/>
  <c r="K40" i="120"/>
  <c r="J40" i="120"/>
  <c r="I40" i="120"/>
  <c r="H40" i="120"/>
  <c r="G40" i="120"/>
  <c r="F40" i="120"/>
  <c r="E40" i="120"/>
  <c r="D40" i="120"/>
  <c r="C40" i="120"/>
  <c r="B40" i="120"/>
  <c r="Y39" i="120"/>
  <c r="X39" i="120"/>
  <c r="W39" i="120"/>
  <c r="V39" i="120"/>
  <c r="U39" i="120"/>
  <c r="T39" i="120"/>
  <c r="S39" i="120"/>
  <c r="R39" i="120"/>
  <c r="Q39" i="120"/>
  <c r="P39" i="120"/>
  <c r="O39" i="120"/>
  <c r="N39" i="120"/>
  <c r="M39" i="120"/>
  <c r="L39" i="120"/>
  <c r="K39" i="120"/>
  <c r="J39" i="120"/>
  <c r="I39" i="120"/>
  <c r="H39" i="120"/>
  <c r="G39" i="120"/>
  <c r="F39" i="120"/>
  <c r="E39" i="120"/>
  <c r="D39" i="120"/>
  <c r="C39" i="120"/>
  <c r="B39" i="120"/>
  <c r="Y37" i="120"/>
  <c r="X37" i="120"/>
  <c r="W37" i="120"/>
  <c r="V37" i="120"/>
  <c r="U37" i="120"/>
  <c r="T37" i="120"/>
  <c r="S37" i="120"/>
  <c r="R37" i="120"/>
  <c r="Q37" i="120"/>
  <c r="P37" i="120"/>
  <c r="O37" i="120"/>
  <c r="N37" i="120"/>
  <c r="M37" i="120"/>
  <c r="L37" i="120"/>
  <c r="K37" i="120"/>
  <c r="J37" i="120"/>
  <c r="I37" i="120"/>
  <c r="H37" i="120"/>
  <c r="G37" i="120"/>
  <c r="F37" i="120"/>
  <c r="E37" i="120"/>
  <c r="D37" i="120"/>
  <c r="C37" i="120"/>
  <c r="B37" i="120"/>
  <c r="Y36" i="120"/>
  <c r="X36" i="120"/>
  <c r="W36" i="120"/>
  <c r="V36" i="120"/>
  <c r="U36" i="120"/>
  <c r="T36" i="120"/>
  <c r="S36" i="120"/>
  <c r="R36" i="120"/>
  <c r="Q36" i="120"/>
  <c r="P36" i="120"/>
  <c r="O36" i="120"/>
  <c r="N36" i="120"/>
  <c r="M36" i="120"/>
  <c r="L36" i="120"/>
  <c r="K36" i="120"/>
  <c r="J36" i="120"/>
  <c r="I36" i="120"/>
  <c r="H36" i="120"/>
  <c r="G36" i="120"/>
  <c r="F36" i="120"/>
  <c r="E36" i="120"/>
  <c r="D36" i="120"/>
  <c r="C36" i="120"/>
  <c r="B36" i="120"/>
  <c r="Y34" i="120"/>
  <c r="X34" i="120"/>
  <c r="W34" i="120"/>
  <c r="V34" i="120"/>
  <c r="U34" i="120"/>
  <c r="T34" i="120"/>
  <c r="S34" i="120"/>
  <c r="R34" i="120"/>
  <c r="Q34" i="120"/>
  <c r="P34" i="120"/>
  <c r="O34" i="120"/>
  <c r="N34" i="120"/>
  <c r="M34" i="120"/>
  <c r="L34" i="120"/>
  <c r="K34" i="120"/>
  <c r="J34" i="120"/>
  <c r="I34" i="120"/>
  <c r="H34" i="120"/>
  <c r="G34" i="120"/>
  <c r="F34" i="120"/>
  <c r="E34" i="120"/>
  <c r="D34" i="120"/>
  <c r="C34" i="120"/>
  <c r="B34" i="120"/>
  <c r="Y33" i="120"/>
  <c r="X33" i="120"/>
  <c r="W33" i="120"/>
  <c r="V33" i="120"/>
  <c r="U33" i="120"/>
  <c r="T33" i="120"/>
  <c r="S33" i="120"/>
  <c r="R33" i="120"/>
  <c r="Q33" i="120"/>
  <c r="P33" i="120"/>
  <c r="O33" i="120"/>
  <c r="N33" i="120"/>
  <c r="M33" i="120"/>
  <c r="L33" i="120"/>
  <c r="K33" i="120"/>
  <c r="J33" i="120"/>
  <c r="I33" i="120"/>
  <c r="H33" i="120"/>
  <c r="G33" i="120"/>
  <c r="F33" i="120"/>
  <c r="E33" i="120"/>
  <c r="D33" i="120"/>
  <c r="C33" i="120"/>
  <c r="B33" i="120"/>
  <c r="Y31" i="120"/>
  <c r="X31" i="120"/>
  <c r="W31" i="120"/>
  <c r="V31" i="120"/>
  <c r="U31" i="120"/>
  <c r="T31" i="120"/>
  <c r="S31" i="120"/>
  <c r="R31" i="120"/>
  <c r="Q31" i="120"/>
  <c r="P31" i="120"/>
  <c r="O31" i="120"/>
  <c r="N31" i="120"/>
  <c r="M31" i="120"/>
  <c r="L31" i="120"/>
  <c r="K31" i="120"/>
  <c r="J31" i="120"/>
  <c r="I31" i="120"/>
  <c r="H31" i="120"/>
  <c r="G31" i="120"/>
  <c r="F31" i="120"/>
  <c r="E31" i="120"/>
  <c r="D31" i="120"/>
  <c r="C31" i="120"/>
  <c r="B31" i="120"/>
  <c r="Y30" i="120"/>
  <c r="X30" i="120"/>
  <c r="W30" i="120"/>
  <c r="V30" i="120"/>
  <c r="U30" i="120"/>
  <c r="T30" i="120"/>
  <c r="S30" i="120"/>
  <c r="R30" i="120"/>
  <c r="Q30" i="120"/>
  <c r="P30" i="120"/>
  <c r="O30" i="120"/>
  <c r="N30" i="120"/>
  <c r="M30" i="120"/>
  <c r="L30" i="120"/>
  <c r="K30" i="120"/>
  <c r="J30" i="120"/>
  <c r="I30" i="120"/>
  <c r="H30" i="120"/>
  <c r="G30" i="120"/>
  <c r="F30" i="120"/>
  <c r="E30" i="120"/>
  <c r="D30" i="120"/>
  <c r="C30" i="120"/>
  <c r="B30" i="120"/>
  <c r="Y28" i="120"/>
  <c r="X28" i="120"/>
  <c r="W28" i="120"/>
  <c r="V28" i="120"/>
  <c r="U28" i="120"/>
  <c r="T28" i="120"/>
  <c r="S28" i="120"/>
  <c r="R28" i="120"/>
  <c r="Q28" i="120"/>
  <c r="P28" i="120"/>
  <c r="O28" i="120"/>
  <c r="N28" i="120"/>
  <c r="M28" i="120"/>
  <c r="L28" i="120"/>
  <c r="K28" i="120"/>
  <c r="J28" i="120"/>
  <c r="I28" i="120"/>
  <c r="H28" i="120"/>
  <c r="G28" i="120"/>
  <c r="F28" i="120"/>
  <c r="E28" i="120"/>
  <c r="D28" i="120"/>
  <c r="C28" i="120"/>
  <c r="B28" i="120"/>
  <c r="Y27" i="120"/>
  <c r="X27" i="120"/>
  <c r="W27" i="120"/>
  <c r="V27" i="120"/>
  <c r="U27" i="120"/>
  <c r="T27" i="120"/>
  <c r="S27" i="120"/>
  <c r="R27" i="120"/>
  <c r="Q27" i="120"/>
  <c r="P27" i="120"/>
  <c r="O27" i="120"/>
  <c r="N27" i="120"/>
  <c r="M27" i="120"/>
  <c r="L27" i="120"/>
  <c r="K27" i="120"/>
  <c r="J27" i="120"/>
  <c r="I27" i="120"/>
  <c r="H27" i="120"/>
  <c r="G27" i="120"/>
  <c r="F27" i="120"/>
  <c r="E27" i="120"/>
  <c r="D27" i="120"/>
  <c r="C27" i="120"/>
  <c r="B27" i="120"/>
  <c r="Y25" i="120"/>
  <c r="X25" i="120"/>
  <c r="W25" i="120"/>
  <c r="V25" i="120"/>
  <c r="U25" i="120"/>
  <c r="T25" i="120"/>
  <c r="S25" i="120"/>
  <c r="R25" i="120"/>
  <c r="Q25" i="120"/>
  <c r="P25" i="120"/>
  <c r="O25" i="120"/>
  <c r="N25" i="120"/>
  <c r="M25" i="120"/>
  <c r="L25" i="120"/>
  <c r="K25" i="120"/>
  <c r="J25" i="120"/>
  <c r="I25" i="120"/>
  <c r="H25" i="120"/>
  <c r="G25" i="120"/>
  <c r="F25" i="120"/>
  <c r="E25" i="120"/>
  <c r="D25" i="120"/>
  <c r="C25" i="120"/>
  <c r="B25" i="120"/>
  <c r="Y24" i="120"/>
  <c r="X24" i="120"/>
  <c r="W24" i="120"/>
  <c r="V24" i="120"/>
  <c r="U24" i="120"/>
  <c r="T24" i="120"/>
  <c r="S24" i="120"/>
  <c r="R24" i="120"/>
  <c r="Q24" i="120"/>
  <c r="P24" i="120"/>
  <c r="O24" i="120"/>
  <c r="N24" i="120"/>
  <c r="M24" i="120"/>
  <c r="L24" i="120"/>
  <c r="K24" i="120"/>
  <c r="J24" i="120"/>
  <c r="I24" i="120"/>
  <c r="H24" i="120"/>
  <c r="G24" i="120"/>
  <c r="F24" i="120"/>
  <c r="E24" i="120"/>
  <c r="D24" i="120"/>
  <c r="C24" i="120"/>
  <c r="B24" i="120"/>
  <c r="Y23" i="120"/>
  <c r="X23" i="120"/>
  <c r="W23" i="120"/>
  <c r="V23" i="120"/>
  <c r="U23" i="120"/>
  <c r="T23" i="120"/>
  <c r="S23" i="120"/>
  <c r="R23" i="120"/>
  <c r="Q23" i="120"/>
  <c r="P23" i="120"/>
  <c r="O23" i="120"/>
  <c r="N23" i="120"/>
  <c r="M23" i="120"/>
  <c r="L23" i="120"/>
  <c r="K23" i="120"/>
  <c r="J23" i="120"/>
  <c r="I23" i="120"/>
  <c r="H23" i="120"/>
  <c r="G23" i="120"/>
  <c r="F23" i="120"/>
  <c r="E23" i="120"/>
  <c r="D23" i="120"/>
  <c r="C23" i="120"/>
  <c r="B23" i="120"/>
  <c r="Y21" i="120"/>
  <c r="X21" i="120"/>
  <c r="W21" i="120"/>
  <c r="V21" i="120"/>
  <c r="U21" i="120"/>
  <c r="T21" i="120"/>
  <c r="S21" i="120"/>
  <c r="R21" i="120"/>
  <c r="Q21" i="120"/>
  <c r="P21" i="120"/>
  <c r="O21" i="120"/>
  <c r="N21" i="120"/>
  <c r="M21" i="120"/>
  <c r="L21" i="120"/>
  <c r="K21" i="120"/>
  <c r="J21" i="120"/>
  <c r="I21" i="120"/>
  <c r="H21" i="120"/>
  <c r="G21" i="120"/>
  <c r="F21" i="120"/>
  <c r="E21" i="120"/>
  <c r="D21" i="120"/>
  <c r="C21" i="120"/>
  <c r="B21" i="120"/>
  <c r="Y20" i="120"/>
  <c r="X20" i="120"/>
  <c r="W20" i="120"/>
  <c r="V20" i="120"/>
  <c r="U20" i="120"/>
  <c r="T20" i="120"/>
  <c r="S20" i="120"/>
  <c r="R20" i="120"/>
  <c r="Q20" i="120"/>
  <c r="P20" i="120"/>
  <c r="O20" i="120"/>
  <c r="N20" i="120"/>
  <c r="M20" i="120"/>
  <c r="L20" i="120"/>
  <c r="K20" i="120"/>
  <c r="J20" i="120"/>
  <c r="I20" i="120"/>
  <c r="H20" i="120"/>
  <c r="G20" i="120"/>
  <c r="F20" i="120"/>
  <c r="E20" i="120"/>
  <c r="D20" i="120"/>
  <c r="C20" i="120"/>
  <c r="B20" i="120"/>
  <c r="Y18" i="120"/>
  <c r="X18" i="120"/>
  <c r="W18" i="120"/>
  <c r="V18" i="120"/>
  <c r="U18" i="120"/>
  <c r="T18" i="120"/>
  <c r="S18" i="120"/>
  <c r="R18" i="120"/>
  <c r="Q18" i="120"/>
  <c r="P18" i="120"/>
  <c r="O18" i="120"/>
  <c r="N18" i="120"/>
  <c r="M18" i="120"/>
  <c r="L18" i="120"/>
  <c r="K18" i="120"/>
  <c r="J18" i="120"/>
  <c r="I18" i="120"/>
  <c r="H18" i="120"/>
  <c r="G18" i="120"/>
  <c r="F18" i="120"/>
  <c r="E18" i="120"/>
  <c r="D18" i="120"/>
  <c r="C18" i="120"/>
  <c r="B18" i="120"/>
  <c r="Y17" i="120"/>
  <c r="X17" i="120"/>
  <c r="W17" i="120"/>
  <c r="V17" i="120"/>
  <c r="U17" i="120"/>
  <c r="T17" i="120"/>
  <c r="S17" i="120"/>
  <c r="R17" i="120"/>
  <c r="Q17" i="120"/>
  <c r="P17" i="120"/>
  <c r="O17" i="120"/>
  <c r="N17" i="120"/>
  <c r="M17" i="120"/>
  <c r="L17" i="120"/>
  <c r="K17" i="120"/>
  <c r="J17" i="120"/>
  <c r="I17" i="120"/>
  <c r="H17" i="120"/>
  <c r="G17" i="120"/>
  <c r="F17" i="120"/>
  <c r="E17" i="120"/>
  <c r="D17" i="120"/>
  <c r="C17" i="120"/>
  <c r="B17" i="120"/>
  <c r="Y15" i="120"/>
  <c r="X15" i="120"/>
  <c r="W15" i="120"/>
  <c r="V15" i="120"/>
  <c r="U15" i="120"/>
  <c r="T15" i="120"/>
  <c r="S15" i="120"/>
  <c r="R15" i="120"/>
  <c r="Q15" i="120"/>
  <c r="P15" i="120"/>
  <c r="O15" i="120"/>
  <c r="N15" i="120"/>
  <c r="M15" i="120"/>
  <c r="L15" i="120"/>
  <c r="K15" i="120"/>
  <c r="J15" i="120"/>
  <c r="I15" i="120"/>
  <c r="H15" i="120"/>
  <c r="G15" i="120"/>
  <c r="F15" i="120"/>
  <c r="E15" i="120"/>
  <c r="D15" i="120"/>
  <c r="C15" i="120"/>
  <c r="B15" i="120"/>
  <c r="Y14" i="120"/>
  <c r="X14" i="120"/>
  <c r="W14" i="120"/>
  <c r="V14" i="120"/>
  <c r="U14" i="120"/>
  <c r="T14" i="120"/>
  <c r="S14" i="120"/>
  <c r="R14" i="120"/>
  <c r="Q14" i="120"/>
  <c r="P14" i="120"/>
  <c r="O14" i="120"/>
  <c r="N14" i="120"/>
  <c r="M14" i="120"/>
  <c r="L14" i="120"/>
  <c r="K14" i="120"/>
  <c r="J14" i="120"/>
  <c r="I14" i="120"/>
  <c r="H14" i="120"/>
  <c r="G14" i="120"/>
  <c r="F14" i="120"/>
  <c r="E14" i="120"/>
  <c r="D14" i="120"/>
  <c r="C14" i="120"/>
  <c r="B14" i="120"/>
  <c r="Y12" i="120"/>
  <c r="X12" i="120"/>
  <c r="W12" i="120"/>
  <c r="V12" i="120"/>
  <c r="U12" i="120"/>
  <c r="T12" i="120"/>
  <c r="S12" i="120"/>
  <c r="R12" i="120"/>
  <c r="Q12" i="120"/>
  <c r="P12" i="120"/>
  <c r="O12" i="120"/>
  <c r="N12" i="120"/>
  <c r="M12" i="120"/>
  <c r="L12" i="120"/>
  <c r="K12" i="120"/>
  <c r="J12" i="120"/>
  <c r="I12" i="120"/>
  <c r="H12" i="120"/>
  <c r="G12" i="120"/>
  <c r="F12" i="120"/>
  <c r="E12" i="120"/>
  <c r="D12" i="120"/>
  <c r="C12" i="120"/>
  <c r="B12" i="120"/>
  <c r="Y11" i="120"/>
  <c r="X11" i="120"/>
  <c r="W11" i="120"/>
  <c r="V11" i="120"/>
  <c r="U11" i="120"/>
  <c r="T11" i="120"/>
  <c r="S11" i="120"/>
  <c r="R11" i="120"/>
  <c r="Q11" i="120"/>
  <c r="P11" i="120"/>
  <c r="O11" i="120"/>
  <c r="N11" i="120"/>
  <c r="M11" i="120"/>
  <c r="L11" i="120"/>
  <c r="K11" i="120"/>
  <c r="J11" i="120"/>
  <c r="I11" i="120"/>
  <c r="H11" i="120"/>
  <c r="G11" i="120"/>
  <c r="F11" i="120"/>
  <c r="E11" i="120"/>
  <c r="D11" i="120"/>
  <c r="C11" i="120"/>
  <c r="B11" i="120"/>
  <c r="Y9" i="120"/>
  <c r="X9" i="120"/>
  <c r="W9" i="120"/>
  <c r="V9" i="120"/>
  <c r="U9" i="120"/>
  <c r="T9" i="120"/>
  <c r="S9" i="120"/>
  <c r="R9" i="120"/>
  <c r="Q9" i="120"/>
  <c r="P9" i="120"/>
  <c r="O9" i="120"/>
  <c r="N9" i="120"/>
  <c r="M9" i="120"/>
  <c r="L9" i="120"/>
  <c r="K9" i="120"/>
  <c r="J9" i="120"/>
  <c r="I9" i="120"/>
  <c r="H9" i="120"/>
  <c r="G9" i="120"/>
  <c r="F9" i="120"/>
  <c r="E9" i="120"/>
  <c r="D9" i="120"/>
  <c r="C9" i="120"/>
  <c r="B9" i="120"/>
  <c r="Y8" i="120"/>
  <c r="X8" i="120"/>
  <c r="W8" i="120"/>
  <c r="V8" i="120"/>
  <c r="U8" i="120"/>
  <c r="T8" i="120"/>
  <c r="S8" i="120"/>
  <c r="R8" i="120"/>
  <c r="Q8" i="120"/>
  <c r="P8" i="120"/>
  <c r="O8" i="120"/>
  <c r="N8" i="120"/>
  <c r="M8" i="120"/>
  <c r="L8" i="120"/>
  <c r="K8" i="120"/>
  <c r="J8" i="120"/>
  <c r="I8" i="120"/>
  <c r="H8" i="120"/>
  <c r="G8" i="120"/>
  <c r="F8" i="120"/>
  <c r="E8" i="120"/>
  <c r="D8" i="120"/>
  <c r="C8" i="120"/>
  <c r="B8" i="120"/>
  <c r="Y6" i="120"/>
  <c r="X6" i="120"/>
  <c r="W6" i="120"/>
  <c r="V6" i="120"/>
  <c r="U6" i="120"/>
  <c r="T6" i="120"/>
  <c r="S6" i="120"/>
  <c r="R6" i="120"/>
  <c r="Q6" i="120"/>
  <c r="P6" i="120"/>
  <c r="O6" i="120"/>
  <c r="N6" i="120"/>
  <c r="M6" i="120"/>
  <c r="L6" i="120"/>
  <c r="K6" i="120"/>
  <c r="J6" i="120"/>
  <c r="I6" i="120"/>
  <c r="H6" i="120"/>
  <c r="G6" i="120"/>
  <c r="F6" i="120"/>
  <c r="E6" i="120"/>
  <c r="D6" i="120"/>
  <c r="C6" i="120"/>
  <c r="B6" i="120"/>
  <c r="Y5" i="120"/>
  <c r="X5" i="120"/>
  <c r="W5" i="120"/>
  <c r="V5" i="120"/>
  <c r="U5" i="120"/>
  <c r="T5" i="120"/>
  <c r="S5" i="120"/>
  <c r="R5" i="120"/>
  <c r="Q5" i="120"/>
  <c r="P5" i="120"/>
  <c r="O5" i="120"/>
  <c r="N5" i="120"/>
  <c r="M5" i="120"/>
  <c r="L5" i="120"/>
  <c r="K5" i="120"/>
  <c r="J5" i="120"/>
  <c r="I5" i="120"/>
  <c r="H5" i="120"/>
  <c r="G5" i="120"/>
  <c r="F5" i="120"/>
  <c r="E5" i="120"/>
  <c r="D5" i="120"/>
  <c r="C5" i="120"/>
  <c r="B5" i="120"/>
  <c r="Y45" i="118"/>
  <c r="X45" i="118"/>
  <c r="W45" i="118"/>
  <c r="V45" i="118"/>
  <c r="U45" i="118"/>
  <c r="T45" i="118"/>
  <c r="S45" i="118"/>
  <c r="R45" i="118"/>
  <c r="Q45" i="118"/>
  <c r="P45" i="118"/>
  <c r="O45" i="118"/>
  <c r="N45" i="118"/>
  <c r="M45" i="118"/>
  <c r="L45" i="118"/>
  <c r="K45" i="118"/>
  <c r="J45" i="118"/>
  <c r="I45" i="118"/>
  <c r="H45" i="118"/>
  <c r="G45" i="118"/>
  <c r="F45" i="118"/>
  <c r="E45" i="118"/>
  <c r="D45" i="118"/>
  <c r="C45" i="118"/>
  <c r="B45" i="118"/>
  <c r="Y43" i="118"/>
  <c r="X43" i="118"/>
  <c r="W43" i="118"/>
  <c r="V43" i="118"/>
  <c r="U43" i="118"/>
  <c r="T43" i="118"/>
  <c r="S43" i="118"/>
  <c r="R43" i="118"/>
  <c r="Q43" i="118"/>
  <c r="P43" i="118"/>
  <c r="O43" i="118"/>
  <c r="N43" i="118"/>
  <c r="M43" i="118"/>
  <c r="L43" i="118"/>
  <c r="K43" i="118"/>
  <c r="J43" i="118"/>
  <c r="I43" i="118"/>
  <c r="H43" i="118"/>
  <c r="G43" i="118"/>
  <c r="F43" i="118"/>
  <c r="E43" i="118"/>
  <c r="D43" i="118"/>
  <c r="C43" i="118"/>
  <c r="B43" i="118"/>
  <c r="Y42" i="118"/>
  <c r="X42" i="118"/>
  <c r="W42" i="118"/>
  <c r="V42" i="118"/>
  <c r="U42" i="118"/>
  <c r="T42" i="118"/>
  <c r="S42" i="118"/>
  <c r="R42" i="118"/>
  <c r="Q42" i="118"/>
  <c r="P42" i="118"/>
  <c r="O42" i="118"/>
  <c r="N42" i="118"/>
  <c r="M42" i="118"/>
  <c r="L42" i="118"/>
  <c r="K42" i="118"/>
  <c r="J42" i="118"/>
  <c r="I42" i="118"/>
  <c r="H42" i="118"/>
  <c r="G42" i="118"/>
  <c r="F42" i="118"/>
  <c r="E42" i="118"/>
  <c r="D42" i="118"/>
  <c r="C42" i="118"/>
  <c r="B42" i="118"/>
  <c r="Y40" i="118"/>
  <c r="X40" i="118"/>
  <c r="W40" i="118"/>
  <c r="V40" i="118"/>
  <c r="U40" i="118"/>
  <c r="T40" i="118"/>
  <c r="S40" i="118"/>
  <c r="R40" i="118"/>
  <c r="Q40" i="118"/>
  <c r="P40" i="118"/>
  <c r="O40" i="118"/>
  <c r="N40" i="118"/>
  <c r="M40" i="118"/>
  <c r="L40" i="118"/>
  <c r="K40" i="118"/>
  <c r="J40" i="118"/>
  <c r="I40" i="118"/>
  <c r="H40" i="118"/>
  <c r="G40" i="118"/>
  <c r="F40" i="118"/>
  <c r="E40" i="118"/>
  <c r="D40" i="118"/>
  <c r="C40" i="118"/>
  <c r="B40" i="118"/>
  <c r="Y39" i="118"/>
  <c r="X39" i="118"/>
  <c r="W39" i="118"/>
  <c r="V39" i="118"/>
  <c r="U39" i="118"/>
  <c r="T39" i="118"/>
  <c r="S39" i="118"/>
  <c r="R39" i="118"/>
  <c r="Q39" i="118"/>
  <c r="P39" i="118"/>
  <c r="O39" i="118"/>
  <c r="N39" i="118"/>
  <c r="M39" i="118"/>
  <c r="L39" i="118"/>
  <c r="K39" i="118"/>
  <c r="J39" i="118"/>
  <c r="I39" i="118"/>
  <c r="H39" i="118"/>
  <c r="G39" i="118"/>
  <c r="F39" i="118"/>
  <c r="E39" i="118"/>
  <c r="D39" i="118"/>
  <c r="C39" i="118"/>
  <c r="B39" i="118"/>
  <c r="Y37" i="118"/>
  <c r="X37" i="118"/>
  <c r="W37" i="118"/>
  <c r="V37" i="118"/>
  <c r="U37" i="118"/>
  <c r="T37" i="118"/>
  <c r="S37" i="118"/>
  <c r="R37" i="118"/>
  <c r="Q37" i="118"/>
  <c r="P37" i="118"/>
  <c r="O37" i="118"/>
  <c r="N37" i="118"/>
  <c r="M37" i="118"/>
  <c r="L37" i="118"/>
  <c r="K37" i="118"/>
  <c r="J37" i="118"/>
  <c r="I37" i="118"/>
  <c r="H37" i="118"/>
  <c r="G37" i="118"/>
  <c r="F37" i="118"/>
  <c r="E37" i="118"/>
  <c r="D37" i="118"/>
  <c r="C37" i="118"/>
  <c r="B37" i="118"/>
  <c r="Y36" i="118"/>
  <c r="X36" i="118"/>
  <c r="W36" i="118"/>
  <c r="V36" i="118"/>
  <c r="U36" i="118"/>
  <c r="T36" i="118"/>
  <c r="S36" i="118"/>
  <c r="R36" i="118"/>
  <c r="Q36" i="118"/>
  <c r="P36" i="118"/>
  <c r="O36" i="118"/>
  <c r="N36" i="118"/>
  <c r="M36" i="118"/>
  <c r="L36" i="118"/>
  <c r="K36" i="118"/>
  <c r="J36" i="118"/>
  <c r="I36" i="118"/>
  <c r="H36" i="118"/>
  <c r="G36" i="118"/>
  <c r="F36" i="118"/>
  <c r="E36" i="118"/>
  <c r="D36" i="118"/>
  <c r="C36" i="118"/>
  <c r="B36" i="118"/>
  <c r="Y34" i="118"/>
  <c r="X34" i="118"/>
  <c r="W34" i="118"/>
  <c r="V34" i="118"/>
  <c r="U34" i="118"/>
  <c r="T34" i="118"/>
  <c r="S34" i="118"/>
  <c r="R34" i="118"/>
  <c r="Q34" i="118"/>
  <c r="P34" i="118"/>
  <c r="O34" i="118"/>
  <c r="N34" i="118"/>
  <c r="M34" i="118"/>
  <c r="L34" i="118"/>
  <c r="K34" i="118"/>
  <c r="J34" i="118"/>
  <c r="I34" i="118"/>
  <c r="H34" i="118"/>
  <c r="G34" i="118"/>
  <c r="F34" i="118"/>
  <c r="E34" i="118"/>
  <c r="D34" i="118"/>
  <c r="C34" i="118"/>
  <c r="B34" i="118"/>
  <c r="Y33" i="118"/>
  <c r="X33" i="118"/>
  <c r="W33" i="118"/>
  <c r="V33" i="118"/>
  <c r="U33" i="118"/>
  <c r="T33" i="118"/>
  <c r="S33" i="118"/>
  <c r="R33" i="118"/>
  <c r="Q33" i="118"/>
  <c r="P33" i="118"/>
  <c r="O33" i="118"/>
  <c r="N33" i="118"/>
  <c r="M33" i="118"/>
  <c r="L33" i="118"/>
  <c r="K33" i="118"/>
  <c r="J33" i="118"/>
  <c r="I33" i="118"/>
  <c r="H33" i="118"/>
  <c r="G33" i="118"/>
  <c r="F33" i="118"/>
  <c r="E33" i="118"/>
  <c r="D33" i="118"/>
  <c r="C33" i="118"/>
  <c r="B33" i="118"/>
  <c r="Y31" i="118"/>
  <c r="X31" i="118"/>
  <c r="W31" i="118"/>
  <c r="V31" i="118"/>
  <c r="U31" i="118"/>
  <c r="T31" i="118"/>
  <c r="S31" i="118"/>
  <c r="R31" i="118"/>
  <c r="Q31" i="118"/>
  <c r="P31" i="118"/>
  <c r="O31" i="118"/>
  <c r="N31" i="118"/>
  <c r="M31" i="118"/>
  <c r="L31" i="118"/>
  <c r="K31" i="118"/>
  <c r="J31" i="118"/>
  <c r="I31" i="118"/>
  <c r="H31" i="118"/>
  <c r="G31" i="118"/>
  <c r="F31" i="118"/>
  <c r="E31" i="118"/>
  <c r="D31" i="118"/>
  <c r="C31" i="118"/>
  <c r="B31" i="118"/>
  <c r="Y30" i="118"/>
  <c r="X30" i="118"/>
  <c r="W30" i="118"/>
  <c r="V30" i="118"/>
  <c r="U30" i="118"/>
  <c r="T30" i="118"/>
  <c r="S30" i="118"/>
  <c r="R30" i="118"/>
  <c r="Q30" i="118"/>
  <c r="P30" i="118"/>
  <c r="O30" i="118"/>
  <c r="N30" i="118"/>
  <c r="M30" i="118"/>
  <c r="L30" i="118"/>
  <c r="K30" i="118"/>
  <c r="J30" i="118"/>
  <c r="I30" i="118"/>
  <c r="H30" i="118"/>
  <c r="G30" i="118"/>
  <c r="F30" i="118"/>
  <c r="E30" i="118"/>
  <c r="D30" i="118"/>
  <c r="C30" i="118"/>
  <c r="B30" i="118"/>
  <c r="Y28" i="118"/>
  <c r="X28" i="118"/>
  <c r="W28" i="118"/>
  <c r="V28" i="118"/>
  <c r="U28" i="118"/>
  <c r="T28" i="118"/>
  <c r="S28" i="118"/>
  <c r="R28" i="118"/>
  <c r="Q28" i="118"/>
  <c r="P28" i="118"/>
  <c r="O28" i="118"/>
  <c r="N28" i="118"/>
  <c r="M28" i="118"/>
  <c r="L28" i="118"/>
  <c r="K28" i="118"/>
  <c r="J28" i="118"/>
  <c r="I28" i="118"/>
  <c r="H28" i="118"/>
  <c r="G28" i="118"/>
  <c r="F28" i="118"/>
  <c r="E28" i="118"/>
  <c r="D28" i="118"/>
  <c r="C28" i="118"/>
  <c r="B28" i="118"/>
  <c r="Y27" i="118"/>
  <c r="X27" i="118"/>
  <c r="W27" i="118"/>
  <c r="V27" i="118"/>
  <c r="U27" i="118"/>
  <c r="T27" i="118"/>
  <c r="S27" i="118"/>
  <c r="R27" i="118"/>
  <c r="Q27" i="118"/>
  <c r="P27" i="118"/>
  <c r="O27" i="118"/>
  <c r="N27" i="118"/>
  <c r="M27" i="118"/>
  <c r="L27" i="118"/>
  <c r="K27" i="118"/>
  <c r="J27" i="118"/>
  <c r="I27" i="118"/>
  <c r="H27" i="118"/>
  <c r="G27" i="118"/>
  <c r="F27" i="118"/>
  <c r="E27" i="118"/>
  <c r="D27" i="118"/>
  <c r="C27" i="118"/>
  <c r="B27" i="118"/>
  <c r="Y25" i="118"/>
  <c r="X25" i="118"/>
  <c r="W25" i="118"/>
  <c r="V25" i="118"/>
  <c r="U25" i="118"/>
  <c r="T25" i="118"/>
  <c r="S25" i="118"/>
  <c r="R25" i="118"/>
  <c r="Q25" i="118"/>
  <c r="P25" i="118"/>
  <c r="O25" i="118"/>
  <c r="N25" i="118"/>
  <c r="M25" i="118"/>
  <c r="L25" i="118"/>
  <c r="K25" i="118"/>
  <c r="J25" i="118"/>
  <c r="I25" i="118"/>
  <c r="H25" i="118"/>
  <c r="G25" i="118"/>
  <c r="F25" i="118"/>
  <c r="E25" i="118"/>
  <c r="D25" i="118"/>
  <c r="C25" i="118"/>
  <c r="B25" i="118"/>
  <c r="Y24" i="118"/>
  <c r="X24" i="118"/>
  <c r="W24" i="118"/>
  <c r="V24" i="118"/>
  <c r="U24" i="118"/>
  <c r="T24" i="118"/>
  <c r="S24" i="118"/>
  <c r="R24" i="118"/>
  <c r="Q24" i="118"/>
  <c r="P24" i="118"/>
  <c r="O24" i="118"/>
  <c r="N24" i="118"/>
  <c r="M24" i="118"/>
  <c r="L24" i="118"/>
  <c r="K24" i="118"/>
  <c r="J24" i="118"/>
  <c r="I24" i="118"/>
  <c r="H24" i="118"/>
  <c r="G24" i="118"/>
  <c r="F24" i="118"/>
  <c r="E24" i="118"/>
  <c r="D24" i="118"/>
  <c r="C24" i="118"/>
  <c r="B24" i="118"/>
  <c r="Y23" i="118"/>
  <c r="X23" i="118"/>
  <c r="W23" i="118"/>
  <c r="V23" i="118"/>
  <c r="U23" i="118"/>
  <c r="T23" i="118"/>
  <c r="S23" i="118"/>
  <c r="R23" i="118"/>
  <c r="Q23" i="118"/>
  <c r="P23" i="118"/>
  <c r="O23" i="118"/>
  <c r="N23" i="118"/>
  <c r="M23" i="118"/>
  <c r="L23" i="118"/>
  <c r="K23" i="118"/>
  <c r="J23" i="118"/>
  <c r="I23" i="118"/>
  <c r="H23" i="118"/>
  <c r="G23" i="118"/>
  <c r="F23" i="118"/>
  <c r="E23" i="118"/>
  <c r="D23" i="118"/>
  <c r="C23" i="118"/>
  <c r="B23" i="118"/>
  <c r="Y21" i="118"/>
  <c r="X21" i="118"/>
  <c r="W21" i="118"/>
  <c r="V21" i="118"/>
  <c r="U21" i="118"/>
  <c r="T21" i="118"/>
  <c r="S21" i="118"/>
  <c r="R21" i="118"/>
  <c r="Q21" i="118"/>
  <c r="P21" i="118"/>
  <c r="O21" i="118"/>
  <c r="N21" i="118"/>
  <c r="M21" i="118"/>
  <c r="L21" i="118"/>
  <c r="K21" i="118"/>
  <c r="J21" i="118"/>
  <c r="I21" i="118"/>
  <c r="H21" i="118"/>
  <c r="G21" i="118"/>
  <c r="F21" i="118"/>
  <c r="E21" i="118"/>
  <c r="D21" i="118"/>
  <c r="C21" i="118"/>
  <c r="B21" i="118"/>
  <c r="Y20" i="118"/>
  <c r="X20" i="118"/>
  <c r="W20" i="118"/>
  <c r="V20" i="118"/>
  <c r="U20" i="118"/>
  <c r="T20" i="118"/>
  <c r="S20" i="118"/>
  <c r="R20" i="118"/>
  <c r="Q20" i="118"/>
  <c r="P20" i="118"/>
  <c r="O20" i="118"/>
  <c r="N20" i="118"/>
  <c r="M20" i="118"/>
  <c r="L20" i="118"/>
  <c r="K20" i="118"/>
  <c r="J20" i="118"/>
  <c r="I20" i="118"/>
  <c r="H20" i="118"/>
  <c r="G20" i="118"/>
  <c r="F20" i="118"/>
  <c r="E20" i="118"/>
  <c r="D20" i="118"/>
  <c r="C20" i="118"/>
  <c r="B20" i="118"/>
  <c r="Y18" i="118"/>
  <c r="X18" i="118"/>
  <c r="W18" i="118"/>
  <c r="V18" i="118"/>
  <c r="U18" i="118"/>
  <c r="T18" i="118"/>
  <c r="S18" i="118"/>
  <c r="R18" i="118"/>
  <c r="Q18" i="118"/>
  <c r="P18" i="118"/>
  <c r="O18" i="118"/>
  <c r="N18" i="118"/>
  <c r="M18" i="118"/>
  <c r="L18" i="118"/>
  <c r="K18" i="118"/>
  <c r="J18" i="118"/>
  <c r="I18" i="118"/>
  <c r="H18" i="118"/>
  <c r="G18" i="118"/>
  <c r="F18" i="118"/>
  <c r="E18" i="118"/>
  <c r="D18" i="118"/>
  <c r="C18" i="118"/>
  <c r="B18" i="118"/>
  <c r="Y17" i="118"/>
  <c r="X17" i="118"/>
  <c r="W17" i="118"/>
  <c r="V17" i="118"/>
  <c r="U17" i="118"/>
  <c r="T17" i="118"/>
  <c r="S17" i="118"/>
  <c r="R17" i="118"/>
  <c r="Q17" i="118"/>
  <c r="P17" i="118"/>
  <c r="O17" i="118"/>
  <c r="N17" i="118"/>
  <c r="M17" i="118"/>
  <c r="L17" i="118"/>
  <c r="K17" i="118"/>
  <c r="J17" i="118"/>
  <c r="I17" i="118"/>
  <c r="H17" i="118"/>
  <c r="G17" i="118"/>
  <c r="F17" i="118"/>
  <c r="E17" i="118"/>
  <c r="D17" i="118"/>
  <c r="C17" i="118"/>
  <c r="B17" i="118"/>
  <c r="Y15" i="118"/>
  <c r="X15" i="118"/>
  <c r="W15" i="118"/>
  <c r="V15" i="118"/>
  <c r="U15" i="118"/>
  <c r="T15" i="118"/>
  <c r="S15" i="118"/>
  <c r="R15" i="118"/>
  <c r="Q15" i="118"/>
  <c r="P15" i="118"/>
  <c r="O15" i="118"/>
  <c r="N15" i="118"/>
  <c r="M15" i="118"/>
  <c r="L15" i="118"/>
  <c r="K15" i="118"/>
  <c r="J15" i="118"/>
  <c r="I15" i="118"/>
  <c r="H15" i="118"/>
  <c r="G15" i="118"/>
  <c r="F15" i="118"/>
  <c r="E15" i="118"/>
  <c r="D15" i="118"/>
  <c r="C15" i="118"/>
  <c r="B15" i="118"/>
  <c r="Y14" i="118"/>
  <c r="X14" i="118"/>
  <c r="W14" i="118"/>
  <c r="V14" i="118"/>
  <c r="U14" i="118"/>
  <c r="T14" i="118"/>
  <c r="S14" i="118"/>
  <c r="R14" i="118"/>
  <c r="Q14" i="118"/>
  <c r="P14" i="118"/>
  <c r="O14" i="118"/>
  <c r="N14" i="118"/>
  <c r="M14" i="118"/>
  <c r="L14" i="118"/>
  <c r="K14" i="118"/>
  <c r="J14" i="118"/>
  <c r="I14" i="118"/>
  <c r="H14" i="118"/>
  <c r="G14" i="118"/>
  <c r="F14" i="118"/>
  <c r="E14" i="118"/>
  <c r="D14" i="118"/>
  <c r="C14" i="118"/>
  <c r="B14" i="118"/>
  <c r="Y12" i="118"/>
  <c r="X12" i="118"/>
  <c r="W12" i="118"/>
  <c r="V12" i="118"/>
  <c r="U12" i="118"/>
  <c r="T12" i="118"/>
  <c r="S12" i="118"/>
  <c r="R12" i="118"/>
  <c r="Q12" i="118"/>
  <c r="P12" i="118"/>
  <c r="O12" i="118"/>
  <c r="N12" i="118"/>
  <c r="M12" i="118"/>
  <c r="L12" i="118"/>
  <c r="K12" i="118"/>
  <c r="J12" i="118"/>
  <c r="I12" i="118"/>
  <c r="H12" i="118"/>
  <c r="G12" i="118"/>
  <c r="F12" i="118"/>
  <c r="E12" i="118"/>
  <c r="D12" i="118"/>
  <c r="C12" i="118"/>
  <c r="B12" i="118"/>
  <c r="Y11" i="118"/>
  <c r="X11" i="118"/>
  <c r="W11" i="118"/>
  <c r="V11" i="118"/>
  <c r="U11" i="118"/>
  <c r="T11" i="118"/>
  <c r="S11" i="118"/>
  <c r="R11" i="118"/>
  <c r="Q11" i="118"/>
  <c r="P11" i="118"/>
  <c r="O11" i="118"/>
  <c r="N11" i="118"/>
  <c r="M11" i="118"/>
  <c r="L11" i="118"/>
  <c r="K11" i="118"/>
  <c r="J11" i="118"/>
  <c r="I11" i="118"/>
  <c r="H11" i="118"/>
  <c r="G11" i="118"/>
  <c r="F11" i="118"/>
  <c r="E11" i="118"/>
  <c r="D11" i="118"/>
  <c r="C11" i="118"/>
  <c r="B11" i="118"/>
  <c r="Y9" i="118"/>
  <c r="X9" i="118"/>
  <c r="W9" i="118"/>
  <c r="V9" i="118"/>
  <c r="U9" i="118"/>
  <c r="T9" i="118"/>
  <c r="S9" i="118"/>
  <c r="R9" i="118"/>
  <c r="Q9" i="118"/>
  <c r="P9" i="118"/>
  <c r="O9" i="118"/>
  <c r="N9" i="118"/>
  <c r="M9" i="118"/>
  <c r="L9" i="118"/>
  <c r="K9" i="118"/>
  <c r="J9" i="118"/>
  <c r="I9" i="118"/>
  <c r="H9" i="118"/>
  <c r="G9" i="118"/>
  <c r="F9" i="118"/>
  <c r="E9" i="118"/>
  <c r="D9" i="118"/>
  <c r="C9" i="118"/>
  <c r="B9" i="118"/>
  <c r="Y8" i="118"/>
  <c r="X8" i="118"/>
  <c r="W8" i="118"/>
  <c r="V8" i="118"/>
  <c r="U8" i="118"/>
  <c r="T8" i="118"/>
  <c r="S8" i="118"/>
  <c r="R8" i="118"/>
  <c r="Q8" i="118"/>
  <c r="P8" i="118"/>
  <c r="O8" i="118"/>
  <c r="N8" i="118"/>
  <c r="M8" i="118"/>
  <c r="L8" i="118"/>
  <c r="K8" i="118"/>
  <c r="J8" i="118"/>
  <c r="I8" i="118"/>
  <c r="H8" i="118"/>
  <c r="G8" i="118"/>
  <c r="F8" i="118"/>
  <c r="E8" i="118"/>
  <c r="D8" i="118"/>
  <c r="C8" i="118"/>
  <c r="B8" i="118"/>
  <c r="Y6" i="118"/>
  <c r="X6" i="118"/>
  <c r="W6" i="118"/>
  <c r="V6" i="118"/>
  <c r="U6" i="118"/>
  <c r="T6" i="118"/>
  <c r="S6" i="118"/>
  <c r="R6" i="118"/>
  <c r="Q6" i="118"/>
  <c r="P6" i="118"/>
  <c r="O6" i="118"/>
  <c r="N6" i="118"/>
  <c r="M6" i="118"/>
  <c r="L6" i="118"/>
  <c r="K6" i="118"/>
  <c r="J6" i="118"/>
  <c r="I6" i="118"/>
  <c r="H6" i="118"/>
  <c r="G6" i="118"/>
  <c r="F6" i="118"/>
  <c r="E6" i="118"/>
  <c r="D6" i="118"/>
  <c r="C6" i="118"/>
  <c r="B6" i="118"/>
  <c r="Y5" i="118"/>
  <c r="X5" i="118"/>
  <c r="W5" i="118"/>
  <c r="V5" i="118"/>
  <c r="U5" i="118"/>
  <c r="T5" i="118"/>
  <c r="S5" i="118"/>
  <c r="R5" i="118"/>
  <c r="Q5" i="118"/>
  <c r="P5" i="118"/>
  <c r="O5" i="118"/>
  <c r="N5" i="118"/>
  <c r="M5" i="118"/>
  <c r="L5" i="118"/>
  <c r="K5" i="118"/>
  <c r="J5" i="118"/>
  <c r="I5" i="118"/>
  <c r="H5" i="118"/>
  <c r="G5" i="118"/>
  <c r="F5" i="118"/>
  <c r="E5" i="118"/>
  <c r="D5" i="118"/>
  <c r="C5" i="118"/>
  <c r="B5" i="118"/>
  <c r="L45" i="117"/>
  <c r="K45" i="117"/>
  <c r="J45" i="117"/>
  <c r="I45" i="117"/>
  <c r="H45" i="117"/>
  <c r="G45" i="117"/>
  <c r="F45" i="117"/>
  <c r="E45" i="117"/>
  <c r="D45" i="117"/>
  <c r="C45" i="117"/>
  <c r="B45" i="117"/>
  <c r="L43" i="117"/>
  <c r="K43" i="117"/>
  <c r="J43" i="117"/>
  <c r="I43" i="117"/>
  <c r="H43" i="117"/>
  <c r="G43" i="117"/>
  <c r="F43" i="117"/>
  <c r="E43" i="117"/>
  <c r="D43" i="117"/>
  <c r="C43" i="117"/>
  <c r="B43" i="117"/>
  <c r="L42" i="117"/>
  <c r="K42" i="117"/>
  <c r="J42" i="117"/>
  <c r="I42" i="117"/>
  <c r="H42" i="117"/>
  <c r="G42" i="117"/>
  <c r="F42" i="117"/>
  <c r="E42" i="117"/>
  <c r="D42" i="117"/>
  <c r="C42" i="117"/>
  <c r="B42" i="117"/>
  <c r="L40" i="117"/>
  <c r="K40" i="117"/>
  <c r="J40" i="117"/>
  <c r="I40" i="117"/>
  <c r="H40" i="117"/>
  <c r="G40" i="117"/>
  <c r="F40" i="117"/>
  <c r="E40" i="117"/>
  <c r="D40" i="117"/>
  <c r="C40" i="117"/>
  <c r="B40" i="117"/>
  <c r="L39" i="117"/>
  <c r="K39" i="117"/>
  <c r="J39" i="117"/>
  <c r="I39" i="117"/>
  <c r="H39" i="117"/>
  <c r="G39" i="117"/>
  <c r="F39" i="117"/>
  <c r="E39" i="117"/>
  <c r="D39" i="117"/>
  <c r="C39" i="117"/>
  <c r="B39" i="117"/>
  <c r="L37" i="117"/>
  <c r="K37" i="117"/>
  <c r="J37" i="117"/>
  <c r="I37" i="117"/>
  <c r="H37" i="117"/>
  <c r="G37" i="117"/>
  <c r="F37" i="117"/>
  <c r="E37" i="117"/>
  <c r="D37" i="117"/>
  <c r="C37" i="117"/>
  <c r="B37" i="117"/>
  <c r="L36" i="117"/>
  <c r="K36" i="117"/>
  <c r="J36" i="117"/>
  <c r="I36" i="117"/>
  <c r="H36" i="117"/>
  <c r="G36" i="117"/>
  <c r="F36" i="117"/>
  <c r="E36" i="117"/>
  <c r="D36" i="117"/>
  <c r="C36" i="117"/>
  <c r="B36" i="117"/>
  <c r="L34" i="117"/>
  <c r="K34" i="117"/>
  <c r="J34" i="117"/>
  <c r="I34" i="117"/>
  <c r="H34" i="117"/>
  <c r="G34" i="117"/>
  <c r="F34" i="117"/>
  <c r="E34" i="117"/>
  <c r="D34" i="117"/>
  <c r="C34" i="117"/>
  <c r="B34" i="117"/>
  <c r="L33" i="117"/>
  <c r="K33" i="117"/>
  <c r="J33" i="117"/>
  <c r="I33" i="117"/>
  <c r="H33" i="117"/>
  <c r="G33" i="117"/>
  <c r="F33" i="117"/>
  <c r="E33" i="117"/>
  <c r="D33" i="117"/>
  <c r="C33" i="117"/>
  <c r="B33" i="117"/>
  <c r="L31" i="117"/>
  <c r="K31" i="117"/>
  <c r="J31" i="117"/>
  <c r="I31" i="117"/>
  <c r="H31" i="117"/>
  <c r="G31" i="117"/>
  <c r="F31" i="117"/>
  <c r="E31" i="117"/>
  <c r="D31" i="117"/>
  <c r="C31" i="117"/>
  <c r="B31" i="117"/>
  <c r="L30" i="117"/>
  <c r="K30" i="117"/>
  <c r="J30" i="117"/>
  <c r="I30" i="117"/>
  <c r="H30" i="117"/>
  <c r="G30" i="117"/>
  <c r="F30" i="117"/>
  <c r="E30" i="117"/>
  <c r="D30" i="117"/>
  <c r="C30" i="117"/>
  <c r="B30" i="117"/>
  <c r="L28" i="117"/>
  <c r="K28" i="117"/>
  <c r="J28" i="117"/>
  <c r="I28" i="117"/>
  <c r="H28" i="117"/>
  <c r="G28" i="117"/>
  <c r="F28" i="117"/>
  <c r="E28" i="117"/>
  <c r="D28" i="117"/>
  <c r="C28" i="117"/>
  <c r="B28" i="117"/>
  <c r="L27" i="117"/>
  <c r="K27" i="117"/>
  <c r="J27" i="117"/>
  <c r="I27" i="117"/>
  <c r="H27" i="117"/>
  <c r="G27" i="117"/>
  <c r="F27" i="117"/>
  <c r="E27" i="117"/>
  <c r="D27" i="117"/>
  <c r="C27" i="117"/>
  <c r="B27" i="117"/>
  <c r="L25" i="117"/>
  <c r="K25" i="117"/>
  <c r="J25" i="117"/>
  <c r="I25" i="117"/>
  <c r="H25" i="117"/>
  <c r="G25" i="117"/>
  <c r="F25" i="117"/>
  <c r="E25" i="117"/>
  <c r="D25" i="117"/>
  <c r="C25" i="117"/>
  <c r="B25" i="117"/>
  <c r="L24" i="117"/>
  <c r="K24" i="117"/>
  <c r="J24" i="117"/>
  <c r="I24" i="117"/>
  <c r="H24" i="117"/>
  <c r="G24" i="117"/>
  <c r="F24" i="117"/>
  <c r="E24" i="117"/>
  <c r="D24" i="117"/>
  <c r="C24" i="117"/>
  <c r="B24" i="117"/>
  <c r="L23" i="117"/>
  <c r="K23" i="117"/>
  <c r="J23" i="117"/>
  <c r="I23" i="117"/>
  <c r="H23" i="117"/>
  <c r="G23" i="117"/>
  <c r="F23" i="117"/>
  <c r="E23" i="117"/>
  <c r="D23" i="117"/>
  <c r="C23" i="117"/>
  <c r="B23" i="117"/>
  <c r="L21" i="117"/>
  <c r="K21" i="117"/>
  <c r="J21" i="117"/>
  <c r="I21" i="117"/>
  <c r="H21" i="117"/>
  <c r="G21" i="117"/>
  <c r="F21" i="117"/>
  <c r="E21" i="117"/>
  <c r="D21" i="117"/>
  <c r="C21" i="117"/>
  <c r="B21" i="117"/>
  <c r="L20" i="117"/>
  <c r="K20" i="117"/>
  <c r="J20" i="117"/>
  <c r="I20" i="117"/>
  <c r="H20" i="117"/>
  <c r="G20" i="117"/>
  <c r="F20" i="117"/>
  <c r="E20" i="117"/>
  <c r="D20" i="117"/>
  <c r="C20" i="117"/>
  <c r="B20" i="117"/>
  <c r="L18" i="117"/>
  <c r="K18" i="117"/>
  <c r="J18" i="117"/>
  <c r="I18" i="117"/>
  <c r="H18" i="117"/>
  <c r="G18" i="117"/>
  <c r="F18" i="117"/>
  <c r="E18" i="117"/>
  <c r="D18" i="117"/>
  <c r="C18" i="117"/>
  <c r="B18" i="117"/>
  <c r="L17" i="117"/>
  <c r="K17" i="117"/>
  <c r="J17" i="117"/>
  <c r="I17" i="117"/>
  <c r="H17" i="117"/>
  <c r="G17" i="117"/>
  <c r="F17" i="117"/>
  <c r="E17" i="117"/>
  <c r="D17" i="117"/>
  <c r="C17" i="117"/>
  <c r="B17" i="117"/>
  <c r="L15" i="117"/>
  <c r="K15" i="117"/>
  <c r="J15" i="117"/>
  <c r="I15" i="117"/>
  <c r="H15" i="117"/>
  <c r="G15" i="117"/>
  <c r="F15" i="117"/>
  <c r="E15" i="117"/>
  <c r="D15" i="117"/>
  <c r="C15" i="117"/>
  <c r="B15" i="117"/>
  <c r="L14" i="117"/>
  <c r="K14" i="117"/>
  <c r="J14" i="117"/>
  <c r="I14" i="117"/>
  <c r="H14" i="117"/>
  <c r="G14" i="117"/>
  <c r="F14" i="117"/>
  <c r="E14" i="117"/>
  <c r="D14" i="117"/>
  <c r="C14" i="117"/>
  <c r="B14" i="117"/>
  <c r="L12" i="117"/>
  <c r="K12" i="117"/>
  <c r="J12" i="117"/>
  <c r="I12" i="117"/>
  <c r="H12" i="117"/>
  <c r="G12" i="117"/>
  <c r="F12" i="117"/>
  <c r="E12" i="117"/>
  <c r="D12" i="117"/>
  <c r="C12" i="117"/>
  <c r="B12" i="117"/>
  <c r="L11" i="117"/>
  <c r="K11" i="117"/>
  <c r="J11" i="117"/>
  <c r="I11" i="117"/>
  <c r="H11" i="117"/>
  <c r="G11" i="117"/>
  <c r="F11" i="117"/>
  <c r="E11" i="117"/>
  <c r="D11" i="117"/>
  <c r="C11" i="117"/>
  <c r="B11" i="117"/>
  <c r="L9" i="117"/>
  <c r="K9" i="117"/>
  <c r="J9" i="117"/>
  <c r="I9" i="117"/>
  <c r="H9" i="117"/>
  <c r="G9" i="117"/>
  <c r="F9" i="117"/>
  <c r="E9" i="117"/>
  <c r="D9" i="117"/>
  <c r="C9" i="117"/>
  <c r="B9" i="117"/>
  <c r="L8" i="117"/>
  <c r="K8" i="117"/>
  <c r="J8" i="117"/>
  <c r="I8" i="117"/>
  <c r="H8" i="117"/>
  <c r="G8" i="117"/>
  <c r="F8" i="117"/>
  <c r="E8" i="117"/>
  <c r="D8" i="117"/>
  <c r="C8" i="117"/>
  <c r="B8" i="117"/>
  <c r="L6" i="117"/>
  <c r="K6" i="117"/>
  <c r="J6" i="117"/>
  <c r="I6" i="117"/>
  <c r="H6" i="117"/>
  <c r="G6" i="117"/>
  <c r="F6" i="117"/>
  <c r="E6" i="117"/>
  <c r="D6" i="117"/>
  <c r="C6" i="117"/>
  <c r="B6" i="117"/>
  <c r="L5" i="117"/>
  <c r="K5" i="117"/>
  <c r="J5" i="117"/>
  <c r="I5" i="117"/>
  <c r="H5" i="117"/>
  <c r="G5" i="117"/>
  <c r="F5" i="117"/>
  <c r="E5" i="117"/>
  <c r="D5" i="117"/>
  <c r="C5" i="117"/>
  <c r="B5" i="117"/>
  <c r="L45" i="116"/>
  <c r="K45" i="116"/>
  <c r="J45" i="116"/>
  <c r="I45" i="116"/>
  <c r="H45" i="116"/>
  <c r="G45" i="116"/>
  <c r="F45" i="116"/>
  <c r="E45" i="116"/>
  <c r="D45" i="116"/>
  <c r="C45" i="116"/>
  <c r="B45" i="116"/>
  <c r="L43" i="116"/>
  <c r="K43" i="116"/>
  <c r="J43" i="116"/>
  <c r="I43" i="116"/>
  <c r="H43" i="116"/>
  <c r="G43" i="116"/>
  <c r="F43" i="116"/>
  <c r="E43" i="116"/>
  <c r="D43" i="116"/>
  <c r="C43" i="116"/>
  <c r="B43" i="116"/>
  <c r="L42" i="116"/>
  <c r="K42" i="116"/>
  <c r="J42" i="116"/>
  <c r="I42" i="116"/>
  <c r="H42" i="116"/>
  <c r="G42" i="116"/>
  <c r="F42" i="116"/>
  <c r="E42" i="116"/>
  <c r="D42" i="116"/>
  <c r="C42" i="116"/>
  <c r="B42" i="116"/>
  <c r="L40" i="116"/>
  <c r="K40" i="116"/>
  <c r="J40" i="116"/>
  <c r="I40" i="116"/>
  <c r="H40" i="116"/>
  <c r="G40" i="116"/>
  <c r="F40" i="116"/>
  <c r="E40" i="116"/>
  <c r="D40" i="116"/>
  <c r="C40" i="116"/>
  <c r="B40" i="116"/>
  <c r="L39" i="116"/>
  <c r="K39" i="116"/>
  <c r="J39" i="116"/>
  <c r="I39" i="116"/>
  <c r="H39" i="116"/>
  <c r="G39" i="116"/>
  <c r="F39" i="116"/>
  <c r="E39" i="116"/>
  <c r="D39" i="116"/>
  <c r="C39" i="116"/>
  <c r="B39" i="116"/>
  <c r="L37" i="116"/>
  <c r="K37" i="116"/>
  <c r="J37" i="116"/>
  <c r="I37" i="116"/>
  <c r="H37" i="116"/>
  <c r="G37" i="116"/>
  <c r="F37" i="116"/>
  <c r="E37" i="116"/>
  <c r="D37" i="116"/>
  <c r="C37" i="116"/>
  <c r="B37" i="116"/>
  <c r="L36" i="116"/>
  <c r="K36" i="116"/>
  <c r="J36" i="116"/>
  <c r="I36" i="116"/>
  <c r="H36" i="116"/>
  <c r="G36" i="116"/>
  <c r="F36" i="116"/>
  <c r="E36" i="116"/>
  <c r="D36" i="116"/>
  <c r="C36" i="116"/>
  <c r="B36" i="116"/>
  <c r="L34" i="116"/>
  <c r="K34" i="116"/>
  <c r="J34" i="116"/>
  <c r="I34" i="116"/>
  <c r="H34" i="116"/>
  <c r="G34" i="116"/>
  <c r="F34" i="116"/>
  <c r="E34" i="116"/>
  <c r="D34" i="116"/>
  <c r="C34" i="116"/>
  <c r="B34" i="116"/>
  <c r="L33" i="116"/>
  <c r="K33" i="116"/>
  <c r="J33" i="116"/>
  <c r="I33" i="116"/>
  <c r="H33" i="116"/>
  <c r="G33" i="116"/>
  <c r="F33" i="116"/>
  <c r="E33" i="116"/>
  <c r="D33" i="116"/>
  <c r="C33" i="116"/>
  <c r="B33" i="116"/>
  <c r="L31" i="116"/>
  <c r="K31" i="116"/>
  <c r="J31" i="116"/>
  <c r="I31" i="116"/>
  <c r="H31" i="116"/>
  <c r="G31" i="116"/>
  <c r="F31" i="116"/>
  <c r="E31" i="116"/>
  <c r="D31" i="116"/>
  <c r="C31" i="116"/>
  <c r="B31" i="116"/>
  <c r="L30" i="116"/>
  <c r="K30" i="116"/>
  <c r="J30" i="116"/>
  <c r="I30" i="116"/>
  <c r="H30" i="116"/>
  <c r="G30" i="116"/>
  <c r="F30" i="116"/>
  <c r="E30" i="116"/>
  <c r="D30" i="116"/>
  <c r="C30" i="116"/>
  <c r="B30" i="116"/>
  <c r="L28" i="116"/>
  <c r="K28" i="116"/>
  <c r="J28" i="116"/>
  <c r="I28" i="116"/>
  <c r="H28" i="116"/>
  <c r="G28" i="116"/>
  <c r="F28" i="116"/>
  <c r="E28" i="116"/>
  <c r="D28" i="116"/>
  <c r="C28" i="116"/>
  <c r="B28" i="116"/>
  <c r="L27" i="116"/>
  <c r="K27" i="116"/>
  <c r="J27" i="116"/>
  <c r="I27" i="116"/>
  <c r="H27" i="116"/>
  <c r="G27" i="116"/>
  <c r="F27" i="116"/>
  <c r="E27" i="116"/>
  <c r="D27" i="116"/>
  <c r="C27" i="116"/>
  <c r="B27" i="116"/>
  <c r="L25" i="116"/>
  <c r="K25" i="116"/>
  <c r="J25" i="116"/>
  <c r="I25" i="116"/>
  <c r="H25" i="116"/>
  <c r="G25" i="116"/>
  <c r="F25" i="116"/>
  <c r="E25" i="116"/>
  <c r="D25" i="116"/>
  <c r="C25" i="116"/>
  <c r="B25" i="116"/>
  <c r="L23" i="116"/>
  <c r="K23" i="116"/>
  <c r="J23" i="116"/>
  <c r="I23" i="116"/>
  <c r="H23" i="116"/>
  <c r="G23" i="116"/>
  <c r="F23" i="116"/>
  <c r="E23" i="116"/>
  <c r="D23" i="116"/>
  <c r="C23" i="116"/>
  <c r="B23" i="116"/>
  <c r="L21" i="116"/>
  <c r="K21" i="116"/>
  <c r="J21" i="116"/>
  <c r="I21" i="116"/>
  <c r="H21" i="116"/>
  <c r="G21" i="116"/>
  <c r="F21" i="116"/>
  <c r="E21" i="116"/>
  <c r="D21" i="116"/>
  <c r="C21" i="116"/>
  <c r="B21" i="116"/>
  <c r="L20" i="116"/>
  <c r="K20" i="116"/>
  <c r="J20" i="116"/>
  <c r="I20" i="116"/>
  <c r="H20" i="116"/>
  <c r="G20" i="116"/>
  <c r="F20" i="116"/>
  <c r="E20" i="116"/>
  <c r="D20" i="116"/>
  <c r="C20" i="116"/>
  <c r="B20" i="116"/>
  <c r="L18" i="116"/>
  <c r="K18" i="116"/>
  <c r="J18" i="116"/>
  <c r="I18" i="116"/>
  <c r="H18" i="116"/>
  <c r="G18" i="116"/>
  <c r="F18" i="116"/>
  <c r="E18" i="116"/>
  <c r="D18" i="116"/>
  <c r="C18" i="116"/>
  <c r="B18" i="116"/>
  <c r="L17" i="116"/>
  <c r="K17" i="116"/>
  <c r="J17" i="116"/>
  <c r="I17" i="116"/>
  <c r="H17" i="116"/>
  <c r="G17" i="116"/>
  <c r="F17" i="116"/>
  <c r="E17" i="116"/>
  <c r="D17" i="116"/>
  <c r="C17" i="116"/>
  <c r="B17" i="116"/>
  <c r="L15" i="116"/>
  <c r="K15" i="116"/>
  <c r="J15" i="116"/>
  <c r="I15" i="116"/>
  <c r="H15" i="116"/>
  <c r="G15" i="116"/>
  <c r="F15" i="116"/>
  <c r="E15" i="116"/>
  <c r="D15" i="116"/>
  <c r="C15" i="116"/>
  <c r="B15" i="116"/>
  <c r="L14" i="116"/>
  <c r="K14" i="116"/>
  <c r="J14" i="116"/>
  <c r="I14" i="116"/>
  <c r="H14" i="116"/>
  <c r="G14" i="116"/>
  <c r="F14" i="116"/>
  <c r="E14" i="116"/>
  <c r="D14" i="116"/>
  <c r="C14" i="116"/>
  <c r="B14" i="116"/>
  <c r="L12" i="116"/>
  <c r="K12" i="116"/>
  <c r="J12" i="116"/>
  <c r="I12" i="116"/>
  <c r="H12" i="116"/>
  <c r="G12" i="116"/>
  <c r="F12" i="116"/>
  <c r="E12" i="116"/>
  <c r="D12" i="116"/>
  <c r="C12" i="116"/>
  <c r="B12" i="116"/>
  <c r="L11" i="116"/>
  <c r="K11" i="116"/>
  <c r="J11" i="116"/>
  <c r="I11" i="116"/>
  <c r="H11" i="116"/>
  <c r="G11" i="116"/>
  <c r="F11" i="116"/>
  <c r="E11" i="116"/>
  <c r="D11" i="116"/>
  <c r="C11" i="116"/>
  <c r="B11" i="116"/>
  <c r="L9" i="116"/>
  <c r="K9" i="116"/>
  <c r="J9" i="116"/>
  <c r="I9" i="116"/>
  <c r="H9" i="116"/>
  <c r="G9" i="116"/>
  <c r="F9" i="116"/>
  <c r="E9" i="116"/>
  <c r="D9" i="116"/>
  <c r="C9" i="116"/>
  <c r="B9" i="116"/>
  <c r="L8" i="116"/>
  <c r="K8" i="116"/>
  <c r="J8" i="116"/>
  <c r="I8" i="116"/>
  <c r="H8" i="116"/>
  <c r="G8" i="116"/>
  <c r="F8" i="116"/>
  <c r="E8" i="116"/>
  <c r="D8" i="116"/>
  <c r="C8" i="116"/>
  <c r="B8" i="116"/>
  <c r="L6" i="116"/>
  <c r="K6" i="116"/>
  <c r="J6" i="116"/>
  <c r="I6" i="116"/>
  <c r="H6" i="116"/>
  <c r="G6" i="116"/>
  <c r="F6" i="116"/>
  <c r="E6" i="116"/>
  <c r="D6" i="116"/>
  <c r="C6" i="116"/>
  <c r="B6" i="116"/>
  <c r="L5" i="116"/>
  <c r="K5" i="116"/>
  <c r="J5" i="116"/>
  <c r="I5" i="116"/>
  <c r="H5" i="116"/>
  <c r="G5" i="116"/>
  <c r="F5" i="116"/>
  <c r="E5" i="116"/>
  <c r="D5" i="116"/>
  <c r="C5" i="116"/>
  <c r="B5" i="116"/>
  <c r="J45" i="131"/>
  <c r="I45" i="131"/>
  <c r="H45" i="131"/>
  <c r="G45" i="131"/>
  <c r="F45" i="131"/>
  <c r="E45" i="131"/>
  <c r="D45" i="131"/>
  <c r="C45" i="131"/>
  <c r="B45" i="131"/>
  <c r="J43" i="131"/>
  <c r="I43" i="131"/>
  <c r="H43" i="131"/>
  <c r="G43" i="131"/>
  <c r="F43" i="131"/>
  <c r="E43" i="131"/>
  <c r="D43" i="131"/>
  <c r="C43" i="131"/>
  <c r="B43" i="131"/>
  <c r="J42" i="131"/>
  <c r="I42" i="131"/>
  <c r="H42" i="131"/>
  <c r="G42" i="131"/>
  <c r="F42" i="131"/>
  <c r="E42" i="131"/>
  <c r="D42" i="131"/>
  <c r="C42" i="131"/>
  <c r="B42" i="131"/>
  <c r="J40" i="131"/>
  <c r="I40" i="131"/>
  <c r="H40" i="131"/>
  <c r="G40" i="131"/>
  <c r="F40" i="131"/>
  <c r="E40" i="131"/>
  <c r="D40" i="131"/>
  <c r="C40" i="131"/>
  <c r="B40" i="131"/>
  <c r="J39" i="131"/>
  <c r="I39" i="131"/>
  <c r="H39" i="131"/>
  <c r="G39" i="131"/>
  <c r="F39" i="131"/>
  <c r="E39" i="131"/>
  <c r="D39" i="131"/>
  <c r="C39" i="131"/>
  <c r="B39" i="131"/>
  <c r="J37" i="131"/>
  <c r="I37" i="131"/>
  <c r="H37" i="131"/>
  <c r="G37" i="131"/>
  <c r="F37" i="131"/>
  <c r="E37" i="131"/>
  <c r="D37" i="131"/>
  <c r="C37" i="131"/>
  <c r="B37" i="131"/>
  <c r="J36" i="131"/>
  <c r="I36" i="131"/>
  <c r="H36" i="131"/>
  <c r="G36" i="131"/>
  <c r="F36" i="131"/>
  <c r="E36" i="131"/>
  <c r="D36" i="131"/>
  <c r="C36" i="131"/>
  <c r="B36" i="131"/>
  <c r="J34" i="131"/>
  <c r="I34" i="131"/>
  <c r="H34" i="131"/>
  <c r="G34" i="131"/>
  <c r="F34" i="131"/>
  <c r="E34" i="131"/>
  <c r="D34" i="131"/>
  <c r="C34" i="131"/>
  <c r="B34" i="131"/>
  <c r="J33" i="131"/>
  <c r="I33" i="131"/>
  <c r="H33" i="131"/>
  <c r="G33" i="131"/>
  <c r="F33" i="131"/>
  <c r="E33" i="131"/>
  <c r="D33" i="131"/>
  <c r="C33" i="131"/>
  <c r="B33" i="131"/>
  <c r="J31" i="131"/>
  <c r="I31" i="131"/>
  <c r="H31" i="131"/>
  <c r="G31" i="131"/>
  <c r="F31" i="131"/>
  <c r="E31" i="131"/>
  <c r="D31" i="131"/>
  <c r="C31" i="131"/>
  <c r="B31" i="131"/>
  <c r="J30" i="131"/>
  <c r="I30" i="131"/>
  <c r="H30" i="131"/>
  <c r="G30" i="131"/>
  <c r="F30" i="131"/>
  <c r="E30" i="131"/>
  <c r="D30" i="131"/>
  <c r="C30" i="131"/>
  <c r="B30" i="131"/>
  <c r="J28" i="131"/>
  <c r="I28" i="131"/>
  <c r="H28" i="131"/>
  <c r="G28" i="131"/>
  <c r="F28" i="131"/>
  <c r="E28" i="131"/>
  <c r="D28" i="131"/>
  <c r="C28" i="131"/>
  <c r="B28" i="131"/>
  <c r="J27" i="131"/>
  <c r="I27" i="131"/>
  <c r="H27" i="131"/>
  <c r="G27" i="131"/>
  <c r="F27" i="131"/>
  <c r="E27" i="131"/>
  <c r="D27" i="131"/>
  <c r="C27" i="131"/>
  <c r="B27" i="131"/>
  <c r="J25" i="131"/>
  <c r="I25" i="131"/>
  <c r="H25" i="131"/>
  <c r="G25" i="131"/>
  <c r="F25" i="131"/>
  <c r="E25" i="131"/>
  <c r="D25" i="131"/>
  <c r="C25" i="131"/>
  <c r="B25" i="131"/>
  <c r="J23" i="131"/>
  <c r="I23" i="131"/>
  <c r="H23" i="131"/>
  <c r="G23" i="131"/>
  <c r="F23" i="131"/>
  <c r="E23" i="131"/>
  <c r="D23" i="131"/>
  <c r="C23" i="131"/>
  <c r="B23" i="131"/>
  <c r="J21" i="131"/>
  <c r="I21" i="131"/>
  <c r="H21" i="131"/>
  <c r="G21" i="131"/>
  <c r="F21" i="131"/>
  <c r="E21" i="131"/>
  <c r="D21" i="131"/>
  <c r="C21" i="131"/>
  <c r="B21" i="131"/>
  <c r="J20" i="131"/>
  <c r="I20" i="131"/>
  <c r="H20" i="131"/>
  <c r="G20" i="131"/>
  <c r="F20" i="131"/>
  <c r="E20" i="131"/>
  <c r="D20" i="131"/>
  <c r="C20" i="131"/>
  <c r="B20" i="131"/>
  <c r="J18" i="131"/>
  <c r="I18" i="131"/>
  <c r="H18" i="131"/>
  <c r="G18" i="131"/>
  <c r="F18" i="131"/>
  <c r="E18" i="131"/>
  <c r="D18" i="131"/>
  <c r="C18" i="131"/>
  <c r="B18" i="131"/>
  <c r="J17" i="131"/>
  <c r="I17" i="131"/>
  <c r="H17" i="131"/>
  <c r="G17" i="131"/>
  <c r="F17" i="131"/>
  <c r="E17" i="131"/>
  <c r="D17" i="131"/>
  <c r="C17" i="131"/>
  <c r="B17" i="131"/>
  <c r="J15" i="131"/>
  <c r="I15" i="131"/>
  <c r="H15" i="131"/>
  <c r="G15" i="131"/>
  <c r="F15" i="131"/>
  <c r="E15" i="131"/>
  <c r="D15" i="131"/>
  <c r="C15" i="131"/>
  <c r="B15" i="131"/>
  <c r="J14" i="131"/>
  <c r="I14" i="131"/>
  <c r="H14" i="131"/>
  <c r="G14" i="131"/>
  <c r="F14" i="131"/>
  <c r="E14" i="131"/>
  <c r="D14" i="131"/>
  <c r="C14" i="131"/>
  <c r="B14" i="131"/>
  <c r="J12" i="131"/>
  <c r="I12" i="131"/>
  <c r="H12" i="131"/>
  <c r="G12" i="131"/>
  <c r="F12" i="131"/>
  <c r="E12" i="131"/>
  <c r="D12" i="131"/>
  <c r="C12" i="131"/>
  <c r="B12" i="131"/>
  <c r="J11" i="131"/>
  <c r="I11" i="131"/>
  <c r="H11" i="131"/>
  <c r="G11" i="131"/>
  <c r="F11" i="131"/>
  <c r="E11" i="131"/>
  <c r="D11" i="131"/>
  <c r="C11" i="131"/>
  <c r="B11" i="131"/>
  <c r="J9" i="131"/>
  <c r="I9" i="131"/>
  <c r="H9" i="131"/>
  <c r="G9" i="131"/>
  <c r="F9" i="131"/>
  <c r="E9" i="131"/>
  <c r="D9" i="131"/>
  <c r="C9" i="131"/>
  <c r="B9" i="131"/>
  <c r="J8" i="131"/>
  <c r="I8" i="131"/>
  <c r="H8" i="131"/>
  <c r="G8" i="131"/>
  <c r="F8" i="131"/>
  <c r="E8" i="131"/>
  <c r="D8" i="131"/>
  <c r="C8" i="131"/>
  <c r="B8" i="131"/>
  <c r="J5" i="131"/>
  <c r="I5" i="131"/>
  <c r="H5" i="131"/>
  <c r="G5" i="131"/>
  <c r="F5" i="131"/>
  <c r="E5" i="131"/>
  <c r="D5" i="131"/>
  <c r="C5" i="131"/>
  <c r="B5" i="131"/>
  <c r="J45" i="130"/>
  <c r="I45" i="130"/>
  <c r="H45" i="130"/>
  <c r="G45" i="130"/>
  <c r="F45" i="130"/>
  <c r="E45" i="130"/>
  <c r="D45" i="130"/>
  <c r="C45" i="130"/>
  <c r="B45" i="130"/>
  <c r="J43" i="130"/>
  <c r="I43" i="130"/>
  <c r="H43" i="130"/>
  <c r="G43" i="130"/>
  <c r="F43" i="130"/>
  <c r="E43" i="130"/>
  <c r="D43" i="130"/>
  <c r="C43" i="130"/>
  <c r="B43" i="130"/>
  <c r="J42" i="130"/>
  <c r="I42" i="130"/>
  <c r="H42" i="130"/>
  <c r="G42" i="130"/>
  <c r="F42" i="130"/>
  <c r="E42" i="130"/>
  <c r="D42" i="130"/>
  <c r="C42" i="130"/>
  <c r="B42" i="130"/>
  <c r="J40" i="130"/>
  <c r="I40" i="130"/>
  <c r="H40" i="130"/>
  <c r="G40" i="130"/>
  <c r="F40" i="130"/>
  <c r="E40" i="130"/>
  <c r="D40" i="130"/>
  <c r="C40" i="130"/>
  <c r="B40" i="130"/>
  <c r="J39" i="130"/>
  <c r="I39" i="130"/>
  <c r="H39" i="130"/>
  <c r="G39" i="130"/>
  <c r="F39" i="130"/>
  <c r="E39" i="130"/>
  <c r="D39" i="130"/>
  <c r="C39" i="130"/>
  <c r="B39" i="130"/>
  <c r="J37" i="130"/>
  <c r="I37" i="130"/>
  <c r="H37" i="130"/>
  <c r="G37" i="130"/>
  <c r="F37" i="130"/>
  <c r="E37" i="130"/>
  <c r="D37" i="130"/>
  <c r="C37" i="130"/>
  <c r="B37" i="130"/>
  <c r="J36" i="130"/>
  <c r="I36" i="130"/>
  <c r="H36" i="130"/>
  <c r="G36" i="130"/>
  <c r="F36" i="130"/>
  <c r="E36" i="130"/>
  <c r="D36" i="130"/>
  <c r="C36" i="130"/>
  <c r="B36" i="130"/>
  <c r="J34" i="130"/>
  <c r="I34" i="130"/>
  <c r="H34" i="130"/>
  <c r="G34" i="130"/>
  <c r="F34" i="130"/>
  <c r="E34" i="130"/>
  <c r="D34" i="130"/>
  <c r="C34" i="130"/>
  <c r="B34" i="130"/>
  <c r="J33" i="130"/>
  <c r="I33" i="130"/>
  <c r="H33" i="130"/>
  <c r="G33" i="130"/>
  <c r="F33" i="130"/>
  <c r="E33" i="130"/>
  <c r="D33" i="130"/>
  <c r="C33" i="130"/>
  <c r="B33" i="130"/>
  <c r="J31" i="130"/>
  <c r="I31" i="130"/>
  <c r="H31" i="130"/>
  <c r="G31" i="130"/>
  <c r="F31" i="130"/>
  <c r="E31" i="130"/>
  <c r="D31" i="130"/>
  <c r="C31" i="130"/>
  <c r="B31" i="130"/>
  <c r="J30" i="130"/>
  <c r="I30" i="130"/>
  <c r="H30" i="130"/>
  <c r="G30" i="130"/>
  <c r="F30" i="130"/>
  <c r="E30" i="130"/>
  <c r="D30" i="130"/>
  <c r="C30" i="130"/>
  <c r="B30" i="130"/>
  <c r="J28" i="130"/>
  <c r="I28" i="130"/>
  <c r="H28" i="130"/>
  <c r="G28" i="130"/>
  <c r="F28" i="130"/>
  <c r="E28" i="130"/>
  <c r="D28" i="130"/>
  <c r="C28" i="130"/>
  <c r="B28" i="130"/>
  <c r="J27" i="130"/>
  <c r="I27" i="130"/>
  <c r="H27" i="130"/>
  <c r="G27" i="130"/>
  <c r="F27" i="130"/>
  <c r="E27" i="130"/>
  <c r="D27" i="130"/>
  <c r="C27" i="130"/>
  <c r="B27" i="130"/>
  <c r="J25" i="130"/>
  <c r="I25" i="130"/>
  <c r="H25" i="130"/>
  <c r="G25" i="130"/>
  <c r="F25" i="130"/>
  <c r="E25" i="130"/>
  <c r="D25" i="130"/>
  <c r="C25" i="130"/>
  <c r="B25" i="130"/>
  <c r="J24" i="130"/>
  <c r="I24" i="130"/>
  <c r="H24" i="130"/>
  <c r="G24" i="130"/>
  <c r="F24" i="130"/>
  <c r="E24" i="130"/>
  <c r="D24" i="130"/>
  <c r="C24" i="130"/>
  <c r="B24" i="130"/>
  <c r="J23" i="130"/>
  <c r="I23" i="130"/>
  <c r="H23" i="130"/>
  <c r="G23" i="130"/>
  <c r="F23" i="130"/>
  <c r="E23" i="130"/>
  <c r="D23" i="130"/>
  <c r="C23" i="130"/>
  <c r="B23" i="130"/>
  <c r="J21" i="130"/>
  <c r="I21" i="130"/>
  <c r="H21" i="130"/>
  <c r="G21" i="130"/>
  <c r="F21" i="130"/>
  <c r="E21" i="130"/>
  <c r="D21" i="130"/>
  <c r="C21" i="130"/>
  <c r="B21" i="130"/>
  <c r="J20" i="130"/>
  <c r="I20" i="130"/>
  <c r="H20" i="130"/>
  <c r="G20" i="130"/>
  <c r="F20" i="130"/>
  <c r="E20" i="130"/>
  <c r="D20" i="130"/>
  <c r="C20" i="130"/>
  <c r="B20" i="130"/>
  <c r="J18" i="130"/>
  <c r="I18" i="130"/>
  <c r="H18" i="130"/>
  <c r="G18" i="130"/>
  <c r="F18" i="130"/>
  <c r="E18" i="130"/>
  <c r="D18" i="130"/>
  <c r="C18" i="130"/>
  <c r="B18" i="130"/>
  <c r="J17" i="130"/>
  <c r="I17" i="130"/>
  <c r="H17" i="130"/>
  <c r="G17" i="130"/>
  <c r="F17" i="130"/>
  <c r="E17" i="130"/>
  <c r="D17" i="130"/>
  <c r="C17" i="130"/>
  <c r="B17" i="130"/>
  <c r="J15" i="130"/>
  <c r="I15" i="130"/>
  <c r="H15" i="130"/>
  <c r="G15" i="130"/>
  <c r="F15" i="130"/>
  <c r="E15" i="130"/>
  <c r="D15" i="130"/>
  <c r="C15" i="130"/>
  <c r="B15" i="130"/>
  <c r="J14" i="130"/>
  <c r="I14" i="130"/>
  <c r="H14" i="130"/>
  <c r="G14" i="130"/>
  <c r="F14" i="130"/>
  <c r="E14" i="130"/>
  <c r="D14" i="130"/>
  <c r="C14" i="130"/>
  <c r="B14" i="130"/>
  <c r="J12" i="130"/>
  <c r="I12" i="130"/>
  <c r="H12" i="130"/>
  <c r="G12" i="130"/>
  <c r="F12" i="130"/>
  <c r="E12" i="130"/>
  <c r="D12" i="130"/>
  <c r="C12" i="130"/>
  <c r="B12" i="130"/>
  <c r="J11" i="130"/>
  <c r="I11" i="130"/>
  <c r="H11" i="130"/>
  <c r="G11" i="130"/>
  <c r="F11" i="130"/>
  <c r="E11" i="130"/>
  <c r="D11" i="130"/>
  <c r="C11" i="130"/>
  <c r="B11" i="130"/>
  <c r="J9" i="130"/>
  <c r="I9" i="130"/>
  <c r="H9" i="130"/>
  <c r="G9" i="130"/>
  <c r="F9" i="130"/>
  <c r="E9" i="130"/>
  <c r="D9" i="130"/>
  <c r="C9" i="130"/>
  <c r="B9" i="130"/>
  <c r="J8" i="130"/>
  <c r="I8" i="130"/>
  <c r="H8" i="130"/>
  <c r="G8" i="130"/>
  <c r="F8" i="130"/>
  <c r="E8" i="130"/>
  <c r="D8" i="130"/>
  <c r="C8" i="130"/>
  <c r="B8" i="130"/>
  <c r="J6" i="130"/>
  <c r="I6" i="130"/>
  <c r="H6" i="130"/>
  <c r="G6" i="130"/>
  <c r="F6" i="130"/>
  <c r="E6" i="130"/>
  <c r="D6" i="130"/>
  <c r="C6" i="130"/>
  <c r="B6" i="130"/>
  <c r="J5" i="130"/>
  <c r="I5" i="130"/>
  <c r="H5" i="130"/>
  <c r="G5" i="130"/>
  <c r="F5" i="130"/>
  <c r="E5" i="130"/>
  <c r="D5" i="130"/>
  <c r="C5" i="130"/>
  <c r="B5" i="130"/>
  <c r="J45" i="128"/>
  <c r="I45" i="128"/>
  <c r="H45" i="128"/>
  <c r="G45" i="128"/>
  <c r="F45" i="128"/>
  <c r="E45" i="128"/>
  <c r="D45" i="128"/>
  <c r="C45" i="128"/>
  <c r="B45" i="128"/>
  <c r="J43" i="128"/>
  <c r="I43" i="128"/>
  <c r="H43" i="128"/>
  <c r="G43" i="128"/>
  <c r="F43" i="128"/>
  <c r="E43" i="128"/>
  <c r="D43" i="128"/>
  <c r="C43" i="128"/>
  <c r="B43" i="128"/>
  <c r="J42" i="128"/>
  <c r="I42" i="128"/>
  <c r="H42" i="128"/>
  <c r="G42" i="128"/>
  <c r="F42" i="128"/>
  <c r="E42" i="128"/>
  <c r="D42" i="128"/>
  <c r="C42" i="128"/>
  <c r="B42" i="128"/>
  <c r="J40" i="128"/>
  <c r="I40" i="128"/>
  <c r="H40" i="128"/>
  <c r="G40" i="128"/>
  <c r="F40" i="128"/>
  <c r="E40" i="128"/>
  <c r="D40" i="128"/>
  <c r="C40" i="128"/>
  <c r="B40" i="128"/>
  <c r="J39" i="128"/>
  <c r="I39" i="128"/>
  <c r="H39" i="128"/>
  <c r="G39" i="128"/>
  <c r="F39" i="128"/>
  <c r="E39" i="128"/>
  <c r="D39" i="128"/>
  <c r="C39" i="128"/>
  <c r="B39" i="128"/>
  <c r="J37" i="128"/>
  <c r="I37" i="128"/>
  <c r="H37" i="128"/>
  <c r="G37" i="128"/>
  <c r="F37" i="128"/>
  <c r="E37" i="128"/>
  <c r="D37" i="128"/>
  <c r="C37" i="128"/>
  <c r="B37" i="128"/>
  <c r="J36" i="128"/>
  <c r="I36" i="128"/>
  <c r="H36" i="128"/>
  <c r="G36" i="128"/>
  <c r="F36" i="128"/>
  <c r="E36" i="128"/>
  <c r="D36" i="128"/>
  <c r="C36" i="128"/>
  <c r="B36" i="128"/>
  <c r="J34" i="128"/>
  <c r="I34" i="128"/>
  <c r="H34" i="128"/>
  <c r="G34" i="128"/>
  <c r="F34" i="128"/>
  <c r="E34" i="128"/>
  <c r="D34" i="128"/>
  <c r="C34" i="128"/>
  <c r="B34" i="128"/>
  <c r="J33" i="128"/>
  <c r="I33" i="128"/>
  <c r="H33" i="128"/>
  <c r="G33" i="128"/>
  <c r="F33" i="128"/>
  <c r="E33" i="128"/>
  <c r="D33" i="128"/>
  <c r="C33" i="128"/>
  <c r="B33" i="128"/>
  <c r="J31" i="128"/>
  <c r="I31" i="128"/>
  <c r="H31" i="128"/>
  <c r="G31" i="128"/>
  <c r="F31" i="128"/>
  <c r="E31" i="128"/>
  <c r="D31" i="128"/>
  <c r="C31" i="128"/>
  <c r="B31" i="128"/>
  <c r="J30" i="128"/>
  <c r="I30" i="128"/>
  <c r="H30" i="128"/>
  <c r="G30" i="128"/>
  <c r="F30" i="128"/>
  <c r="E30" i="128"/>
  <c r="D30" i="128"/>
  <c r="C30" i="128"/>
  <c r="B30" i="128"/>
  <c r="J28" i="128"/>
  <c r="I28" i="128"/>
  <c r="H28" i="128"/>
  <c r="G28" i="128"/>
  <c r="F28" i="128"/>
  <c r="E28" i="128"/>
  <c r="D28" i="128"/>
  <c r="C28" i="128"/>
  <c r="B28" i="128"/>
  <c r="J27" i="128"/>
  <c r="I27" i="128"/>
  <c r="H27" i="128"/>
  <c r="G27" i="128"/>
  <c r="F27" i="128"/>
  <c r="E27" i="128"/>
  <c r="D27" i="128"/>
  <c r="C27" i="128"/>
  <c r="B27" i="128"/>
  <c r="J25" i="128"/>
  <c r="I25" i="128"/>
  <c r="H25" i="128"/>
  <c r="G25" i="128"/>
  <c r="F25" i="128"/>
  <c r="E25" i="128"/>
  <c r="D25" i="128"/>
  <c r="C25" i="128"/>
  <c r="B25" i="128"/>
  <c r="J24" i="128"/>
  <c r="I24" i="128"/>
  <c r="H24" i="128"/>
  <c r="G24" i="128"/>
  <c r="F24" i="128"/>
  <c r="E24" i="128"/>
  <c r="D24" i="128"/>
  <c r="C24" i="128"/>
  <c r="B24" i="128"/>
  <c r="J23" i="128"/>
  <c r="I23" i="128"/>
  <c r="H23" i="128"/>
  <c r="G23" i="128"/>
  <c r="F23" i="128"/>
  <c r="E23" i="128"/>
  <c r="D23" i="128"/>
  <c r="C23" i="128"/>
  <c r="B23" i="128"/>
  <c r="J21" i="128"/>
  <c r="I21" i="128"/>
  <c r="H21" i="128"/>
  <c r="G21" i="128"/>
  <c r="F21" i="128"/>
  <c r="E21" i="128"/>
  <c r="D21" i="128"/>
  <c r="C21" i="128"/>
  <c r="B21" i="128"/>
  <c r="J20" i="128"/>
  <c r="I20" i="128"/>
  <c r="H20" i="128"/>
  <c r="G20" i="128"/>
  <c r="F20" i="128"/>
  <c r="E20" i="128"/>
  <c r="D20" i="128"/>
  <c r="C20" i="128"/>
  <c r="B20" i="128"/>
  <c r="J18" i="128"/>
  <c r="I18" i="128"/>
  <c r="H18" i="128"/>
  <c r="G18" i="128"/>
  <c r="F18" i="128"/>
  <c r="E18" i="128"/>
  <c r="D18" i="128"/>
  <c r="C18" i="128"/>
  <c r="B18" i="128"/>
  <c r="J17" i="128"/>
  <c r="I17" i="128"/>
  <c r="H17" i="128"/>
  <c r="G17" i="128"/>
  <c r="F17" i="128"/>
  <c r="E17" i="128"/>
  <c r="D17" i="128"/>
  <c r="C17" i="128"/>
  <c r="B17" i="128"/>
  <c r="J15" i="128"/>
  <c r="I15" i="128"/>
  <c r="H15" i="128"/>
  <c r="G15" i="128"/>
  <c r="F15" i="128"/>
  <c r="E15" i="128"/>
  <c r="D15" i="128"/>
  <c r="C15" i="128"/>
  <c r="B15" i="128"/>
  <c r="J14" i="128"/>
  <c r="I14" i="128"/>
  <c r="H14" i="128"/>
  <c r="G14" i="128"/>
  <c r="F14" i="128"/>
  <c r="E14" i="128"/>
  <c r="D14" i="128"/>
  <c r="C14" i="128"/>
  <c r="B14" i="128"/>
  <c r="J12" i="128"/>
  <c r="I12" i="128"/>
  <c r="H12" i="128"/>
  <c r="G12" i="128"/>
  <c r="F12" i="128"/>
  <c r="E12" i="128"/>
  <c r="D12" i="128"/>
  <c r="C12" i="128"/>
  <c r="B12" i="128"/>
  <c r="J11" i="128"/>
  <c r="I11" i="128"/>
  <c r="H11" i="128"/>
  <c r="G11" i="128"/>
  <c r="F11" i="128"/>
  <c r="E11" i="128"/>
  <c r="D11" i="128"/>
  <c r="C11" i="128"/>
  <c r="B11" i="128"/>
  <c r="J9" i="128"/>
  <c r="I9" i="128"/>
  <c r="H9" i="128"/>
  <c r="G9" i="128"/>
  <c r="F9" i="128"/>
  <c r="E9" i="128"/>
  <c r="D9" i="128"/>
  <c r="C9" i="128"/>
  <c r="B9" i="128"/>
  <c r="J8" i="128"/>
  <c r="I8" i="128"/>
  <c r="H8" i="128"/>
  <c r="G8" i="128"/>
  <c r="F8" i="128"/>
  <c r="E8" i="128"/>
  <c r="D8" i="128"/>
  <c r="C8" i="128"/>
  <c r="B8" i="128"/>
  <c r="J6" i="128"/>
  <c r="I6" i="128"/>
  <c r="H6" i="128"/>
  <c r="G6" i="128"/>
  <c r="F6" i="128"/>
  <c r="E6" i="128"/>
  <c r="D6" i="128"/>
  <c r="C6" i="128"/>
  <c r="B6" i="128"/>
  <c r="J5" i="128"/>
  <c r="I5" i="128"/>
  <c r="H5" i="128"/>
  <c r="G5" i="128"/>
  <c r="F5" i="128"/>
  <c r="E5" i="128"/>
  <c r="D5" i="128"/>
  <c r="C5" i="128"/>
  <c r="B5" i="128"/>
  <c r="J45" i="129"/>
  <c r="I45" i="129"/>
  <c r="H45" i="129"/>
  <c r="G45" i="129"/>
  <c r="F45" i="129"/>
  <c r="E45" i="129"/>
  <c r="D45" i="129"/>
  <c r="C45" i="129"/>
  <c r="B45" i="129"/>
  <c r="J43" i="129"/>
  <c r="I43" i="129"/>
  <c r="H43" i="129"/>
  <c r="G43" i="129"/>
  <c r="F43" i="129"/>
  <c r="E43" i="129"/>
  <c r="D43" i="129"/>
  <c r="C43" i="129"/>
  <c r="B43" i="129"/>
  <c r="J42" i="129"/>
  <c r="I42" i="129"/>
  <c r="H42" i="129"/>
  <c r="G42" i="129"/>
  <c r="F42" i="129"/>
  <c r="E42" i="129"/>
  <c r="D42" i="129"/>
  <c r="C42" i="129"/>
  <c r="B42" i="129"/>
  <c r="J40" i="129"/>
  <c r="I40" i="129"/>
  <c r="H40" i="129"/>
  <c r="G40" i="129"/>
  <c r="F40" i="129"/>
  <c r="E40" i="129"/>
  <c r="D40" i="129"/>
  <c r="C40" i="129"/>
  <c r="B40" i="129"/>
  <c r="J39" i="129"/>
  <c r="I39" i="129"/>
  <c r="H39" i="129"/>
  <c r="G39" i="129"/>
  <c r="F39" i="129"/>
  <c r="E39" i="129"/>
  <c r="D39" i="129"/>
  <c r="C39" i="129"/>
  <c r="B39" i="129"/>
  <c r="J37" i="129"/>
  <c r="I37" i="129"/>
  <c r="H37" i="129"/>
  <c r="G37" i="129"/>
  <c r="F37" i="129"/>
  <c r="E37" i="129"/>
  <c r="D37" i="129"/>
  <c r="C37" i="129"/>
  <c r="B37" i="129"/>
  <c r="J36" i="129"/>
  <c r="I36" i="129"/>
  <c r="H36" i="129"/>
  <c r="G36" i="129"/>
  <c r="F36" i="129"/>
  <c r="E36" i="129"/>
  <c r="D36" i="129"/>
  <c r="C36" i="129"/>
  <c r="B36" i="129"/>
  <c r="J34" i="129"/>
  <c r="I34" i="129"/>
  <c r="H34" i="129"/>
  <c r="G34" i="129"/>
  <c r="F34" i="129"/>
  <c r="E34" i="129"/>
  <c r="D34" i="129"/>
  <c r="C34" i="129"/>
  <c r="B34" i="129"/>
  <c r="J33" i="129"/>
  <c r="I33" i="129"/>
  <c r="H33" i="129"/>
  <c r="G33" i="129"/>
  <c r="F33" i="129"/>
  <c r="E33" i="129"/>
  <c r="D33" i="129"/>
  <c r="C33" i="129"/>
  <c r="B33" i="129"/>
  <c r="J31" i="129"/>
  <c r="I31" i="129"/>
  <c r="H31" i="129"/>
  <c r="G31" i="129"/>
  <c r="F31" i="129"/>
  <c r="E31" i="129"/>
  <c r="D31" i="129"/>
  <c r="C31" i="129"/>
  <c r="B31" i="129"/>
  <c r="J30" i="129"/>
  <c r="I30" i="129"/>
  <c r="H30" i="129"/>
  <c r="G30" i="129"/>
  <c r="F30" i="129"/>
  <c r="E30" i="129"/>
  <c r="D30" i="129"/>
  <c r="C30" i="129"/>
  <c r="B30" i="129"/>
  <c r="J28" i="129"/>
  <c r="I28" i="129"/>
  <c r="H28" i="129"/>
  <c r="G28" i="129"/>
  <c r="F28" i="129"/>
  <c r="E28" i="129"/>
  <c r="D28" i="129"/>
  <c r="C28" i="129"/>
  <c r="B28" i="129"/>
  <c r="J27" i="129"/>
  <c r="I27" i="129"/>
  <c r="H27" i="129"/>
  <c r="G27" i="129"/>
  <c r="F27" i="129"/>
  <c r="E27" i="129"/>
  <c r="D27" i="129"/>
  <c r="C27" i="129"/>
  <c r="B27" i="129"/>
  <c r="J25" i="129"/>
  <c r="I25" i="129"/>
  <c r="H25" i="129"/>
  <c r="G25" i="129"/>
  <c r="F25" i="129"/>
  <c r="E25" i="129"/>
  <c r="D25" i="129"/>
  <c r="C25" i="129"/>
  <c r="B25" i="129"/>
  <c r="J24" i="129"/>
  <c r="I24" i="129"/>
  <c r="H24" i="129"/>
  <c r="G24" i="129"/>
  <c r="F24" i="129"/>
  <c r="E24" i="129"/>
  <c r="D24" i="129"/>
  <c r="C24" i="129"/>
  <c r="B24" i="129"/>
  <c r="J23" i="129"/>
  <c r="I23" i="129"/>
  <c r="H23" i="129"/>
  <c r="G23" i="129"/>
  <c r="F23" i="129"/>
  <c r="E23" i="129"/>
  <c r="D23" i="129"/>
  <c r="C23" i="129"/>
  <c r="B23" i="129"/>
  <c r="J21" i="129"/>
  <c r="I21" i="129"/>
  <c r="H21" i="129"/>
  <c r="G21" i="129"/>
  <c r="F21" i="129"/>
  <c r="E21" i="129"/>
  <c r="D21" i="129"/>
  <c r="C21" i="129"/>
  <c r="B21" i="129"/>
  <c r="J20" i="129"/>
  <c r="I20" i="129"/>
  <c r="H20" i="129"/>
  <c r="G20" i="129"/>
  <c r="F20" i="129"/>
  <c r="E20" i="129"/>
  <c r="D20" i="129"/>
  <c r="C20" i="129"/>
  <c r="B20" i="129"/>
  <c r="J18" i="129"/>
  <c r="I18" i="129"/>
  <c r="H18" i="129"/>
  <c r="G18" i="129"/>
  <c r="F18" i="129"/>
  <c r="E18" i="129"/>
  <c r="D18" i="129"/>
  <c r="C18" i="129"/>
  <c r="B18" i="129"/>
  <c r="J17" i="129"/>
  <c r="I17" i="129"/>
  <c r="H17" i="129"/>
  <c r="G17" i="129"/>
  <c r="F17" i="129"/>
  <c r="E17" i="129"/>
  <c r="D17" i="129"/>
  <c r="C17" i="129"/>
  <c r="B17" i="129"/>
  <c r="J15" i="129"/>
  <c r="I15" i="129"/>
  <c r="H15" i="129"/>
  <c r="G15" i="129"/>
  <c r="F15" i="129"/>
  <c r="E15" i="129"/>
  <c r="D15" i="129"/>
  <c r="C15" i="129"/>
  <c r="B15" i="129"/>
  <c r="J14" i="129"/>
  <c r="I14" i="129"/>
  <c r="H14" i="129"/>
  <c r="G14" i="129"/>
  <c r="F14" i="129"/>
  <c r="E14" i="129"/>
  <c r="D14" i="129"/>
  <c r="C14" i="129"/>
  <c r="B14" i="129"/>
  <c r="J12" i="129"/>
  <c r="I12" i="129"/>
  <c r="H12" i="129"/>
  <c r="G12" i="129"/>
  <c r="F12" i="129"/>
  <c r="E12" i="129"/>
  <c r="D12" i="129"/>
  <c r="C12" i="129"/>
  <c r="B12" i="129"/>
  <c r="J11" i="129"/>
  <c r="I11" i="129"/>
  <c r="H11" i="129"/>
  <c r="G11" i="129"/>
  <c r="F11" i="129"/>
  <c r="E11" i="129"/>
  <c r="D11" i="129"/>
  <c r="C11" i="129"/>
  <c r="B11" i="129"/>
  <c r="J9" i="129"/>
  <c r="I9" i="129"/>
  <c r="H9" i="129"/>
  <c r="G9" i="129"/>
  <c r="F9" i="129"/>
  <c r="E9" i="129"/>
  <c r="D9" i="129"/>
  <c r="C9" i="129"/>
  <c r="B9" i="129"/>
  <c r="J8" i="129"/>
  <c r="I8" i="129"/>
  <c r="H8" i="129"/>
  <c r="G8" i="129"/>
  <c r="F8" i="129"/>
  <c r="E8" i="129"/>
  <c r="D8" i="129"/>
  <c r="C8" i="129"/>
  <c r="B8" i="129"/>
  <c r="J6" i="129"/>
  <c r="I6" i="129"/>
  <c r="H6" i="129"/>
  <c r="G6" i="129"/>
  <c r="F6" i="129"/>
  <c r="E6" i="129"/>
  <c r="D6" i="129"/>
  <c r="C6" i="129"/>
  <c r="B6" i="129"/>
  <c r="J5" i="129"/>
  <c r="I5" i="129"/>
  <c r="H5" i="129"/>
  <c r="G5" i="129"/>
  <c r="F5" i="129"/>
  <c r="E5" i="129"/>
  <c r="D5" i="129"/>
  <c r="C5" i="129"/>
  <c r="B5" i="129"/>
  <c r="J23" i="127"/>
  <c r="I23" i="127"/>
  <c r="H23" i="127"/>
  <c r="G23" i="127"/>
  <c r="F23" i="127"/>
  <c r="E23" i="127"/>
  <c r="D23" i="127"/>
  <c r="C23" i="127"/>
  <c r="B23" i="127"/>
  <c r="J21" i="127"/>
  <c r="I21" i="127"/>
  <c r="H21" i="127"/>
  <c r="G21" i="127"/>
  <c r="F21" i="127"/>
  <c r="E21" i="127"/>
  <c r="D21" i="127"/>
  <c r="C21" i="127"/>
  <c r="B21" i="127"/>
  <c r="J20" i="127"/>
  <c r="I20" i="127"/>
  <c r="H20" i="127"/>
  <c r="G20" i="127"/>
  <c r="F20" i="127"/>
  <c r="E20" i="127"/>
  <c r="D20" i="127"/>
  <c r="C20" i="127"/>
  <c r="B20" i="127"/>
  <c r="J18" i="127"/>
  <c r="I18" i="127"/>
  <c r="H18" i="127"/>
  <c r="G18" i="127"/>
  <c r="F18" i="127"/>
  <c r="E18" i="127"/>
  <c r="D18" i="127"/>
  <c r="C18" i="127"/>
  <c r="B18" i="127"/>
  <c r="J17" i="127"/>
  <c r="I17" i="127"/>
  <c r="H17" i="127"/>
  <c r="G17" i="127"/>
  <c r="F17" i="127"/>
  <c r="E17" i="127"/>
  <c r="D17" i="127"/>
  <c r="C17" i="127"/>
  <c r="B17" i="127"/>
  <c r="J15" i="127"/>
  <c r="I15" i="127"/>
  <c r="H15" i="127"/>
  <c r="G15" i="127"/>
  <c r="F15" i="127"/>
  <c r="E15" i="127"/>
  <c r="D15" i="127"/>
  <c r="C15" i="127"/>
  <c r="B15" i="127"/>
  <c r="J14" i="127"/>
  <c r="I14" i="127"/>
  <c r="H14" i="127"/>
  <c r="G14" i="127"/>
  <c r="F14" i="127"/>
  <c r="E14" i="127"/>
  <c r="D14" i="127"/>
  <c r="C14" i="127"/>
  <c r="B14" i="127"/>
  <c r="J12" i="127"/>
  <c r="I12" i="127"/>
  <c r="H12" i="127"/>
  <c r="G12" i="127"/>
  <c r="F12" i="127"/>
  <c r="E12" i="127"/>
  <c r="D12" i="127"/>
  <c r="C12" i="127"/>
  <c r="B12" i="127"/>
  <c r="J11" i="127"/>
  <c r="I11" i="127"/>
  <c r="H11" i="127"/>
  <c r="G11" i="127"/>
  <c r="F11" i="127"/>
  <c r="E11" i="127"/>
  <c r="D11" i="127"/>
  <c r="C11" i="127"/>
  <c r="B11" i="127"/>
  <c r="J9" i="127"/>
  <c r="I9" i="127"/>
  <c r="H9" i="127"/>
  <c r="G9" i="127"/>
  <c r="F9" i="127"/>
  <c r="E9" i="127"/>
  <c r="D9" i="127"/>
  <c r="C9" i="127"/>
  <c r="B9" i="127"/>
  <c r="J8" i="127"/>
  <c r="I8" i="127"/>
  <c r="H8" i="127"/>
  <c r="G8" i="127"/>
  <c r="F8" i="127"/>
  <c r="E8" i="127"/>
  <c r="D8" i="127"/>
  <c r="C8" i="127"/>
  <c r="B8" i="127"/>
  <c r="J6" i="127"/>
  <c r="I6" i="127"/>
  <c r="H6" i="127"/>
  <c r="G6" i="127"/>
  <c r="F6" i="127"/>
  <c r="E6" i="127"/>
  <c r="D6" i="127"/>
  <c r="C6" i="127"/>
  <c r="B6" i="127"/>
  <c r="J5" i="127"/>
  <c r="I5" i="127"/>
  <c r="H5" i="127"/>
  <c r="G5" i="127"/>
  <c r="F5" i="127"/>
  <c r="E5" i="127"/>
  <c r="D5" i="127"/>
  <c r="C5" i="127"/>
  <c r="B5" i="127"/>
  <c r="EF45" i="80"/>
  <c r="EE45" i="80"/>
  <c r="ED45" i="80"/>
  <c r="EC45" i="80"/>
  <c r="EB45" i="80"/>
  <c r="EA45" i="80"/>
  <c r="DZ45" i="80"/>
  <c r="DY45" i="80"/>
  <c r="DX45" i="80"/>
  <c r="DW45" i="80"/>
  <c r="DV45" i="80"/>
  <c r="DU45" i="80"/>
  <c r="DT45" i="80"/>
  <c r="DS45" i="80"/>
  <c r="DR45" i="80"/>
  <c r="DQ45" i="80"/>
  <c r="DP45" i="80"/>
  <c r="DO45" i="80"/>
  <c r="DN45" i="80"/>
  <c r="DM45" i="80"/>
  <c r="DL45" i="80"/>
  <c r="DK45" i="80"/>
  <c r="DJ45" i="80"/>
  <c r="DI45" i="80"/>
  <c r="DH45" i="80"/>
  <c r="DG45" i="80"/>
  <c r="DF45" i="80"/>
  <c r="DE45" i="80"/>
  <c r="DD45" i="80"/>
  <c r="DC45" i="80"/>
  <c r="DB45" i="80"/>
  <c r="DA45" i="80"/>
  <c r="CZ45" i="80"/>
  <c r="CY45" i="80"/>
  <c r="CX45" i="80"/>
  <c r="CW45" i="80"/>
  <c r="CV45" i="80"/>
  <c r="CU45" i="80"/>
  <c r="CT45" i="80"/>
  <c r="CS45" i="80"/>
  <c r="CR45" i="80"/>
  <c r="CQ45" i="80"/>
  <c r="CP45" i="80"/>
  <c r="CO45" i="80"/>
  <c r="CN45" i="80"/>
  <c r="CM45" i="80"/>
  <c r="CL45" i="80"/>
  <c r="CK45" i="80"/>
  <c r="CJ45" i="80"/>
  <c r="CI45" i="80"/>
  <c r="CH45" i="80"/>
  <c r="CG45" i="80"/>
  <c r="CF45" i="80"/>
  <c r="CE45" i="80"/>
  <c r="CD45" i="80"/>
  <c r="CC45" i="80"/>
  <c r="CB45" i="80"/>
  <c r="CA45" i="80"/>
  <c r="BZ45" i="80"/>
  <c r="BY45" i="80"/>
  <c r="BX45" i="80"/>
  <c r="BW45" i="80"/>
  <c r="BV45" i="80"/>
  <c r="BU45" i="80"/>
  <c r="BT45" i="80"/>
  <c r="BS45" i="80"/>
  <c r="BR45" i="80"/>
  <c r="BQ45" i="80"/>
  <c r="BP45" i="80"/>
  <c r="BO45" i="80"/>
  <c r="BN45" i="80"/>
  <c r="BM45" i="80"/>
  <c r="BL45" i="80"/>
  <c r="BK45" i="80"/>
  <c r="BJ45" i="80"/>
  <c r="BI45" i="80"/>
  <c r="BH45" i="80"/>
  <c r="BG45" i="80"/>
  <c r="BF45" i="80"/>
  <c r="BE45" i="80"/>
  <c r="BD45" i="80"/>
  <c r="BC45" i="80"/>
  <c r="BB45" i="80"/>
  <c r="BA45" i="80"/>
  <c r="AZ45" i="80"/>
  <c r="AY45" i="80"/>
  <c r="AX45" i="80"/>
  <c r="AW45" i="80"/>
  <c r="AV45" i="80"/>
  <c r="AU45" i="80"/>
  <c r="AT45" i="80"/>
  <c r="AS45" i="80"/>
  <c r="AR45" i="80"/>
  <c r="AQ45" i="80"/>
  <c r="AP45" i="80"/>
  <c r="AO45" i="80"/>
  <c r="AN45" i="80"/>
  <c r="AM45" i="80"/>
  <c r="AL45" i="80"/>
  <c r="AK45" i="80"/>
  <c r="AJ45" i="80"/>
  <c r="AI45" i="80"/>
  <c r="AH45" i="80"/>
  <c r="AG45" i="80"/>
  <c r="AF45" i="80"/>
  <c r="AE45" i="80"/>
  <c r="AD45" i="80"/>
  <c r="AC45" i="80"/>
  <c r="AB45" i="80"/>
  <c r="AA45" i="80"/>
  <c r="Z45" i="80"/>
  <c r="Y45" i="80"/>
  <c r="X45" i="80"/>
  <c r="W45" i="80"/>
  <c r="V45" i="80"/>
  <c r="U45" i="80"/>
  <c r="T45" i="80"/>
  <c r="S45" i="80"/>
  <c r="R45" i="80"/>
  <c r="Q45" i="80"/>
  <c r="P45" i="80"/>
  <c r="O45" i="80"/>
  <c r="N45" i="80"/>
  <c r="M45" i="80"/>
  <c r="L45" i="80"/>
  <c r="K45" i="80"/>
  <c r="J45" i="80"/>
  <c r="I45" i="80"/>
  <c r="H45" i="80"/>
  <c r="G45" i="80"/>
  <c r="F45" i="80"/>
  <c r="E45" i="80"/>
  <c r="D45" i="80"/>
  <c r="C45" i="80"/>
  <c r="B45" i="80"/>
  <c r="EF43" i="80"/>
  <c r="EE43" i="80"/>
  <c r="ED43" i="80"/>
  <c r="EC43" i="80"/>
  <c r="EB43" i="80"/>
  <c r="EA43" i="80"/>
  <c r="DZ43" i="80"/>
  <c r="DY43" i="80"/>
  <c r="DX43" i="80"/>
  <c r="DW43" i="80"/>
  <c r="DV43" i="80"/>
  <c r="DU43" i="80"/>
  <c r="DT43" i="80"/>
  <c r="DS43" i="80"/>
  <c r="DR43" i="80"/>
  <c r="DQ43" i="80"/>
  <c r="DP43" i="80"/>
  <c r="DO43" i="80"/>
  <c r="DN43" i="80"/>
  <c r="DM43" i="80"/>
  <c r="DL43" i="80"/>
  <c r="DK43" i="80"/>
  <c r="DJ43" i="80"/>
  <c r="DI43" i="80"/>
  <c r="DH43" i="80"/>
  <c r="DG43" i="80"/>
  <c r="DF43" i="80"/>
  <c r="DE43" i="80"/>
  <c r="DD43" i="80"/>
  <c r="DC43" i="80"/>
  <c r="DB43" i="80"/>
  <c r="DA43" i="80"/>
  <c r="CZ43" i="80"/>
  <c r="CY43" i="80"/>
  <c r="CX43" i="80"/>
  <c r="CW43" i="80"/>
  <c r="CV43" i="80"/>
  <c r="CU43" i="80"/>
  <c r="CT43" i="80"/>
  <c r="CS43" i="80"/>
  <c r="CR43" i="80"/>
  <c r="CQ43" i="80"/>
  <c r="CP43" i="80"/>
  <c r="CO43" i="80"/>
  <c r="CN43" i="80"/>
  <c r="CM43" i="80"/>
  <c r="CL43" i="80"/>
  <c r="CK43" i="80"/>
  <c r="CJ43" i="80"/>
  <c r="CI43" i="80"/>
  <c r="CH43" i="80"/>
  <c r="CG43" i="80"/>
  <c r="CF43" i="80"/>
  <c r="CE43" i="80"/>
  <c r="CD43" i="80"/>
  <c r="CC43" i="80"/>
  <c r="CB43" i="80"/>
  <c r="CA43" i="80"/>
  <c r="BZ43" i="80"/>
  <c r="BY43" i="80"/>
  <c r="BX43" i="80"/>
  <c r="BW43" i="80"/>
  <c r="BV43" i="80"/>
  <c r="BU43" i="80"/>
  <c r="BT43" i="80"/>
  <c r="BS43" i="80"/>
  <c r="BR43" i="80"/>
  <c r="BQ43" i="80"/>
  <c r="BP43" i="80"/>
  <c r="BO43" i="80"/>
  <c r="BN43" i="80"/>
  <c r="BM43" i="80"/>
  <c r="BL43" i="80"/>
  <c r="BK43" i="80"/>
  <c r="BJ43" i="80"/>
  <c r="BI43" i="80"/>
  <c r="BH43" i="80"/>
  <c r="BG43" i="80"/>
  <c r="BF43" i="80"/>
  <c r="BE43" i="80"/>
  <c r="BD43" i="80"/>
  <c r="BC43" i="80"/>
  <c r="BB43" i="80"/>
  <c r="BA43" i="80"/>
  <c r="AZ43" i="80"/>
  <c r="AY43" i="80"/>
  <c r="AX43" i="80"/>
  <c r="AW43" i="80"/>
  <c r="AV43" i="80"/>
  <c r="AU43" i="80"/>
  <c r="AT43" i="80"/>
  <c r="AS43" i="80"/>
  <c r="AR43" i="80"/>
  <c r="AQ43" i="80"/>
  <c r="AP43" i="80"/>
  <c r="AO43" i="80"/>
  <c r="AN43" i="80"/>
  <c r="AM43" i="80"/>
  <c r="AL43" i="80"/>
  <c r="AK43" i="80"/>
  <c r="AJ43" i="80"/>
  <c r="AI43" i="80"/>
  <c r="AH43" i="80"/>
  <c r="AG43" i="80"/>
  <c r="AF43" i="80"/>
  <c r="AE43" i="80"/>
  <c r="AD43" i="80"/>
  <c r="AC43" i="80"/>
  <c r="AB43" i="80"/>
  <c r="AA43" i="80"/>
  <c r="Z43" i="80"/>
  <c r="Y43" i="80"/>
  <c r="X43" i="80"/>
  <c r="W43" i="80"/>
  <c r="V43" i="80"/>
  <c r="U43" i="80"/>
  <c r="T43" i="80"/>
  <c r="S43" i="80"/>
  <c r="R43" i="80"/>
  <c r="Q43" i="80"/>
  <c r="P43" i="80"/>
  <c r="O43" i="80"/>
  <c r="N43" i="80"/>
  <c r="M43" i="80"/>
  <c r="L43" i="80"/>
  <c r="K43" i="80"/>
  <c r="J43" i="80"/>
  <c r="I43" i="80"/>
  <c r="H43" i="80"/>
  <c r="G43" i="80"/>
  <c r="F43" i="80"/>
  <c r="E43" i="80"/>
  <c r="D43" i="80"/>
  <c r="C43" i="80"/>
  <c r="B43" i="80"/>
  <c r="EF42" i="80"/>
  <c r="EE42" i="80"/>
  <c r="ED42" i="80"/>
  <c r="EC42" i="80"/>
  <c r="EB42" i="80"/>
  <c r="EA42" i="80"/>
  <c r="DZ42" i="80"/>
  <c r="DY42" i="80"/>
  <c r="DX42" i="80"/>
  <c r="DW42" i="80"/>
  <c r="DV42" i="80"/>
  <c r="DU42" i="80"/>
  <c r="DT42" i="80"/>
  <c r="DS42" i="80"/>
  <c r="DR42" i="80"/>
  <c r="DQ42" i="80"/>
  <c r="DP42" i="80"/>
  <c r="DO42" i="80"/>
  <c r="DN42" i="80"/>
  <c r="DM42" i="80"/>
  <c r="DL42" i="80"/>
  <c r="DK42" i="80"/>
  <c r="DJ42" i="80"/>
  <c r="DI42" i="80"/>
  <c r="DH42" i="80"/>
  <c r="DG42" i="80"/>
  <c r="DF42" i="80"/>
  <c r="DE42" i="80"/>
  <c r="DD42" i="80"/>
  <c r="DC42" i="80"/>
  <c r="DB42" i="80"/>
  <c r="DA42" i="80"/>
  <c r="CZ42" i="80"/>
  <c r="CY42" i="80"/>
  <c r="CX42" i="80"/>
  <c r="CW42" i="80"/>
  <c r="CV42" i="80"/>
  <c r="CU42" i="80"/>
  <c r="CT42" i="80"/>
  <c r="CS42" i="80"/>
  <c r="CR42" i="80"/>
  <c r="CQ42" i="80"/>
  <c r="CP42" i="80"/>
  <c r="CO42" i="80"/>
  <c r="CN42" i="80"/>
  <c r="CM42" i="80"/>
  <c r="CL42" i="80"/>
  <c r="CK42" i="80"/>
  <c r="CJ42" i="80"/>
  <c r="CI42" i="80"/>
  <c r="CH42" i="80"/>
  <c r="CG42" i="80"/>
  <c r="CF42" i="80"/>
  <c r="CE42" i="80"/>
  <c r="CD42" i="80"/>
  <c r="CC42" i="80"/>
  <c r="CB42" i="80"/>
  <c r="CA42" i="80"/>
  <c r="BZ42" i="80"/>
  <c r="BY42" i="80"/>
  <c r="BX42" i="80"/>
  <c r="BW42" i="80"/>
  <c r="BV42" i="80"/>
  <c r="BU42" i="80"/>
  <c r="BT42" i="80"/>
  <c r="BS42" i="80"/>
  <c r="BR42" i="80"/>
  <c r="BQ42" i="80"/>
  <c r="BP42" i="80"/>
  <c r="BO42" i="80"/>
  <c r="BN42" i="80"/>
  <c r="BM42" i="80"/>
  <c r="BL42" i="80"/>
  <c r="BK42" i="80"/>
  <c r="BJ42" i="80"/>
  <c r="BI42" i="80"/>
  <c r="BH42" i="80"/>
  <c r="BG42" i="80"/>
  <c r="BF42" i="80"/>
  <c r="BE42" i="80"/>
  <c r="BD42" i="80"/>
  <c r="BC42" i="80"/>
  <c r="BB42" i="80"/>
  <c r="BA42" i="80"/>
  <c r="AZ42" i="80"/>
  <c r="AY42" i="80"/>
  <c r="AX42" i="80"/>
  <c r="AW42" i="80"/>
  <c r="AV42" i="80"/>
  <c r="AU42" i="80"/>
  <c r="AT42" i="80"/>
  <c r="AS42" i="80"/>
  <c r="AR42" i="80"/>
  <c r="AQ42" i="80"/>
  <c r="AP42" i="80"/>
  <c r="AO42" i="80"/>
  <c r="AN42" i="80"/>
  <c r="AM42" i="80"/>
  <c r="AL42" i="80"/>
  <c r="AK42" i="80"/>
  <c r="AJ42" i="80"/>
  <c r="AI42" i="80"/>
  <c r="AH42" i="80"/>
  <c r="AG42" i="80"/>
  <c r="AF42" i="80"/>
  <c r="AE42" i="80"/>
  <c r="AD42" i="80"/>
  <c r="AC42" i="80"/>
  <c r="AB42" i="80"/>
  <c r="AA42" i="80"/>
  <c r="Z42" i="80"/>
  <c r="Y42" i="80"/>
  <c r="X42" i="80"/>
  <c r="W42" i="80"/>
  <c r="V42" i="80"/>
  <c r="U42" i="80"/>
  <c r="T42" i="80"/>
  <c r="S42" i="80"/>
  <c r="R42" i="80"/>
  <c r="Q42" i="80"/>
  <c r="P42" i="80"/>
  <c r="O42" i="80"/>
  <c r="N42" i="80"/>
  <c r="M42" i="80"/>
  <c r="L42" i="80"/>
  <c r="K42" i="80"/>
  <c r="J42" i="80"/>
  <c r="I42" i="80"/>
  <c r="H42" i="80"/>
  <c r="G42" i="80"/>
  <c r="F42" i="80"/>
  <c r="E42" i="80"/>
  <c r="D42" i="80"/>
  <c r="C42" i="80"/>
  <c r="B42" i="80"/>
  <c r="EF40" i="80"/>
  <c r="EE40" i="80"/>
  <c r="ED40" i="80"/>
  <c r="EC40" i="80"/>
  <c r="EB40" i="80"/>
  <c r="EA40" i="80"/>
  <c r="DZ40" i="80"/>
  <c r="DY40" i="80"/>
  <c r="DX40" i="80"/>
  <c r="DW40" i="80"/>
  <c r="DV40" i="80"/>
  <c r="DU40" i="80"/>
  <c r="DT40" i="80"/>
  <c r="DS40" i="80"/>
  <c r="DR40" i="80"/>
  <c r="DQ40" i="80"/>
  <c r="DP40" i="80"/>
  <c r="DO40" i="80"/>
  <c r="DN40" i="80"/>
  <c r="DM40" i="80"/>
  <c r="DL40" i="80"/>
  <c r="DK40" i="80"/>
  <c r="DJ40" i="80"/>
  <c r="DI40" i="80"/>
  <c r="DH40" i="80"/>
  <c r="DG40" i="80"/>
  <c r="DF40" i="80"/>
  <c r="DE40" i="80"/>
  <c r="DD40" i="80"/>
  <c r="DC40" i="80"/>
  <c r="DB40" i="80"/>
  <c r="DA40" i="80"/>
  <c r="CZ40" i="80"/>
  <c r="CY40" i="80"/>
  <c r="CX40" i="80"/>
  <c r="CW40" i="80"/>
  <c r="CV40" i="80"/>
  <c r="CU40" i="80"/>
  <c r="CT40" i="80"/>
  <c r="CS40" i="80"/>
  <c r="CR40" i="80"/>
  <c r="CQ40" i="80"/>
  <c r="CP40" i="80"/>
  <c r="CO40" i="80"/>
  <c r="CN40" i="80"/>
  <c r="CM40" i="80"/>
  <c r="CL40" i="80"/>
  <c r="CK40" i="80"/>
  <c r="CJ40" i="80"/>
  <c r="CI40" i="80"/>
  <c r="CH40" i="80"/>
  <c r="CG40" i="80"/>
  <c r="CF40" i="80"/>
  <c r="CE40" i="80"/>
  <c r="CD40" i="80"/>
  <c r="CC40" i="80"/>
  <c r="CB40" i="80"/>
  <c r="CA40" i="80"/>
  <c r="BZ40" i="80"/>
  <c r="BY40" i="80"/>
  <c r="BX40" i="80"/>
  <c r="BW40" i="80"/>
  <c r="BV40" i="80"/>
  <c r="BU40" i="80"/>
  <c r="BT40" i="80"/>
  <c r="BS40" i="80"/>
  <c r="BR40" i="80"/>
  <c r="BQ40" i="80"/>
  <c r="BP40" i="80"/>
  <c r="BO40" i="80"/>
  <c r="BN40" i="80"/>
  <c r="BM40" i="80"/>
  <c r="BL40" i="80"/>
  <c r="BK40" i="80"/>
  <c r="BJ40" i="80"/>
  <c r="BI40" i="80"/>
  <c r="BH40" i="80"/>
  <c r="BG40" i="80"/>
  <c r="BF40" i="80"/>
  <c r="BE40" i="80"/>
  <c r="BD40" i="80"/>
  <c r="BC40" i="80"/>
  <c r="BB40" i="80"/>
  <c r="BA40" i="80"/>
  <c r="AZ40" i="80"/>
  <c r="AY40" i="80"/>
  <c r="AX40" i="80"/>
  <c r="AW40" i="80"/>
  <c r="AV40" i="80"/>
  <c r="AU40" i="80"/>
  <c r="AT40" i="80"/>
  <c r="AS40" i="80"/>
  <c r="AR40" i="80"/>
  <c r="AQ40" i="80"/>
  <c r="AP40" i="80"/>
  <c r="AO40" i="80"/>
  <c r="AN40" i="80"/>
  <c r="AM40" i="80"/>
  <c r="AL40" i="80"/>
  <c r="AK40" i="80"/>
  <c r="AJ40" i="80"/>
  <c r="AI40" i="80"/>
  <c r="AH40" i="80"/>
  <c r="AG40" i="80"/>
  <c r="AF40" i="80"/>
  <c r="AE40" i="80"/>
  <c r="AD40" i="80"/>
  <c r="AC40" i="80"/>
  <c r="AB40" i="80"/>
  <c r="AA40" i="80"/>
  <c r="Z40" i="80"/>
  <c r="Y40" i="80"/>
  <c r="X40" i="80"/>
  <c r="W40" i="80"/>
  <c r="V40" i="80"/>
  <c r="U40" i="80"/>
  <c r="T40" i="80"/>
  <c r="S40" i="80"/>
  <c r="R40" i="80"/>
  <c r="Q40" i="80"/>
  <c r="P40" i="80"/>
  <c r="O40" i="80"/>
  <c r="N40" i="80"/>
  <c r="M40" i="80"/>
  <c r="L40" i="80"/>
  <c r="K40" i="80"/>
  <c r="J40" i="80"/>
  <c r="I40" i="80"/>
  <c r="H40" i="80"/>
  <c r="G40" i="80"/>
  <c r="F40" i="80"/>
  <c r="E40" i="80"/>
  <c r="D40" i="80"/>
  <c r="C40" i="80"/>
  <c r="B40" i="80"/>
  <c r="EF39" i="80"/>
  <c r="EE39" i="80"/>
  <c r="ED39" i="80"/>
  <c r="EC39" i="80"/>
  <c r="EB39" i="80"/>
  <c r="EA39" i="80"/>
  <c r="DZ39" i="80"/>
  <c r="DY39" i="80"/>
  <c r="DX39" i="80"/>
  <c r="DW39" i="80"/>
  <c r="DV39" i="80"/>
  <c r="DU39" i="80"/>
  <c r="DT39" i="80"/>
  <c r="DS39" i="80"/>
  <c r="DR39" i="80"/>
  <c r="DQ39" i="80"/>
  <c r="DP39" i="80"/>
  <c r="DO39" i="80"/>
  <c r="DN39" i="80"/>
  <c r="DM39" i="80"/>
  <c r="DL39" i="80"/>
  <c r="DK39" i="80"/>
  <c r="DJ39" i="80"/>
  <c r="DI39" i="80"/>
  <c r="DH39" i="80"/>
  <c r="DG39" i="80"/>
  <c r="DF39" i="80"/>
  <c r="DE39" i="80"/>
  <c r="DD39" i="80"/>
  <c r="DC39" i="80"/>
  <c r="DB39" i="80"/>
  <c r="DA39" i="80"/>
  <c r="CZ39" i="80"/>
  <c r="CY39" i="80"/>
  <c r="CX39" i="80"/>
  <c r="CW39" i="80"/>
  <c r="CV39" i="80"/>
  <c r="CU39" i="80"/>
  <c r="CT39" i="80"/>
  <c r="CS39" i="80"/>
  <c r="CR39" i="80"/>
  <c r="CQ39" i="80"/>
  <c r="CP39" i="80"/>
  <c r="CO39" i="80"/>
  <c r="CN39" i="80"/>
  <c r="CM39" i="80"/>
  <c r="CL39" i="80"/>
  <c r="CK39" i="80"/>
  <c r="CJ39" i="80"/>
  <c r="CI39" i="80"/>
  <c r="CH39" i="80"/>
  <c r="CG39" i="80"/>
  <c r="CF39" i="80"/>
  <c r="CE39" i="80"/>
  <c r="CD39" i="80"/>
  <c r="CC39" i="80"/>
  <c r="CB39" i="80"/>
  <c r="CA39" i="80"/>
  <c r="BZ39" i="80"/>
  <c r="BY39" i="80"/>
  <c r="BX39" i="80"/>
  <c r="BW39" i="80"/>
  <c r="BV39" i="80"/>
  <c r="BU39" i="80"/>
  <c r="BT39" i="80"/>
  <c r="BS39" i="80"/>
  <c r="BR39" i="80"/>
  <c r="BQ39" i="80"/>
  <c r="BP39" i="80"/>
  <c r="BO39" i="80"/>
  <c r="BN39" i="80"/>
  <c r="BM39" i="80"/>
  <c r="BL39" i="80"/>
  <c r="BK39" i="80"/>
  <c r="BJ39" i="80"/>
  <c r="BI39" i="80"/>
  <c r="BH39" i="80"/>
  <c r="BG39" i="80"/>
  <c r="BF39" i="80"/>
  <c r="BE39" i="80"/>
  <c r="BD39" i="80"/>
  <c r="BC39" i="80"/>
  <c r="BB39" i="80"/>
  <c r="BA39" i="80"/>
  <c r="AZ39" i="80"/>
  <c r="AY39" i="80"/>
  <c r="AX39" i="80"/>
  <c r="AW39" i="80"/>
  <c r="AV39" i="80"/>
  <c r="AU39" i="80"/>
  <c r="AT39" i="80"/>
  <c r="AS39" i="80"/>
  <c r="AR39" i="80"/>
  <c r="AQ39" i="80"/>
  <c r="AP39" i="80"/>
  <c r="AO39" i="80"/>
  <c r="AN39" i="80"/>
  <c r="AM39" i="80"/>
  <c r="AL39" i="80"/>
  <c r="AK39" i="80"/>
  <c r="AJ39" i="80"/>
  <c r="AI39" i="80"/>
  <c r="AH39" i="80"/>
  <c r="AG39" i="80"/>
  <c r="AF39" i="80"/>
  <c r="AE39" i="80"/>
  <c r="AD39" i="80"/>
  <c r="AC39" i="80"/>
  <c r="AB39" i="80"/>
  <c r="AA39" i="80"/>
  <c r="Z39" i="80"/>
  <c r="Y39" i="80"/>
  <c r="X39" i="80"/>
  <c r="W39" i="80"/>
  <c r="V39" i="80"/>
  <c r="U39" i="80"/>
  <c r="T39" i="80"/>
  <c r="S39" i="80"/>
  <c r="R39" i="80"/>
  <c r="Q39" i="80"/>
  <c r="P39" i="80"/>
  <c r="O39" i="80"/>
  <c r="N39" i="80"/>
  <c r="M39" i="80"/>
  <c r="L39" i="80"/>
  <c r="K39" i="80"/>
  <c r="J39" i="80"/>
  <c r="I39" i="80"/>
  <c r="H39" i="80"/>
  <c r="G39" i="80"/>
  <c r="F39" i="80"/>
  <c r="E39" i="80"/>
  <c r="D39" i="80"/>
  <c r="C39" i="80"/>
  <c r="B39" i="80"/>
  <c r="EF37" i="80"/>
  <c r="EE37" i="80"/>
  <c r="ED37" i="80"/>
  <c r="EC37" i="80"/>
  <c r="EB37" i="80"/>
  <c r="EA37" i="80"/>
  <c r="DZ37" i="80"/>
  <c r="DY37" i="80"/>
  <c r="DX37" i="80"/>
  <c r="DW37" i="80"/>
  <c r="DV37" i="80"/>
  <c r="DU37" i="80"/>
  <c r="DT37" i="80"/>
  <c r="DS37" i="80"/>
  <c r="DR37" i="80"/>
  <c r="DQ37" i="80"/>
  <c r="DP37" i="80"/>
  <c r="DO37" i="80"/>
  <c r="DN37" i="80"/>
  <c r="DM37" i="80"/>
  <c r="DL37" i="80"/>
  <c r="DK37" i="80"/>
  <c r="DJ37" i="80"/>
  <c r="DI37" i="80"/>
  <c r="DH37" i="80"/>
  <c r="DG37" i="80"/>
  <c r="DF37" i="80"/>
  <c r="DE37" i="80"/>
  <c r="DD37" i="80"/>
  <c r="DC37" i="80"/>
  <c r="DB37" i="80"/>
  <c r="DA37" i="80"/>
  <c r="CZ37" i="80"/>
  <c r="CY37" i="80"/>
  <c r="CX37" i="80"/>
  <c r="CW37" i="80"/>
  <c r="CV37" i="80"/>
  <c r="CU37" i="80"/>
  <c r="CT37" i="80"/>
  <c r="CS37" i="80"/>
  <c r="CR37" i="80"/>
  <c r="CQ37" i="80"/>
  <c r="CP37" i="80"/>
  <c r="CO37" i="80"/>
  <c r="CN37" i="80"/>
  <c r="CM37" i="80"/>
  <c r="CL37" i="80"/>
  <c r="CK37" i="80"/>
  <c r="CJ37" i="80"/>
  <c r="CI37" i="80"/>
  <c r="CH37" i="80"/>
  <c r="CG37" i="80"/>
  <c r="CF37" i="80"/>
  <c r="CE37" i="80"/>
  <c r="CD37" i="80"/>
  <c r="CC37" i="80"/>
  <c r="CB37" i="80"/>
  <c r="CA37" i="80"/>
  <c r="BZ37" i="80"/>
  <c r="BY37" i="80"/>
  <c r="BX37" i="80"/>
  <c r="BW37" i="80"/>
  <c r="BV37" i="80"/>
  <c r="BU37" i="80"/>
  <c r="BT37" i="80"/>
  <c r="BS37" i="80"/>
  <c r="BR37" i="80"/>
  <c r="BQ37" i="80"/>
  <c r="BP37" i="80"/>
  <c r="BO37" i="80"/>
  <c r="BN37" i="80"/>
  <c r="BM37" i="80"/>
  <c r="BL37" i="80"/>
  <c r="BK37" i="80"/>
  <c r="BJ37" i="80"/>
  <c r="BI37" i="80"/>
  <c r="BH37" i="80"/>
  <c r="BG37" i="80"/>
  <c r="BF37" i="80"/>
  <c r="BE37" i="80"/>
  <c r="BD37" i="80"/>
  <c r="BC37" i="80"/>
  <c r="BB37" i="80"/>
  <c r="BA37" i="80"/>
  <c r="AZ37" i="80"/>
  <c r="AY37" i="80"/>
  <c r="AX37" i="80"/>
  <c r="AW37" i="80"/>
  <c r="AV37" i="80"/>
  <c r="AU37" i="80"/>
  <c r="AT37" i="80"/>
  <c r="AS37" i="80"/>
  <c r="AR37" i="80"/>
  <c r="AQ37" i="80"/>
  <c r="AP37" i="80"/>
  <c r="AO37" i="80"/>
  <c r="AN37" i="80"/>
  <c r="AM37" i="80"/>
  <c r="AL37" i="80"/>
  <c r="AK37" i="80"/>
  <c r="AJ37" i="80"/>
  <c r="AI37" i="80"/>
  <c r="AH37" i="80"/>
  <c r="AG37" i="80"/>
  <c r="AF37" i="80"/>
  <c r="AE37" i="80"/>
  <c r="AD37" i="80"/>
  <c r="AC37" i="80"/>
  <c r="AB37" i="80"/>
  <c r="AA37" i="80"/>
  <c r="Z37" i="80"/>
  <c r="Y37" i="80"/>
  <c r="X37" i="80"/>
  <c r="W37" i="80"/>
  <c r="V37" i="80"/>
  <c r="U37" i="80"/>
  <c r="T37" i="80"/>
  <c r="S37" i="80"/>
  <c r="R37" i="80"/>
  <c r="Q37" i="80"/>
  <c r="P37" i="80"/>
  <c r="O37" i="80"/>
  <c r="N37" i="80"/>
  <c r="M37" i="80"/>
  <c r="L37" i="80"/>
  <c r="K37" i="80"/>
  <c r="J37" i="80"/>
  <c r="I37" i="80"/>
  <c r="H37" i="80"/>
  <c r="G37" i="80"/>
  <c r="F37" i="80"/>
  <c r="E37" i="80"/>
  <c r="D37" i="80"/>
  <c r="C37" i="80"/>
  <c r="B37" i="80"/>
  <c r="EF36" i="80"/>
  <c r="EE36" i="80"/>
  <c r="ED36" i="80"/>
  <c r="EC36" i="80"/>
  <c r="EB36" i="80"/>
  <c r="EA36" i="80"/>
  <c r="DZ36" i="80"/>
  <c r="DY36" i="80"/>
  <c r="DX36" i="80"/>
  <c r="DW36" i="80"/>
  <c r="DV36" i="80"/>
  <c r="DU36" i="80"/>
  <c r="DT36" i="80"/>
  <c r="DS36" i="80"/>
  <c r="DR36" i="80"/>
  <c r="DQ36" i="80"/>
  <c r="DP36" i="80"/>
  <c r="DO36" i="80"/>
  <c r="DN36" i="80"/>
  <c r="DM36" i="80"/>
  <c r="DL36" i="80"/>
  <c r="DK36" i="80"/>
  <c r="DJ36" i="80"/>
  <c r="DI36" i="80"/>
  <c r="DH36" i="80"/>
  <c r="DG36" i="80"/>
  <c r="DF36" i="80"/>
  <c r="DE36" i="80"/>
  <c r="DD36" i="80"/>
  <c r="DC36" i="80"/>
  <c r="DB36" i="80"/>
  <c r="DA36" i="80"/>
  <c r="CZ36" i="80"/>
  <c r="CY36" i="80"/>
  <c r="CX36" i="80"/>
  <c r="CW36" i="80"/>
  <c r="CV36" i="80"/>
  <c r="CU36" i="80"/>
  <c r="CT36" i="80"/>
  <c r="CS36" i="80"/>
  <c r="CR36" i="80"/>
  <c r="CQ36" i="80"/>
  <c r="CP36" i="80"/>
  <c r="CO36" i="80"/>
  <c r="CN36" i="80"/>
  <c r="CM36" i="80"/>
  <c r="CL36" i="80"/>
  <c r="CK36" i="80"/>
  <c r="CJ36" i="80"/>
  <c r="CI36" i="80"/>
  <c r="CH36" i="80"/>
  <c r="CG36" i="80"/>
  <c r="CF36" i="80"/>
  <c r="CE36" i="80"/>
  <c r="CD36" i="80"/>
  <c r="CC36" i="80"/>
  <c r="CB36" i="80"/>
  <c r="CA36" i="80"/>
  <c r="BZ36" i="80"/>
  <c r="BY36" i="80"/>
  <c r="BX36" i="80"/>
  <c r="BW36" i="80"/>
  <c r="BV36" i="80"/>
  <c r="BU36" i="80"/>
  <c r="BT36" i="80"/>
  <c r="BS36" i="80"/>
  <c r="BR36" i="80"/>
  <c r="BQ36" i="80"/>
  <c r="BP36" i="80"/>
  <c r="BO36" i="80"/>
  <c r="BN36" i="80"/>
  <c r="BM36" i="80"/>
  <c r="BL36" i="80"/>
  <c r="BK36" i="80"/>
  <c r="BJ36" i="80"/>
  <c r="BI36" i="80"/>
  <c r="BH36" i="80"/>
  <c r="BG36" i="80"/>
  <c r="BF36" i="80"/>
  <c r="BE36" i="80"/>
  <c r="BD36" i="80"/>
  <c r="BC36" i="80"/>
  <c r="BB36" i="80"/>
  <c r="BA36" i="80"/>
  <c r="AZ36" i="80"/>
  <c r="AY36" i="80"/>
  <c r="AX36" i="80"/>
  <c r="AW36" i="80"/>
  <c r="AV36" i="80"/>
  <c r="AU36" i="80"/>
  <c r="AT36" i="80"/>
  <c r="AS36" i="80"/>
  <c r="AR36" i="80"/>
  <c r="AQ36" i="80"/>
  <c r="AP36" i="80"/>
  <c r="AO36" i="80"/>
  <c r="AN36" i="80"/>
  <c r="AM36" i="80"/>
  <c r="AL36" i="80"/>
  <c r="AK36" i="80"/>
  <c r="AJ36" i="80"/>
  <c r="AI36" i="80"/>
  <c r="AH36" i="80"/>
  <c r="AG36" i="80"/>
  <c r="AF36" i="80"/>
  <c r="AE36" i="80"/>
  <c r="AD36" i="80"/>
  <c r="AC36" i="80"/>
  <c r="AB36" i="80"/>
  <c r="AA36" i="80"/>
  <c r="Z36" i="80"/>
  <c r="Y36" i="80"/>
  <c r="X36" i="80"/>
  <c r="W36" i="80"/>
  <c r="V36" i="80"/>
  <c r="U36" i="80"/>
  <c r="T36" i="80"/>
  <c r="S36" i="80"/>
  <c r="R36" i="80"/>
  <c r="Q36" i="80"/>
  <c r="P36" i="80"/>
  <c r="O36" i="80"/>
  <c r="N36" i="80"/>
  <c r="M36" i="80"/>
  <c r="L36" i="80"/>
  <c r="K36" i="80"/>
  <c r="J36" i="80"/>
  <c r="I36" i="80"/>
  <c r="H36" i="80"/>
  <c r="G36" i="80"/>
  <c r="F36" i="80"/>
  <c r="E36" i="80"/>
  <c r="D36" i="80"/>
  <c r="C36" i="80"/>
  <c r="B36" i="80"/>
  <c r="EF34" i="80"/>
  <c r="EE34" i="80"/>
  <c r="ED34" i="80"/>
  <c r="EC34" i="80"/>
  <c r="EB34" i="80"/>
  <c r="EA34" i="80"/>
  <c r="DZ34" i="80"/>
  <c r="DY34" i="80"/>
  <c r="DX34" i="80"/>
  <c r="DW34" i="80"/>
  <c r="DV34" i="80"/>
  <c r="DU34" i="80"/>
  <c r="DT34" i="80"/>
  <c r="DS34" i="80"/>
  <c r="DR34" i="80"/>
  <c r="DQ34" i="80"/>
  <c r="DP34" i="80"/>
  <c r="DO34" i="80"/>
  <c r="DN34" i="80"/>
  <c r="DM34" i="80"/>
  <c r="DL34" i="80"/>
  <c r="DK34" i="80"/>
  <c r="DJ34" i="80"/>
  <c r="DI34" i="80"/>
  <c r="DH34" i="80"/>
  <c r="DG34" i="80"/>
  <c r="DF34" i="80"/>
  <c r="DE34" i="80"/>
  <c r="DD34" i="80"/>
  <c r="DC34" i="80"/>
  <c r="DB34" i="80"/>
  <c r="DA34" i="80"/>
  <c r="CZ34" i="80"/>
  <c r="CY34" i="80"/>
  <c r="CX34" i="80"/>
  <c r="CW34" i="80"/>
  <c r="CV34" i="80"/>
  <c r="CU34" i="80"/>
  <c r="CT34" i="80"/>
  <c r="CS34" i="80"/>
  <c r="CR34" i="80"/>
  <c r="CQ34" i="80"/>
  <c r="CP34" i="80"/>
  <c r="CO34" i="80"/>
  <c r="CN34" i="80"/>
  <c r="CM34" i="80"/>
  <c r="CL34" i="80"/>
  <c r="CK34" i="80"/>
  <c r="CJ34" i="80"/>
  <c r="CI34" i="80"/>
  <c r="CH34" i="80"/>
  <c r="CG34" i="80"/>
  <c r="CF34" i="80"/>
  <c r="CE34" i="80"/>
  <c r="CD34" i="80"/>
  <c r="CC34" i="80"/>
  <c r="CB34" i="80"/>
  <c r="CA34" i="80"/>
  <c r="BZ34" i="80"/>
  <c r="BY34" i="80"/>
  <c r="BX34" i="80"/>
  <c r="BW34" i="80"/>
  <c r="BV34" i="80"/>
  <c r="BU34" i="80"/>
  <c r="BT34" i="80"/>
  <c r="BS34" i="80"/>
  <c r="BR34" i="80"/>
  <c r="BQ34" i="80"/>
  <c r="BP34" i="80"/>
  <c r="BO34" i="80"/>
  <c r="BN34" i="80"/>
  <c r="BM34" i="80"/>
  <c r="BL34" i="80"/>
  <c r="BK34" i="80"/>
  <c r="BJ34" i="80"/>
  <c r="BI34" i="80"/>
  <c r="BH34" i="80"/>
  <c r="BG34" i="80"/>
  <c r="BF34" i="80"/>
  <c r="BE34" i="80"/>
  <c r="BD34" i="80"/>
  <c r="BC34" i="80"/>
  <c r="BB34" i="80"/>
  <c r="BA34" i="80"/>
  <c r="AZ34" i="80"/>
  <c r="AY34" i="80"/>
  <c r="AX34" i="80"/>
  <c r="AW34" i="80"/>
  <c r="AV34" i="80"/>
  <c r="AU34" i="80"/>
  <c r="AT34" i="80"/>
  <c r="AS34" i="80"/>
  <c r="AR34" i="80"/>
  <c r="AQ34" i="80"/>
  <c r="AP34" i="80"/>
  <c r="AO34" i="80"/>
  <c r="AN34" i="80"/>
  <c r="AM34" i="80"/>
  <c r="AL34" i="80"/>
  <c r="AK34" i="80"/>
  <c r="AJ34" i="80"/>
  <c r="AI34" i="80"/>
  <c r="AH34" i="80"/>
  <c r="AG34" i="80"/>
  <c r="AF34" i="80"/>
  <c r="AE34" i="80"/>
  <c r="AD34" i="80"/>
  <c r="AC34" i="80"/>
  <c r="AB34" i="80"/>
  <c r="AA34" i="80"/>
  <c r="Z34" i="80"/>
  <c r="Y34" i="80"/>
  <c r="X34" i="80"/>
  <c r="W34" i="80"/>
  <c r="V34" i="80"/>
  <c r="U34" i="80"/>
  <c r="T34" i="80"/>
  <c r="S34" i="80"/>
  <c r="R34" i="80"/>
  <c r="Q34" i="80"/>
  <c r="P34" i="80"/>
  <c r="O34" i="80"/>
  <c r="N34" i="80"/>
  <c r="M34" i="80"/>
  <c r="L34" i="80"/>
  <c r="K34" i="80"/>
  <c r="J34" i="80"/>
  <c r="I34" i="80"/>
  <c r="H34" i="80"/>
  <c r="G34" i="80"/>
  <c r="F34" i="80"/>
  <c r="E34" i="80"/>
  <c r="D34" i="80"/>
  <c r="C34" i="80"/>
  <c r="B34" i="80"/>
  <c r="EF33" i="80"/>
  <c r="EE33" i="80"/>
  <c r="ED33" i="80"/>
  <c r="EC33" i="80"/>
  <c r="EB33" i="80"/>
  <c r="EA33" i="80"/>
  <c r="DZ33" i="80"/>
  <c r="DY33" i="80"/>
  <c r="DX33" i="80"/>
  <c r="DW33" i="80"/>
  <c r="DV33" i="80"/>
  <c r="DU33" i="80"/>
  <c r="DT33" i="80"/>
  <c r="DS33" i="80"/>
  <c r="DR33" i="80"/>
  <c r="DQ33" i="80"/>
  <c r="DP33" i="80"/>
  <c r="DO33" i="80"/>
  <c r="DN33" i="80"/>
  <c r="DM33" i="80"/>
  <c r="DL33" i="80"/>
  <c r="DK33" i="80"/>
  <c r="DJ33" i="80"/>
  <c r="DI33" i="80"/>
  <c r="DH33" i="80"/>
  <c r="DG33" i="80"/>
  <c r="DF33" i="80"/>
  <c r="DE33" i="80"/>
  <c r="DD33" i="80"/>
  <c r="DC33" i="80"/>
  <c r="DB33" i="80"/>
  <c r="DA33" i="80"/>
  <c r="CZ33" i="80"/>
  <c r="CY33" i="80"/>
  <c r="CX33" i="80"/>
  <c r="CW33" i="80"/>
  <c r="CV33" i="80"/>
  <c r="CU33" i="80"/>
  <c r="CT33" i="80"/>
  <c r="CS33" i="80"/>
  <c r="CR33" i="80"/>
  <c r="CQ33" i="80"/>
  <c r="CP33" i="80"/>
  <c r="CO33" i="80"/>
  <c r="CN33" i="80"/>
  <c r="CM33" i="80"/>
  <c r="CL33" i="80"/>
  <c r="CK33" i="80"/>
  <c r="CJ33" i="80"/>
  <c r="CI33" i="80"/>
  <c r="CH33" i="80"/>
  <c r="CG33" i="80"/>
  <c r="CF33" i="80"/>
  <c r="CE33" i="80"/>
  <c r="CD33" i="80"/>
  <c r="CC33" i="80"/>
  <c r="CB33" i="80"/>
  <c r="CA33" i="80"/>
  <c r="BZ33" i="80"/>
  <c r="BY33" i="80"/>
  <c r="BX33" i="80"/>
  <c r="BW33" i="80"/>
  <c r="BV33" i="80"/>
  <c r="BU33" i="80"/>
  <c r="BT33" i="80"/>
  <c r="BS33" i="80"/>
  <c r="BR33" i="80"/>
  <c r="BQ33" i="80"/>
  <c r="BP33" i="80"/>
  <c r="BO33" i="80"/>
  <c r="BN33" i="80"/>
  <c r="BM33" i="80"/>
  <c r="BL33" i="80"/>
  <c r="BK33" i="80"/>
  <c r="BJ33" i="80"/>
  <c r="BI33" i="80"/>
  <c r="BH33" i="80"/>
  <c r="BG33" i="80"/>
  <c r="BF33" i="80"/>
  <c r="BE33" i="80"/>
  <c r="BD33" i="80"/>
  <c r="BC33" i="80"/>
  <c r="BB33" i="80"/>
  <c r="BA33" i="80"/>
  <c r="AZ33" i="80"/>
  <c r="AY33" i="80"/>
  <c r="AX33" i="80"/>
  <c r="AW33" i="80"/>
  <c r="AV33" i="80"/>
  <c r="AU33" i="80"/>
  <c r="AT33" i="80"/>
  <c r="AS33" i="80"/>
  <c r="AR33" i="80"/>
  <c r="AQ33" i="80"/>
  <c r="AP33" i="80"/>
  <c r="AO33" i="80"/>
  <c r="AN33" i="80"/>
  <c r="AM33" i="80"/>
  <c r="AL33" i="80"/>
  <c r="AK33" i="80"/>
  <c r="AJ33" i="80"/>
  <c r="AI33" i="80"/>
  <c r="AH33" i="80"/>
  <c r="AG33" i="80"/>
  <c r="AF33" i="80"/>
  <c r="AE33" i="80"/>
  <c r="AD33" i="80"/>
  <c r="AC33" i="80"/>
  <c r="AB33" i="80"/>
  <c r="AA33" i="80"/>
  <c r="Z33" i="80"/>
  <c r="Y33" i="80"/>
  <c r="X33" i="80"/>
  <c r="W33" i="80"/>
  <c r="V33" i="80"/>
  <c r="U33" i="80"/>
  <c r="T33" i="80"/>
  <c r="S33" i="80"/>
  <c r="R33" i="80"/>
  <c r="Q33" i="80"/>
  <c r="P33" i="80"/>
  <c r="O33" i="80"/>
  <c r="N33" i="80"/>
  <c r="M33" i="80"/>
  <c r="L33" i="80"/>
  <c r="K33" i="80"/>
  <c r="J33" i="80"/>
  <c r="I33" i="80"/>
  <c r="H33" i="80"/>
  <c r="G33" i="80"/>
  <c r="F33" i="80"/>
  <c r="E33" i="80"/>
  <c r="D33" i="80"/>
  <c r="C33" i="80"/>
  <c r="B33" i="80"/>
  <c r="EF31" i="80"/>
  <c r="EE31" i="80"/>
  <c r="ED31" i="80"/>
  <c r="EC31" i="80"/>
  <c r="EB31" i="80"/>
  <c r="EA31" i="80"/>
  <c r="DZ31" i="80"/>
  <c r="DY31" i="80"/>
  <c r="DX31" i="80"/>
  <c r="DW31" i="80"/>
  <c r="DV31" i="80"/>
  <c r="DU31" i="80"/>
  <c r="DT31" i="80"/>
  <c r="DS31" i="80"/>
  <c r="DR31" i="80"/>
  <c r="DQ31" i="80"/>
  <c r="DP31" i="80"/>
  <c r="DO31" i="80"/>
  <c r="DN31" i="80"/>
  <c r="DM31" i="80"/>
  <c r="DL31" i="80"/>
  <c r="DK31" i="80"/>
  <c r="DJ31" i="80"/>
  <c r="DI31" i="80"/>
  <c r="DH31" i="80"/>
  <c r="DG31" i="80"/>
  <c r="DF31" i="80"/>
  <c r="DE31" i="80"/>
  <c r="DD31" i="80"/>
  <c r="DC31" i="80"/>
  <c r="DB31" i="80"/>
  <c r="DA31" i="80"/>
  <c r="CZ31" i="80"/>
  <c r="CY31" i="80"/>
  <c r="CX31" i="80"/>
  <c r="CW31" i="80"/>
  <c r="CV31" i="80"/>
  <c r="CU31" i="80"/>
  <c r="CT31" i="80"/>
  <c r="CS31" i="80"/>
  <c r="CR31" i="80"/>
  <c r="CQ31" i="80"/>
  <c r="CP31" i="80"/>
  <c r="CO31" i="80"/>
  <c r="CN31" i="80"/>
  <c r="CM31" i="80"/>
  <c r="CL31" i="80"/>
  <c r="CK31" i="80"/>
  <c r="CJ31" i="80"/>
  <c r="CI31" i="80"/>
  <c r="CH31" i="80"/>
  <c r="CG31" i="80"/>
  <c r="CF31" i="80"/>
  <c r="CE31" i="80"/>
  <c r="CD31" i="80"/>
  <c r="CC31" i="80"/>
  <c r="CB31" i="80"/>
  <c r="CA31" i="80"/>
  <c r="BZ31" i="80"/>
  <c r="BY31" i="80"/>
  <c r="BX31" i="80"/>
  <c r="BW31" i="80"/>
  <c r="BV31" i="80"/>
  <c r="BU31" i="80"/>
  <c r="BT31" i="80"/>
  <c r="BS31" i="80"/>
  <c r="BR31" i="80"/>
  <c r="BQ31" i="80"/>
  <c r="BP31" i="80"/>
  <c r="BO31" i="80"/>
  <c r="BN31" i="80"/>
  <c r="BM31" i="80"/>
  <c r="BL31" i="80"/>
  <c r="BK31" i="80"/>
  <c r="BJ31" i="80"/>
  <c r="BI31" i="80"/>
  <c r="BH31" i="80"/>
  <c r="BG31" i="80"/>
  <c r="BF31" i="80"/>
  <c r="BE31" i="80"/>
  <c r="BD31" i="80"/>
  <c r="BC31" i="80"/>
  <c r="BB31" i="80"/>
  <c r="BA31" i="80"/>
  <c r="AZ31" i="80"/>
  <c r="AY31" i="80"/>
  <c r="AX31" i="80"/>
  <c r="AW31" i="80"/>
  <c r="AV31" i="80"/>
  <c r="AU31" i="80"/>
  <c r="AT31" i="80"/>
  <c r="AS31" i="80"/>
  <c r="AR31" i="80"/>
  <c r="AQ31" i="80"/>
  <c r="AP31" i="80"/>
  <c r="AO31" i="80"/>
  <c r="AN31" i="80"/>
  <c r="AM31" i="80"/>
  <c r="AL31" i="80"/>
  <c r="AK31" i="80"/>
  <c r="AJ31" i="80"/>
  <c r="AI31" i="80"/>
  <c r="AH31" i="80"/>
  <c r="AG31" i="80"/>
  <c r="AF31" i="80"/>
  <c r="AE31" i="80"/>
  <c r="AD31" i="80"/>
  <c r="AC31" i="80"/>
  <c r="AB31" i="80"/>
  <c r="AA31" i="80"/>
  <c r="Z31" i="80"/>
  <c r="Y31" i="80"/>
  <c r="X31" i="80"/>
  <c r="W31" i="80"/>
  <c r="V31" i="80"/>
  <c r="U31" i="80"/>
  <c r="T31" i="80"/>
  <c r="S31" i="80"/>
  <c r="R31" i="80"/>
  <c r="Q31" i="80"/>
  <c r="P31" i="80"/>
  <c r="O31" i="80"/>
  <c r="N31" i="80"/>
  <c r="M31" i="80"/>
  <c r="L31" i="80"/>
  <c r="K31" i="80"/>
  <c r="J31" i="80"/>
  <c r="I31" i="80"/>
  <c r="H31" i="80"/>
  <c r="G31" i="80"/>
  <c r="F31" i="80"/>
  <c r="E31" i="80"/>
  <c r="D31" i="80"/>
  <c r="C31" i="80"/>
  <c r="B31" i="80"/>
  <c r="EF30" i="80"/>
  <c r="EE30" i="80"/>
  <c r="ED30" i="80"/>
  <c r="EC30" i="80"/>
  <c r="EB30" i="80"/>
  <c r="EA30" i="80"/>
  <c r="DZ30" i="80"/>
  <c r="DY30" i="80"/>
  <c r="DX30" i="80"/>
  <c r="DW30" i="80"/>
  <c r="DV30" i="80"/>
  <c r="DU30" i="80"/>
  <c r="DT30" i="80"/>
  <c r="DS30" i="80"/>
  <c r="DR30" i="80"/>
  <c r="DQ30" i="80"/>
  <c r="DP30" i="80"/>
  <c r="DO30" i="80"/>
  <c r="DN30" i="80"/>
  <c r="DM30" i="80"/>
  <c r="DL30" i="80"/>
  <c r="DK30" i="80"/>
  <c r="DJ30" i="80"/>
  <c r="DI30" i="80"/>
  <c r="DH30" i="80"/>
  <c r="DG30" i="80"/>
  <c r="DF30" i="80"/>
  <c r="DE30" i="80"/>
  <c r="DD30" i="80"/>
  <c r="DC30" i="80"/>
  <c r="DB30" i="80"/>
  <c r="DA30" i="80"/>
  <c r="CZ30" i="80"/>
  <c r="CY30" i="80"/>
  <c r="CX30" i="80"/>
  <c r="CW30" i="80"/>
  <c r="CV30" i="80"/>
  <c r="CU30" i="80"/>
  <c r="CT30" i="80"/>
  <c r="CS30" i="80"/>
  <c r="CR30" i="80"/>
  <c r="CQ30" i="80"/>
  <c r="CP30" i="80"/>
  <c r="CO30" i="80"/>
  <c r="CN30" i="80"/>
  <c r="CM30" i="80"/>
  <c r="CL30" i="80"/>
  <c r="CK30" i="80"/>
  <c r="CJ30" i="80"/>
  <c r="CI30" i="80"/>
  <c r="CH30" i="80"/>
  <c r="CG30" i="80"/>
  <c r="CF30" i="80"/>
  <c r="CE30" i="80"/>
  <c r="CD30" i="80"/>
  <c r="CC30" i="80"/>
  <c r="CB30" i="80"/>
  <c r="CA30" i="80"/>
  <c r="BZ30" i="80"/>
  <c r="BY30" i="80"/>
  <c r="BX30" i="80"/>
  <c r="BW30" i="80"/>
  <c r="BV30" i="80"/>
  <c r="BU30" i="80"/>
  <c r="BT30" i="80"/>
  <c r="BS30" i="80"/>
  <c r="BR30" i="80"/>
  <c r="BQ30" i="80"/>
  <c r="BP30" i="80"/>
  <c r="BO30" i="80"/>
  <c r="BN30" i="80"/>
  <c r="BM30" i="80"/>
  <c r="BL30" i="80"/>
  <c r="BK30" i="80"/>
  <c r="BJ30" i="80"/>
  <c r="BI30" i="80"/>
  <c r="BH30" i="80"/>
  <c r="BG30" i="80"/>
  <c r="BF30" i="80"/>
  <c r="BE30" i="80"/>
  <c r="BD30" i="80"/>
  <c r="BC30" i="80"/>
  <c r="BB30" i="80"/>
  <c r="BA30" i="80"/>
  <c r="AZ30" i="80"/>
  <c r="AY30" i="80"/>
  <c r="AX30" i="80"/>
  <c r="AW30" i="80"/>
  <c r="AV30" i="80"/>
  <c r="AU30" i="80"/>
  <c r="AT30" i="80"/>
  <c r="AS30" i="80"/>
  <c r="AR30" i="80"/>
  <c r="AQ30" i="80"/>
  <c r="AP30" i="80"/>
  <c r="AO30" i="80"/>
  <c r="AN30" i="80"/>
  <c r="AM30" i="80"/>
  <c r="AL30" i="80"/>
  <c r="AK30" i="80"/>
  <c r="AJ30" i="80"/>
  <c r="AI30" i="80"/>
  <c r="AH30" i="80"/>
  <c r="AG30" i="80"/>
  <c r="AF30" i="80"/>
  <c r="AE30" i="80"/>
  <c r="AD30" i="80"/>
  <c r="AC30" i="80"/>
  <c r="AB30" i="80"/>
  <c r="AA30" i="80"/>
  <c r="Z30" i="80"/>
  <c r="Y30" i="80"/>
  <c r="X30" i="80"/>
  <c r="W30" i="80"/>
  <c r="V30" i="80"/>
  <c r="U30" i="80"/>
  <c r="T30" i="80"/>
  <c r="S30" i="80"/>
  <c r="R30" i="80"/>
  <c r="Q30" i="80"/>
  <c r="P30" i="80"/>
  <c r="O30" i="80"/>
  <c r="N30" i="80"/>
  <c r="M30" i="80"/>
  <c r="L30" i="80"/>
  <c r="K30" i="80"/>
  <c r="J30" i="80"/>
  <c r="I30" i="80"/>
  <c r="H30" i="80"/>
  <c r="G30" i="80"/>
  <c r="F30" i="80"/>
  <c r="E30" i="80"/>
  <c r="D30" i="80"/>
  <c r="C30" i="80"/>
  <c r="B30" i="80"/>
  <c r="EF28" i="80"/>
  <c r="EE28" i="80"/>
  <c r="ED28" i="80"/>
  <c r="EC28" i="80"/>
  <c r="EB28" i="80"/>
  <c r="EA28" i="80"/>
  <c r="DZ28" i="80"/>
  <c r="DY28" i="80"/>
  <c r="DX28" i="80"/>
  <c r="DW28" i="80"/>
  <c r="DV28" i="80"/>
  <c r="DU28" i="80"/>
  <c r="DT28" i="80"/>
  <c r="DS28" i="80"/>
  <c r="DR28" i="80"/>
  <c r="DQ28" i="80"/>
  <c r="DP28" i="80"/>
  <c r="DO28" i="80"/>
  <c r="DN28" i="80"/>
  <c r="DM28" i="80"/>
  <c r="DL28" i="80"/>
  <c r="DK28" i="80"/>
  <c r="DJ28" i="80"/>
  <c r="DI28" i="80"/>
  <c r="DH28" i="80"/>
  <c r="DG28" i="80"/>
  <c r="DF28" i="80"/>
  <c r="DE28" i="80"/>
  <c r="DD28" i="80"/>
  <c r="DC28" i="80"/>
  <c r="DB28" i="80"/>
  <c r="DA28" i="80"/>
  <c r="CZ28" i="80"/>
  <c r="CY28" i="80"/>
  <c r="CX28" i="80"/>
  <c r="CW28" i="80"/>
  <c r="CV28" i="80"/>
  <c r="CU28" i="80"/>
  <c r="CT28" i="80"/>
  <c r="CS28" i="80"/>
  <c r="CR28" i="80"/>
  <c r="CQ28" i="80"/>
  <c r="CP28" i="80"/>
  <c r="CO28" i="80"/>
  <c r="CN28" i="80"/>
  <c r="CM28" i="80"/>
  <c r="CL28" i="80"/>
  <c r="CK28" i="80"/>
  <c r="CJ28" i="80"/>
  <c r="CI28" i="80"/>
  <c r="CH28" i="80"/>
  <c r="CG28" i="80"/>
  <c r="CF28" i="80"/>
  <c r="CE28" i="80"/>
  <c r="CD28" i="80"/>
  <c r="CC28" i="80"/>
  <c r="CB28" i="80"/>
  <c r="CA28" i="80"/>
  <c r="BZ28" i="80"/>
  <c r="BY28" i="80"/>
  <c r="BX28" i="80"/>
  <c r="BW28" i="80"/>
  <c r="BV28" i="80"/>
  <c r="BU28" i="80"/>
  <c r="BT28" i="80"/>
  <c r="BS28" i="80"/>
  <c r="BR28" i="80"/>
  <c r="BQ28" i="80"/>
  <c r="BP28" i="80"/>
  <c r="BO28" i="80"/>
  <c r="BN28" i="80"/>
  <c r="BM28" i="80"/>
  <c r="BL28" i="80"/>
  <c r="BK28" i="80"/>
  <c r="BJ28" i="80"/>
  <c r="BI28" i="80"/>
  <c r="BH28" i="80"/>
  <c r="BG28" i="80"/>
  <c r="BF28" i="80"/>
  <c r="BE28" i="80"/>
  <c r="BD28" i="80"/>
  <c r="BC28" i="80"/>
  <c r="BB28" i="80"/>
  <c r="BA28" i="80"/>
  <c r="AZ28" i="80"/>
  <c r="AY28" i="80"/>
  <c r="AX28" i="80"/>
  <c r="AW28" i="80"/>
  <c r="AV28" i="80"/>
  <c r="AU28" i="80"/>
  <c r="AT28" i="80"/>
  <c r="AS28" i="80"/>
  <c r="AR28" i="80"/>
  <c r="AQ28" i="80"/>
  <c r="AP28" i="80"/>
  <c r="AO28" i="80"/>
  <c r="AN28" i="80"/>
  <c r="AM28" i="80"/>
  <c r="AL28" i="80"/>
  <c r="AK28" i="80"/>
  <c r="AJ28" i="80"/>
  <c r="AI28" i="80"/>
  <c r="AH28" i="80"/>
  <c r="AG28" i="80"/>
  <c r="AF28" i="80"/>
  <c r="AE28" i="80"/>
  <c r="AD28" i="80"/>
  <c r="AC28" i="80"/>
  <c r="AB28" i="80"/>
  <c r="AA28" i="80"/>
  <c r="Z28" i="80"/>
  <c r="Y28" i="80"/>
  <c r="X28" i="80"/>
  <c r="W28" i="80"/>
  <c r="V28" i="80"/>
  <c r="U28" i="80"/>
  <c r="T28" i="80"/>
  <c r="S28" i="80"/>
  <c r="R28" i="80"/>
  <c r="Q28" i="80"/>
  <c r="P28" i="80"/>
  <c r="O28" i="80"/>
  <c r="N28" i="80"/>
  <c r="M28" i="80"/>
  <c r="L28" i="80"/>
  <c r="K28" i="80"/>
  <c r="J28" i="80"/>
  <c r="I28" i="80"/>
  <c r="H28" i="80"/>
  <c r="G28" i="80"/>
  <c r="F28" i="80"/>
  <c r="E28" i="80"/>
  <c r="D28" i="80"/>
  <c r="C28" i="80"/>
  <c r="B28" i="80"/>
  <c r="EF27" i="80"/>
  <c r="EE27" i="80"/>
  <c r="ED27" i="80"/>
  <c r="EC27" i="80"/>
  <c r="EB27" i="80"/>
  <c r="EA27" i="80"/>
  <c r="DZ27" i="80"/>
  <c r="DY27" i="80"/>
  <c r="DX27" i="80"/>
  <c r="DW27" i="80"/>
  <c r="DV27" i="80"/>
  <c r="DU27" i="80"/>
  <c r="DT27" i="80"/>
  <c r="DS27" i="80"/>
  <c r="DR27" i="80"/>
  <c r="DQ27" i="80"/>
  <c r="DP27" i="80"/>
  <c r="DO27" i="80"/>
  <c r="DN27" i="80"/>
  <c r="DM27" i="80"/>
  <c r="DL27" i="80"/>
  <c r="DK27" i="80"/>
  <c r="DJ27" i="80"/>
  <c r="DI27" i="80"/>
  <c r="DH27" i="80"/>
  <c r="DG27" i="80"/>
  <c r="DF27" i="80"/>
  <c r="DE27" i="80"/>
  <c r="DD27" i="80"/>
  <c r="DC27" i="80"/>
  <c r="DB27" i="80"/>
  <c r="DA27" i="80"/>
  <c r="CZ27" i="80"/>
  <c r="CY27" i="80"/>
  <c r="CX27" i="80"/>
  <c r="CW27" i="80"/>
  <c r="CV27" i="80"/>
  <c r="CU27" i="80"/>
  <c r="CT27" i="80"/>
  <c r="CS27" i="80"/>
  <c r="CR27" i="80"/>
  <c r="CQ27" i="80"/>
  <c r="CP27" i="80"/>
  <c r="CO27" i="80"/>
  <c r="CN27" i="80"/>
  <c r="CM27" i="80"/>
  <c r="CL27" i="80"/>
  <c r="CK27" i="80"/>
  <c r="CJ27" i="80"/>
  <c r="CI27" i="80"/>
  <c r="CH27" i="80"/>
  <c r="CG27" i="80"/>
  <c r="CF27" i="80"/>
  <c r="CE27" i="80"/>
  <c r="CD27" i="80"/>
  <c r="CC27" i="80"/>
  <c r="CB27" i="80"/>
  <c r="CA27" i="80"/>
  <c r="BZ27" i="80"/>
  <c r="BY27" i="80"/>
  <c r="BX27" i="80"/>
  <c r="BW27" i="80"/>
  <c r="BV27" i="80"/>
  <c r="BU27" i="80"/>
  <c r="BT27" i="80"/>
  <c r="BS27" i="80"/>
  <c r="BR27" i="80"/>
  <c r="BQ27" i="80"/>
  <c r="BP27" i="80"/>
  <c r="BO27" i="80"/>
  <c r="BN27" i="80"/>
  <c r="BM27" i="80"/>
  <c r="BL27" i="80"/>
  <c r="BK27" i="80"/>
  <c r="BJ27" i="80"/>
  <c r="BI27" i="80"/>
  <c r="BH27" i="80"/>
  <c r="BG27" i="80"/>
  <c r="BF27" i="80"/>
  <c r="BE27" i="80"/>
  <c r="BD27" i="80"/>
  <c r="BC27" i="80"/>
  <c r="BB27" i="80"/>
  <c r="BA27" i="80"/>
  <c r="AZ27" i="80"/>
  <c r="AY27" i="80"/>
  <c r="AX27" i="80"/>
  <c r="AW27" i="80"/>
  <c r="AV27" i="80"/>
  <c r="AU27" i="80"/>
  <c r="AT27" i="80"/>
  <c r="AS27" i="80"/>
  <c r="AR27" i="80"/>
  <c r="AQ27" i="80"/>
  <c r="AP27" i="80"/>
  <c r="AO27" i="80"/>
  <c r="AN27" i="80"/>
  <c r="AM27" i="80"/>
  <c r="AL27" i="80"/>
  <c r="AK27" i="80"/>
  <c r="AJ27" i="80"/>
  <c r="AI27" i="80"/>
  <c r="AH27" i="80"/>
  <c r="AG27" i="80"/>
  <c r="AF27" i="80"/>
  <c r="AE27" i="80"/>
  <c r="AD27" i="80"/>
  <c r="AC27" i="80"/>
  <c r="AB27" i="80"/>
  <c r="AA27" i="80"/>
  <c r="Z27" i="80"/>
  <c r="Y27" i="80"/>
  <c r="X27" i="80"/>
  <c r="W27" i="80"/>
  <c r="V27" i="80"/>
  <c r="U27" i="80"/>
  <c r="T27" i="80"/>
  <c r="S27" i="80"/>
  <c r="R27" i="80"/>
  <c r="Q27" i="80"/>
  <c r="P27" i="80"/>
  <c r="O27" i="80"/>
  <c r="N27" i="80"/>
  <c r="M27" i="80"/>
  <c r="L27" i="80"/>
  <c r="K27" i="80"/>
  <c r="J27" i="80"/>
  <c r="I27" i="80"/>
  <c r="H27" i="80"/>
  <c r="G27" i="80"/>
  <c r="F27" i="80"/>
  <c r="E27" i="80"/>
  <c r="D27" i="80"/>
  <c r="C27" i="80"/>
  <c r="B27" i="80"/>
  <c r="EF25" i="80"/>
  <c r="EE25" i="80"/>
  <c r="ED25" i="80"/>
  <c r="EC25" i="80"/>
  <c r="EB25" i="80"/>
  <c r="EA25" i="80"/>
  <c r="DZ25" i="80"/>
  <c r="DY25" i="80"/>
  <c r="DX25" i="80"/>
  <c r="DW25" i="80"/>
  <c r="DV25" i="80"/>
  <c r="DU25" i="80"/>
  <c r="DT25" i="80"/>
  <c r="DS25" i="80"/>
  <c r="DR25" i="80"/>
  <c r="DQ25" i="80"/>
  <c r="DP25" i="80"/>
  <c r="DO25" i="80"/>
  <c r="DN25" i="80"/>
  <c r="DM25" i="80"/>
  <c r="DL25" i="80"/>
  <c r="DK25" i="80"/>
  <c r="DJ25" i="80"/>
  <c r="DI25" i="80"/>
  <c r="DH25" i="80"/>
  <c r="DG25" i="80"/>
  <c r="DF25" i="80"/>
  <c r="DE25" i="80"/>
  <c r="DD25" i="80"/>
  <c r="DC25" i="80"/>
  <c r="DB25" i="80"/>
  <c r="DA25" i="80"/>
  <c r="CZ25" i="80"/>
  <c r="CY25" i="80"/>
  <c r="CX25" i="80"/>
  <c r="CW25" i="80"/>
  <c r="CV25" i="80"/>
  <c r="CU25" i="80"/>
  <c r="CT25" i="80"/>
  <c r="CS25" i="80"/>
  <c r="CR25" i="80"/>
  <c r="CQ25" i="80"/>
  <c r="CP25" i="80"/>
  <c r="CO25" i="80"/>
  <c r="CN25" i="80"/>
  <c r="CM25" i="80"/>
  <c r="CL25" i="80"/>
  <c r="CK25" i="80"/>
  <c r="CJ25" i="80"/>
  <c r="CI25" i="80"/>
  <c r="CH25" i="80"/>
  <c r="CG25" i="80"/>
  <c r="CF25" i="80"/>
  <c r="CE25" i="80"/>
  <c r="CD25" i="80"/>
  <c r="CC25" i="80"/>
  <c r="CB25" i="80"/>
  <c r="CA25" i="80"/>
  <c r="BZ25" i="80"/>
  <c r="BY25" i="80"/>
  <c r="BX25" i="80"/>
  <c r="BW25" i="80"/>
  <c r="BV25" i="80"/>
  <c r="BU25" i="80"/>
  <c r="BT25" i="80"/>
  <c r="BS25" i="80"/>
  <c r="BR25" i="80"/>
  <c r="BQ25" i="80"/>
  <c r="BP25" i="80"/>
  <c r="BO25" i="80"/>
  <c r="BN25" i="80"/>
  <c r="BM25" i="80"/>
  <c r="BL25" i="80"/>
  <c r="BK25" i="80"/>
  <c r="BJ25" i="80"/>
  <c r="BI25" i="80"/>
  <c r="BH25" i="80"/>
  <c r="BG25" i="80"/>
  <c r="BF25" i="80"/>
  <c r="BE25" i="80"/>
  <c r="BD25" i="80"/>
  <c r="BC25" i="80"/>
  <c r="BB25" i="80"/>
  <c r="BA25" i="80"/>
  <c r="AZ25" i="80"/>
  <c r="AY25" i="80"/>
  <c r="AX25" i="80"/>
  <c r="AW25" i="80"/>
  <c r="AV25" i="80"/>
  <c r="AU25" i="80"/>
  <c r="AT25" i="80"/>
  <c r="AS25" i="80"/>
  <c r="AR25" i="80"/>
  <c r="AQ25" i="80"/>
  <c r="AP25" i="80"/>
  <c r="AO25" i="80"/>
  <c r="AN25" i="80"/>
  <c r="AM25" i="80"/>
  <c r="AL25" i="80"/>
  <c r="AK25" i="80"/>
  <c r="AJ25" i="80"/>
  <c r="AI25" i="80"/>
  <c r="AH25" i="80"/>
  <c r="AG25" i="80"/>
  <c r="AF25" i="80"/>
  <c r="AE25" i="80"/>
  <c r="AD25" i="80"/>
  <c r="AC25" i="80"/>
  <c r="AB25" i="80"/>
  <c r="AA25" i="80"/>
  <c r="Z25" i="80"/>
  <c r="Y25" i="80"/>
  <c r="X25" i="80"/>
  <c r="W25" i="80"/>
  <c r="V25" i="80"/>
  <c r="U25" i="80"/>
  <c r="T25" i="80"/>
  <c r="S25" i="80"/>
  <c r="R25" i="80"/>
  <c r="Q25" i="80"/>
  <c r="P25" i="80"/>
  <c r="O25" i="80"/>
  <c r="N25" i="80"/>
  <c r="M25" i="80"/>
  <c r="L25" i="80"/>
  <c r="K25" i="80"/>
  <c r="J25" i="80"/>
  <c r="I25" i="80"/>
  <c r="H25" i="80"/>
  <c r="G25" i="80"/>
  <c r="F25" i="80"/>
  <c r="E25" i="80"/>
  <c r="D25" i="80"/>
  <c r="C25" i="80"/>
  <c r="B25" i="80"/>
  <c r="EF24" i="80"/>
  <c r="EE24" i="80"/>
  <c r="ED24" i="80"/>
  <c r="EC24" i="80"/>
  <c r="EB24" i="80"/>
  <c r="EA24" i="80"/>
  <c r="DZ24" i="80"/>
  <c r="DY24" i="80"/>
  <c r="DX24" i="80"/>
  <c r="DW24" i="80"/>
  <c r="DV24" i="80"/>
  <c r="DU24" i="80"/>
  <c r="DT24" i="80"/>
  <c r="DS24" i="80"/>
  <c r="DR24" i="80"/>
  <c r="DQ24" i="80"/>
  <c r="DP24" i="80"/>
  <c r="DO24" i="80"/>
  <c r="DN24" i="80"/>
  <c r="DM24" i="80"/>
  <c r="DL24" i="80"/>
  <c r="DK24" i="80"/>
  <c r="DJ24" i="80"/>
  <c r="DI24" i="80"/>
  <c r="DH24" i="80"/>
  <c r="DG24" i="80"/>
  <c r="DF24" i="80"/>
  <c r="DE24" i="80"/>
  <c r="DD24" i="80"/>
  <c r="DC24" i="80"/>
  <c r="DB24" i="80"/>
  <c r="DA24" i="80"/>
  <c r="CZ24" i="80"/>
  <c r="CY24" i="80"/>
  <c r="CX24" i="80"/>
  <c r="CW24" i="80"/>
  <c r="CV24" i="80"/>
  <c r="CU24" i="80"/>
  <c r="CT24" i="80"/>
  <c r="CS24" i="80"/>
  <c r="CR24" i="80"/>
  <c r="CQ24" i="80"/>
  <c r="CP24" i="80"/>
  <c r="CO24" i="80"/>
  <c r="CN24" i="80"/>
  <c r="CM24" i="80"/>
  <c r="CL24" i="80"/>
  <c r="CK24" i="80"/>
  <c r="CJ24" i="80"/>
  <c r="CI24" i="80"/>
  <c r="CH24" i="80"/>
  <c r="CG24" i="80"/>
  <c r="CF24" i="80"/>
  <c r="CE24" i="80"/>
  <c r="CD24" i="80"/>
  <c r="CC24" i="80"/>
  <c r="CB24" i="80"/>
  <c r="CA24" i="80"/>
  <c r="BZ24" i="80"/>
  <c r="BY24" i="80"/>
  <c r="BX24" i="80"/>
  <c r="BW24" i="80"/>
  <c r="BV24" i="80"/>
  <c r="BU24" i="80"/>
  <c r="BT24" i="80"/>
  <c r="BS24" i="80"/>
  <c r="BR24" i="80"/>
  <c r="BQ24" i="80"/>
  <c r="BP24" i="80"/>
  <c r="BO24" i="80"/>
  <c r="BN24" i="80"/>
  <c r="BM24" i="80"/>
  <c r="BL24" i="80"/>
  <c r="BK24" i="80"/>
  <c r="BJ24" i="80"/>
  <c r="BI24" i="80"/>
  <c r="BH24" i="80"/>
  <c r="BG24" i="80"/>
  <c r="BF24" i="80"/>
  <c r="BE24" i="80"/>
  <c r="BD24" i="80"/>
  <c r="BC24" i="80"/>
  <c r="BB24" i="80"/>
  <c r="BA24" i="80"/>
  <c r="AZ24" i="80"/>
  <c r="AY24" i="80"/>
  <c r="AX24" i="80"/>
  <c r="AW24" i="80"/>
  <c r="AV24" i="80"/>
  <c r="AU24" i="80"/>
  <c r="AT24" i="80"/>
  <c r="AS24" i="80"/>
  <c r="AR24" i="80"/>
  <c r="AQ24" i="80"/>
  <c r="AP24" i="80"/>
  <c r="AO24" i="80"/>
  <c r="AN24" i="80"/>
  <c r="AM24" i="80"/>
  <c r="AL24" i="80"/>
  <c r="AK24" i="80"/>
  <c r="AJ24" i="80"/>
  <c r="AI24" i="80"/>
  <c r="AH24" i="80"/>
  <c r="AG24" i="80"/>
  <c r="AF24" i="80"/>
  <c r="AE24" i="80"/>
  <c r="AD24" i="80"/>
  <c r="AC24" i="80"/>
  <c r="AB24" i="80"/>
  <c r="AA24" i="80"/>
  <c r="Z24" i="80"/>
  <c r="Y24" i="80"/>
  <c r="X24" i="80"/>
  <c r="W24" i="80"/>
  <c r="V24" i="80"/>
  <c r="U24" i="80"/>
  <c r="T24" i="80"/>
  <c r="S24" i="80"/>
  <c r="R24" i="80"/>
  <c r="Q24" i="80"/>
  <c r="P24" i="80"/>
  <c r="O24" i="80"/>
  <c r="N24" i="80"/>
  <c r="M24" i="80"/>
  <c r="L24" i="80"/>
  <c r="K24" i="80"/>
  <c r="J24" i="80"/>
  <c r="I24" i="80"/>
  <c r="H24" i="80"/>
  <c r="G24" i="80"/>
  <c r="F24" i="80"/>
  <c r="E24" i="80"/>
  <c r="D24" i="80"/>
  <c r="C24" i="80"/>
  <c r="B24" i="80"/>
  <c r="EF23" i="80"/>
  <c r="EE23" i="80"/>
  <c r="ED23" i="80"/>
  <c r="EC23" i="80"/>
  <c r="EB23" i="80"/>
  <c r="EA23" i="80"/>
  <c r="DZ23" i="80"/>
  <c r="DY23" i="80"/>
  <c r="DX23" i="80"/>
  <c r="DW23" i="80"/>
  <c r="DV23" i="80"/>
  <c r="DU23" i="80"/>
  <c r="DT23" i="80"/>
  <c r="DS23" i="80"/>
  <c r="DR23" i="80"/>
  <c r="DQ23" i="80"/>
  <c r="DP23" i="80"/>
  <c r="DO23" i="80"/>
  <c r="DN23" i="80"/>
  <c r="DM23" i="80"/>
  <c r="DL23" i="80"/>
  <c r="DK23" i="80"/>
  <c r="DJ23" i="80"/>
  <c r="DI23" i="80"/>
  <c r="DH23" i="80"/>
  <c r="DG23" i="80"/>
  <c r="DF23" i="80"/>
  <c r="DE23" i="80"/>
  <c r="DD23" i="80"/>
  <c r="DC23" i="80"/>
  <c r="DB23" i="80"/>
  <c r="DA23" i="80"/>
  <c r="CZ23" i="80"/>
  <c r="CY23" i="80"/>
  <c r="CX23" i="80"/>
  <c r="CW23" i="80"/>
  <c r="CV23" i="80"/>
  <c r="CU23" i="80"/>
  <c r="CT23" i="80"/>
  <c r="CS23" i="80"/>
  <c r="CR23" i="80"/>
  <c r="CQ23" i="80"/>
  <c r="CP23" i="80"/>
  <c r="CO23" i="80"/>
  <c r="CN23" i="80"/>
  <c r="CM23" i="80"/>
  <c r="CL23" i="80"/>
  <c r="CK23" i="80"/>
  <c r="CJ23" i="80"/>
  <c r="CI23" i="80"/>
  <c r="CH23" i="80"/>
  <c r="CG23" i="80"/>
  <c r="CF23" i="80"/>
  <c r="CE23" i="80"/>
  <c r="CD23" i="80"/>
  <c r="CC23" i="80"/>
  <c r="CB23" i="80"/>
  <c r="CA23" i="80"/>
  <c r="BZ23" i="80"/>
  <c r="BY23" i="80"/>
  <c r="BX23" i="80"/>
  <c r="BW23" i="80"/>
  <c r="BV23" i="80"/>
  <c r="BU23" i="80"/>
  <c r="BT23" i="80"/>
  <c r="BS23" i="80"/>
  <c r="BR23" i="80"/>
  <c r="BQ23" i="80"/>
  <c r="BP23" i="80"/>
  <c r="BO23" i="80"/>
  <c r="BN23" i="80"/>
  <c r="BM23" i="80"/>
  <c r="BL23" i="80"/>
  <c r="BK23" i="80"/>
  <c r="BJ23" i="80"/>
  <c r="BI23" i="80"/>
  <c r="BH23" i="80"/>
  <c r="BG23" i="80"/>
  <c r="BF23" i="80"/>
  <c r="BE23" i="80"/>
  <c r="BD23" i="80"/>
  <c r="BC23" i="80"/>
  <c r="BB23" i="80"/>
  <c r="BA23" i="80"/>
  <c r="AZ23" i="80"/>
  <c r="AY23" i="80"/>
  <c r="AX23" i="80"/>
  <c r="AW23" i="80"/>
  <c r="AV23" i="80"/>
  <c r="AU23" i="80"/>
  <c r="AT23" i="80"/>
  <c r="AS23" i="80"/>
  <c r="AR23" i="80"/>
  <c r="AQ23" i="80"/>
  <c r="AP23" i="80"/>
  <c r="AO23" i="80"/>
  <c r="AN23" i="80"/>
  <c r="AM23" i="80"/>
  <c r="AL23" i="80"/>
  <c r="AK23" i="80"/>
  <c r="AJ23" i="80"/>
  <c r="AI23" i="80"/>
  <c r="AH23" i="80"/>
  <c r="AG23" i="80"/>
  <c r="AF23" i="80"/>
  <c r="AE23" i="80"/>
  <c r="AD23" i="80"/>
  <c r="AC23" i="80"/>
  <c r="AB23" i="80"/>
  <c r="AA23" i="80"/>
  <c r="Z23" i="80"/>
  <c r="Y23" i="80"/>
  <c r="X23" i="80"/>
  <c r="W23" i="80"/>
  <c r="V23" i="80"/>
  <c r="U23" i="80"/>
  <c r="T23" i="80"/>
  <c r="S23" i="80"/>
  <c r="R23" i="80"/>
  <c r="Q23" i="80"/>
  <c r="P23" i="80"/>
  <c r="O23" i="80"/>
  <c r="N23" i="80"/>
  <c r="M23" i="80"/>
  <c r="L23" i="80"/>
  <c r="K23" i="80"/>
  <c r="J23" i="80"/>
  <c r="I23" i="80"/>
  <c r="H23" i="80"/>
  <c r="G23" i="80"/>
  <c r="F23" i="80"/>
  <c r="E23" i="80"/>
  <c r="D23" i="80"/>
  <c r="C23" i="80"/>
  <c r="B23" i="80"/>
  <c r="EF21" i="80"/>
  <c r="EE21" i="80"/>
  <c r="ED21" i="80"/>
  <c r="EC21" i="80"/>
  <c r="EB21" i="80"/>
  <c r="EA21" i="80"/>
  <c r="DZ21" i="80"/>
  <c r="DY21" i="80"/>
  <c r="DX21" i="80"/>
  <c r="DW21" i="80"/>
  <c r="DV21" i="80"/>
  <c r="DU21" i="80"/>
  <c r="DT21" i="80"/>
  <c r="DS21" i="80"/>
  <c r="DR21" i="80"/>
  <c r="DQ21" i="80"/>
  <c r="DP21" i="80"/>
  <c r="DO21" i="80"/>
  <c r="DN21" i="80"/>
  <c r="DM21" i="80"/>
  <c r="DL21" i="80"/>
  <c r="DK21" i="80"/>
  <c r="DJ21" i="80"/>
  <c r="DI21" i="80"/>
  <c r="DH21" i="80"/>
  <c r="DG21" i="80"/>
  <c r="DF21" i="80"/>
  <c r="DE21" i="80"/>
  <c r="DD21" i="80"/>
  <c r="DC21" i="80"/>
  <c r="DB21" i="80"/>
  <c r="DA21" i="80"/>
  <c r="CZ21" i="80"/>
  <c r="CY21" i="80"/>
  <c r="CX21" i="80"/>
  <c r="CW21" i="80"/>
  <c r="CV21" i="80"/>
  <c r="CU21" i="80"/>
  <c r="CT21" i="80"/>
  <c r="CS21" i="80"/>
  <c r="CR21" i="80"/>
  <c r="CQ21" i="80"/>
  <c r="CP21" i="80"/>
  <c r="CO21" i="80"/>
  <c r="CN21" i="80"/>
  <c r="CM21" i="80"/>
  <c r="CL21" i="80"/>
  <c r="CK21" i="80"/>
  <c r="CJ21" i="80"/>
  <c r="CI21" i="80"/>
  <c r="CH21" i="80"/>
  <c r="CG21" i="80"/>
  <c r="CF21" i="80"/>
  <c r="CE21" i="80"/>
  <c r="CD21" i="80"/>
  <c r="CC21" i="80"/>
  <c r="CB21" i="80"/>
  <c r="CA21" i="80"/>
  <c r="BZ21" i="80"/>
  <c r="BY21" i="80"/>
  <c r="BX21" i="80"/>
  <c r="BW21" i="80"/>
  <c r="BV21" i="80"/>
  <c r="BU21" i="80"/>
  <c r="BT21" i="80"/>
  <c r="BS21" i="80"/>
  <c r="BR21" i="80"/>
  <c r="BQ21" i="80"/>
  <c r="BP21" i="80"/>
  <c r="BO21" i="80"/>
  <c r="BN21" i="80"/>
  <c r="BM21" i="80"/>
  <c r="BL21" i="80"/>
  <c r="BK21" i="80"/>
  <c r="BJ21" i="80"/>
  <c r="BI21" i="80"/>
  <c r="BH21" i="80"/>
  <c r="BG21" i="80"/>
  <c r="BF21" i="80"/>
  <c r="BE21" i="80"/>
  <c r="BD21" i="80"/>
  <c r="BC21" i="80"/>
  <c r="BB21" i="80"/>
  <c r="BA21" i="80"/>
  <c r="AZ21" i="80"/>
  <c r="AY21" i="80"/>
  <c r="AX21" i="80"/>
  <c r="AW21" i="80"/>
  <c r="AV21" i="80"/>
  <c r="AU21" i="80"/>
  <c r="AT21" i="80"/>
  <c r="AS21" i="80"/>
  <c r="AR21" i="80"/>
  <c r="AQ21" i="80"/>
  <c r="AP21" i="80"/>
  <c r="AO21" i="80"/>
  <c r="AN21" i="80"/>
  <c r="AM21" i="80"/>
  <c r="AL21" i="80"/>
  <c r="AK21" i="80"/>
  <c r="AJ21" i="80"/>
  <c r="AI21" i="80"/>
  <c r="AH21" i="80"/>
  <c r="AG21" i="80"/>
  <c r="AF21" i="80"/>
  <c r="AE21" i="80"/>
  <c r="AD21" i="80"/>
  <c r="AC21" i="80"/>
  <c r="AB21" i="80"/>
  <c r="AA21" i="80"/>
  <c r="Z21" i="80"/>
  <c r="Y21" i="80"/>
  <c r="X21" i="80"/>
  <c r="W21" i="80"/>
  <c r="V21" i="80"/>
  <c r="U21" i="80"/>
  <c r="T21" i="80"/>
  <c r="S21" i="80"/>
  <c r="R21" i="80"/>
  <c r="Q21" i="80"/>
  <c r="P21" i="80"/>
  <c r="O21" i="80"/>
  <c r="N21" i="80"/>
  <c r="M21" i="80"/>
  <c r="L21" i="80"/>
  <c r="K21" i="80"/>
  <c r="J21" i="80"/>
  <c r="I21" i="80"/>
  <c r="H21" i="80"/>
  <c r="G21" i="80"/>
  <c r="F21" i="80"/>
  <c r="E21" i="80"/>
  <c r="D21" i="80"/>
  <c r="C21" i="80"/>
  <c r="B21" i="80"/>
  <c r="EF20" i="80"/>
  <c r="EE20" i="80"/>
  <c r="ED20" i="80"/>
  <c r="EC20" i="80"/>
  <c r="EB20" i="80"/>
  <c r="EA20" i="80"/>
  <c r="DZ20" i="80"/>
  <c r="DY20" i="80"/>
  <c r="DX20" i="80"/>
  <c r="DW20" i="80"/>
  <c r="DV20" i="80"/>
  <c r="DU20" i="80"/>
  <c r="DT20" i="80"/>
  <c r="DS20" i="80"/>
  <c r="DR20" i="80"/>
  <c r="DQ20" i="80"/>
  <c r="DP20" i="80"/>
  <c r="DO20" i="80"/>
  <c r="DN20" i="80"/>
  <c r="DM20" i="80"/>
  <c r="DL20" i="80"/>
  <c r="DK20" i="80"/>
  <c r="DJ20" i="80"/>
  <c r="DI20" i="80"/>
  <c r="DH20" i="80"/>
  <c r="DG20" i="80"/>
  <c r="DF20" i="80"/>
  <c r="DE20" i="80"/>
  <c r="DD20" i="80"/>
  <c r="DC20" i="80"/>
  <c r="DB20" i="80"/>
  <c r="DA20" i="80"/>
  <c r="CZ20" i="80"/>
  <c r="CY20" i="80"/>
  <c r="CX20" i="80"/>
  <c r="CW20" i="80"/>
  <c r="CV20" i="80"/>
  <c r="CU20" i="80"/>
  <c r="CT20" i="80"/>
  <c r="CS20" i="80"/>
  <c r="CR20" i="80"/>
  <c r="CQ20" i="80"/>
  <c r="CP20" i="80"/>
  <c r="CO20" i="80"/>
  <c r="CN20" i="80"/>
  <c r="CM20" i="80"/>
  <c r="CL20" i="80"/>
  <c r="CK20" i="80"/>
  <c r="CJ20" i="80"/>
  <c r="CI20" i="80"/>
  <c r="CH20" i="80"/>
  <c r="CG20" i="80"/>
  <c r="CF20" i="80"/>
  <c r="CE20" i="80"/>
  <c r="CD20" i="80"/>
  <c r="CC20" i="80"/>
  <c r="CB20" i="80"/>
  <c r="CA20" i="80"/>
  <c r="BZ20" i="80"/>
  <c r="BY20" i="80"/>
  <c r="BX20" i="80"/>
  <c r="BW20" i="80"/>
  <c r="BV20" i="80"/>
  <c r="BU20" i="80"/>
  <c r="BT20" i="80"/>
  <c r="BS20" i="80"/>
  <c r="BR20" i="80"/>
  <c r="BQ20" i="80"/>
  <c r="BP20" i="80"/>
  <c r="BO20" i="80"/>
  <c r="BN20" i="80"/>
  <c r="BM20" i="80"/>
  <c r="BL20" i="80"/>
  <c r="BK20" i="80"/>
  <c r="BJ20" i="80"/>
  <c r="BI20" i="80"/>
  <c r="BH20" i="80"/>
  <c r="BG20" i="80"/>
  <c r="BF20" i="80"/>
  <c r="BE20" i="80"/>
  <c r="BD20" i="80"/>
  <c r="BC20" i="80"/>
  <c r="BB20" i="80"/>
  <c r="BA20" i="80"/>
  <c r="AZ20" i="80"/>
  <c r="AY20" i="80"/>
  <c r="AX20" i="80"/>
  <c r="AW20" i="80"/>
  <c r="AV20" i="80"/>
  <c r="AU20" i="80"/>
  <c r="AT20" i="80"/>
  <c r="AS20" i="80"/>
  <c r="AR20" i="80"/>
  <c r="AQ20" i="80"/>
  <c r="AP20" i="80"/>
  <c r="AO20" i="80"/>
  <c r="AN20" i="80"/>
  <c r="AM20" i="80"/>
  <c r="AL20" i="80"/>
  <c r="AK20" i="80"/>
  <c r="AJ20" i="80"/>
  <c r="AI20" i="80"/>
  <c r="AH20" i="80"/>
  <c r="AG20" i="80"/>
  <c r="AF20" i="80"/>
  <c r="AE20" i="80"/>
  <c r="AD20" i="80"/>
  <c r="AC20" i="80"/>
  <c r="AB20" i="80"/>
  <c r="AA20" i="80"/>
  <c r="Z20" i="80"/>
  <c r="Y20" i="80"/>
  <c r="X20" i="80"/>
  <c r="W20" i="80"/>
  <c r="V20" i="80"/>
  <c r="U20" i="80"/>
  <c r="T20" i="80"/>
  <c r="S20" i="80"/>
  <c r="R20" i="80"/>
  <c r="Q20" i="80"/>
  <c r="P20" i="80"/>
  <c r="O20" i="80"/>
  <c r="N20" i="80"/>
  <c r="M20" i="80"/>
  <c r="L20" i="80"/>
  <c r="K20" i="80"/>
  <c r="J20" i="80"/>
  <c r="I20" i="80"/>
  <c r="H20" i="80"/>
  <c r="G20" i="80"/>
  <c r="F20" i="80"/>
  <c r="E20" i="80"/>
  <c r="D20" i="80"/>
  <c r="C20" i="80"/>
  <c r="B20" i="80"/>
  <c r="EF18" i="80"/>
  <c r="EE18" i="80"/>
  <c r="ED18" i="80"/>
  <c r="EC18" i="80"/>
  <c r="EB18" i="80"/>
  <c r="EA18" i="80"/>
  <c r="DZ18" i="80"/>
  <c r="DY18" i="80"/>
  <c r="DX18" i="80"/>
  <c r="DW18" i="80"/>
  <c r="DV18" i="80"/>
  <c r="DU18" i="80"/>
  <c r="DT18" i="80"/>
  <c r="DS18" i="80"/>
  <c r="DR18" i="80"/>
  <c r="DQ18" i="80"/>
  <c r="DP18" i="80"/>
  <c r="DO18" i="80"/>
  <c r="DN18" i="80"/>
  <c r="DM18" i="80"/>
  <c r="DL18" i="80"/>
  <c r="DK18" i="80"/>
  <c r="DJ18" i="80"/>
  <c r="DI18" i="80"/>
  <c r="DH18" i="80"/>
  <c r="DG18" i="80"/>
  <c r="DF18" i="80"/>
  <c r="DE18" i="80"/>
  <c r="DD18" i="80"/>
  <c r="DC18" i="80"/>
  <c r="DB18" i="80"/>
  <c r="DA18" i="80"/>
  <c r="CZ18" i="80"/>
  <c r="CY18" i="80"/>
  <c r="CX18" i="80"/>
  <c r="CW18" i="80"/>
  <c r="CV18" i="80"/>
  <c r="CU18" i="80"/>
  <c r="CT18" i="80"/>
  <c r="CS18" i="80"/>
  <c r="CR18" i="80"/>
  <c r="CQ18" i="80"/>
  <c r="CP18" i="80"/>
  <c r="CO18" i="80"/>
  <c r="CN18" i="80"/>
  <c r="CM18" i="80"/>
  <c r="CL18" i="80"/>
  <c r="CK18" i="80"/>
  <c r="CJ18" i="80"/>
  <c r="CI18" i="80"/>
  <c r="CH18" i="80"/>
  <c r="CG18" i="80"/>
  <c r="CF18" i="80"/>
  <c r="CE18" i="80"/>
  <c r="CD18" i="80"/>
  <c r="CC18" i="80"/>
  <c r="CB18" i="80"/>
  <c r="CA18" i="80"/>
  <c r="BZ18" i="80"/>
  <c r="BY18" i="80"/>
  <c r="BX18" i="80"/>
  <c r="BW18" i="80"/>
  <c r="BV18" i="80"/>
  <c r="BU18" i="80"/>
  <c r="BT18" i="80"/>
  <c r="BS18" i="80"/>
  <c r="BR18" i="80"/>
  <c r="BQ18" i="80"/>
  <c r="BP18" i="80"/>
  <c r="BO18" i="80"/>
  <c r="BN18" i="80"/>
  <c r="BM18" i="80"/>
  <c r="BL18" i="80"/>
  <c r="BK18" i="80"/>
  <c r="BJ18" i="80"/>
  <c r="BI18" i="80"/>
  <c r="BH18" i="80"/>
  <c r="BG18" i="80"/>
  <c r="BF18" i="80"/>
  <c r="BE18" i="80"/>
  <c r="BD18" i="80"/>
  <c r="BC18" i="80"/>
  <c r="BB18" i="80"/>
  <c r="BA18" i="80"/>
  <c r="AZ18" i="80"/>
  <c r="AY18" i="80"/>
  <c r="AX18" i="80"/>
  <c r="AW18" i="80"/>
  <c r="AV18" i="80"/>
  <c r="AU18" i="80"/>
  <c r="AT18" i="80"/>
  <c r="AS18" i="80"/>
  <c r="AR18" i="80"/>
  <c r="AQ18" i="80"/>
  <c r="AP18" i="80"/>
  <c r="AO18" i="80"/>
  <c r="AN18" i="80"/>
  <c r="AM18" i="80"/>
  <c r="AL18" i="80"/>
  <c r="AK18" i="80"/>
  <c r="AJ18" i="80"/>
  <c r="AI18" i="80"/>
  <c r="AH18" i="80"/>
  <c r="AG18" i="80"/>
  <c r="AF18" i="80"/>
  <c r="AE18" i="80"/>
  <c r="AD18" i="80"/>
  <c r="AC18" i="80"/>
  <c r="AB18" i="80"/>
  <c r="AA18" i="80"/>
  <c r="Z18" i="80"/>
  <c r="Y18" i="80"/>
  <c r="X18" i="80"/>
  <c r="W18" i="80"/>
  <c r="V18" i="80"/>
  <c r="U18" i="80"/>
  <c r="T18" i="80"/>
  <c r="S18" i="80"/>
  <c r="R18" i="80"/>
  <c r="Q18" i="80"/>
  <c r="P18" i="80"/>
  <c r="O18" i="80"/>
  <c r="N18" i="80"/>
  <c r="M18" i="80"/>
  <c r="L18" i="80"/>
  <c r="K18" i="80"/>
  <c r="J18" i="80"/>
  <c r="I18" i="80"/>
  <c r="H18" i="80"/>
  <c r="G18" i="80"/>
  <c r="F18" i="80"/>
  <c r="E18" i="80"/>
  <c r="D18" i="80"/>
  <c r="C18" i="80"/>
  <c r="B18" i="80"/>
  <c r="EF17" i="80"/>
  <c r="EE17" i="80"/>
  <c r="ED17" i="80"/>
  <c r="EC17" i="80"/>
  <c r="EB17" i="80"/>
  <c r="EA17" i="80"/>
  <c r="DZ17" i="80"/>
  <c r="DY17" i="80"/>
  <c r="DX17" i="80"/>
  <c r="DW17" i="80"/>
  <c r="DV17" i="80"/>
  <c r="DU17" i="80"/>
  <c r="DT17" i="80"/>
  <c r="DS17" i="80"/>
  <c r="DR17" i="80"/>
  <c r="DQ17" i="80"/>
  <c r="DP17" i="80"/>
  <c r="DO17" i="80"/>
  <c r="DN17" i="80"/>
  <c r="DM17" i="80"/>
  <c r="DL17" i="80"/>
  <c r="DK17" i="80"/>
  <c r="DJ17" i="80"/>
  <c r="DI17" i="80"/>
  <c r="DH17" i="80"/>
  <c r="DG17" i="80"/>
  <c r="DF17" i="80"/>
  <c r="DE17" i="80"/>
  <c r="DD17" i="80"/>
  <c r="DC17" i="80"/>
  <c r="DB17" i="80"/>
  <c r="DA17" i="80"/>
  <c r="CZ17" i="80"/>
  <c r="CY17" i="80"/>
  <c r="CX17" i="80"/>
  <c r="CW17" i="80"/>
  <c r="CV17" i="80"/>
  <c r="CU17" i="80"/>
  <c r="CT17" i="80"/>
  <c r="CS17" i="80"/>
  <c r="CR17" i="80"/>
  <c r="CQ17" i="80"/>
  <c r="CP17" i="80"/>
  <c r="CO17" i="80"/>
  <c r="CN17" i="80"/>
  <c r="CM17" i="80"/>
  <c r="CL17" i="80"/>
  <c r="CK17" i="80"/>
  <c r="CJ17" i="80"/>
  <c r="CI17" i="80"/>
  <c r="CH17" i="80"/>
  <c r="CG17" i="80"/>
  <c r="CF17" i="80"/>
  <c r="CE17" i="80"/>
  <c r="CD17" i="80"/>
  <c r="CC17" i="80"/>
  <c r="CB17" i="80"/>
  <c r="CA17" i="80"/>
  <c r="BZ17" i="80"/>
  <c r="BY17" i="80"/>
  <c r="BX17" i="80"/>
  <c r="BW17" i="80"/>
  <c r="BV17" i="80"/>
  <c r="BU17" i="80"/>
  <c r="BT17" i="80"/>
  <c r="BS17" i="80"/>
  <c r="BR17" i="80"/>
  <c r="BQ17" i="80"/>
  <c r="BP17" i="80"/>
  <c r="BO17" i="80"/>
  <c r="BN17" i="80"/>
  <c r="BM17" i="80"/>
  <c r="BL17" i="80"/>
  <c r="BK17" i="80"/>
  <c r="BJ17" i="80"/>
  <c r="BI17" i="80"/>
  <c r="BH17" i="80"/>
  <c r="BG17" i="80"/>
  <c r="BF17" i="80"/>
  <c r="BE17" i="80"/>
  <c r="BD17" i="80"/>
  <c r="BC17" i="80"/>
  <c r="BB17" i="80"/>
  <c r="BA17" i="80"/>
  <c r="AZ17" i="80"/>
  <c r="AY17" i="80"/>
  <c r="AX17" i="80"/>
  <c r="AW17" i="80"/>
  <c r="AV17" i="80"/>
  <c r="AU17" i="80"/>
  <c r="AT17" i="80"/>
  <c r="AS17" i="80"/>
  <c r="AR17" i="80"/>
  <c r="AQ17" i="80"/>
  <c r="AP17" i="80"/>
  <c r="AO17" i="80"/>
  <c r="AN17" i="80"/>
  <c r="AM17" i="80"/>
  <c r="AL17" i="80"/>
  <c r="AK17" i="80"/>
  <c r="AJ17" i="80"/>
  <c r="AI17" i="80"/>
  <c r="AH17" i="80"/>
  <c r="AG17" i="80"/>
  <c r="AF17" i="80"/>
  <c r="AE17" i="80"/>
  <c r="AD17" i="80"/>
  <c r="AC17" i="80"/>
  <c r="AB17" i="80"/>
  <c r="AA17" i="80"/>
  <c r="Z17" i="80"/>
  <c r="Y17" i="80"/>
  <c r="X17" i="80"/>
  <c r="W17" i="80"/>
  <c r="V17" i="80"/>
  <c r="U17" i="80"/>
  <c r="T17" i="80"/>
  <c r="S17" i="80"/>
  <c r="R17" i="80"/>
  <c r="Q17" i="80"/>
  <c r="P17" i="80"/>
  <c r="O17" i="80"/>
  <c r="N17" i="80"/>
  <c r="M17" i="80"/>
  <c r="L17" i="80"/>
  <c r="K17" i="80"/>
  <c r="J17" i="80"/>
  <c r="I17" i="80"/>
  <c r="H17" i="80"/>
  <c r="G17" i="80"/>
  <c r="F17" i="80"/>
  <c r="E17" i="80"/>
  <c r="D17" i="80"/>
  <c r="C17" i="80"/>
  <c r="B17" i="80"/>
  <c r="EF15" i="80"/>
  <c r="EE15" i="80"/>
  <c r="ED15" i="80"/>
  <c r="EC15" i="80"/>
  <c r="EB15" i="80"/>
  <c r="EA15" i="80"/>
  <c r="DZ15" i="80"/>
  <c r="DY15" i="80"/>
  <c r="DX15" i="80"/>
  <c r="DW15" i="80"/>
  <c r="DV15" i="80"/>
  <c r="DU15" i="80"/>
  <c r="DT15" i="80"/>
  <c r="DS15" i="80"/>
  <c r="DR15" i="80"/>
  <c r="DQ15" i="80"/>
  <c r="DP15" i="80"/>
  <c r="DO15" i="80"/>
  <c r="DN15" i="80"/>
  <c r="DM15" i="80"/>
  <c r="DL15" i="80"/>
  <c r="DK15" i="80"/>
  <c r="DJ15" i="80"/>
  <c r="DI15" i="80"/>
  <c r="DH15" i="80"/>
  <c r="DG15" i="80"/>
  <c r="DF15" i="80"/>
  <c r="DE15" i="80"/>
  <c r="DD15" i="80"/>
  <c r="DC15" i="80"/>
  <c r="DB15" i="80"/>
  <c r="DA15" i="80"/>
  <c r="CZ15" i="80"/>
  <c r="CY15" i="80"/>
  <c r="CX15" i="80"/>
  <c r="CW15" i="80"/>
  <c r="CV15" i="80"/>
  <c r="CU15" i="80"/>
  <c r="CT15" i="80"/>
  <c r="CS15" i="80"/>
  <c r="CR15" i="80"/>
  <c r="CQ15" i="80"/>
  <c r="CP15" i="80"/>
  <c r="CO15" i="80"/>
  <c r="CN15" i="80"/>
  <c r="CM15" i="80"/>
  <c r="CL15" i="80"/>
  <c r="CK15" i="80"/>
  <c r="CJ15" i="80"/>
  <c r="CI15" i="80"/>
  <c r="CH15" i="80"/>
  <c r="CG15" i="80"/>
  <c r="CF15" i="80"/>
  <c r="CE15" i="80"/>
  <c r="CD15" i="80"/>
  <c r="CC15" i="80"/>
  <c r="CB15" i="80"/>
  <c r="CA15" i="80"/>
  <c r="BZ15" i="80"/>
  <c r="BY15" i="80"/>
  <c r="BX15" i="80"/>
  <c r="BW15" i="80"/>
  <c r="BV15" i="80"/>
  <c r="BU15" i="80"/>
  <c r="BT15" i="80"/>
  <c r="BS15" i="80"/>
  <c r="BR15" i="80"/>
  <c r="BQ15" i="80"/>
  <c r="BP15" i="80"/>
  <c r="BO15" i="80"/>
  <c r="BN15" i="80"/>
  <c r="BM15" i="80"/>
  <c r="BL15" i="80"/>
  <c r="BK15" i="80"/>
  <c r="BJ15" i="80"/>
  <c r="BI15" i="80"/>
  <c r="BH15" i="80"/>
  <c r="BG15" i="80"/>
  <c r="BF15" i="80"/>
  <c r="BE15" i="80"/>
  <c r="BD15" i="80"/>
  <c r="BC15" i="80"/>
  <c r="BB15" i="80"/>
  <c r="BA15" i="80"/>
  <c r="AZ15" i="80"/>
  <c r="AY15" i="80"/>
  <c r="AX15" i="80"/>
  <c r="AW15" i="80"/>
  <c r="AV15" i="80"/>
  <c r="AU15" i="80"/>
  <c r="AT15" i="80"/>
  <c r="AS15" i="80"/>
  <c r="AR15" i="80"/>
  <c r="AQ15" i="80"/>
  <c r="AP15" i="80"/>
  <c r="AO15" i="80"/>
  <c r="AN15" i="80"/>
  <c r="AM15" i="80"/>
  <c r="AL15" i="80"/>
  <c r="AK15" i="80"/>
  <c r="AJ15" i="80"/>
  <c r="AI15" i="80"/>
  <c r="AH15" i="80"/>
  <c r="AG15" i="80"/>
  <c r="AF15" i="80"/>
  <c r="AE15" i="80"/>
  <c r="AD15" i="80"/>
  <c r="AC15" i="80"/>
  <c r="AB15" i="80"/>
  <c r="AA15" i="80"/>
  <c r="Z15" i="80"/>
  <c r="Y15" i="80"/>
  <c r="X15" i="80"/>
  <c r="W15" i="80"/>
  <c r="V15" i="80"/>
  <c r="U15" i="80"/>
  <c r="T15" i="80"/>
  <c r="S15" i="80"/>
  <c r="R15" i="80"/>
  <c r="Q15" i="80"/>
  <c r="P15" i="80"/>
  <c r="O15" i="80"/>
  <c r="N15" i="80"/>
  <c r="M15" i="80"/>
  <c r="L15" i="80"/>
  <c r="K15" i="80"/>
  <c r="J15" i="80"/>
  <c r="I15" i="80"/>
  <c r="H15" i="80"/>
  <c r="G15" i="80"/>
  <c r="F15" i="80"/>
  <c r="E15" i="80"/>
  <c r="D15" i="80"/>
  <c r="C15" i="80"/>
  <c r="B15" i="80"/>
  <c r="EF14" i="80"/>
  <c r="EE14" i="80"/>
  <c r="ED14" i="80"/>
  <c r="EC14" i="80"/>
  <c r="EB14" i="80"/>
  <c r="EA14" i="80"/>
  <c r="DZ14" i="80"/>
  <c r="DY14" i="80"/>
  <c r="DX14" i="80"/>
  <c r="DW14" i="80"/>
  <c r="DV14" i="80"/>
  <c r="DU14" i="80"/>
  <c r="DT14" i="80"/>
  <c r="DS14" i="80"/>
  <c r="DR14" i="80"/>
  <c r="DQ14" i="80"/>
  <c r="DP14" i="80"/>
  <c r="DO14" i="80"/>
  <c r="DN14" i="80"/>
  <c r="DM14" i="80"/>
  <c r="DL14" i="80"/>
  <c r="DK14" i="80"/>
  <c r="DJ14" i="80"/>
  <c r="DI14" i="80"/>
  <c r="DH14" i="80"/>
  <c r="DG14" i="80"/>
  <c r="DF14" i="80"/>
  <c r="DE14" i="80"/>
  <c r="DD14" i="80"/>
  <c r="DC14" i="80"/>
  <c r="DB14" i="80"/>
  <c r="DA14" i="80"/>
  <c r="CZ14" i="80"/>
  <c r="CY14" i="80"/>
  <c r="CX14" i="80"/>
  <c r="CW14" i="80"/>
  <c r="CV14" i="80"/>
  <c r="CU14" i="80"/>
  <c r="CT14" i="80"/>
  <c r="CS14" i="80"/>
  <c r="CR14" i="80"/>
  <c r="CQ14" i="80"/>
  <c r="CP14" i="80"/>
  <c r="CO14" i="80"/>
  <c r="CN14" i="80"/>
  <c r="CM14" i="80"/>
  <c r="CL14" i="80"/>
  <c r="CK14" i="80"/>
  <c r="CJ14" i="80"/>
  <c r="CI14" i="80"/>
  <c r="CH14" i="80"/>
  <c r="CG14" i="80"/>
  <c r="CF14" i="80"/>
  <c r="CE14" i="80"/>
  <c r="CD14" i="80"/>
  <c r="CC14" i="80"/>
  <c r="CB14" i="80"/>
  <c r="CA14" i="80"/>
  <c r="BZ14" i="80"/>
  <c r="BY14" i="80"/>
  <c r="BX14" i="80"/>
  <c r="BW14" i="80"/>
  <c r="BV14" i="80"/>
  <c r="BU14" i="80"/>
  <c r="BT14" i="80"/>
  <c r="BS14" i="80"/>
  <c r="BR14" i="80"/>
  <c r="BQ14" i="80"/>
  <c r="BP14" i="80"/>
  <c r="BO14" i="80"/>
  <c r="BN14" i="80"/>
  <c r="BM14" i="80"/>
  <c r="BL14" i="80"/>
  <c r="BK14" i="80"/>
  <c r="BJ14" i="80"/>
  <c r="BI14" i="80"/>
  <c r="BH14" i="80"/>
  <c r="BG14" i="80"/>
  <c r="BF14" i="80"/>
  <c r="BE14" i="80"/>
  <c r="BD14" i="80"/>
  <c r="BC14" i="80"/>
  <c r="BB14" i="80"/>
  <c r="BA14" i="80"/>
  <c r="AZ14" i="80"/>
  <c r="AY14" i="80"/>
  <c r="AX14" i="80"/>
  <c r="AW14" i="80"/>
  <c r="AV14" i="80"/>
  <c r="AU14" i="80"/>
  <c r="AT14" i="80"/>
  <c r="AS14" i="80"/>
  <c r="AR14" i="80"/>
  <c r="AQ14" i="80"/>
  <c r="AP14" i="80"/>
  <c r="AO14" i="80"/>
  <c r="AN14" i="80"/>
  <c r="AM14" i="80"/>
  <c r="AL14" i="80"/>
  <c r="AK14" i="80"/>
  <c r="AJ14" i="80"/>
  <c r="AI14" i="80"/>
  <c r="AH14" i="80"/>
  <c r="AG14" i="80"/>
  <c r="AF14" i="80"/>
  <c r="AE14" i="80"/>
  <c r="AD14" i="80"/>
  <c r="AC14" i="80"/>
  <c r="AB14" i="80"/>
  <c r="AA14" i="80"/>
  <c r="Z14" i="80"/>
  <c r="Y14" i="80"/>
  <c r="X14" i="80"/>
  <c r="W14" i="80"/>
  <c r="V14" i="80"/>
  <c r="U14" i="80"/>
  <c r="T14" i="80"/>
  <c r="S14" i="80"/>
  <c r="R14" i="80"/>
  <c r="Q14" i="80"/>
  <c r="P14" i="80"/>
  <c r="O14" i="80"/>
  <c r="N14" i="80"/>
  <c r="M14" i="80"/>
  <c r="L14" i="80"/>
  <c r="K14" i="80"/>
  <c r="J14" i="80"/>
  <c r="I14" i="80"/>
  <c r="H14" i="80"/>
  <c r="G14" i="80"/>
  <c r="F14" i="80"/>
  <c r="E14" i="80"/>
  <c r="D14" i="80"/>
  <c r="C14" i="80"/>
  <c r="B14" i="80"/>
  <c r="EF12" i="80"/>
  <c r="EE12" i="80"/>
  <c r="ED12" i="80"/>
  <c r="EC12" i="80"/>
  <c r="EB12" i="80"/>
  <c r="EA12" i="80"/>
  <c r="DZ12" i="80"/>
  <c r="DY12" i="80"/>
  <c r="DX12" i="80"/>
  <c r="DW12" i="80"/>
  <c r="DV12" i="80"/>
  <c r="DU12" i="80"/>
  <c r="DT12" i="80"/>
  <c r="DS12" i="80"/>
  <c r="DR12" i="80"/>
  <c r="DQ12" i="80"/>
  <c r="DP12" i="80"/>
  <c r="DO12" i="80"/>
  <c r="DN12" i="80"/>
  <c r="DM12" i="80"/>
  <c r="DL12" i="80"/>
  <c r="DK12" i="80"/>
  <c r="DJ12" i="80"/>
  <c r="DI12" i="80"/>
  <c r="DH12" i="80"/>
  <c r="DG12" i="80"/>
  <c r="DF12" i="80"/>
  <c r="DE12" i="80"/>
  <c r="DD12" i="80"/>
  <c r="DC12" i="80"/>
  <c r="DB12" i="80"/>
  <c r="DA12" i="80"/>
  <c r="CZ12" i="80"/>
  <c r="CY12" i="80"/>
  <c r="CX12" i="80"/>
  <c r="CW12" i="80"/>
  <c r="CV12" i="80"/>
  <c r="CU12" i="80"/>
  <c r="CT12" i="80"/>
  <c r="CS12" i="80"/>
  <c r="CR12" i="80"/>
  <c r="CQ12" i="80"/>
  <c r="CP12" i="80"/>
  <c r="CO12" i="80"/>
  <c r="CN12" i="80"/>
  <c r="CM12" i="80"/>
  <c r="CL12" i="80"/>
  <c r="CK12" i="80"/>
  <c r="CJ12" i="80"/>
  <c r="CI12" i="80"/>
  <c r="CH12" i="80"/>
  <c r="CG12" i="80"/>
  <c r="CF12" i="80"/>
  <c r="CE12" i="80"/>
  <c r="CD12" i="80"/>
  <c r="CC12" i="80"/>
  <c r="CB12" i="80"/>
  <c r="CA12" i="80"/>
  <c r="BZ12" i="80"/>
  <c r="BY12" i="80"/>
  <c r="BX12" i="80"/>
  <c r="BW12" i="80"/>
  <c r="BV12" i="80"/>
  <c r="BU12" i="80"/>
  <c r="BT12" i="80"/>
  <c r="BS12" i="80"/>
  <c r="BR12" i="80"/>
  <c r="BQ12" i="80"/>
  <c r="BP12" i="80"/>
  <c r="BO12" i="80"/>
  <c r="BN12" i="80"/>
  <c r="BM12" i="80"/>
  <c r="BL12" i="80"/>
  <c r="BK12" i="80"/>
  <c r="BJ12" i="80"/>
  <c r="BI12" i="80"/>
  <c r="BH12" i="80"/>
  <c r="BG12" i="80"/>
  <c r="BF12" i="80"/>
  <c r="BE12" i="80"/>
  <c r="BD12" i="80"/>
  <c r="BC12" i="80"/>
  <c r="BB12" i="80"/>
  <c r="BA12" i="80"/>
  <c r="AZ12" i="80"/>
  <c r="AY12" i="80"/>
  <c r="AX12" i="80"/>
  <c r="AW12" i="80"/>
  <c r="AV12" i="80"/>
  <c r="AU12" i="80"/>
  <c r="AT12" i="80"/>
  <c r="AS12" i="80"/>
  <c r="AR12" i="80"/>
  <c r="AQ12" i="80"/>
  <c r="AP12" i="80"/>
  <c r="AO12" i="80"/>
  <c r="AN12" i="80"/>
  <c r="AM12" i="80"/>
  <c r="AL12" i="80"/>
  <c r="AK12" i="80"/>
  <c r="AJ12" i="80"/>
  <c r="AI12" i="80"/>
  <c r="AH12" i="80"/>
  <c r="AG12" i="80"/>
  <c r="AF12" i="80"/>
  <c r="AE12" i="80"/>
  <c r="AD12" i="80"/>
  <c r="AC12" i="80"/>
  <c r="AB12" i="80"/>
  <c r="AA12" i="80"/>
  <c r="Z12" i="80"/>
  <c r="Y12" i="80"/>
  <c r="X12" i="80"/>
  <c r="W12" i="80"/>
  <c r="V12" i="80"/>
  <c r="U12" i="80"/>
  <c r="T12" i="80"/>
  <c r="S12" i="80"/>
  <c r="R12" i="80"/>
  <c r="Q12" i="80"/>
  <c r="P12" i="80"/>
  <c r="O12" i="80"/>
  <c r="N12" i="80"/>
  <c r="M12" i="80"/>
  <c r="L12" i="80"/>
  <c r="K12" i="80"/>
  <c r="J12" i="80"/>
  <c r="I12" i="80"/>
  <c r="H12" i="80"/>
  <c r="G12" i="80"/>
  <c r="F12" i="80"/>
  <c r="E12" i="80"/>
  <c r="D12" i="80"/>
  <c r="C12" i="80"/>
  <c r="B12" i="80"/>
  <c r="EF11" i="80"/>
  <c r="EE11" i="80"/>
  <c r="ED11" i="80"/>
  <c r="EC11" i="80"/>
  <c r="EB11" i="80"/>
  <c r="EA11" i="80"/>
  <c r="DZ11" i="80"/>
  <c r="DY11" i="80"/>
  <c r="DX11" i="80"/>
  <c r="DW11" i="80"/>
  <c r="DV11" i="80"/>
  <c r="DU11" i="80"/>
  <c r="DT11" i="80"/>
  <c r="DS11" i="80"/>
  <c r="DR11" i="80"/>
  <c r="DQ11" i="80"/>
  <c r="DP11" i="80"/>
  <c r="DO11" i="80"/>
  <c r="DN11" i="80"/>
  <c r="DM11" i="80"/>
  <c r="DL11" i="80"/>
  <c r="DK11" i="80"/>
  <c r="DJ11" i="80"/>
  <c r="DI11" i="80"/>
  <c r="DH11" i="80"/>
  <c r="DG11" i="80"/>
  <c r="DF11" i="80"/>
  <c r="DE11" i="80"/>
  <c r="DD11" i="80"/>
  <c r="DC11" i="80"/>
  <c r="DB11" i="80"/>
  <c r="DA11" i="80"/>
  <c r="CZ11" i="80"/>
  <c r="CY11" i="80"/>
  <c r="CX11" i="80"/>
  <c r="CW11" i="80"/>
  <c r="CV11" i="80"/>
  <c r="CU11" i="80"/>
  <c r="CT11" i="80"/>
  <c r="CS11" i="80"/>
  <c r="CR11" i="80"/>
  <c r="CQ11" i="80"/>
  <c r="CP11" i="80"/>
  <c r="CO11" i="80"/>
  <c r="CN11" i="80"/>
  <c r="CM11" i="80"/>
  <c r="CL11" i="80"/>
  <c r="CK11" i="80"/>
  <c r="CJ11" i="80"/>
  <c r="CI11" i="80"/>
  <c r="CH11" i="80"/>
  <c r="CG11" i="80"/>
  <c r="CF11" i="80"/>
  <c r="CE11" i="80"/>
  <c r="CD11" i="80"/>
  <c r="CC11" i="80"/>
  <c r="CB11" i="80"/>
  <c r="CA11" i="80"/>
  <c r="BZ11" i="80"/>
  <c r="BY11" i="80"/>
  <c r="BX11" i="80"/>
  <c r="BW11" i="80"/>
  <c r="BV11" i="80"/>
  <c r="BU11" i="80"/>
  <c r="BT11" i="80"/>
  <c r="BS11" i="80"/>
  <c r="BR11" i="80"/>
  <c r="BQ11" i="80"/>
  <c r="BP11" i="80"/>
  <c r="BO11" i="80"/>
  <c r="BN11" i="80"/>
  <c r="BM11" i="80"/>
  <c r="BL11" i="80"/>
  <c r="BK11" i="80"/>
  <c r="BJ11" i="80"/>
  <c r="BI11" i="80"/>
  <c r="BH11" i="80"/>
  <c r="BG11" i="80"/>
  <c r="BF11" i="80"/>
  <c r="BE11" i="80"/>
  <c r="BD11" i="80"/>
  <c r="BC11" i="80"/>
  <c r="BB11" i="80"/>
  <c r="BA11" i="80"/>
  <c r="AZ11" i="80"/>
  <c r="AY11" i="80"/>
  <c r="AX11" i="80"/>
  <c r="AW11" i="80"/>
  <c r="AV11" i="80"/>
  <c r="AU11" i="80"/>
  <c r="AT11" i="80"/>
  <c r="AS11" i="80"/>
  <c r="AR11" i="80"/>
  <c r="AQ11" i="80"/>
  <c r="AP11" i="80"/>
  <c r="AO11" i="80"/>
  <c r="AN11" i="80"/>
  <c r="AM11" i="80"/>
  <c r="AL11" i="80"/>
  <c r="AK11" i="80"/>
  <c r="AJ11" i="80"/>
  <c r="AI11" i="80"/>
  <c r="AH11" i="80"/>
  <c r="AG11" i="80"/>
  <c r="AF11" i="80"/>
  <c r="AE11" i="80"/>
  <c r="AD11" i="80"/>
  <c r="AC11" i="80"/>
  <c r="AB11" i="80"/>
  <c r="AA11" i="80"/>
  <c r="Z11" i="80"/>
  <c r="Y11" i="80"/>
  <c r="X11" i="80"/>
  <c r="W11" i="80"/>
  <c r="V11" i="80"/>
  <c r="U11" i="80"/>
  <c r="T11" i="80"/>
  <c r="S11" i="80"/>
  <c r="R11" i="80"/>
  <c r="Q11" i="80"/>
  <c r="P11" i="80"/>
  <c r="O11" i="80"/>
  <c r="N11" i="80"/>
  <c r="M11" i="80"/>
  <c r="L11" i="80"/>
  <c r="K11" i="80"/>
  <c r="J11" i="80"/>
  <c r="I11" i="80"/>
  <c r="H11" i="80"/>
  <c r="G11" i="80"/>
  <c r="F11" i="80"/>
  <c r="E11" i="80"/>
  <c r="D11" i="80"/>
  <c r="C11" i="80"/>
  <c r="B11" i="80"/>
  <c r="EF9" i="80"/>
  <c r="EE9" i="80"/>
  <c r="ED9" i="80"/>
  <c r="EC9" i="80"/>
  <c r="EB9" i="80"/>
  <c r="EA9" i="80"/>
  <c r="DZ9" i="80"/>
  <c r="DY9" i="80"/>
  <c r="DX9" i="80"/>
  <c r="DW9" i="80"/>
  <c r="DV9" i="80"/>
  <c r="DU9" i="80"/>
  <c r="DT9" i="80"/>
  <c r="DS9" i="80"/>
  <c r="DR9" i="80"/>
  <c r="DQ9" i="80"/>
  <c r="DP9" i="80"/>
  <c r="DO9" i="80"/>
  <c r="DN9" i="80"/>
  <c r="DM9" i="80"/>
  <c r="DL9" i="80"/>
  <c r="DK9" i="80"/>
  <c r="DJ9" i="80"/>
  <c r="DI9" i="80"/>
  <c r="DH9" i="80"/>
  <c r="DG9" i="80"/>
  <c r="DF9" i="80"/>
  <c r="DE9" i="80"/>
  <c r="DD9" i="80"/>
  <c r="DC9" i="80"/>
  <c r="DB9" i="80"/>
  <c r="DA9" i="80"/>
  <c r="CZ9" i="80"/>
  <c r="CY9" i="80"/>
  <c r="CX9" i="80"/>
  <c r="CW9" i="80"/>
  <c r="CV9" i="80"/>
  <c r="CU9" i="80"/>
  <c r="CT9" i="80"/>
  <c r="CS9" i="80"/>
  <c r="CR9" i="80"/>
  <c r="CQ9" i="80"/>
  <c r="CP9" i="80"/>
  <c r="CO9" i="80"/>
  <c r="CN9" i="80"/>
  <c r="CM9" i="80"/>
  <c r="CL9" i="80"/>
  <c r="CK9" i="80"/>
  <c r="CJ9" i="80"/>
  <c r="CI9" i="80"/>
  <c r="CH9" i="80"/>
  <c r="CG9" i="80"/>
  <c r="CF9" i="80"/>
  <c r="CE9" i="80"/>
  <c r="CD9" i="80"/>
  <c r="CC9" i="80"/>
  <c r="CB9" i="80"/>
  <c r="CA9" i="80"/>
  <c r="BZ9" i="80"/>
  <c r="BY9" i="80"/>
  <c r="BX9" i="80"/>
  <c r="BW9" i="80"/>
  <c r="BV9" i="80"/>
  <c r="BU9" i="80"/>
  <c r="BT9" i="80"/>
  <c r="BS9" i="80"/>
  <c r="BR9" i="80"/>
  <c r="BQ9" i="80"/>
  <c r="BP9" i="80"/>
  <c r="BO9" i="80"/>
  <c r="BN9" i="80"/>
  <c r="BM9" i="80"/>
  <c r="BL9" i="80"/>
  <c r="BK9" i="80"/>
  <c r="BJ9" i="80"/>
  <c r="BI9" i="80"/>
  <c r="BH9" i="80"/>
  <c r="BG9" i="80"/>
  <c r="BF9" i="80"/>
  <c r="BE9" i="80"/>
  <c r="BD9" i="80"/>
  <c r="BC9" i="80"/>
  <c r="BB9" i="80"/>
  <c r="BA9" i="80"/>
  <c r="AZ9" i="80"/>
  <c r="AY9" i="80"/>
  <c r="AX9" i="80"/>
  <c r="AW9" i="80"/>
  <c r="AV9" i="80"/>
  <c r="AU9" i="80"/>
  <c r="AT9" i="80"/>
  <c r="AS9" i="80"/>
  <c r="AR9" i="80"/>
  <c r="AQ9" i="80"/>
  <c r="AP9" i="80"/>
  <c r="AO9" i="80"/>
  <c r="AN9" i="80"/>
  <c r="AM9" i="80"/>
  <c r="AL9" i="80"/>
  <c r="AK9" i="80"/>
  <c r="AJ9" i="80"/>
  <c r="AI9" i="80"/>
  <c r="AH9" i="80"/>
  <c r="AG9" i="80"/>
  <c r="AF9" i="80"/>
  <c r="AE9" i="80"/>
  <c r="AD9" i="80"/>
  <c r="AC9" i="80"/>
  <c r="AB9" i="80"/>
  <c r="AA9" i="80"/>
  <c r="Z9" i="80"/>
  <c r="Y9" i="80"/>
  <c r="X9" i="80"/>
  <c r="W9" i="80"/>
  <c r="V9" i="80"/>
  <c r="U9" i="80"/>
  <c r="T9" i="80"/>
  <c r="S9" i="80"/>
  <c r="R9" i="80"/>
  <c r="Q9" i="80"/>
  <c r="P9" i="80"/>
  <c r="O9" i="80"/>
  <c r="N9" i="80"/>
  <c r="M9" i="80"/>
  <c r="L9" i="80"/>
  <c r="K9" i="80"/>
  <c r="J9" i="80"/>
  <c r="I9" i="80"/>
  <c r="H9" i="80"/>
  <c r="G9" i="80"/>
  <c r="F9" i="80"/>
  <c r="E9" i="80"/>
  <c r="D9" i="80"/>
  <c r="C9" i="80"/>
  <c r="B9" i="80"/>
  <c r="EF8" i="80"/>
  <c r="EE8" i="80"/>
  <c r="ED8" i="80"/>
  <c r="EC8" i="80"/>
  <c r="EB8" i="80"/>
  <c r="EA8" i="80"/>
  <c r="DZ8" i="80"/>
  <c r="DY8" i="80"/>
  <c r="DX8" i="80"/>
  <c r="DW8" i="80"/>
  <c r="DV8" i="80"/>
  <c r="DU8" i="80"/>
  <c r="DT8" i="80"/>
  <c r="DS8" i="80"/>
  <c r="DR8" i="80"/>
  <c r="DQ8" i="80"/>
  <c r="DP8" i="80"/>
  <c r="DO8" i="80"/>
  <c r="DN8" i="80"/>
  <c r="DM8" i="80"/>
  <c r="DL8" i="80"/>
  <c r="DK8" i="80"/>
  <c r="DJ8" i="80"/>
  <c r="DI8" i="80"/>
  <c r="DH8" i="80"/>
  <c r="DG8" i="80"/>
  <c r="DF8" i="80"/>
  <c r="DE8" i="80"/>
  <c r="DD8" i="80"/>
  <c r="DC8" i="80"/>
  <c r="DB8" i="80"/>
  <c r="DA8" i="80"/>
  <c r="CZ8" i="80"/>
  <c r="CY8" i="80"/>
  <c r="CX8" i="80"/>
  <c r="CW8" i="80"/>
  <c r="CV8" i="80"/>
  <c r="CU8" i="80"/>
  <c r="CT8" i="80"/>
  <c r="CS8" i="80"/>
  <c r="CR8" i="80"/>
  <c r="CQ8" i="80"/>
  <c r="CP8" i="80"/>
  <c r="CO8" i="80"/>
  <c r="CN8" i="80"/>
  <c r="CM8" i="80"/>
  <c r="CL8" i="80"/>
  <c r="CK8" i="80"/>
  <c r="CJ8" i="80"/>
  <c r="CI8" i="80"/>
  <c r="CH8" i="80"/>
  <c r="CG8" i="80"/>
  <c r="CF8" i="80"/>
  <c r="CE8" i="80"/>
  <c r="CD8" i="80"/>
  <c r="CC8" i="80"/>
  <c r="CB8" i="80"/>
  <c r="CA8" i="80"/>
  <c r="BZ8" i="80"/>
  <c r="BY8" i="80"/>
  <c r="BX8" i="80"/>
  <c r="BW8" i="80"/>
  <c r="BV8" i="80"/>
  <c r="BU8" i="80"/>
  <c r="BT8" i="80"/>
  <c r="BS8" i="80"/>
  <c r="BR8" i="80"/>
  <c r="BQ8" i="80"/>
  <c r="BP8" i="80"/>
  <c r="BO8" i="80"/>
  <c r="BN8" i="80"/>
  <c r="BM8" i="80"/>
  <c r="BL8" i="80"/>
  <c r="BK8" i="80"/>
  <c r="BJ8" i="80"/>
  <c r="BI8" i="80"/>
  <c r="BH8" i="80"/>
  <c r="BG8" i="80"/>
  <c r="BF8" i="80"/>
  <c r="BE8" i="80"/>
  <c r="BD8" i="80"/>
  <c r="BC8" i="80"/>
  <c r="BB8" i="80"/>
  <c r="BA8" i="80"/>
  <c r="AZ8" i="80"/>
  <c r="AY8" i="80"/>
  <c r="AX8" i="80"/>
  <c r="AW8" i="80"/>
  <c r="AV8" i="80"/>
  <c r="AU8" i="80"/>
  <c r="AT8" i="80"/>
  <c r="AS8" i="80"/>
  <c r="AR8" i="80"/>
  <c r="AQ8" i="80"/>
  <c r="AP8" i="80"/>
  <c r="AO8" i="80"/>
  <c r="AN8" i="80"/>
  <c r="AM8" i="80"/>
  <c r="AL8" i="80"/>
  <c r="AK8" i="80"/>
  <c r="AJ8" i="80"/>
  <c r="AI8" i="80"/>
  <c r="AH8" i="80"/>
  <c r="AG8" i="80"/>
  <c r="AF8" i="80"/>
  <c r="AE8" i="80"/>
  <c r="AD8" i="80"/>
  <c r="AC8" i="80"/>
  <c r="AB8" i="80"/>
  <c r="AA8" i="80"/>
  <c r="Z8" i="80"/>
  <c r="Y8" i="80"/>
  <c r="X8" i="80"/>
  <c r="W8" i="80"/>
  <c r="V8" i="80"/>
  <c r="U8" i="80"/>
  <c r="T8" i="80"/>
  <c r="S8" i="80"/>
  <c r="R8" i="80"/>
  <c r="Q8" i="80"/>
  <c r="P8" i="80"/>
  <c r="O8" i="80"/>
  <c r="N8" i="80"/>
  <c r="M8" i="80"/>
  <c r="L8" i="80"/>
  <c r="K8" i="80"/>
  <c r="J8" i="80"/>
  <c r="I8" i="80"/>
  <c r="H8" i="80"/>
  <c r="G8" i="80"/>
  <c r="F8" i="80"/>
  <c r="E8" i="80"/>
  <c r="D8" i="80"/>
  <c r="C8" i="80"/>
  <c r="B8" i="80"/>
  <c r="EF6" i="80"/>
  <c r="EE6" i="80"/>
  <c r="ED6" i="80"/>
  <c r="EC6" i="80"/>
  <c r="EB6" i="80"/>
  <c r="EA6" i="80"/>
  <c r="DZ6" i="80"/>
  <c r="DY6" i="80"/>
  <c r="DX6" i="80"/>
  <c r="DW6" i="80"/>
  <c r="DV6" i="80"/>
  <c r="DU6" i="80"/>
  <c r="DT6" i="80"/>
  <c r="DS6" i="80"/>
  <c r="DR6" i="80"/>
  <c r="DQ6" i="80"/>
  <c r="DP6" i="80"/>
  <c r="DO6" i="80"/>
  <c r="DN6" i="80"/>
  <c r="DM6" i="80"/>
  <c r="DL6" i="80"/>
  <c r="DK6" i="80"/>
  <c r="DJ6" i="80"/>
  <c r="DI6" i="80"/>
  <c r="DH6" i="80"/>
  <c r="DG6" i="80"/>
  <c r="DF6" i="80"/>
  <c r="DE6" i="80"/>
  <c r="DD6" i="80"/>
  <c r="DC6" i="80"/>
  <c r="DB6" i="80"/>
  <c r="DA6" i="80"/>
  <c r="CZ6" i="80"/>
  <c r="CY6" i="80"/>
  <c r="CX6" i="80"/>
  <c r="CW6" i="80"/>
  <c r="CV6" i="80"/>
  <c r="CU6" i="80"/>
  <c r="CT6" i="80"/>
  <c r="CS6" i="80"/>
  <c r="CR6" i="80"/>
  <c r="CQ6" i="80"/>
  <c r="CP6" i="80"/>
  <c r="CO6" i="80"/>
  <c r="CN6" i="80"/>
  <c r="CM6" i="80"/>
  <c r="CL6" i="80"/>
  <c r="CK6" i="80"/>
  <c r="CJ6" i="80"/>
  <c r="CI6" i="80"/>
  <c r="CH6" i="80"/>
  <c r="CG6" i="80"/>
  <c r="CF6" i="80"/>
  <c r="CE6" i="80"/>
  <c r="CD6" i="80"/>
  <c r="CC6" i="80"/>
  <c r="CB6" i="80"/>
  <c r="CA6" i="80"/>
  <c r="BZ6" i="80"/>
  <c r="BY6" i="80"/>
  <c r="BX6" i="80"/>
  <c r="BW6" i="80"/>
  <c r="BV6" i="80"/>
  <c r="BU6" i="80"/>
  <c r="BT6" i="80"/>
  <c r="BS6" i="80"/>
  <c r="BR6" i="80"/>
  <c r="BQ6" i="80"/>
  <c r="BP6" i="80"/>
  <c r="BO6" i="80"/>
  <c r="BN6" i="80"/>
  <c r="BM6" i="80"/>
  <c r="BL6" i="80"/>
  <c r="BK6" i="80"/>
  <c r="BJ6" i="80"/>
  <c r="BI6" i="80"/>
  <c r="BH6" i="80"/>
  <c r="BG6" i="80"/>
  <c r="BF6" i="80"/>
  <c r="BE6" i="80"/>
  <c r="BD6" i="80"/>
  <c r="BC6" i="80"/>
  <c r="BB6" i="80"/>
  <c r="BA6" i="80"/>
  <c r="AZ6" i="80"/>
  <c r="AY6" i="80"/>
  <c r="AX6" i="80"/>
  <c r="AW6" i="80"/>
  <c r="AV6" i="80"/>
  <c r="AU6" i="80"/>
  <c r="AT6" i="80"/>
  <c r="AS6" i="80"/>
  <c r="AR6" i="80"/>
  <c r="AQ6" i="80"/>
  <c r="AP6" i="80"/>
  <c r="AO6" i="80"/>
  <c r="AN6" i="80"/>
  <c r="AM6" i="80"/>
  <c r="AL6" i="80"/>
  <c r="AK6" i="80"/>
  <c r="AJ6" i="80"/>
  <c r="AI6" i="80"/>
  <c r="AH6" i="80"/>
  <c r="AG6" i="80"/>
  <c r="AF6" i="80"/>
  <c r="AE6" i="80"/>
  <c r="AD6" i="80"/>
  <c r="AC6" i="80"/>
  <c r="AB6" i="80"/>
  <c r="AA6" i="80"/>
  <c r="Z6" i="80"/>
  <c r="Y6" i="80"/>
  <c r="X6" i="80"/>
  <c r="W6" i="80"/>
  <c r="V6" i="80"/>
  <c r="U6" i="80"/>
  <c r="T6" i="80"/>
  <c r="S6" i="80"/>
  <c r="R6" i="80"/>
  <c r="Q6" i="80"/>
  <c r="P6" i="80"/>
  <c r="O6" i="80"/>
  <c r="N6" i="80"/>
  <c r="M6" i="80"/>
  <c r="L6" i="80"/>
  <c r="K6" i="80"/>
  <c r="J6" i="80"/>
  <c r="I6" i="80"/>
  <c r="H6" i="80"/>
  <c r="G6" i="80"/>
  <c r="F6" i="80"/>
  <c r="E6" i="80"/>
  <c r="D6" i="80"/>
  <c r="C6" i="80"/>
  <c r="B6" i="80"/>
  <c r="EF5" i="80"/>
  <c r="EE5" i="80"/>
  <c r="ED5" i="80"/>
  <c r="EC5" i="80"/>
  <c r="EB5" i="80"/>
  <c r="EA5" i="80"/>
  <c r="DZ5" i="80"/>
  <c r="DY5" i="80"/>
  <c r="DX5" i="80"/>
  <c r="DW5" i="80"/>
  <c r="DV5" i="80"/>
  <c r="DU5" i="80"/>
  <c r="DT5" i="80"/>
  <c r="DS5" i="80"/>
  <c r="DR5" i="80"/>
  <c r="DQ5" i="80"/>
  <c r="DP5" i="80"/>
  <c r="DO5" i="80"/>
  <c r="DN5" i="80"/>
  <c r="DM5" i="80"/>
  <c r="DL5" i="80"/>
  <c r="DK5" i="80"/>
  <c r="DJ5" i="80"/>
  <c r="DI5" i="80"/>
  <c r="DH5" i="80"/>
  <c r="DG5" i="80"/>
  <c r="DF5" i="80"/>
  <c r="DE5" i="80"/>
  <c r="DD5" i="80"/>
  <c r="DC5" i="80"/>
  <c r="DB5" i="80"/>
  <c r="DA5" i="80"/>
  <c r="CZ5" i="80"/>
  <c r="CY5" i="80"/>
  <c r="CX5" i="80"/>
  <c r="CW5" i="80"/>
  <c r="CV5" i="80"/>
  <c r="CU5" i="80"/>
  <c r="CT5" i="80"/>
  <c r="CS5" i="80"/>
  <c r="CR5" i="80"/>
  <c r="CQ5" i="80"/>
  <c r="CP5" i="80"/>
  <c r="CO5" i="80"/>
  <c r="CN5" i="80"/>
  <c r="CM5" i="80"/>
  <c r="CL5" i="80"/>
  <c r="CK5" i="80"/>
  <c r="CJ5" i="80"/>
  <c r="CI5" i="80"/>
  <c r="CH5" i="80"/>
  <c r="CG5" i="80"/>
  <c r="CF5" i="80"/>
  <c r="CE5" i="80"/>
  <c r="CD5" i="80"/>
  <c r="CC5" i="80"/>
  <c r="CB5" i="80"/>
  <c r="CA5" i="80"/>
  <c r="BZ5" i="80"/>
  <c r="BY5" i="80"/>
  <c r="BX5" i="80"/>
  <c r="BW5" i="80"/>
  <c r="BV5" i="80"/>
  <c r="BU5" i="80"/>
  <c r="BT5" i="80"/>
  <c r="BS5" i="80"/>
  <c r="BR5" i="80"/>
  <c r="BQ5" i="80"/>
  <c r="BP5" i="80"/>
  <c r="BO5" i="80"/>
  <c r="BN5" i="80"/>
  <c r="BM5" i="80"/>
  <c r="BL5" i="80"/>
  <c r="BK5" i="80"/>
  <c r="BJ5" i="80"/>
  <c r="BI5" i="80"/>
  <c r="BH5" i="80"/>
  <c r="BG5" i="80"/>
  <c r="BF5" i="80"/>
  <c r="BE5" i="80"/>
  <c r="BD5" i="80"/>
  <c r="BC5" i="80"/>
  <c r="BB5" i="80"/>
  <c r="BA5" i="80"/>
  <c r="AZ5" i="80"/>
  <c r="AY5" i="80"/>
  <c r="AX5" i="80"/>
  <c r="AW5" i="80"/>
  <c r="AV5" i="80"/>
  <c r="AU5" i="80"/>
  <c r="AT5" i="80"/>
  <c r="AS5" i="80"/>
  <c r="AR5" i="80"/>
  <c r="AQ5" i="80"/>
  <c r="AP5" i="80"/>
  <c r="AO5" i="80"/>
  <c r="AN5" i="80"/>
  <c r="AM5" i="80"/>
  <c r="AL5" i="80"/>
  <c r="AK5" i="80"/>
  <c r="AJ5" i="80"/>
  <c r="AI5" i="80"/>
  <c r="AH5" i="80"/>
  <c r="AG5" i="80"/>
  <c r="AF5" i="80"/>
  <c r="AE5" i="80"/>
  <c r="AD5" i="80"/>
  <c r="AC5" i="80"/>
  <c r="AB5" i="80"/>
  <c r="AA5" i="80"/>
  <c r="Z5" i="80"/>
  <c r="Y5" i="80"/>
  <c r="X5" i="80"/>
  <c r="W5" i="80"/>
  <c r="V5" i="80"/>
  <c r="U5" i="80"/>
  <c r="T5" i="80"/>
  <c r="S5" i="80"/>
  <c r="R5" i="80"/>
  <c r="Q5" i="80"/>
  <c r="P5" i="80"/>
  <c r="O5" i="80"/>
  <c r="N5" i="80"/>
  <c r="M5" i="80"/>
  <c r="L5" i="80"/>
  <c r="K5" i="80"/>
  <c r="J5" i="80"/>
  <c r="I5" i="80"/>
  <c r="H5" i="80"/>
  <c r="G5" i="80"/>
  <c r="F5" i="80"/>
  <c r="E5" i="80"/>
  <c r="D5" i="80"/>
  <c r="C5" i="80"/>
  <c r="B5" i="80"/>
  <c r="EF45" i="103"/>
  <c r="EE45" i="103"/>
  <c r="ED45" i="103"/>
  <c r="EC45" i="103"/>
  <c r="EB45" i="103"/>
  <c r="EA45" i="103"/>
  <c r="DZ45" i="103"/>
  <c r="DY45" i="103"/>
  <c r="DX45" i="103"/>
  <c r="DW45" i="103"/>
  <c r="DV45" i="103"/>
  <c r="DU45" i="103"/>
  <c r="DT45" i="103"/>
  <c r="DS45" i="103"/>
  <c r="DR45" i="103"/>
  <c r="DQ45" i="103"/>
  <c r="DP45" i="103"/>
  <c r="DO45" i="103"/>
  <c r="DN45" i="103"/>
  <c r="DM45" i="103"/>
  <c r="DL45" i="103"/>
  <c r="DK45" i="103"/>
  <c r="DJ45" i="103"/>
  <c r="DI45" i="103"/>
  <c r="DH45" i="103"/>
  <c r="DG45" i="103"/>
  <c r="DF45" i="103"/>
  <c r="DE45" i="103"/>
  <c r="DD45" i="103"/>
  <c r="DC45" i="103"/>
  <c r="DB45" i="103"/>
  <c r="DA45" i="103"/>
  <c r="CZ45" i="103"/>
  <c r="CY45" i="103"/>
  <c r="CX45" i="103"/>
  <c r="CW45" i="103"/>
  <c r="CV45" i="103"/>
  <c r="CU45" i="103"/>
  <c r="CT45" i="103"/>
  <c r="CS45" i="103"/>
  <c r="CR45" i="103"/>
  <c r="CQ45" i="103"/>
  <c r="CP45" i="103"/>
  <c r="CO45" i="103"/>
  <c r="CN45" i="103"/>
  <c r="CM45" i="103"/>
  <c r="CL45" i="103"/>
  <c r="CK45" i="103"/>
  <c r="CJ45" i="103"/>
  <c r="CI45" i="103"/>
  <c r="CH45" i="103"/>
  <c r="CG45" i="103"/>
  <c r="CF45" i="103"/>
  <c r="CE45" i="103"/>
  <c r="CD45" i="103"/>
  <c r="CC45" i="103"/>
  <c r="CB45" i="103"/>
  <c r="CA45" i="103"/>
  <c r="BZ45" i="103"/>
  <c r="BY45" i="103"/>
  <c r="BX45" i="103"/>
  <c r="BW45" i="103"/>
  <c r="BV45" i="103"/>
  <c r="BU45" i="103"/>
  <c r="BT45" i="103"/>
  <c r="BS45" i="103"/>
  <c r="BR45" i="103"/>
  <c r="BQ45" i="103"/>
  <c r="BP45" i="103"/>
  <c r="BO45" i="103"/>
  <c r="BN45" i="103"/>
  <c r="BM45" i="103"/>
  <c r="BL45" i="103"/>
  <c r="BK45" i="103"/>
  <c r="BJ45" i="103"/>
  <c r="BI45" i="103"/>
  <c r="BH45" i="103"/>
  <c r="BG45" i="103"/>
  <c r="BF45" i="103"/>
  <c r="BE45" i="103"/>
  <c r="BD45" i="103"/>
  <c r="BC45" i="103"/>
  <c r="BB45" i="103"/>
  <c r="BA45" i="103"/>
  <c r="AZ45" i="103"/>
  <c r="AY45" i="103"/>
  <c r="AX45" i="103"/>
  <c r="AW45" i="103"/>
  <c r="AV45" i="103"/>
  <c r="AU45" i="103"/>
  <c r="AT45" i="103"/>
  <c r="AS45" i="103"/>
  <c r="AR45" i="103"/>
  <c r="AQ45" i="103"/>
  <c r="AP45" i="103"/>
  <c r="AO45" i="103"/>
  <c r="AN45" i="103"/>
  <c r="AM45" i="103"/>
  <c r="AL45" i="103"/>
  <c r="AK45" i="103"/>
  <c r="AJ45" i="103"/>
  <c r="AI45" i="103"/>
  <c r="AH45" i="103"/>
  <c r="AG45" i="103"/>
  <c r="AF45" i="103"/>
  <c r="AE45" i="103"/>
  <c r="AD45" i="103"/>
  <c r="AC45" i="103"/>
  <c r="AB45" i="103"/>
  <c r="AA45" i="103"/>
  <c r="Z45" i="103"/>
  <c r="Y45" i="103"/>
  <c r="X45" i="103"/>
  <c r="W45" i="103"/>
  <c r="V45" i="103"/>
  <c r="U45" i="103"/>
  <c r="T45" i="103"/>
  <c r="S45" i="103"/>
  <c r="R45" i="103"/>
  <c r="Q45" i="103"/>
  <c r="P45" i="103"/>
  <c r="O45" i="103"/>
  <c r="N45" i="103"/>
  <c r="M45" i="103"/>
  <c r="L45" i="103"/>
  <c r="K45" i="103"/>
  <c r="J45" i="103"/>
  <c r="I45" i="103"/>
  <c r="H45" i="103"/>
  <c r="G45" i="103"/>
  <c r="F45" i="103"/>
  <c r="E45" i="103"/>
  <c r="D45" i="103"/>
  <c r="C45" i="103"/>
  <c r="B45" i="103"/>
  <c r="EF43" i="103"/>
  <c r="EE43" i="103"/>
  <c r="ED43" i="103"/>
  <c r="EC43" i="103"/>
  <c r="EB43" i="103"/>
  <c r="EA43" i="103"/>
  <c r="DZ43" i="103"/>
  <c r="DY43" i="103"/>
  <c r="DX43" i="103"/>
  <c r="DW43" i="103"/>
  <c r="DV43" i="103"/>
  <c r="DU43" i="103"/>
  <c r="DT43" i="103"/>
  <c r="DS43" i="103"/>
  <c r="DR43" i="103"/>
  <c r="DQ43" i="103"/>
  <c r="DP43" i="103"/>
  <c r="DO43" i="103"/>
  <c r="DN43" i="103"/>
  <c r="DM43" i="103"/>
  <c r="DL43" i="103"/>
  <c r="DK43" i="103"/>
  <c r="DJ43" i="103"/>
  <c r="DI43" i="103"/>
  <c r="DH43" i="103"/>
  <c r="DG43" i="103"/>
  <c r="DF43" i="103"/>
  <c r="DE43" i="103"/>
  <c r="DD43" i="103"/>
  <c r="DC43" i="103"/>
  <c r="DB43" i="103"/>
  <c r="DA43" i="103"/>
  <c r="CZ43" i="103"/>
  <c r="CY43" i="103"/>
  <c r="CX43" i="103"/>
  <c r="CW43" i="103"/>
  <c r="CV43" i="103"/>
  <c r="CU43" i="103"/>
  <c r="CT43" i="103"/>
  <c r="CS43" i="103"/>
  <c r="CR43" i="103"/>
  <c r="CQ43" i="103"/>
  <c r="CP43" i="103"/>
  <c r="CO43" i="103"/>
  <c r="CN43" i="103"/>
  <c r="CM43" i="103"/>
  <c r="CL43" i="103"/>
  <c r="CK43" i="103"/>
  <c r="CJ43" i="103"/>
  <c r="CI43" i="103"/>
  <c r="CH43" i="103"/>
  <c r="CG43" i="103"/>
  <c r="CF43" i="103"/>
  <c r="CE43" i="103"/>
  <c r="CD43" i="103"/>
  <c r="CC43" i="103"/>
  <c r="CB43" i="103"/>
  <c r="CA43" i="103"/>
  <c r="BZ43" i="103"/>
  <c r="BY43" i="103"/>
  <c r="BX43" i="103"/>
  <c r="BW43" i="103"/>
  <c r="BV43" i="103"/>
  <c r="BU43" i="103"/>
  <c r="BT43" i="103"/>
  <c r="BS43" i="103"/>
  <c r="BR43" i="103"/>
  <c r="BQ43" i="103"/>
  <c r="BP43" i="103"/>
  <c r="BO43" i="103"/>
  <c r="BN43" i="103"/>
  <c r="BM43" i="103"/>
  <c r="BL43" i="103"/>
  <c r="BK43" i="103"/>
  <c r="BJ43" i="103"/>
  <c r="BI43" i="103"/>
  <c r="BH43" i="103"/>
  <c r="BG43" i="103"/>
  <c r="BF43" i="103"/>
  <c r="BE43" i="103"/>
  <c r="BD43" i="103"/>
  <c r="BC43" i="103"/>
  <c r="BB43" i="103"/>
  <c r="BA43" i="103"/>
  <c r="AZ43" i="103"/>
  <c r="AY43" i="103"/>
  <c r="AX43" i="103"/>
  <c r="AW43" i="103"/>
  <c r="AV43" i="103"/>
  <c r="AU43" i="103"/>
  <c r="AT43" i="103"/>
  <c r="AS43" i="103"/>
  <c r="AR43" i="103"/>
  <c r="AQ43" i="103"/>
  <c r="AP43" i="103"/>
  <c r="AO43" i="103"/>
  <c r="AN43" i="103"/>
  <c r="AM43" i="103"/>
  <c r="AL43" i="103"/>
  <c r="AK43" i="103"/>
  <c r="AJ43" i="103"/>
  <c r="AI43" i="103"/>
  <c r="AH43" i="103"/>
  <c r="AG43" i="103"/>
  <c r="AF43" i="103"/>
  <c r="AE43" i="103"/>
  <c r="AD43" i="103"/>
  <c r="AC43" i="103"/>
  <c r="AB43" i="103"/>
  <c r="AA43" i="103"/>
  <c r="Z43" i="103"/>
  <c r="Y43" i="103"/>
  <c r="X43" i="103"/>
  <c r="W43" i="103"/>
  <c r="V43" i="103"/>
  <c r="U43" i="103"/>
  <c r="T43" i="103"/>
  <c r="S43" i="103"/>
  <c r="R43" i="103"/>
  <c r="Q43" i="103"/>
  <c r="P43" i="103"/>
  <c r="O43" i="103"/>
  <c r="N43" i="103"/>
  <c r="M43" i="103"/>
  <c r="L43" i="103"/>
  <c r="K43" i="103"/>
  <c r="J43" i="103"/>
  <c r="I43" i="103"/>
  <c r="H43" i="103"/>
  <c r="G43" i="103"/>
  <c r="F43" i="103"/>
  <c r="E43" i="103"/>
  <c r="D43" i="103"/>
  <c r="C43" i="103"/>
  <c r="B43" i="103"/>
  <c r="EF42" i="103"/>
  <c r="EE42" i="103"/>
  <c r="ED42" i="103"/>
  <c r="EC42" i="103"/>
  <c r="EB42" i="103"/>
  <c r="EA42" i="103"/>
  <c r="DZ42" i="103"/>
  <c r="DY42" i="103"/>
  <c r="DX42" i="103"/>
  <c r="DW42" i="103"/>
  <c r="DV42" i="103"/>
  <c r="DU42" i="103"/>
  <c r="DT42" i="103"/>
  <c r="DS42" i="103"/>
  <c r="DR42" i="103"/>
  <c r="DQ42" i="103"/>
  <c r="DP42" i="103"/>
  <c r="DO42" i="103"/>
  <c r="DN42" i="103"/>
  <c r="DM42" i="103"/>
  <c r="DL42" i="103"/>
  <c r="DK42" i="103"/>
  <c r="DJ42" i="103"/>
  <c r="DI42" i="103"/>
  <c r="DH42" i="103"/>
  <c r="DG42" i="103"/>
  <c r="DF42" i="103"/>
  <c r="DE42" i="103"/>
  <c r="DD42" i="103"/>
  <c r="DC42" i="103"/>
  <c r="DB42" i="103"/>
  <c r="DA42" i="103"/>
  <c r="CZ42" i="103"/>
  <c r="CY42" i="103"/>
  <c r="CX42" i="103"/>
  <c r="CW42" i="103"/>
  <c r="CV42" i="103"/>
  <c r="CU42" i="103"/>
  <c r="CT42" i="103"/>
  <c r="CS42" i="103"/>
  <c r="CR42" i="103"/>
  <c r="CQ42" i="103"/>
  <c r="CP42" i="103"/>
  <c r="CO42" i="103"/>
  <c r="CN42" i="103"/>
  <c r="CM42" i="103"/>
  <c r="CL42" i="103"/>
  <c r="CK42" i="103"/>
  <c r="CJ42" i="103"/>
  <c r="CI42" i="103"/>
  <c r="CH42" i="103"/>
  <c r="CG42" i="103"/>
  <c r="CF42" i="103"/>
  <c r="CE42" i="103"/>
  <c r="CD42" i="103"/>
  <c r="CC42" i="103"/>
  <c r="CB42" i="103"/>
  <c r="CA42" i="103"/>
  <c r="BZ42" i="103"/>
  <c r="BY42" i="103"/>
  <c r="BX42" i="103"/>
  <c r="BW42" i="103"/>
  <c r="BV42" i="103"/>
  <c r="BU42" i="103"/>
  <c r="BT42" i="103"/>
  <c r="BS42" i="103"/>
  <c r="BR42" i="103"/>
  <c r="BQ42" i="103"/>
  <c r="BP42" i="103"/>
  <c r="BO42" i="103"/>
  <c r="BN42" i="103"/>
  <c r="BM42" i="103"/>
  <c r="BL42" i="103"/>
  <c r="BK42" i="103"/>
  <c r="BJ42" i="103"/>
  <c r="BI42" i="103"/>
  <c r="BH42" i="103"/>
  <c r="BG42" i="103"/>
  <c r="BF42" i="103"/>
  <c r="BE42" i="103"/>
  <c r="BD42" i="103"/>
  <c r="BC42" i="103"/>
  <c r="BB42" i="103"/>
  <c r="BA42" i="103"/>
  <c r="AZ42" i="103"/>
  <c r="AY42" i="103"/>
  <c r="AX42" i="103"/>
  <c r="AW42" i="103"/>
  <c r="AV42" i="103"/>
  <c r="AU42" i="103"/>
  <c r="AT42" i="103"/>
  <c r="AS42" i="103"/>
  <c r="AR42" i="103"/>
  <c r="AQ42" i="103"/>
  <c r="AP42" i="103"/>
  <c r="AO42" i="103"/>
  <c r="AN42" i="103"/>
  <c r="AM42" i="103"/>
  <c r="AL42" i="103"/>
  <c r="AK42" i="103"/>
  <c r="AJ42" i="103"/>
  <c r="AI42" i="103"/>
  <c r="AH42" i="103"/>
  <c r="AG42" i="103"/>
  <c r="AF42" i="103"/>
  <c r="AE42" i="103"/>
  <c r="AD42" i="103"/>
  <c r="AC42" i="103"/>
  <c r="AB42" i="103"/>
  <c r="AA42" i="103"/>
  <c r="Z42" i="103"/>
  <c r="Y42" i="103"/>
  <c r="X42" i="103"/>
  <c r="W42" i="103"/>
  <c r="V42" i="103"/>
  <c r="U42" i="103"/>
  <c r="T42" i="103"/>
  <c r="S42" i="103"/>
  <c r="R42" i="103"/>
  <c r="Q42" i="103"/>
  <c r="P42" i="103"/>
  <c r="O42" i="103"/>
  <c r="N42" i="103"/>
  <c r="M42" i="103"/>
  <c r="L42" i="103"/>
  <c r="K42" i="103"/>
  <c r="J42" i="103"/>
  <c r="I42" i="103"/>
  <c r="H42" i="103"/>
  <c r="G42" i="103"/>
  <c r="F42" i="103"/>
  <c r="E42" i="103"/>
  <c r="D42" i="103"/>
  <c r="C42" i="103"/>
  <c r="B42" i="103"/>
  <c r="EF40" i="103"/>
  <c r="EE40" i="103"/>
  <c r="ED40" i="103"/>
  <c r="EC40" i="103"/>
  <c r="EB40" i="103"/>
  <c r="EA40" i="103"/>
  <c r="DZ40" i="103"/>
  <c r="DY40" i="103"/>
  <c r="DX40" i="103"/>
  <c r="DW40" i="103"/>
  <c r="DV40" i="103"/>
  <c r="DU40" i="103"/>
  <c r="DT40" i="103"/>
  <c r="DS40" i="103"/>
  <c r="DR40" i="103"/>
  <c r="DQ40" i="103"/>
  <c r="DP40" i="103"/>
  <c r="DO40" i="103"/>
  <c r="DN40" i="103"/>
  <c r="DM40" i="103"/>
  <c r="DL40" i="103"/>
  <c r="DK40" i="103"/>
  <c r="DJ40" i="103"/>
  <c r="DI40" i="103"/>
  <c r="DH40" i="103"/>
  <c r="DG40" i="103"/>
  <c r="DF40" i="103"/>
  <c r="DE40" i="103"/>
  <c r="DD40" i="103"/>
  <c r="DC40" i="103"/>
  <c r="DB40" i="103"/>
  <c r="DA40" i="103"/>
  <c r="CZ40" i="103"/>
  <c r="CY40" i="103"/>
  <c r="CX40" i="103"/>
  <c r="CW40" i="103"/>
  <c r="CV40" i="103"/>
  <c r="CU40" i="103"/>
  <c r="CT40" i="103"/>
  <c r="CS40" i="103"/>
  <c r="CR40" i="103"/>
  <c r="CQ40" i="103"/>
  <c r="CP40" i="103"/>
  <c r="CO40" i="103"/>
  <c r="CN40" i="103"/>
  <c r="CM40" i="103"/>
  <c r="CL40" i="103"/>
  <c r="CK40" i="103"/>
  <c r="CJ40" i="103"/>
  <c r="CI40" i="103"/>
  <c r="CH40" i="103"/>
  <c r="CG40" i="103"/>
  <c r="CF40" i="103"/>
  <c r="CE40" i="103"/>
  <c r="CD40" i="103"/>
  <c r="CC40" i="103"/>
  <c r="CB40" i="103"/>
  <c r="CA40" i="103"/>
  <c r="BZ40" i="103"/>
  <c r="BY40" i="103"/>
  <c r="BX40" i="103"/>
  <c r="BW40" i="103"/>
  <c r="BV40" i="103"/>
  <c r="BU40" i="103"/>
  <c r="BT40" i="103"/>
  <c r="BS40" i="103"/>
  <c r="BR40" i="103"/>
  <c r="BQ40" i="103"/>
  <c r="BP40" i="103"/>
  <c r="BO40" i="103"/>
  <c r="BN40" i="103"/>
  <c r="BM40" i="103"/>
  <c r="BL40" i="103"/>
  <c r="BK40" i="103"/>
  <c r="BJ40" i="103"/>
  <c r="BI40" i="103"/>
  <c r="BH40" i="103"/>
  <c r="BG40" i="103"/>
  <c r="BF40" i="103"/>
  <c r="BE40" i="103"/>
  <c r="BD40" i="103"/>
  <c r="BC40" i="103"/>
  <c r="BB40" i="103"/>
  <c r="BA40" i="103"/>
  <c r="AZ40" i="103"/>
  <c r="AY40" i="103"/>
  <c r="AX40" i="103"/>
  <c r="AW40" i="103"/>
  <c r="AV40" i="103"/>
  <c r="AU40" i="103"/>
  <c r="AT40" i="103"/>
  <c r="AS40" i="103"/>
  <c r="AR40" i="103"/>
  <c r="AQ40" i="103"/>
  <c r="AP40" i="103"/>
  <c r="AO40" i="103"/>
  <c r="AN40" i="103"/>
  <c r="AM40" i="103"/>
  <c r="AL40" i="103"/>
  <c r="AK40" i="103"/>
  <c r="AJ40" i="103"/>
  <c r="AI40" i="103"/>
  <c r="AH40" i="103"/>
  <c r="AG40" i="103"/>
  <c r="AF40" i="103"/>
  <c r="AE40" i="103"/>
  <c r="AD40" i="103"/>
  <c r="AC40" i="103"/>
  <c r="AB40" i="103"/>
  <c r="AA40" i="103"/>
  <c r="Z40" i="103"/>
  <c r="Y40" i="103"/>
  <c r="X40" i="103"/>
  <c r="W40" i="103"/>
  <c r="V40" i="103"/>
  <c r="U40" i="103"/>
  <c r="T40" i="103"/>
  <c r="S40" i="103"/>
  <c r="R40" i="103"/>
  <c r="Q40" i="103"/>
  <c r="P40" i="103"/>
  <c r="O40" i="103"/>
  <c r="N40" i="103"/>
  <c r="M40" i="103"/>
  <c r="L40" i="103"/>
  <c r="K40" i="103"/>
  <c r="J40" i="103"/>
  <c r="I40" i="103"/>
  <c r="H40" i="103"/>
  <c r="G40" i="103"/>
  <c r="F40" i="103"/>
  <c r="E40" i="103"/>
  <c r="D40" i="103"/>
  <c r="C40" i="103"/>
  <c r="B40" i="103"/>
  <c r="EF39" i="103"/>
  <c r="EE39" i="103"/>
  <c r="ED39" i="103"/>
  <c r="EC39" i="103"/>
  <c r="EB39" i="103"/>
  <c r="EA39" i="103"/>
  <c r="DZ39" i="103"/>
  <c r="DY39" i="103"/>
  <c r="DX39" i="103"/>
  <c r="DW39" i="103"/>
  <c r="DV39" i="103"/>
  <c r="DU39" i="103"/>
  <c r="DT39" i="103"/>
  <c r="DS39" i="103"/>
  <c r="DR39" i="103"/>
  <c r="DQ39" i="103"/>
  <c r="DP39" i="103"/>
  <c r="DO39" i="103"/>
  <c r="DN39" i="103"/>
  <c r="DM39" i="103"/>
  <c r="DL39" i="103"/>
  <c r="DK39" i="103"/>
  <c r="DJ39" i="103"/>
  <c r="DI39" i="103"/>
  <c r="DH39" i="103"/>
  <c r="DG39" i="103"/>
  <c r="DF39" i="103"/>
  <c r="DE39" i="103"/>
  <c r="DD39" i="103"/>
  <c r="DC39" i="103"/>
  <c r="DB39" i="103"/>
  <c r="DA39" i="103"/>
  <c r="CZ39" i="103"/>
  <c r="CY39" i="103"/>
  <c r="CX39" i="103"/>
  <c r="CW39" i="103"/>
  <c r="CV39" i="103"/>
  <c r="CU39" i="103"/>
  <c r="CT39" i="103"/>
  <c r="CS39" i="103"/>
  <c r="CR39" i="103"/>
  <c r="CQ39" i="103"/>
  <c r="CP39" i="103"/>
  <c r="CO39" i="103"/>
  <c r="CN39" i="103"/>
  <c r="CM39" i="103"/>
  <c r="CL39" i="103"/>
  <c r="CK39" i="103"/>
  <c r="CJ39" i="103"/>
  <c r="CI39" i="103"/>
  <c r="CH39" i="103"/>
  <c r="CG39" i="103"/>
  <c r="CF39" i="103"/>
  <c r="CE39" i="103"/>
  <c r="CD39" i="103"/>
  <c r="CC39" i="103"/>
  <c r="CB39" i="103"/>
  <c r="CA39" i="103"/>
  <c r="BZ39" i="103"/>
  <c r="BY39" i="103"/>
  <c r="BX39" i="103"/>
  <c r="BW39" i="103"/>
  <c r="BV39" i="103"/>
  <c r="BU39" i="103"/>
  <c r="BT39" i="103"/>
  <c r="BS39" i="103"/>
  <c r="BR39" i="103"/>
  <c r="BQ39" i="103"/>
  <c r="BP39" i="103"/>
  <c r="BO39" i="103"/>
  <c r="BN39" i="103"/>
  <c r="BM39" i="103"/>
  <c r="BL39" i="103"/>
  <c r="BK39" i="103"/>
  <c r="BJ39" i="103"/>
  <c r="BI39" i="103"/>
  <c r="BH39" i="103"/>
  <c r="BG39" i="103"/>
  <c r="BF39" i="103"/>
  <c r="BE39" i="103"/>
  <c r="BD39" i="103"/>
  <c r="BC39" i="103"/>
  <c r="BB39" i="103"/>
  <c r="BA39" i="103"/>
  <c r="AZ39" i="103"/>
  <c r="AY39" i="103"/>
  <c r="AX39" i="103"/>
  <c r="AW39" i="103"/>
  <c r="AV39" i="103"/>
  <c r="AU39" i="103"/>
  <c r="AT39" i="103"/>
  <c r="AS39" i="103"/>
  <c r="AR39" i="103"/>
  <c r="AQ39" i="103"/>
  <c r="AP39" i="103"/>
  <c r="AO39" i="103"/>
  <c r="AN39" i="103"/>
  <c r="AM39" i="103"/>
  <c r="AL39" i="103"/>
  <c r="AK39" i="103"/>
  <c r="AJ39" i="103"/>
  <c r="AI39" i="103"/>
  <c r="AH39" i="103"/>
  <c r="AG39" i="103"/>
  <c r="AF39" i="103"/>
  <c r="AE39" i="103"/>
  <c r="AD39" i="103"/>
  <c r="AC39" i="103"/>
  <c r="AB39" i="103"/>
  <c r="AA39" i="103"/>
  <c r="Z39" i="103"/>
  <c r="Y39" i="103"/>
  <c r="X39" i="103"/>
  <c r="W39" i="103"/>
  <c r="V39" i="103"/>
  <c r="U39" i="103"/>
  <c r="T39" i="103"/>
  <c r="S39" i="103"/>
  <c r="R39" i="103"/>
  <c r="Q39" i="103"/>
  <c r="P39" i="103"/>
  <c r="O39" i="103"/>
  <c r="N39" i="103"/>
  <c r="M39" i="103"/>
  <c r="L39" i="103"/>
  <c r="K39" i="103"/>
  <c r="J39" i="103"/>
  <c r="I39" i="103"/>
  <c r="H39" i="103"/>
  <c r="G39" i="103"/>
  <c r="F39" i="103"/>
  <c r="E39" i="103"/>
  <c r="D39" i="103"/>
  <c r="C39" i="103"/>
  <c r="B39" i="103"/>
  <c r="EF37" i="103"/>
  <c r="EE37" i="103"/>
  <c r="ED37" i="103"/>
  <c r="EC37" i="103"/>
  <c r="EB37" i="103"/>
  <c r="EA37" i="103"/>
  <c r="DZ37" i="103"/>
  <c r="DY37" i="103"/>
  <c r="DX37" i="103"/>
  <c r="DW37" i="103"/>
  <c r="DV37" i="103"/>
  <c r="DU37" i="103"/>
  <c r="DT37" i="103"/>
  <c r="DS37" i="103"/>
  <c r="DR37" i="103"/>
  <c r="DQ37" i="103"/>
  <c r="DP37" i="103"/>
  <c r="DO37" i="103"/>
  <c r="DN37" i="103"/>
  <c r="DM37" i="103"/>
  <c r="DL37" i="103"/>
  <c r="DK37" i="103"/>
  <c r="DJ37" i="103"/>
  <c r="DI37" i="103"/>
  <c r="DH37" i="103"/>
  <c r="DG37" i="103"/>
  <c r="DF37" i="103"/>
  <c r="DE37" i="103"/>
  <c r="DD37" i="103"/>
  <c r="DC37" i="103"/>
  <c r="DB37" i="103"/>
  <c r="DA37" i="103"/>
  <c r="CZ37" i="103"/>
  <c r="CY37" i="103"/>
  <c r="CX37" i="103"/>
  <c r="CW37" i="103"/>
  <c r="CV37" i="103"/>
  <c r="CU37" i="103"/>
  <c r="CT37" i="103"/>
  <c r="CS37" i="103"/>
  <c r="CR37" i="103"/>
  <c r="CQ37" i="103"/>
  <c r="CP37" i="103"/>
  <c r="CO37" i="103"/>
  <c r="CN37" i="103"/>
  <c r="CM37" i="103"/>
  <c r="CL37" i="103"/>
  <c r="CK37" i="103"/>
  <c r="CJ37" i="103"/>
  <c r="CI37" i="103"/>
  <c r="CH37" i="103"/>
  <c r="CG37" i="103"/>
  <c r="CF37" i="103"/>
  <c r="CE37" i="103"/>
  <c r="CD37" i="103"/>
  <c r="CC37" i="103"/>
  <c r="CB37" i="103"/>
  <c r="CA37" i="103"/>
  <c r="BZ37" i="103"/>
  <c r="BY37" i="103"/>
  <c r="BX37" i="103"/>
  <c r="BW37" i="103"/>
  <c r="BV37" i="103"/>
  <c r="BU37" i="103"/>
  <c r="BT37" i="103"/>
  <c r="BS37" i="103"/>
  <c r="BR37" i="103"/>
  <c r="BQ37" i="103"/>
  <c r="BP37" i="103"/>
  <c r="BO37" i="103"/>
  <c r="BN37" i="103"/>
  <c r="BM37" i="103"/>
  <c r="BL37" i="103"/>
  <c r="BK37" i="103"/>
  <c r="BJ37" i="103"/>
  <c r="BI37" i="103"/>
  <c r="BH37" i="103"/>
  <c r="BG37" i="103"/>
  <c r="BF37" i="103"/>
  <c r="BE37" i="103"/>
  <c r="BD37" i="103"/>
  <c r="BC37" i="103"/>
  <c r="BB37" i="103"/>
  <c r="BA37" i="103"/>
  <c r="AZ37" i="103"/>
  <c r="AY37" i="103"/>
  <c r="AX37" i="103"/>
  <c r="AW37" i="103"/>
  <c r="AV37" i="103"/>
  <c r="AU37" i="103"/>
  <c r="AT37" i="103"/>
  <c r="AS37" i="103"/>
  <c r="AR37" i="103"/>
  <c r="AQ37" i="103"/>
  <c r="AP37" i="103"/>
  <c r="AO37" i="103"/>
  <c r="AN37" i="103"/>
  <c r="AM37" i="103"/>
  <c r="AL37" i="103"/>
  <c r="AK37" i="103"/>
  <c r="AJ37" i="103"/>
  <c r="AI37" i="103"/>
  <c r="AH37" i="103"/>
  <c r="AG37" i="103"/>
  <c r="AF37" i="103"/>
  <c r="AE37" i="103"/>
  <c r="AD37" i="103"/>
  <c r="AC37" i="103"/>
  <c r="AB37" i="103"/>
  <c r="AA37" i="103"/>
  <c r="Z37" i="103"/>
  <c r="Y37" i="103"/>
  <c r="X37" i="103"/>
  <c r="W37" i="103"/>
  <c r="V37" i="103"/>
  <c r="U37" i="103"/>
  <c r="T37" i="103"/>
  <c r="S37" i="103"/>
  <c r="R37" i="103"/>
  <c r="Q37" i="103"/>
  <c r="P37" i="103"/>
  <c r="O37" i="103"/>
  <c r="N37" i="103"/>
  <c r="M37" i="103"/>
  <c r="L37" i="103"/>
  <c r="K37" i="103"/>
  <c r="J37" i="103"/>
  <c r="I37" i="103"/>
  <c r="H37" i="103"/>
  <c r="G37" i="103"/>
  <c r="F37" i="103"/>
  <c r="E37" i="103"/>
  <c r="D37" i="103"/>
  <c r="C37" i="103"/>
  <c r="B37" i="103"/>
  <c r="EF36" i="103"/>
  <c r="EE36" i="103"/>
  <c r="ED36" i="103"/>
  <c r="EC36" i="103"/>
  <c r="EB36" i="103"/>
  <c r="EA36" i="103"/>
  <c r="DZ36" i="103"/>
  <c r="DY36" i="103"/>
  <c r="DX36" i="103"/>
  <c r="DW36" i="103"/>
  <c r="DV36" i="103"/>
  <c r="DU36" i="103"/>
  <c r="DT36" i="103"/>
  <c r="DS36" i="103"/>
  <c r="DR36" i="103"/>
  <c r="DQ36" i="103"/>
  <c r="DP36" i="103"/>
  <c r="DO36" i="103"/>
  <c r="DN36" i="103"/>
  <c r="DM36" i="103"/>
  <c r="DL36" i="103"/>
  <c r="DK36" i="103"/>
  <c r="DJ36" i="103"/>
  <c r="DI36" i="103"/>
  <c r="DH36" i="103"/>
  <c r="DG36" i="103"/>
  <c r="DF36" i="103"/>
  <c r="DE36" i="103"/>
  <c r="DD36" i="103"/>
  <c r="DC36" i="103"/>
  <c r="DB36" i="103"/>
  <c r="DA36" i="103"/>
  <c r="CZ36" i="103"/>
  <c r="CY36" i="103"/>
  <c r="CX36" i="103"/>
  <c r="CW36" i="103"/>
  <c r="CV36" i="103"/>
  <c r="CU36" i="103"/>
  <c r="CT36" i="103"/>
  <c r="CS36" i="103"/>
  <c r="CR36" i="103"/>
  <c r="CQ36" i="103"/>
  <c r="CP36" i="103"/>
  <c r="CO36" i="103"/>
  <c r="CN36" i="103"/>
  <c r="CM36" i="103"/>
  <c r="CL36" i="103"/>
  <c r="CK36" i="103"/>
  <c r="CJ36" i="103"/>
  <c r="CI36" i="103"/>
  <c r="CH36" i="103"/>
  <c r="CG36" i="103"/>
  <c r="CF36" i="103"/>
  <c r="CE36" i="103"/>
  <c r="CD36" i="103"/>
  <c r="CC36" i="103"/>
  <c r="CB36" i="103"/>
  <c r="CA36" i="103"/>
  <c r="BZ36" i="103"/>
  <c r="BY36" i="103"/>
  <c r="BX36" i="103"/>
  <c r="BW36" i="103"/>
  <c r="BV36" i="103"/>
  <c r="BU36" i="103"/>
  <c r="BT36" i="103"/>
  <c r="BS36" i="103"/>
  <c r="BR36" i="103"/>
  <c r="BQ36" i="103"/>
  <c r="BP36" i="103"/>
  <c r="BO36" i="103"/>
  <c r="BN36" i="103"/>
  <c r="BM36" i="103"/>
  <c r="BL36" i="103"/>
  <c r="BK36" i="103"/>
  <c r="BJ36" i="103"/>
  <c r="BI36" i="103"/>
  <c r="BH36" i="103"/>
  <c r="BG36" i="103"/>
  <c r="BF36" i="103"/>
  <c r="BE36" i="103"/>
  <c r="BD36" i="103"/>
  <c r="BC36" i="103"/>
  <c r="BB36" i="103"/>
  <c r="BA36" i="103"/>
  <c r="AZ36" i="103"/>
  <c r="AY36" i="103"/>
  <c r="AX36" i="103"/>
  <c r="AW36" i="103"/>
  <c r="AV36" i="103"/>
  <c r="AU36" i="103"/>
  <c r="AT36" i="103"/>
  <c r="AS36" i="103"/>
  <c r="AR36" i="103"/>
  <c r="AQ36" i="103"/>
  <c r="AP36" i="103"/>
  <c r="AO36" i="103"/>
  <c r="AN36" i="103"/>
  <c r="AM36" i="103"/>
  <c r="AL36" i="103"/>
  <c r="AK36" i="103"/>
  <c r="AJ36" i="103"/>
  <c r="AI36" i="103"/>
  <c r="AH36" i="103"/>
  <c r="AG36" i="103"/>
  <c r="AF36" i="103"/>
  <c r="AE36" i="103"/>
  <c r="AD36" i="103"/>
  <c r="AC36" i="103"/>
  <c r="AB36" i="103"/>
  <c r="AA36" i="103"/>
  <c r="Z36" i="103"/>
  <c r="Y36" i="103"/>
  <c r="X36" i="103"/>
  <c r="W36" i="103"/>
  <c r="V36" i="103"/>
  <c r="U36" i="103"/>
  <c r="T36" i="103"/>
  <c r="S36" i="103"/>
  <c r="R36" i="103"/>
  <c r="Q36" i="103"/>
  <c r="P36" i="103"/>
  <c r="O36" i="103"/>
  <c r="N36" i="103"/>
  <c r="M36" i="103"/>
  <c r="L36" i="103"/>
  <c r="K36" i="103"/>
  <c r="J36" i="103"/>
  <c r="I36" i="103"/>
  <c r="H36" i="103"/>
  <c r="G36" i="103"/>
  <c r="F36" i="103"/>
  <c r="E36" i="103"/>
  <c r="D36" i="103"/>
  <c r="C36" i="103"/>
  <c r="B36" i="103"/>
  <c r="EF34" i="103"/>
  <c r="EE34" i="103"/>
  <c r="ED34" i="103"/>
  <c r="EC34" i="103"/>
  <c r="EB34" i="103"/>
  <c r="EA34" i="103"/>
  <c r="DZ34" i="103"/>
  <c r="DY34" i="103"/>
  <c r="DX34" i="103"/>
  <c r="DW34" i="103"/>
  <c r="DV34" i="103"/>
  <c r="DU34" i="103"/>
  <c r="DT34" i="103"/>
  <c r="DS34" i="103"/>
  <c r="DR34" i="103"/>
  <c r="DQ34" i="103"/>
  <c r="DP34" i="103"/>
  <c r="DO34" i="103"/>
  <c r="DN34" i="103"/>
  <c r="DM34" i="103"/>
  <c r="DL34" i="103"/>
  <c r="DK34" i="103"/>
  <c r="DJ34" i="103"/>
  <c r="DI34" i="103"/>
  <c r="DH34" i="103"/>
  <c r="DG34" i="103"/>
  <c r="DF34" i="103"/>
  <c r="DE34" i="103"/>
  <c r="DD34" i="103"/>
  <c r="DC34" i="103"/>
  <c r="DB34" i="103"/>
  <c r="DA34" i="103"/>
  <c r="CZ34" i="103"/>
  <c r="CY34" i="103"/>
  <c r="CX34" i="103"/>
  <c r="CW34" i="103"/>
  <c r="CV34" i="103"/>
  <c r="CU34" i="103"/>
  <c r="CT34" i="103"/>
  <c r="CS34" i="103"/>
  <c r="CR34" i="103"/>
  <c r="CQ34" i="103"/>
  <c r="CP34" i="103"/>
  <c r="CO34" i="103"/>
  <c r="CN34" i="103"/>
  <c r="CM34" i="103"/>
  <c r="CL34" i="103"/>
  <c r="CK34" i="103"/>
  <c r="CJ34" i="103"/>
  <c r="CI34" i="103"/>
  <c r="CH34" i="103"/>
  <c r="CG34" i="103"/>
  <c r="CF34" i="103"/>
  <c r="CE34" i="103"/>
  <c r="CD34" i="103"/>
  <c r="CC34" i="103"/>
  <c r="CB34" i="103"/>
  <c r="CA34" i="103"/>
  <c r="BZ34" i="103"/>
  <c r="BY34" i="103"/>
  <c r="BX34" i="103"/>
  <c r="BW34" i="103"/>
  <c r="BV34" i="103"/>
  <c r="BU34" i="103"/>
  <c r="BT34" i="103"/>
  <c r="BS34" i="103"/>
  <c r="BR34" i="103"/>
  <c r="BQ34" i="103"/>
  <c r="BP34" i="103"/>
  <c r="BO34" i="103"/>
  <c r="BN34" i="103"/>
  <c r="BM34" i="103"/>
  <c r="BL34" i="103"/>
  <c r="BK34" i="103"/>
  <c r="BJ34" i="103"/>
  <c r="BI34" i="103"/>
  <c r="BH34" i="103"/>
  <c r="BG34" i="103"/>
  <c r="BF34" i="103"/>
  <c r="BE34" i="103"/>
  <c r="BD34" i="103"/>
  <c r="BC34" i="103"/>
  <c r="BB34" i="103"/>
  <c r="BA34" i="103"/>
  <c r="AZ34" i="103"/>
  <c r="AY34" i="103"/>
  <c r="AX34" i="103"/>
  <c r="AW34" i="103"/>
  <c r="AV34" i="103"/>
  <c r="AU34" i="103"/>
  <c r="AT34" i="103"/>
  <c r="AS34" i="103"/>
  <c r="AR34" i="103"/>
  <c r="AQ34" i="103"/>
  <c r="AP34" i="103"/>
  <c r="AO34" i="103"/>
  <c r="AN34" i="103"/>
  <c r="AM34" i="103"/>
  <c r="AL34" i="103"/>
  <c r="AK34" i="103"/>
  <c r="AJ34" i="103"/>
  <c r="AI34" i="103"/>
  <c r="AH34" i="103"/>
  <c r="AG34" i="103"/>
  <c r="AF34" i="103"/>
  <c r="AE34" i="103"/>
  <c r="AD34" i="103"/>
  <c r="AC34" i="103"/>
  <c r="AB34" i="103"/>
  <c r="AA34" i="103"/>
  <c r="Z34" i="103"/>
  <c r="Y34" i="103"/>
  <c r="X34" i="103"/>
  <c r="W34" i="103"/>
  <c r="V34" i="103"/>
  <c r="U34" i="103"/>
  <c r="T34" i="103"/>
  <c r="S34" i="103"/>
  <c r="R34" i="103"/>
  <c r="Q34" i="103"/>
  <c r="P34" i="103"/>
  <c r="O34" i="103"/>
  <c r="N34" i="103"/>
  <c r="M34" i="103"/>
  <c r="L34" i="103"/>
  <c r="K34" i="103"/>
  <c r="J34" i="103"/>
  <c r="I34" i="103"/>
  <c r="H34" i="103"/>
  <c r="G34" i="103"/>
  <c r="F34" i="103"/>
  <c r="E34" i="103"/>
  <c r="D34" i="103"/>
  <c r="C34" i="103"/>
  <c r="B34" i="103"/>
  <c r="EF33" i="103"/>
  <c r="EE33" i="103"/>
  <c r="ED33" i="103"/>
  <c r="EC33" i="103"/>
  <c r="EB33" i="103"/>
  <c r="EA33" i="103"/>
  <c r="DZ33" i="103"/>
  <c r="DY33" i="103"/>
  <c r="DX33" i="103"/>
  <c r="DW33" i="103"/>
  <c r="DV33" i="103"/>
  <c r="DU33" i="103"/>
  <c r="DT33" i="103"/>
  <c r="DS33" i="103"/>
  <c r="DR33" i="103"/>
  <c r="DQ33" i="103"/>
  <c r="DP33" i="103"/>
  <c r="DO33" i="103"/>
  <c r="DN33" i="103"/>
  <c r="DM33" i="103"/>
  <c r="DL33" i="103"/>
  <c r="DK33" i="103"/>
  <c r="DJ33" i="103"/>
  <c r="DI33" i="103"/>
  <c r="DH33" i="103"/>
  <c r="DG33" i="103"/>
  <c r="DF33" i="103"/>
  <c r="DE33" i="103"/>
  <c r="DD33" i="103"/>
  <c r="DC33" i="103"/>
  <c r="DB33" i="103"/>
  <c r="DA33" i="103"/>
  <c r="CZ33" i="103"/>
  <c r="CY33" i="103"/>
  <c r="CX33" i="103"/>
  <c r="CW33" i="103"/>
  <c r="CV33" i="103"/>
  <c r="CU33" i="103"/>
  <c r="CT33" i="103"/>
  <c r="CS33" i="103"/>
  <c r="CR33" i="103"/>
  <c r="CQ33" i="103"/>
  <c r="CP33" i="103"/>
  <c r="CO33" i="103"/>
  <c r="CN33" i="103"/>
  <c r="CM33" i="103"/>
  <c r="CL33" i="103"/>
  <c r="CK33" i="103"/>
  <c r="CJ33" i="103"/>
  <c r="CI33" i="103"/>
  <c r="CH33" i="103"/>
  <c r="CG33" i="103"/>
  <c r="CF33" i="103"/>
  <c r="CE33" i="103"/>
  <c r="CD33" i="103"/>
  <c r="CC33" i="103"/>
  <c r="CB33" i="103"/>
  <c r="CA33" i="103"/>
  <c r="BZ33" i="103"/>
  <c r="BY33" i="103"/>
  <c r="BX33" i="103"/>
  <c r="BW33" i="103"/>
  <c r="BV33" i="103"/>
  <c r="BU33" i="103"/>
  <c r="BT33" i="103"/>
  <c r="BS33" i="103"/>
  <c r="BR33" i="103"/>
  <c r="BQ33" i="103"/>
  <c r="BP33" i="103"/>
  <c r="BO33" i="103"/>
  <c r="BN33" i="103"/>
  <c r="BM33" i="103"/>
  <c r="BL33" i="103"/>
  <c r="BK33" i="103"/>
  <c r="BJ33" i="103"/>
  <c r="BI33" i="103"/>
  <c r="BH33" i="103"/>
  <c r="BG33" i="103"/>
  <c r="BF33" i="103"/>
  <c r="BE33" i="103"/>
  <c r="BD33" i="103"/>
  <c r="BC33" i="103"/>
  <c r="BB33" i="103"/>
  <c r="BA33" i="103"/>
  <c r="AZ33" i="103"/>
  <c r="AY33" i="103"/>
  <c r="AX33" i="103"/>
  <c r="AW33" i="103"/>
  <c r="AV33" i="103"/>
  <c r="AU33" i="103"/>
  <c r="AT33" i="103"/>
  <c r="AS33" i="103"/>
  <c r="AR33" i="103"/>
  <c r="AQ33" i="103"/>
  <c r="AP33" i="103"/>
  <c r="AO33" i="103"/>
  <c r="AN33" i="103"/>
  <c r="AM33" i="103"/>
  <c r="AL33" i="103"/>
  <c r="AK33" i="103"/>
  <c r="AJ33" i="103"/>
  <c r="AI33" i="103"/>
  <c r="AH33" i="103"/>
  <c r="AG33" i="103"/>
  <c r="AF33" i="103"/>
  <c r="AE33" i="103"/>
  <c r="AD33" i="103"/>
  <c r="AC33" i="103"/>
  <c r="AB33" i="103"/>
  <c r="AA33" i="103"/>
  <c r="Z33" i="103"/>
  <c r="Y33" i="103"/>
  <c r="X33" i="103"/>
  <c r="W33" i="103"/>
  <c r="V33" i="103"/>
  <c r="U33" i="103"/>
  <c r="T33" i="103"/>
  <c r="S33" i="103"/>
  <c r="R33" i="103"/>
  <c r="Q33" i="103"/>
  <c r="P33" i="103"/>
  <c r="O33" i="103"/>
  <c r="N33" i="103"/>
  <c r="M33" i="103"/>
  <c r="L33" i="103"/>
  <c r="K33" i="103"/>
  <c r="J33" i="103"/>
  <c r="I33" i="103"/>
  <c r="H33" i="103"/>
  <c r="G33" i="103"/>
  <c r="F33" i="103"/>
  <c r="E33" i="103"/>
  <c r="D33" i="103"/>
  <c r="C33" i="103"/>
  <c r="B33" i="103"/>
  <c r="EF31" i="103"/>
  <c r="EE31" i="103"/>
  <c r="ED31" i="103"/>
  <c r="EC31" i="103"/>
  <c r="EB31" i="103"/>
  <c r="EA31" i="103"/>
  <c r="DZ31" i="103"/>
  <c r="DY31" i="103"/>
  <c r="DX31" i="103"/>
  <c r="DW31" i="103"/>
  <c r="DV31" i="103"/>
  <c r="DU31" i="103"/>
  <c r="DT31" i="103"/>
  <c r="DS31" i="103"/>
  <c r="DR31" i="103"/>
  <c r="DQ31" i="103"/>
  <c r="DP31" i="103"/>
  <c r="DO31" i="103"/>
  <c r="DN31" i="103"/>
  <c r="DM31" i="103"/>
  <c r="DL31" i="103"/>
  <c r="DK31" i="103"/>
  <c r="DJ31" i="103"/>
  <c r="DI31" i="103"/>
  <c r="DH31" i="103"/>
  <c r="DG31" i="103"/>
  <c r="DF31" i="103"/>
  <c r="DE31" i="103"/>
  <c r="DD31" i="103"/>
  <c r="DC31" i="103"/>
  <c r="DB31" i="103"/>
  <c r="DA31" i="103"/>
  <c r="CZ31" i="103"/>
  <c r="CY31" i="103"/>
  <c r="CX31" i="103"/>
  <c r="CW31" i="103"/>
  <c r="CV31" i="103"/>
  <c r="CU31" i="103"/>
  <c r="CT31" i="103"/>
  <c r="CS31" i="103"/>
  <c r="CR31" i="103"/>
  <c r="CQ31" i="103"/>
  <c r="CP31" i="103"/>
  <c r="CO31" i="103"/>
  <c r="CN31" i="103"/>
  <c r="CM31" i="103"/>
  <c r="CL31" i="103"/>
  <c r="CK31" i="103"/>
  <c r="CJ31" i="103"/>
  <c r="CI31" i="103"/>
  <c r="CH31" i="103"/>
  <c r="CG31" i="103"/>
  <c r="CF31" i="103"/>
  <c r="CE31" i="103"/>
  <c r="CD31" i="103"/>
  <c r="CC31" i="103"/>
  <c r="CB31" i="103"/>
  <c r="CA31" i="103"/>
  <c r="BZ31" i="103"/>
  <c r="BY31" i="103"/>
  <c r="BX31" i="103"/>
  <c r="BW31" i="103"/>
  <c r="BV31" i="103"/>
  <c r="BU31" i="103"/>
  <c r="BT31" i="103"/>
  <c r="BS31" i="103"/>
  <c r="BR31" i="103"/>
  <c r="BQ31" i="103"/>
  <c r="BP31" i="103"/>
  <c r="BO31" i="103"/>
  <c r="BN31" i="103"/>
  <c r="BM31" i="103"/>
  <c r="BL31" i="103"/>
  <c r="BK31" i="103"/>
  <c r="BJ31" i="103"/>
  <c r="BI31" i="103"/>
  <c r="BH31" i="103"/>
  <c r="BG31" i="103"/>
  <c r="BF31" i="103"/>
  <c r="BE31" i="103"/>
  <c r="BD31" i="103"/>
  <c r="BC31" i="103"/>
  <c r="BB31" i="103"/>
  <c r="BA31" i="103"/>
  <c r="AZ31" i="103"/>
  <c r="AY31" i="103"/>
  <c r="AX31" i="103"/>
  <c r="AW31" i="103"/>
  <c r="AV31" i="103"/>
  <c r="AU31" i="103"/>
  <c r="AT31" i="103"/>
  <c r="AS31" i="103"/>
  <c r="AR31" i="103"/>
  <c r="AQ31" i="103"/>
  <c r="AP31" i="103"/>
  <c r="AO31" i="103"/>
  <c r="AN31" i="103"/>
  <c r="AM31" i="103"/>
  <c r="AL31" i="103"/>
  <c r="AK31" i="103"/>
  <c r="AJ31" i="103"/>
  <c r="AI31" i="103"/>
  <c r="AH31" i="103"/>
  <c r="AG31" i="103"/>
  <c r="AF31" i="103"/>
  <c r="AE31" i="103"/>
  <c r="AD31" i="103"/>
  <c r="AC31" i="103"/>
  <c r="AB31" i="103"/>
  <c r="AA31" i="103"/>
  <c r="Z31" i="103"/>
  <c r="Y31" i="103"/>
  <c r="X31" i="103"/>
  <c r="W31" i="103"/>
  <c r="V31" i="103"/>
  <c r="U31" i="103"/>
  <c r="T31" i="103"/>
  <c r="S31" i="103"/>
  <c r="R31" i="103"/>
  <c r="Q31" i="103"/>
  <c r="P31" i="103"/>
  <c r="O31" i="103"/>
  <c r="N31" i="103"/>
  <c r="M31" i="103"/>
  <c r="L31" i="103"/>
  <c r="K31" i="103"/>
  <c r="J31" i="103"/>
  <c r="I31" i="103"/>
  <c r="H31" i="103"/>
  <c r="G31" i="103"/>
  <c r="F31" i="103"/>
  <c r="E31" i="103"/>
  <c r="D31" i="103"/>
  <c r="C31" i="103"/>
  <c r="B31" i="103"/>
  <c r="EF30" i="103"/>
  <c r="EE30" i="103"/>
  <c r="ED30" i="103"/>
  <c r="EC30" i="103"/>
  <c r="EB30" i="103"/>
  <c r="EA30" i="103"/>
  <c r="DZ30" i="103"/>
  <c r="DY30" i="103"/>
  <c r="DX30" i="103"/>
  <c r="DW30" i="103"/>
  <c r="DV30" i="103"/>
  <c r="DU30" i="103"/>
  <c r="DT30" i="103"/>
  <c r="DS30" i="103"/>
  <c r="DR30" i="103"/>
  <c r="DQ30" i="103"/>
  <c r="DP30" i="103"/>
  <c r="DO30" i="103"/>
  <c r="DN30" i="103"/>
  <c r="DM30" i="103"/>
  <c r="DL30" i="103"/>
  <c r="DK30" i="103"/>
  <c r="DJ30" i="103"/>
  <c r="DI30" i="103"/>
  <c r="DH30" i="103"/>
  <c r="DG30" i="103"/>
  <c r="DF30" i="103"/>
  <c r="DE30" i="103"/>
  <c r="DD30" i="103"/>
  <c r="DC30" i="103"/>
  <c r="DB30" i="103"/>
  <c r="DA30" i="103"/>
  <c r="CZ30" i="103"/>
  <c r="CY30" i="103"/>
  <c r="CX30" i="103"/>
  <c r="CW30" i="103"/>
  <c r="CV30" i="103"/>
  <c r="CU30" i="103"/>
  <c r="CT30" i="103"/>
  <c r="CS30" i="103"/>
  <c r="CR30" i="103"/>
  <c r="CQ30" i="103"/>
  <c r="CP30" i="103"/>
  <c r="CO30" i="103"/>
  <c r="CN30" i="103"/>
  <c r="CM30" i="103"/>
  <c r="CL30" i="103"/>
  <c r="CK30" i="103"/>
  <c r="CJ30" i="103"/>
  <c r="CI30" i="103"/>
  <c r="CH30" i="103"/>
  <c r="CG30" i="103"/>
  <c r="CF30" i="103"/>
  <c r="CE30" i="103"/>
  <c r="CD30" i="103"/>
  <c r="CC30" i="103"/>
  <c r="CB30" i="103"/>
  <c r="CA30" i="103"/>
  <c r="BZ30" i="103"/>
  <c r="BY30" i="103"/>
  <c r="BX30" i="103"/>
  <c r="BW30" i="103"/>
  <c r="BV30" i="103"/>
  <c r="BU30" i="103"/>
  <c r="BT30" i="103"/>
  <c r="BS30" i="103"/>
  <c r="BR30" i="103"/>
  <c r="BQ30" i="103"/>
  <c r="BP30" i="103"/>
  <c r="BO30" i="103"/>
  <c r="BN30" i="103"/>
  <c r="BM30" i="103"/>
  <c r="BL30" i="103"/>
  <c r="BK30" i="103"/>
  <c r="BJ30" i="103"/>
  <c r="BI30" i="103"/>
  <c r="BH30" i="103"/>
  <c r="BG30" i="103"/>
  <c r="BF30" i="103"/>
  <c r="BE30" i="103"/>
  <c r="BD30" i="103"/>
  <c r="BC30" i="103"/>
  <c r="BB30" i="103"/>
  <c r="BA30" i="103"/>
  <c r="AZ30" i="103"/>
  <c r="AY30" i="103"/>
  <c r="AX30" i="103"/>
  <c r="AW30" i="103"/>
  <c r="AV30" i="103"/>
  <c r="AU30" i="103"/>
  <c r="AT30" i="103"/>
  <c r="AS30" i="103"/>
  <c r="AR30" i="103"/>
  <c r="AQ30" i="103"/>
  <c r="AP30" i="103"/>
  <c r="AO30" i="103"/>
  <c r="AN30" i="103"/>
  <c r="AM30" i="103"/>
  <c r="AL30" i="103"/>
  <c r="AK30" i="103"/>
  <c r="AJ30" i="103"/>
  <c r="AI30" i="103"/>
  <c r="AH30" i="103"/>
  <c r="AG30" i="103"/>
  <c r="AF30" i="103"/>
  <c r="AE30" i="103"/>
  <c r="AD30" i="103"/>
  <c r="AC30" i="103"/>
  <c r="AB30" i="103"/>
  <c r="AA30" i="103"/>
  <c r="Z30" i="103"/>
  <c r="Y30" i="103"/>
  <c r="X30" i="103"/>
  <c r="W30" i="103"/>
  <c r="V30" i="103"/>
  <c r="U30" i="103"/>
  <c r="T30" i="103"/>
  <c r="S30" i="103"/>
  <c r="R30" i="103"/>
  <c r="Q30" i="103"/>
  <c r="P30" i="103"/>
  <c r="O30" i="103"/>
  <c r="N30" i="103"/>
  <c r="M30" i="103"/>
  <c r="L30" i="103"/>
  <c r="K30" i="103"/>
  <c r="J30" i="103"/>
  <c r="I30" i="103"/>
  <c r="H30" i="103"/>
  <c r="G30" i="103"/>
  <c r="F30" i="103"/>
  <c r="E30" i="103"/>
  <c r="D30" i="103"/>
  <c r="C30" i="103"/>
  <c r="B30" i="103"/>
  <c r="EF28" i="103"/>
  <c r="EE28" i="103"/>
  <c r="ED28" i="103"/>
  <c r="EC28" i="103"/>
  <c r="EB28" i="103"/>
  <c r="EA28" i="103"/>
  <c r="DZ28" i="103"/>
  <c r="DY28" i="103"/>
  <c r="DX28" i="103"/>
  <c r="DW28" i="103"/>
  <c r="DV28" i="103"/>
  <c r="DU28" i="103"/>
  <c r="DT28" i="103"/>
  <c r="DS28" i="103"/>
  <c r="DR28" i="103"/>
  <c r="DQ28" i="103"/>
  <c r="DP28" i="103"/>
  <c r="DO28" i="103"/>
  <c r="DN28" i="103"/>
  <c r="DM28" i="103"/>
  <c r="DL28" i="103"/>
  <c r="DK28" i="103"/>
  <c r="DJ28" i="103"/>
  <c r="DI28" i="103"/>
  <c r="DH28" i="103"/>
  <c r="DG28" i="103"/>
  <c r="DF28" i="103"/>
  <c r="DE28" i="103"/>
  <c r="DD28" i="103"/>
  <c r="DC28" i="103"/>
  <c r="DB28" i="103"/>
  <c r="DA28" i="103"/>
  <c r="CZ28" i="103"/>
  <c r="CY28" i="103"/>
  <c r="CX28" i="103"/>
  <c r="CW28" i="103"/>
  <c r="CV28" i="103"/>
  <c r="CU28" i="103"/>
  <c r="CT28" i="103"/>
  <c r="CS28" i="103"/>
  <c r="CR28" i="103"/>
  <c r="CQ28" i="103"/>
  <c r="CP28" i="103"/>
  <c r="CO28" i="103"/>
  <c r="CN28" i="103"/>
  <c r="CM28" i="103"/>
  <c r="CL28" i="103"/>
  <c r="CK28" i="103"/>
  <c r="CJ28" i="103"/>
  <c r="CI28" i="103"/>
  <c r="CH28" i="103"/>
  <c r="CG28" i="103"/>
  <c r="CF28" i="103"/>
  <c r="CE28" i="103"/>
  <c r="CD28" i="103"/>
  <c r="CC28" i="103"/>
  <c r="CB28" i="103"/>
  <c r="CA28" i="103"/>
  <c r="BZ28" i="103"/>
  <c r="BY28" i="103"/>
  <c r="BX28" i="103"/>
  <c r="BW28" i="103"/>
  <c r="BV28" i="103"/>
  <c r="BU28" i="103"/>
  <c r="BT28" i="103"/>
  <c r="BS28" i="103"/>
  <c r="BR28" i="103"/>
  <c r="BQ28" i="103"/>
  <c r="BP28" i="103"/>
  <c r="BO28" i="103"/>
  <c r="BN28" i="103"/>
  <c r="BM28" i="103"/>
  <c r="BL28" i="103"/>
  <c r="BK28" i="103"/>
  <c r="BJ28" i="103"/>
  <c r="BI28" i="103"/>
  <c r="BH28" i="103"/>
  <c r="BG28" i="103"/>
  <c r="BF28" i="103"/>
  <c r="BE28" i="103"/>
  <c r="BD28" i="103"/>
  <c r="BC28" i="103"/>
  <c r="BB28" i="103"/>
  <c r="BA28" i="103"/>
  <c r="AZ28" i="103"/>
  <c r="AY28" i="103"/>
  <c r="AX28" i="103"/>
  <c r="AW28" i="103"/>
  <c r="AV28" i="103"/>
  <c r="AU28" i="103"/>
  <c r="AT28" i="103"/>
  <c r="AS28" i="103"/>
  <c r="AR28" i="103"/>
  <c r="AQ28" i="103"/>
  <c r="AP28" i="103"/>
  <c r="AO28" i="103"/>
  <c r="AN28" i="103"/>
  <c r="AM28" i="103"/>
  <c r="AL28" i="103"/>
  <c r="AK28" i="103"/>
  <c r="AJ28" i="103"/>
  <c r="AI28" i="103"/>
  <c r="AH28" i="103"/>
  <c r="AG28" i="103"/>
  <c r="AF28" i="103"/>
  <c r="AE28" i="103"/>
  <c r="AD28" i="103"/>
  <c r="AC28" i="103"/>
  <c r="AB28" i="103"/>
  <c r="AA28" i="103"/>
  <c r="Z28" i="103"/>
  <c r="Y28" i="103"/>
  <c r="X28" i="103"/>
  <c r="W28" i="103"/>
  <c r="V28" i="103"/>
  <c r="U28" i="103"/>
  <c r="T28" i="103"/>
  <c r="S28" i="103"/>
  <c r="R28" i="103"/>
  <c r="Q28" i="103"/>
  <c r="P28" i="103"/>
  <c r="O28" i="103"/>
  <c r="N28" i="103"/>
  <c r="M28" i="103"/>
  <c r="L28" i="103"/>
  <c r="K28" i="103"/>
  <c r="J28" i="103"/>
  <c r="I28" i="103"/>
  <c r="H28" i="103"/>
  <c r="G28" i="103"/>
  <c r="F28" i="103"/>
  <c r="E28" i="103"/>
  <c r="D28" i="103"/>
  <c r="C28" i="103"/>
  <c r="B28" i="103"/>
  <c r="EF27" i="103"/>
  <c r="EE27" i="103"/>
  <c r="ED27" i="103"/>
  <c r="EC27" i="103"/>
  <c r="EB27" i="103"/>
  <c r="EA27" i="103"/>
  <c r="DZ27" i="103"/>
  <c r="DY27" i="103"/>
  <c r="DX27" i="103"/>
  <c r="DW27" i="103"/>
  <c r="DV27" i="103"/>
  <c r="DU27" i="103"/>
  <c r="DT27" i="103"/>
  <c r="DS27" i="103"/>
  <c r="DR27" i="103"/>
  <c r="DQ27" i="103"/>
  <c r="DP27" i="103"/>
  <c r="DO27" i="103"/>
  <c r="DN27" i="103"/>
  <c r="DM27" i="103"/>
  <c r="DL27" i="103"/>
  <c r="DK27" i="103"/>
  <c r="DJ27" i="103"/>
  <c r="DI27" i="103"/>
  <c r="DH27" i="103"/>
  <c r="DG27" i="103"/>
  <c r="DF27" i="103"/>
  <c r="DE27" i="103"/>
  <c r="DD27" i="103"/>
  <c r="DC27" i="103"/>
  <c r="DB27" i="103"/>
  <c r="DA27" i="103"/>
  <c r="CZ27" i="103"/>
  <c r="CY27" i="103"/>
  <c r="CX27" i="103"/>
  <c r="CW27" i="103"/>
  <c r="CV27" i="103"/>
  <c r="CU27" i="103"/>
  <c r="CT27" i="103"/>
  <c r="CS27" i="103"/>
  <c r="CR27" i="103"/>
  <c r="CQ27" i="103"/>
  <c r="CP27" i="103"/>
  <c r="CO27" i="103"/>
  <c r="CN27" i="103"/>
  <c r="CM27" i="103"/>
  <c r="CL27" i="103"/>
  <c r="CK27" i="103"/>
  <c r="CJ27" i="103"/>
  <c r="CI27" i="103"/>
  <c r="CH27" i="103"/>
  <c r="CG27" i="103"/>
  <c r="CF27" i="103"/>
  <c r="CE27" i="103"/>
  <c r="CD27" i="103"/>
  <c r="CC27" i="103"/>
  <c r="CB27" i="103"/>
  <c r="CA27" i="103"/>
  <c r="BZ27" i="103"/>
  <c r="BY27" i="103"/>
  <c r="BX27" i="103"/>
  <c r="BW27" i="103"/>
  <c r="BV27" i="103"/>
  <c r="BU27" i="103"/>
  <c r="BT27" i="103"/>
  <c r="BS27" i="103"/>
  <c r="BR27" i="103"/>
  <c r="BQ27" i="103"/>
  <c r="BP27" i="103"/>
  <c r="BO27" i="103"/>
  <c r="BN27" i="103"/>
  <c r="BM27" i="103"/>
  <c r="BL27" i="103"/>
  <c r="BK27" i="103"/>
  <c r="BJ27" i="103"/>
  <c r="BI27" i="103"/>
  <c r="BH27" i="103"/>
  <c r="BG27" i="103"/>
  <c r="BF27" i="103"/>
  <c r="BE27" i="103"/>
  <c r="BD27" i="103"/>
  <c r="BC27" i="103"/>
  <c r="BB27" i="103"/>
  <c r="BA27" i="103"/>
  <c r="AZ27" i="103"/>
  <c r="AY27" i="103"/>
  <c r="AX27" i="103"/>
  <c r="AW27" i="103"/>
  <c r="AV27" i="103"/>
  <c r="AU27" i="103"/>
  <c r="AT27" i="103"/>
  <c r="AS27" i="103"/>
  <c r="AR27" i="103"/>
  <c r="AQ27" i="103"/>
  <c r="AP27" i="103"/>
  <c r="AO27" i="103"/>
  <c r="AN27" i="103"/>
  <c r="AM27" i="103"/>
  <c r="AL27" i="103"/>
  <c r="AK27" i="103"/>
  <c r="AJ27" i="103"/>
  <c r="AI27" i="103"/>
  <c r="AH27" i="103"/>
  <c r="AG27" i="103"/>
  <c r="AF27" i="103"/>
  <c r="AE27" i="103"/>
  <c r="AD27" i="103"/>
  <c r="AC27" i="103"/>
  <c r="AB27" i="103"/>
  <c r="AA27" i="103"/>
  <c r="Z27" i="103"/>
  <c r="Y27" i="103"/>
  <c r="X27" i="103"/>
  <c r="W27" i="103"/>
  <c r="V27" i="103"/>
  <c r="U27" i="103"/>
  <c r="T27" i="103"/>
  <c r="S27" i="103"/>
  <c r="R27" i="103"/>
  <c r="Q27" i="103"/>
  <c r="P27" i="103"/>
  <c r="O27" i="103"/>
  <c r="N27" i="103"/>
  <c r="M27" i="103"/>
  <c r="L27" i="103"/>
  <c r="K27" i="103"/>
  <c r="J27" i="103"/>
  <c r="I27" i="103"/>
  <c r="H27" i="103"/>
  <c r="G27" i="103"/>
  <c r="F27" i="103"/>
  <c r="E27" i="103"/>
  <c r="D27" i="103"/>
  <c r="C27" i="103"/>
  <c r="B27" i="103"/>
  <c r="EF25" i="103"/>
  <c r="EE25" i="103"/>
  <c r="ED25" i="103"/>
  <c r="EC25" i="103"/>
  <c r="EB25" i="103"/>
  <c r="EA25" i="103"/>
  <c r="DZ25" i="103"/>
  <c r="DY25" i="103"/>
  <c r="DX25" i="103"/>
  <c r="DW25" i="103"/>
  <c r="DV25" i="103"/>
  <c r="DU25" i="103"/>
  <c r="DT25" i="103"/>
  <c r="DS25" i="103"/>
  <c r="DR25" i="103"/>
  <c r="DQ25" i="103"/>
  <c r="DP25" i="103"/>
  <c r="DO25" i="103"/>
  <c r="DN25" i="103"/>
  <c r="DM25" i="103"/>
  <c r="DL25" i="103"/>
  <c r="DK25" i="103"/>
  <c r="DJ25" i="103"/>
  <c r="DI25" i="103"/>
  <c r="DH25" i="103"/>
  <c r="DG25" i="103"/>
  <c r="DF25" i="103"/>
  <c r="DE25" i="103"/>
  <c r="DD25" i="103"/>
  <c r="DC25" i="103"/>
  <c r="DB25" i="103"/>
  <c r="DA25" i="103"/>
  <c r="CZ25" i="103"/>
  <c r="CY25" i="103"/>
  <c r="CX25" i="103"/>
  <c r="CW25" i="103"/>
  <c r="CV25" i="103"/>
  <c r="CU25" i="103"/>
  <c r="CT25" i="103"/>
  <c r="CS25" i="103"/>
  <c r="CR25" i="103"/>
  <c r="CQ25" i="103"/>
  <c r="CP25" i="103"/>
  <c r="CO25" i="103"/>
  <c r="CN25" i="103"/>
  <c r="CM25" i="103"/>
  <c r="CL25" i="103"/>
  <c r="CK25" i="103"/>
  <c r="CJ25" i="103"/>
  <c r="CI25" i="103"/>
  <c r="CH25" i="103"/>
  <c r="CG25" i="103"/>
  <c r="CF25" i="103"/>
  <c r="CE25" i="103"/>
  <c r="CD25" i="103"/>
  <c r="CC25" i="103"/>
  <c r="CB25" i="103"/>
  <c r="CA25" i="103"/>
  <c r="BZ25" i="103"/>
  <c r="BY25" i="103"/>
  <c r="BX25" i="103"/>
  <c r="BW25" i="103"/>
  <c r="BV25" i="103"/>
  <c r="BU25" i="103"/>
  <c r="BT25" i="103"/>
  <c r="BS25" i="103"/>
  <c r="BR25" i="103"/>
  <c r="BQ25" i="103"/>
  <c r="BP25" i="103"/>
  <c r="BO25" i="103"/>
  <c r="BN25" i="103"/>
  <c r="BM25" i="103"/>
  <c r="BL25" i="103"/>
  <c r="BK25" i="103"/>
  <c r="BJ25" i="103"/>
  <c r="BI25" i="103"/>
  <c r="BH25" i="103"/>
  <c r="BG25" i="103"/>
  <c r="BF25" i="103"/>
  <c r="BE25" i="103"/>
  <c r="BD25" i="103"/>
  <c r="BC25" i="103"/>
  <c r="BB25" i="103"/>
  <c r="BA25" i="103"/>
  <c r="AZ25" i="103"/>
  <c r="AY25" i="103"/>
  <c r="AX25" i="103"/>
  <c r="AW25" i="103"/>
  <c r="AV25" i="103"/>
  <c r="AU25" i="103"/>
  <c r="AT25" i="103"/>
  <c r="AS25" i="103"/>
  <c r="AR25" i="103"/>
  <c r="AQ25" i="103"/>
  <c r="AP25" i="103"/>
  <c r="AO25" i="103"/>
  <c r="AN25" i="103"/>
  <c r="AM25" i="103"/>
  <c r="AL25" i="103"/>
  <c r="AK25" i="103"/>
  <c r="AJ25" i="103"/>
  <c r="AI25" i="103"/>
  <c r="AH25" i="103"/>
  <c r="AG25" i="103"/>
  <c r="AF25" i="103"/>
  <c r="AE25" i="103"/>
  <c r="AD25" i="103"/>
  <c r="AC25" i="103"/>
  <c r="AB25" i="103"/>
  <c r="AA25" i="103"/>
  <c r="Z25" i="103"/>
  <c r="Y25" i="103"/>
  <c r="X25" i="103"/>
  <c r="W25" i="103"/>
  <c r="V25" i="103"/>
  <c r="U25" i="103"/>
  <c r="T25" i="103"/>
  <c r="S25" i="103"/>
  <c r="R25" i="103"/>
  <c r="Q25" i="103"/>
  <c r="P25" i="103"/>
  <c r="O25" i="103"/>
  <c r="N25" i="103"/>
  <c r="M25" i="103"/>
  <c r="L25" i="103"/>
  <c r="K25" i="103"/>
  <c r="J25" i="103"/>
  <c r="I25" i="103"/>
  <c r="H25" i="103"/>
  <c r="G25" i="103"/>
  <c r="F25" i="103"/>
  <c r="E25" i="103"/>
  <c r="D25" i="103"/>
  <c r="C25" i="103"/>
  <c r="B25" i="103"/>
  <c r="EF24" i="103"/>
  <c r="EE24" i="103"/>
  <c r="ED24" i="103"/>
  <c r="EC24" i="103"/>
  <c r="EB24" i="103"/>
  <c r="EA24" i="103"/>
  <c r="DZ24" i="103"/>
  <c r="DY24" i="103"/>
  <c r="DX24" i="103"/>
  <c r="DW24" i="103"/>
  <c r="DV24" i="103"/>
  <c r="DU24" i="103"/>
  <c r="DT24" i="103"/>
  <c r="DS24" i="103"/>
  <c r="DR24" i="103"/>
  <c r="DQ24" i="103"/>
  <c r="DP24" i="103"/>
  <c r="DO24" i="103"/>
  <c r="DN24" i="103"/>
  <c r="DM24" i="103"/>
  <c r="DL24" i="103"/>
  <c r="DK24" i="103"/>
  <c r="DJ24" i="103"/>
  <c r="DI24" i="103"/>
  <c r="DH24" i="103"/>
  <c r="DG24" i="103"/>
  <c r="DF24" i="103"/>
  <c r="DE24" i="103"/>
  <c r="DD24" i="103"/>
  <c r="DC24" i="103"/>
  <c r="DB24" i="103"/>
  <c r="DA24" i="103"/>
  <c r="CZ24" i="103"/>
  <c r="CY24" i="103"/>
  <c r="CX24" i="103"/>
  <c r="CW24" i="103"/>
  <c r="CV24" i="103"/>
  <c r="CU24" i="103"/>
  <c r="CT24" i="103"/>
  <c r="CS24" i="103"/>
  <c r="CR24" i="103"/>
  <c r="CQ24" i="103"/>
  <c r="CP24" i="103"/>
  <c r="CO24" i="103"/>
  <c r="CN24" i="103"/>
  <c r="CM24" i="103"/>
  <c r="CL24" i="103"/>
  <c r="CK24" i="103"/>
  <c r="CJ24" i="103"/>
  <c r="CI24" i="103"/>
  <c r="CH24" i="103"/>
  <c r="CG24" i="103"/>
  <c r="CF24" i="103"/>
  <c r="CE24" i="103"/>
  <c r="CD24" i="103"/>
  <c r="CC24" i="103"/>
  <c r="CB24" i="103"/>
  <c r="CA24" i="103"/>
  <c r="BZ24" i="103"/>
  <c r="BY24" i="103"/>
  <c r="BX24" i="103"/>
  <c r="BW24" i="103"/>
  <c r="BV24" i="103"/>
  <c r="BU24" i="103"/>
  <c r="BT24" i="103"/>
  <c r="BS24" i="103"/>
  <c r="BR24" i="103"/>
  <c r="BQ24" i="103"/>
  <c r="BP24" i="103"/>
  <c r="BO24" i="103"/>
  <c r="BN24" i="103"/>
  <c r="BM24" i="103"/>
  <c r="BL24" i="103"/>
  <c r="BK24" i="103"/>
  <c r="BJ24" i="103"/>
  <c r="BI24" i="103"/>
  <c r="BH24" i="103"/>
  <c r="BG24" i="103"/>
  <c r="BF24" i="103"/>
  <c r="BE24" i="103"/>
  <c r="BD24" i="103"/>
  <c r="BC24" i="103"/>
  <c r="BB24" i="103"/>
  <c r="BA24" i="103"/>
  <c r="AZ24" i="103"/>
  <c r="AY24" i="103"/>
  <c r="AX24" i="103"/>
  <c r="AW24" i="103"/>
  <c r="AV24" i="103"/>
  <c r="AU24" i="103"/>
  <c r="AT24" i="103"/>
  <c r="AS24" i="103"/>
  <c r="AR24" i="103"/>
  <c r="AQ24" i="103"/>
  <c r="AP24" i="103"/>
  <c r="AO24" i="103"/>
  <c r="AN24" i="103"/>
  <c r="AM24" i="103"/>
  <c r="AL24" i="103"/>
  <c r="AK24" i="103"/>
  <c r="AJ24" i="103"/>
  <c r="AI24" i="103"/>
  <c r="AH24" i="103"/>
  <c r="AG24" i="103"/>
  <c r="AF24" i="103"/>
  <c r="AE24" i="103"/>
  <c r="AD24" i="103"/>
  <c r="AC24" i="103"/>
  <c r="AB24" i="103"/>
  <c r="AA24" i="103"/>
  <c r="Z24" i="103"/>
  <c r="Y24" i="103"/>
  <c r="X24" i="103"/>
  <c r="W24" i="103"/>
  <c r="V24" i="103"/>
  <c r="U24" i="103"/>
  <c r="T24" i="103"/>
  <c r="S24" i="103"/>
  <c r="R24" i="103"/>
  <c r="Q24" i="103"/>
  <c r="P24" i="103"/>
  <c r="O24" i="103"/>
  <c r="N24" i="103"/>
  <c r="M24" i="103"/>
  <c r="L24" i="103"/>
  <c r="K24" i="103"/>
  <c r="J24" i="103"/>
  <c r="I24" i="103"/>
  <c r="H24" i="103"/>
  <c r="G24" i="103"/>
  <c r="F24" i="103"/>
  <c r="E24" i="103"/>
  <c r="D24" i="103"/>
  <c r="C24" i="103"/>
  <c r="B24" i="103"/>
  <c r="EF23" i="103"/>
  <c r="EE23" i="103"/>
  <c r="ED23" i="103"/>
  <c r="EC23" i="103"/>
  <c r="EB23" i="103"/>
  <c r="EA23" i="103"/>
  <c r="DZ23" i="103"/>
  <c r="DY23" i="103"/>
  <c r="DX23" i="103"/>
  <c r="DW23" i="103"/>
  <c r="DV23" i="103"/>
  <c r="DU23" i="103"/>
  <c r="DT23" i="103"/>
  <c r="DS23" i="103"/>
  <c r="DR23" i="103"/>
  <c r="DQ23" i="103"/>
  <c r="DP23" i="103"/>
  <c r="DO23" i="103"/>
  <c r="DN23" i="103"/>
  <c r="DM23" i="103"/>
  <c r="DL23" i="103"/>
  <c r="DK23" i="103"/>
  <c r="DJ23" i="103"/>
  <c r="DI23" i="103"/>
  <c r="DH23" i="103"/>
  <c r="DG23" i="103"/>
  <c r="DF23" i="103"/>
  <c r="DE23" i="103"/>
  <c r="DD23" i="103"/>
  <c r="DC23" i="103"/>
  <c r="DB23" i="103"/>
  <c r="DA23" i="103"/>
  <c r="CZ23" i="103"/>
  <c r="CY23" i="103"/>
  <c r="CX23" i="103"/>
  <c r="CW23" i="103"/>
  <c r="CV23" i="103"/>
  <c r="CU23" i="103"/>
  <c r="CT23" i="103"/>
  <c r="CS23" i="103"/>
  <c r="CR23" i="103"/>
  <c r="CQ23" i="103"/>
  <c r="CP23" i="103"/>
  <c r="CO23" i="103"/>
  <c r="CN23" i="103"/>
  <c r="CM23" i="103"/>
  <c r="CL23" i="103"/>
  <c r="CK23" i="103"/>
  <c r="CJ23" i="103"/>
  <c r="CI23" i="103"/>
  <c r="CH23" i="103"/>
  <c r="CG23" i="103"/>
  <c r="CF23" i="103"/>
  <c r="CE23" i="103"/>
  <c r="CD23" i="103"/>
  <c r="CC23" i="103"/>
  <c r="CB23" i="103"/>
  <c r="CA23" i="103"/>
  <c r="BZ23" i="103"/>
  <c r="BY23" i="103"/>
  <c r="BX23" i="103"/>
  <c r="BW23" i="103"/>
  <c r="BV23" i="103"/>
  <c r="BU23" i="103"/>
  <c r="BT23" i="103"/>
  <c r="BS23" i="103"/>
  <c r="BR23" i="103"/>
  <c r="BQ23" i="103"/>
  <c r="BP23" i="103"/>
  <c r="BO23" i="103"/>
  <c r="BN23" i="103"/>
  <c r="BM23" i="103"/>
  <c r="BL23" i="103"/>
  <c r="BK23" i="103"/>
  <c r="BJ23" i="103"/>
  <c r="BI23" i="103"/>
  <c r="BH23" i="103"/>
  <c r="BG23" i="103"/>
  <c r="BF23" i="103"/>
  <c r="BE23" i="103"/>
  <c r="BD23" i="103"/>
  <c r="BC23" i="103"/>
  <c r="BB23" i="103"/>
  <c r="BA23" i="103"/>
  <c r="AZ23" i="103"/>
  <c r="AY23" i="103"/>
  <c r="AX23" i="103"/>
  <c r="AW23" i="103"/>
  <c r="AV23" i="103"/>
  <c r="AU23" i="103"/>
  <c r="AT23" i="103"/>
  <c r="AS23" i="103"/>
  <c r="AR23" i="103"/>
  <c r="AQ23" i="103"/>
  <c r="AP23" i="103"/>
  <c r="AO23" i="103"/>
  <c r="AN23" i="103"/>
  <c r="AM23" i="103"/>
  <c r="AL23" i="103"/>
  <c r="AK23" i="103"/>
  <c r="AJ23" i="103"/>
  <c r="AI23" i="103"/>
  <c r="AH23" i="103"/>
  <c r="AG23" i="103"/>
  <c r="AF23" i="103"/>
  <c r="AE23" i="103"/>
  <c r="AD23" i="103"/>
  <c r="AC23" i="103"/>
  <c r="AB23" i="103"/>
  <c r="AA23" i="103"/>
  <c r="Z23" i="103"/>
  <c r="Y23" i="103"/>
  <c r="X23" i="103"/>
  <c r="W23" i="103"/>
  <c r="V23" i="103"/>
  <c r="U23" i="103"/>
  <c r="T23" i="103"/>
  <c r="S23" i="103"/>
  <c r="R23" i="103"/>
  <c r="Q23" i="103"/>
  <c r="P23" i="103"/>
  <c r="O23" i="103"/>
  <c r="N23" i="103"/>
  <c r="M23" i="103"/>
  <c r="L23" i="103"/>
  <c r="K23" i="103"/>
  <c r="J23" i="103"/>
  <c r="I23" i="103"/>
  <c r="H23" i="103"/>
  <c r="G23" i="103"/>
  <c r="F23" i="103"/>
  <c r="E23" i="103"/>
  <c r="D23" i="103"/>
  <c r="C23" i="103"/>
  <c r="B23" i="103"/>
  <c r="EF21" i="103"/>
  <c r="EE21" i="103"/>
  <c r="ED21" i="103"/>
  <c r="EC21" i="103"/>
  <c r="EB21" i="103"/>
  <c r="EA21" i="103"/>
  <c r="DZ21" i="103"/>
  <c r="DY21" i="103"/>
  <c r="DX21" i="103"/>
  <c r="DW21" i="103"/>
  <c r="DV21" i="103"/>
  <c r="DU21" i="103"/>
  <c r="DT21" i="103"/>
  <c r="DS21" i="103"/>
  <c r="DR21" i="103"/>
  <c r="DQ21" i="103"/>
  <c r="DP21" i="103"/>
  <c r="DO21" i="103"/>
  <c r="DN21" i="103"/>
  <c r="DM21" i="103"/>
  <c r="DL21" i="103"/>
  <c r="DK21" i="103"/>
  <c r="DJ21" i="103"/>
  <c r="DI21" i="103"/>
  <c r="DH21" i="103"/>
  <c r="DG21" i="103"/>
  <c r="DF21" i="103"/>
  <c r="DE21" i="103"/>
  <c r="DD21" i="103"/>
  <c r="DC21" i="103"/>
  <c r="DB21" i="103"/>
  <c r="DA21" i="103"/>
  <c r="CZ21" i="103"/>
  <c r="CY21" i="103"/>
  <c r="CX21" i="103"/>
  <c r="CW21" i="103"/>
  <c r="CV21" i="103"/>
  <c r="CU21" i="103"/>
  <c r="CT21" i="103"/>
  <c r="CS21" i="103"/>
  <c r="CR21" i="103"/>
  <c r="CQ21" i="103"/>
  <c r="CP21" i="103"/>
  <c r="CO21" i="103"/>
  <c r="CN21" i="103"/>
  <c r="CM21" i="103"/>
  <c r="CL21" i="103"/>
  <c r="CK21" i="103"/>
  <c r="CJ21" i="103"/>
  <c r="CI21" i="103"/>
  <c r="CH21" i="103"/>
  <c r="CG21" i="103"/>
  <c r="CF21" i="103"/>
  <c r="CE21" i="103"/>
  <c r="CD21" i="103"/>
  <c r="CC21" i="103"/>
  <c r="CB21" i="103"/>
  <c r="CA21" i="103"/>
  <c r="BZ21" i="103"/>
  <c r="BY21" i="103"/>
  <c r="BX21" i="103"/>
  <c r="BW21" i="103"/>
  <c r="BV21" i="103"/>
  <c r="BU21" i="103"/>
  <c r="BT21" i="103"/>
  <c r="BS21" i="103"/>
  <c r="BR21" i="103"/>
  <c r="BQ21" i="103"/>
  <c r="BP21" i="103"/>
  <c r="BO21" i="103"/>
  <c r="BN21" i="103"/>
  <c r="BM21" i="103"/>
  <c r="BL21" i="103"/>
  <c r="BK21" i="103"/>
  <c r="BJ21" i="103"/>
  <c r="BI21" i="103"/>
  <c r="BH21" i="103"/>
  <c r="BG21" i="103"/>
  <c r="BF21" i="103"/>
  <c r="BE21" i="103"/>
  <c r="BD21" i="103"/>
  <c r="BC21" i="103"/>
  <c r="BB21" i="103"/>
  <c r="BA21" i="103"/>
  <c r="AZ21" i="103"/>
  <c r="AY21" i="103"/>
  <c r="AX21" i="103"/>
  <c r="AW21" i="103"/>
  <c r="AV21" i="103"/>
  <c r="AU21" i="103"/>
  <c r="AT21" i="103"/>
  <c r="AS21" i="103"/>
  <c r="AR21" i="103"/>
  <c r="AQ21" i="103"/>
  <c r="AP21" i="103"/>
  <c r="AO21" i="103"/>
  <c r="AN21" i="103"/>
  <c r="AM21" i="103"/>
  <c r="AL21" i="103"/>
  <c r="AK21" i="103"/>
  <c r="AJ21" i="103"/>
  <c r="AI21" i="103"/>
  <c r="AH21" i="103"/>
  <c r="AG21" i="103"/>
  <c r="AF21" i="103"/>
  <c r="AE21" i="103"/>
  <c r="AD21" i="103"/>
  <c r="AC21" i="103"/>
  <c r="AB21" i="103"/>
  <c r="AA21" i="103"/>
  <c r="Z21" i="103"/>
  <c r="Y21" i="103"/>
  <c r="X21" i="103"/>
  <c r="W21" i="103"/>
  <c r="V21" i="103"/>
  <c r="U21" i="103"/>
  <c r="T21" i="103"/>
  <c r="S21" i="103"/>
  <c r="R21" i="103"/>
  <c r="Q21" i="103"/>
  <c r="P21" i="103"/>
  <c r="O21" i="103"/>
  <c r="N21" i="103"/>
  <c r="M21" i="103"/>
  <c r="L21" i="103"/>
  <c r="K21" i="103"/>
  <c r="J21" i="103"/>
  <c r="I21" i="103"/>
  <c r="H21" i="103"/>
  <c r="G21" i="103"/>
  <c r="F21" i="103"/>
  <c r="E21" i="103"/>
  <c r="D21" i="103"/>
  <c r="C21" i="103"/>
  <c r="B21" i="103"/>
  <c r="EF20" i="103"/>
  <c r="EE20" i="103"/>
  <c r="ED20" i="103"/>
  <c r="EC20" i="103"/>
  <c r="EB20" i="103"/>
  <c r="EA20" i="103"/>
  <c r="DZ20" i="103"/>
  <c r="DY20" i="103"/>
  <c r="DX20" i="103"/>
  <c r="DW20" i="103"/>
  <c r="DV20" i="103"/>
  <c r="DU20" i="103"/>
  <c r="DT20" i="103"/>
  <c r="DS20" i="103"/>
  <c r="DR20" i="103"/>
  <c r="DQ20" i="103"/>
  <c r="DP20" i="103"/>
  <c r="DO20" i="103"/>
  <c r="DN20" i="103"/>
  <c r="DM20" i="103"/>
  <c r="DL20" i="103"/>
  <c r="DK20" i="103"/>
  <c r="DJ20" i="103"/>
  <c r="DI20" i="103"/>
  <c r="DH20" i="103"/>
  <c r="DG20" i="103"/>
  <c r="DF20" i="103"/>
  <c r="DE20" i="103"/>
  <c r="DD20" i="103"/>
  <c r="DC20" i="103"/>
  <c r="DB20" i="103"/>
  <c r="DA20" i="103"/>
  <c r="CZ20" i="103"/>
  <c r="CY20" i="103"/>
  <c r="CX20" i="103"/>
  <c r="CW20" i="103"/>
  <c r="CV20" i="103"/>
  <c r="CU20" i="103"/>
  <c r="CT20" i="103"/>
  <c r="CS20" i="103"/>
  <c r="CR20" i="103"/>
  <c r="CQ20" i="103"/>
  <c r="CP20" i="103"/>
  <c r="CO20" i="103"/>
  <c r="CN20" i="103"/>
  <c r="CM20" i="103"/>
  <c r="CL20" i="103"/>
  <c r="CK20" i="103"/>
  <c r="CJ20" i="103"/>
  <c r="CI20" i="103"/>
  <c r="CH20" i="103"/>
  <c r="CG20" i="103"/>
  <c r="CF20" i="103"/>
  <c r="CE20" i="103"/>
  <c r="CD20" i="103"/>
  <c r="CC20" i="103"/>
  <c r="CB20" i="103"/>
  <c r="CA20" i="103"/>
  <c r="BZ20" i="103"/>
  <c r="BY20" i="103"/>
  <c r="BX20" i="103"/>
  <c r="BW20" i="103"/>
  <c r="BV20" i="103"/>
  <c r="BU20" i="103"/>
  <c r="BT20" i="103"/>
  <c r="BS20" i="103"/>
  <c r="BR20" i="103"/>
  <c r="BQ20" i="103"/>
  <c r="BP20" i="103"/>
  <c r="BO20" i="103"/>
  <c r="BN20" i="103"/>
  <c r="BM20" i="103"/>
  <c r="BL20" i="103"/>
  <c r="BK20" i="103"/>
  <c r="BJ20" i="103"/>
  <c r="BI20" i="103"/>
  <c r="BH20" i="103"/>
  <c r="BG20" i="103"/>
  <c r="BF20" i="103"/>
  <c r="BE20" i="103"/>
  <c r="BD20" i="103"/>
  <c r="BC20" i="103"/>
  <c r="BB20" i="103"/>
  <c r="BA20" i="103"/>
  <c r="AZ20" i="103"/>
  <c r="AY20" i="103"/>
  <c r="AX20" i="103"/>
  <c r="AW20" i="103"/>
  <c r="AV20" i="103"/>
  <c r="AU20" i="103"/>
  <c r="AT20" i="103"/>
  <c r="AS20" i="103"/>
  <c r="AR20" i="103"/>
  <c r="AQ20" i="103"/>
  <c r="AP20" i="103"/>
  <c r="AO20" i="103"/>
  <c r="AN20" i="103"/>
  <c r="AM20" i="103"/>
  <c r="AL20" i="103"/>
  <c r="AK20" i="103"/>
  <c r="AJ20" i="103"/>
  <c r="AI20" i="103"/>
  <c r="AH20" i="103"/>
  <c r="AG20" i="103"/>
  <c r="AF20" i="103"/>
  <c r="AE20" i="103"/>
  <c r="AD20" i="103"/>
  <c r="AC20" i="103"/>
  <c r="AB20" i="103"/>
  <c r="AA20" i="103"/>
  <c r="Z20" i="103"/>
  <c r="Y20" i="103"/>
  <c r="X20" i="103"/>
  <c r="W20" i="103"/>
  <c r="V20" i="103"/>
  <c r="U20" i="103"/>
  <c r="T20" i="103"/>
  <c r="S20" i="103"/>
  <c r="R20" i="103"/>
  <c r="Q20" i="103"/>
  <c r="P20" i="103"/>
  <c r="O20" i="103"/>
  <c r="N20" i="103"/>
  <c r="M20" i="103"/>
  <c r="L20" i="103"/>
  <c r="K20" i="103"/>
  <c r="J20" i="103"/>
  <c r="I20" i="103"/>
  <c r="H20" i="103"/>
  <c r="G20" i="103"/>
  <c r="F20" i="103"/>
  <c r="E20" i="103"/>
  <c r="D20" i="103"/>
  <c r="C20" i="103"/>
  <c r="B20" i="103"/>
  <c r="EF18" i="103"/>
  <c r="EE18" i="103"/>
  <c r="ED18" i="103"/>
  <c r="EC18" i="103"/>
  <c r="EB18" i="103"/>
  <c r="EA18" i="103"/>
  <c r="DZ18" i="103"/>
  <c r="DY18" i="103"/>
  <c r="DX18" i="103"/>
  <c r="DW18" i="103"/>
  <c r="DV18" i="103"/>
  <c r="DU18" i="103"/>
  <c r="DT18" i="103"/>
  <c r="DS18" i="103"/>
  <c r="DR18" i="103"/>
  <c r="DQ18" i="103"/>
  <c r="DP18" i="103"/>
  <c r="DO18" i="103"/>
  <c r="DN18" i="103"/>
  <c r="DM18" i="103"/>
  <c r="DL18" i="103"/>
  <c r="DK18" i="103"/>
  <c r="DJ18" i="103"/>
  <c r="DI18" i="103"/>
  <c r="DH18" i="103"/>
  <c r="DG18" i="103"/>
  <c r="DF18" i="103"/>
  <c r="DE18" i="103"/>
  <c r="DD18" i="103"/>
  <c r="DC18" i="103"/>
  <c r="DB18" i="103"/>
  <c r="DA18" i="103"/>
  <c r="CZ18" i="103"/>
  <c r="CY18" i="103"/>
  <c r="CX18" i="103"/>
  <c r="CW18" i="103"/>
  <c r="CV18" i="103"/>
  <c r="CU18" i="103"/>
  <c r="CT18" i="103"/>
  <c r="CS18" i="103"/>
  <c r="CR18" i="103"/>
  <c r="CQ18" i="103"/>
  <c r="CP18" i="103"/>
  <c r="CO18" i="103"/>
  <c r="CN18" i="103"/>
  <c r="CM18" i="103"/>
  <c r="CL18" i="103"/>
  <c r="CK18" i="103"/>
  <c r="CJ18" i="103"/>
  <c r="CI18" i="103"/>
  <c r="CH18" i="103"/>
  <c r="CG18" i="103"/>
  <c r="CF18" i="103"/>
  <c r="CE18" i="103"/>
  <c r="CD18" i="103"/>
  <c r="CC18" i="103"/>
  <c r="CB18" i="103"/>
  <c r="CA18" i="103"/>
  <c r="BZ18" i="103"/>
  <c r="BY18" i="103"/>
  <c r="BX18" i="103"/>
  <c r="BW18" i="103"/>
  <c r="BV18" i="103"/>
  <c r="BU18" i="103"/>
  <c r="BT18" i="103"/>
  <c r="BS18" i="103"/>
  <c r="BR18" i="103"/>
  <c r="BQ18" i="103"/>
  <c r="BP18" i="103"/>
  <c r="BO18" i="103"/>
  <c r="BN18" i="103"/>
  <c r="BM18" i="103"/>
  <c r="BL18" i="103"/>
  <c r="BK18" i="103"/>
  <c r="BJ18" i="103"/>
  <c r="BI18" i="103"/>
  <c r="BH18" i="103"/>
  <c r="BG18" i="103"/>
  <c r="BF18" i="103"/>
  <c r="BE18" i="103"/>
  <c r="BD18" i="103"/>
  <c r="BC18" i="103"/>
  <c r="BB18" i="103"/>
  <c r="BA18" i="103"/>
  <c r="AZ18" i="103"/>
  <c r="AY18" i="103"/>
  <c r="AX18" i="103"/>
  <c r="AW18" i="103"/>
  <c r="AV18" i="103"/>
  <c r="AU18" i="103"/>
  <c r="AT18" i="103"/>
  <c r="AS18" i="103"/>
  <c r="AR18" i="103"/>
  <c r="AQ18" i="103"/>
  <c r="AP18" i="103"/>
  <c r="AO18" i="103"/>
  <c r="AN18" i="103"/>
  <c r="AM18" i="103"/>
  <c r="AL18" i="103"/>
  <c r="AK18" i="103"/>
  <c r="AJ18" i="103"/>
  <c r="AI18" i="103"/>
  <c r="AH18" i="103"/>
  <c r="AG18" i="103"/>
  <c r="AF18" i="103"/>
  <c r="AE18" i="103"/>
  <c r="AD18" i="103"/>
  <c r="AC18" i="103"/>
  <c r="AB18" i="103"/>
  <c r="AA18" i="103"/>
  <c r="Z18" i="103"/>
  <c r="Y18" i="103"/>
  <c r="X18" i="103"/>
  <c r="W18" i="103"/>
  <c r="V18" i="103"/>
  <c r="U18" i="103"/>
  <c r="T18" i="103"/>
  <c r="S18" i="103"/>
  <c r="R18" i="103"/>
  <c r="Q18" i="103"/>
  <c r="P18" i="103"/>
  <c r="O18" i="103"/>
  <c r="N18" i="103"/>
  <c r="M18" i="103"/>
  <c r="L18" i="103"/>
  <c r="K18" i="103"/>
  <c r="J18" i="103"/>
  <c r="I18" i="103"/>
  <c r="H18" i="103"/>
  <c r="G18" i="103"/>
  <c r="F18" i="103"/>
  <c r="E18" i="103"/>
  <c r="D18" i="103"/>
  <c r="C18" i="103"/>
  <c r="B18" i="103"/>
  <c r="EF17" i="103"/>
  <c r="EE17" i="103"/>
  <c r="ED17" i="103"/>
  <c r="EC17" i="103"/>
  <c r="EB17" i="103"/>
  <c r="EA17" i="103"/>
  <c r="DZ17" i="103"/>
  <c r="DY17" i="103"/>
  <c r="DX17" i="103"/>
  <c r="DW17" i="103"/>
  <c r="DV17" i="103"/>
  <c r="DU17" i="103"/>
  <c r="DT17" i="103"/>
  <c r="DS17" i="103"/>
  <c r="DR17" i="103"/>
  <c r="DQ17" i="103"/>
  <c r="DP17" i="103"/>
  <c r="DO17" i="103"/>
  <c r="DN17" i="103"/>
  <c r="DM17" i="103"/>
  <c r="DL17" i="103"/>
  <c r="DK17" i="103"/>
  <c r="DJ17" i="103"/>
  <c r="DI17" i="103"/>
  <c r="DH17" i="103"/>
  <c r="DG17" i="103"/>
  <c r="DF17" i="103"/>
  <c r="DE17" i="103"/>
  <c r="DD17" i="103"/>
  <c r="DC17" i="103"/>
  <c r="DB17" i="103"/>
  <c r="DA17" i="103"/>
  <c r="CZ17" i="103"/>
  <c r="CY17" i="103"/>
  <c r="CX17" i="103"/>
  <c r="CW17" i="103"/>
  <c r="CV17" i="103"/>
  <c r="CU17" i="103"/>
  <c r="CT17" i="103"/>
  <c r="CS17" i="103"/>
  <c r="CR17" i="103"/>
  <c r="CQ17" i="103"/>
  <c r="CP17" i="103"/>
  <c r="CO17" i="103"/>
  <c r="CN17" i="103"/>
  <c r="CM17" i="103"/>
  <c r="CL17" i="103"/>
  <c r="CK17" i="103"/>
  <c r="CJ17" i="103"/>
  <c r="CI17" i="103"/>
  <c r="CH17" i="103"/>
  <c r="CG17" i="103"/>
  <c r="CF17" i="103"/>
  <c r="CE17" i="103"/>
  <c r="CD17" i="103"/>
  <c r="CC17" i="103"/>
  <c r="CB17" i="103"/>
  <c r="CA17" i="103"/>
  <c r="BZ17" i="103"/>
  <c r="BY17" i="103"/>
  <c r="BX17" i="103"/>
  <c r="BW17" i="103"/>
  <c r="BV17" i="103"/>
  <c r="BU17" i="103"/>
  <c r="BT17" i="103"/>
  <c r="BS17" i="103"/>
  <c r="BR17" i="103"/>
  <c r="BQ17" i="103"/>
  <c r="BP17" i="103"/>
  <c r="BO17" i="103"/>
  <c r="BN17" i="103"/>
  <c r="BM17" i="103"/>
  <c r="BL17" i="103"/>
  <c r="BK17" i="103"/>
  <c r="BJ17" i="103"/>
  <c r="BI17" i="103"/>
  <c r="BH17" i="103"/>
  <c r="BG17" i="103"/>
  <c r="BF17" i="103"/>
  <c r="BE17" i="103"/>
  <c r="BD17" i="103"/>
  <c r="BC17" i="103"/>
  <c r="BB17" i="103"/>
  <c r="BA17" i="103"/>
  <c r="AZ17" i="103"/>
  <c r="AY17" i="103"/>
  <c r="AX17" i="103"/>
  <c r="AW17" i="103"/>
  <c r="AV17" i="103"/>
  <c r="AU17" i="103"/>
  <c r="AT17" i="103"/>
  <c r="AS17" i="103"/>
  <c r="AR17" i="103"/>
  <c r="AQ17" i="103"/>
  <c r="AP17" i="103"/>
  <c r="AO17" i="103"/>
  <c r="AN17" i="103"/>
  <c r="AM17" i="103"/>
  <c r="AL17" i="103"/>
  <c r="AK17" i="103"/>
  <c r="AJ17" i="103"/>
  <c r="AI17" i="103"/>
  <c r="AH17" i="103"/>
  <c r="AG17" i="103"/>
  <c r="AF17" i="103"/>
  <c r="AE17" i="103"/>
  <c r="AD17" i="103"/>
  <c r="AC17" i="103"/>
  <c r="AB17" i="103"/>
  <c r="AA17" i="103"/>
  <c r="Z17" i="103"/>
  <c r="Y17" i="103"/>
  <c r="X17" i="103"/>
  <c r="W17" i="103"/>
  <c r="V17" i="103"/>
  <c r="U17" i="103"/>
  <c r="T17" i="103"/>
  <c r="S17" i="103"/>
  <c r="R17" i="103"/>
  <c r="Q17" i="103"/>
  <c r="P17" i="103"/>
  <c r="O17" i="103"/>
  <c r="N17" i="103"/>
  <c r="M17" i="103"/>
  <c r="L17" i="103"/>
  <c r="K17" i="103"/>
  <c r="J17" i="103"/>
  <c r="I17" i="103"/>
  <c r="H17" i="103"/>
  <c r="G17" i="103"/>
  <c r="F17" i="103"/>
  <c r="E17" i="103"/>
  <c r="D17" i="103"/>
  <c r="C17" i="103"/>
  <c r="B17" i="103"/>
  <c r="EF15" i="103"/>
  <c r="EE15" i="103"/>
  <c r="ED15" i="103"/>
  <c r="EC15" i="103"/>
  <c r="EB15" i="103"/>
  <c r="EA15" i="103"/>
  <c r="DZ15" i="103"/>
  <c r="DY15" i="103"/>
  <c r="DX15" i="103"/>
  <c r="DW15" i="103"/>
  <c r="DV15" i="103"/>
  <c r="DU15" i="103"/>
  <c r="DT15" i="103"/>
  <c r="DS15" i="103"/>
  <c r="DR15" i="103"/>
  <c r="DQ15" i="103"/>
  <c r="DP15" i="103"/>
  <c r="DO15" i="103"/>
  <c r="DN15" i="103"/>
  <c r="DM15" i="103"/>
  <c r="DL15" i="103"/>
  <c r="DK15" i="103"/>
  <c r="DJ15" i="103"/>
  <c r="DI15" i="103"/>
  <c r="DH15" i="103"/>
  <c r="DG15" i="103"/>
  <c r="DF15" i="103"/>
  <c r="DE15" i="103"/>
  <c r="DD15" i="103"/>
  <c r="DC15" i="103"/>
  <c r="DB15" i="103"/>
  <c r="DA15" i="103"/>
  <c r="CZ15" i="103"/>
  <c r="CY15" i="103"/>
  <c r="CX15" i="103"/>
  <c r="CW15" i="103"/>
  <c r="CV15" i="103"/>
  <c r="CU15" i="103"/>
  <c r="CT15" i="103"/>
  <c r="CS15" i="103"/>
  <c r="CR15" i="103"/>
  <c r="CQ15" i="103"/>
  <c r="CP15" i="103"/>
  <c r="CO15" i="103"/>
  <c r="CN15" i="103"/>
  <c r="CM15" i="103"/>
  <c r="CL15" i="103"/>
  <c r="CK15" i="103"/>
  <c r="CJ15" i="103"/>
  <c r="CI15" i="103"/>
  <c r="CH15" i="103"/>
  <c r="CG15" i="103"/>
  <c r="CF15" i="103"/>
  <c r="CE15" i="103"/>
  <c r="CD15" i="103"/>
  <c r="CC15" i="103"/>
  <c r="CB15" i="103"/>
  <c r="CA15" i="103"/>
  <c r="BZ15" i="103"/>
  <c r="BY15" i="103"/>
  <c r="BX15" i="103"/>
  <c r="BW15" i="103"/>
  <c r="BV15" i="103"/>
  <c r="BU15" i="103"/>
  <c r="BT15" i="103"/>
  <c r="BS15" i="103"/>
  <c r="BR15" i="103"/>
  <c r="BQ15" i="103"/>
  <c r="BP15" i="103"/>
  <c r="BO15" i="103"/>
  <c r="BN15" i="103"/>
  <c r="BM15" i="103"/>
  <c r="BL15" i="103"/>
  <c r="BK15" i="103"/>
  <c r="BJ15" i="103"/>
  <c r="BI15" i="103"/>
  <c r="BH15" i="103"/>
  <c r="BG15" i="103"/>
  <c r="BF15" i="103"/>
  <c r="BE15" i="103"/>
  <c r="BD15" i="103"/>
  <c r="BC15" i="103"/>
  <c r="BB15" i="103"/>
  <c r="BA15" i="103"/>
  <c r="AZ15" i="103"/>
  <c r="AY15" i="103"/>
  <c r="AX15" i="103"/>
  <c r="AW15" i="103"/>
  <c r="AV15" i="103"/>
  <c r="AU15" i="103"/>
  <c r="AT15" i="103"/>
  <c r="AS15" i="103"/>
  <c r="AR15" i="103"/>
  <c r="AQ15" i="103"/>
  <c r="AP15" i="103"/>
  <c r="AO15" i="103"/>
  <c r="AN15" i="103"/>
  <c r="AM15" i="103"/>
  <c r="AL15" i="103"/>
  <c r="AK15" i="103"/>
  <c r="AJ15" i="103"/>
  <c r="AI15" i="103"/>
  <c r="AH15" i="103"/>
  <c r="AG15" i="103"/>
  <c r="AF15" i="103"/>
  <c r="AE15" i="103"/>
  <c r="AD15" i="103"/>
  <c r="AC15" i="103"/>
  <c r="AB15" i="103"/>
  <c r="AA15" i="103"/>
  <c r="Z15" i="103"/>
  <c r="Y15" i="103"/>
  <c r="X15" i="103"/>
  <c r="W15" i="103"/>
  <c r="V15" i="103"/>
  <c r="U15" i="103"/>
  <c r="T15" i="103"/>
  <c r="S15" i="103"/>
  <c r="R15" i="103"/>
  <c r="Q15" i="103"/>
  <c r="P15" i="103"/>
  <c r="O15" i="103"/>
  <c r="N15" i="103"/>
  <c r="M15" i="103"/>
  <c r="L15" i="103"/>
  <c r="K15" i="103"/>
  <c r="J15" i="103"/>
  <c r="I15" i="103"/>
  <c r="H15" i="103"/>
  <c r="G15" i="103"/>
  <c r="F15" i="103"/>
  <c r="E15" i="103"/>
  <c r="D15" i="103"/>
  <c r="C15" i="103"/>
  <c r="B15" i="103"/>
  <c r="EF14" i="103"/>
  <c r="EE14" i="103"/>
  <c r="ED14" i="103"/>
  <c r="EC14" i="103"/>
  <c r="EB14" i="103"/>
  <c r="EA14" i="103"/>
  <c r="DZ14" i="103"/>
  <c r="DY14" i="103"/>
  <c r="DX14" i="103"/>
  <c r="DW14" i="103"/>
  <c r="DV14" i="103"/>
  <c r="DU14" i="103"/>
  <c r="DT14" i="103"/>
  <c r="DS14" i="103"/>
  <c r="DR14" i="103"/>
  <c r="DQ14" i="103"/>
  <c r="DP14" i="103"/>
  <c r="DO14" i="103"/>
  <c r="DN14" i="103"/>
  <c r="DM14" i="103"/>
  <c r="DL14" i="103"/>
  <c r="DK14" i="103"/>
  <c r="DJ14" i="103"/>
  <c r="DI14" i="103"/>
  <c r="DH14" i="103"/>
  <c r="DG14" i="103"/>
  <c r="DF14" i="103"/>
  <c r="DE14" i="103"/>
  <c r="DD14" i="103"/>
  <c r="DC14" i="103"/>
  <c r="DB14" i="103"/>
  <c r="DA14" i="103"/>
  <c r="CZ14" i="103"/>
  <c r="CY14" i="103"/>
  <c r="CX14" i="103"/>
  <c r="CW14" i="103"/>
  <c r="CV14" i="103"/>
  <c r="CU14" i="103"/>
  <c r="CT14" i="103"/>
  <c r="CS14" i="103"/>
  <c r="CR14" i="103"/>
  <c r="CQ14" i="103"/>
  <c r="CP14" i="103"/>
  <c r="CO14" i="103"/>
  <c r="CN14" i="103"/>
  <c r="CM14" i="103"/>
  <c r="CL14" i="103"/>
  <c r="CK14" i="103"/>
  <c r="CJ14" i="103"/>
  <c r="CI14" i="103"/>
  <c r="CH14" i="103"/>
  <c r="CG14" i="103"/>
  <c r="CF14" i="103"/>
  <c r="CE14" i="103"/>
  <c r="CD14" i="103"/>
  <c r="CC14" i="103"/>
  <c r="CB14" i="103"/>
  <c r="CA14" i="103"/>
  <c r="BZ14" i="103"/>
  <c r="BY14" i="103"/>
  <c r="BX14" i="103"/>
  <c r="BW14" i="103"/>
  <c r="BV14" i="103"/>
  <c r="BU14" i="103"/>
  <c r="BT14" i="103"/>
  <c r="BS14" i="103"/>
  <c r="BR14" i="103"/>
  <c r="BQ14" i="103"/>
  <c r="BP14" i="103"/>
  <c r="BO14" i="103"/>
  <c r="BN14" i="103"/>
  <c r="BM14" i="103"/>
  <c r="BL14" i="103"/>
  <c r="BK14" i="103"/>
  <c r="BJ14" i="103"/>
  <c r="BI14" i="103"/>
  <c r="BH14" i="103"/>
  <c r="BG14" i="103"/>
  <c r="BF14" i="103"/>
  <c r="BE14" i="103"/>
  <c r="BD14" i="103"/>
  <c r="BC14" i="103"/>
  <c r="BB14" i="103"/>
  <c r="BA14" i="103"/>
  <c r="AZ14" i="103"/>
  <c r="AY14" i="103"/>
  <c r="AX14" i="103"/>
  <c r="AW14" i="103"/>
  <c r="AV14" i="103"/>
  <c r="AU14" i="103"/>
  <c r="AT14" i="103"/>
  <c r="AS14" i="103"/>
  <c r="AR14" i="103"/>
  <c r="AQ14" i="103"/>
  <c r="AP14" i="103"/>
  <c r="AO14" i="103"/>
  <c r="AN14" i="103"/>
  <c r="AM14" i="103"/>
  <c r="AL14" i="103"/>
  <c r="AK14" i="103"/>
  <c r="AJ14" i="103"/>
  <c r="AI14" i="103"/>
  <c r="AH14" i="103"/>
  <c r="AG14" i="103"/>
  <c r="AF14" i="103"/>
  <c r="AE14" i="103"/>
  <c r="AD14" i="103"/>
  <c r="AC14" i="103"/>
  <c r="AB14" i="103"/>
  <c r="AA14" i="103"/>
  <c r="Z14" i="103"/>
  <c r="Y14" i="103"/>
  <c r="X14" i="103"/>
  <c r="W14" i="103"/>
  <c r="V14" i="103"/>
  <c r="U14" i="103"/>
  <c r="T14" i="103"/>
  <c r="S14" i="103"/>
  <c r="R14" i="103"/>
  <c r="Q14" i="103"/>
  <c r="P14" i="103"/>
  <c r="O14" i="103"/>
  <c r="N14" i="103"/>
  <c r="M14" i="103"/>
  <c r="L14" i="103"/>
  <c r="K14" i="103"/>
  <c r="J14" i="103"/>
  <c r="I14" i="103"/>
  <c r="H14" i="103"/>
  <c r="G14" i="103"/>
  <c r="F14" i="103"/>
  <c r="E14" i="103"/>
  <c r="D14" i="103"/>
  <c r="C14" i="103"/>
  <c r="B14" i="103"/>
  <c r="EF12" i="103"/>
  <c r="EE12" i="103"/>
  <c r="ED12" i="103"/>
  <c r="EC12" i="103"/>
  <c r="EB12" i="103"/>
  <c r="EA12" i="103"/>
  <c r="DZ12" i="103"/>
  <c r="DY12" i="103"/>
  <c r="DX12" i="103"/>
  <c r="DW12" i="103"/>
  <c r="DV12" i="103"/>
  <c r="DU12" i="103"/>
  <c r="DT12" i="103"/>
  <c r="DS12" i="103"/>
  <c r="DR12" i="103"/>
  <c r="DQ12" i="103"/>
  <c r="DP12" i="103"/>
  <c r="DO12" i="103"/>
  <c r="DN12" i="103"/>
  <c r="DM12" i="103"/>
  <c r="DL12" i="103"/>
  <c r="DK12" i="103"/>
  <c r="DJ12" i="103"/>
  <c r="DI12" i="103"/>
  <c r="DH12" i="103"/>
  <c r="DG12" i="103"/>
  <c r="DF12" i="103"/>
  <c r="DE12" i="103"/>
  <c r="DD12" i="103"/>
  <c r="DC12" i="103"/>
  <c r="DB12" i="103"/>
  <c r="DA12" i="103"/>
  <c r="CZ12" i="103"/>
  <c r="CY12" i="103"/>
  <c r="CX12" i="103"/>
  <c r="CW12" i="103"/>
  <c r="CV12" i="103"/>
  <c r="CU12" i="103"/>
  <c r="CT12" i="103"/>
  <c r="CS12" i="103"/>
  <c r="CR12" i="103"/>
  <c r="CQ12" i="103"/>
  <c r="CP12" i="103"/>
  <c r="CO12" i="103"/>
  <c r="CN12" i="103"/>
  <c r="CM12" i="103"/>
  <c r="CL12" i="103"/>
  <c r="CK12" i="103"/>
  <c r="CJ12" i="103"/>
  <c r="CI12" i="103"/>
  <c r="CH12" i="103"/>
  <c r="CG12" i="103"/>
  <c r="CF12" i="103"/>
  <c r="CE12" i="103"/>
  <c r="CD12" i="103"/>
  <c r="CC12" i="103"/>
  <c r="CB12" i="103"/>
  <c r="CA12" i="103"/>
  <c r="BZ12" i="103"/>
  <c r="BY12" i="103"/>
  <c r="BX12" i="103"/>
  <c r="BW12" i="103"/>
  <c r="BV12" i="103"/>
  <c r="BU12" i="103"/>
  <c r="BT12" i="103"/>
  <c r="BS12" i="103"/>
  <c r="BR12" i="103"/>
  <c r="BQ12" i="103"/>
  <c r="BP12" i="103"/>
  <c r="BO12" i="103"/>
  <c r="BN12" i="103"/>
  <c r="BM12" i="103"/>
  <c r="BL12" i="103"/>
  <c r="BK12" i="103"/>
  <c r="BJ12" i="103"/>
  <c r="BI12" i="103"/>
  <c r="BH12" i="103"/>
  <c r="BG12" i="103"/>
  <c r="BF12" i="103"/>
  <c r="BE12" i="103"/>
  <c r="BD12" i="103"/>
  <c r="BC12" i="103"/>
  <c r="BB12" i="103"/>
  <c r="BA12" i="103"/>
  <c r="AZ12" i="103"/>
  <c r="AY12" i="103"/>
  <c r="AX12" i="103"/>
  <c r="AW12" i="103"/>
  <c r="AV12" i="103"/>
  <c r="AU12" i="103"/>
  <c r="AT12" i="103"/>
  <c r="AS12" i="103"/>
  <c r="AR12" i="103"/>
  <c r="AQ12" i="103"/>
  <c r="AP12" i="103"/>
  <c r="AO12" i="103"/>
  <c r="AN12" i="103"/>
  <c r="AM12" i="103"/>
  <c r="AL12" i="103"/>
  <c r="AK12" i="103"/>
  <c r="AJ12" i="103"/>
  <c r="AI12" i="103"/>
  <c r="AH12" i="103"/>
  <c r="AG12" i="103"/>
  <c r="AF12" i="103"/>
  <c r="AE12" i="103"/>
  <c r="AD12" i="103"/>
  <c r="AC12" i="103"/>
  <c r="AB12" i="103"/>
  <c r="AA12" i="103"/>
  <c r="Z12" i="103"/>
  <c r="Y12" i="103"/>
  <c r="X12" i="103"/>
  <c r="W12" i="103"/>
  <c r="V12" i="103"/>
  <c r="U12" i="103"/>
  <c r="T12" i="103"/>
  <c r="S12" i="103"/>
  <c r="R12" i="103"/>
  <c r="Q12" i="103"/>
  <c r="P12" i="103"/>
  <c r="O12" i="103"/>
  <c r="N12" i="103"/>
  <c r="M12" i="103"/>
  <c r="L12" i="103"/>
  <c r="K12" i="103"/>
  <c r="J12" i="103"/>
  <c r="I12" i="103"/>
  <c r="H12" i="103"/>
  <c r="G12" i="103"/>
  <c r="F12" i="103"/>
  <c r="E12" i="103"/>
  <c r="D12" i="103"/>
  <c r="C12" i="103"/>
  <c r="B12" i="103"/>
  <c r="EF11" i="103"/>
  <c r="EE11" i="103"/>
  <c r="ED11" i="103"/>
  <c r="EC11" i="103"/>
  <c r="EB11" i="103"/>
  <c r="EA11" i="103"/>
  <c r="DZ11" i="103"/>
  <c r="DY11" i="103"/>
  <c r="DX11" i="103"/>
  <c r="DW11" i="103"/>
  <c r="DV11" i="103"/>
  <c r="DU11" i="103"/>
  <c r="DT11" i="103"/>
  <c r="DS11" i="103"/>
  <c r="DR11" i="103"/>
  <c r="DQ11" i="103"/>
  <c r="DP11" i="103"/>
  <c r="DO11" i="103"/>
  <c r="DN11" i="103"/>
  <c r="DM11" i="103"/>
  <c r="DL11" i="103"/>
  <c r="DK11" i="103"/>
  <c r="DJ11" i="103"/>
  <c r="DI11" i="103"/>
  <c r="DH11" i="103"/>
  <c r="DG11" i="103"/>
  <c r="DF11" i="103"/>
  <c r="DE11" i="103"/>
  <c r="DD11" i="103"/>
  <c r="DC11" i="103"/>
  <c r="DB11" i="103"/>
  <c r="DA11" i="103"/>
  <c r="CZ11" i="103"/>
  <c r="CY11" i="103"/>
  <c r="CX11" i="103"/>
  <c r="CW11" i="103"/>
  <c r="CV11" i="103"/>
  <c r="CU11" i="103"/>
  <c r="CT11" i="103"/>
  <c r="CS11" i="103"/>
  <c r="CR11" i="103"/>
  <c r="CQ11" i="103"/>
  <c r="CP11" i="103"/>
  <c r="CO11" i="103"/>
  <c r="CN11" i="103"/>
  <c r="CM11" i="103"/>
  <c r="CL11" i="103"/>
  <c r="CK11" i="103"/>
  <c r="CJ11" i="103"/>
  <c r="CI11" i="103"/>
  <c r="CH11" i="103"/>
  <c r="CG11" i="103"/>
  <c r="CF11" i="103"/>
  <c r="CE11" i="103"/>
  <c r="CD11" i="103"/>
  <c r="CC11" i="103"/>
  <c r="CB11" i="103"/>
  <c r="CA11" i="103"/>
  <c r="BZ11" i="103"/>
  <c r="BY11" i="103"/>
  <c r="BX11" i="103"/>
  <c r="BW11" i="103"/>
  <c r="BV11" i="103"/>
  <c r="BU11" i="103"/>
  <c r="BT11" i="103"/>
  <c r="BS11" i="103"/>
  <c r="BR11" i="103"/>
  <c r="BQ11" i="103"/>
  <c r="BP11" i="103"/>
  <c r="BO11" i="103"/>
  <c r="BN11" i="103"/>
  <c r="BM11" i="103"/>
  <c r="BL11" i="103"/>
  <c r="BK11" i="103"/>
  <c r="BJ11" i="103"/>
  <c r="BI11" i="103"/>
  <c r="BH11" i="103"/>
  <c r="BG11" i="103"/>
  <c r="BF11" i="103"/>
  <c r="BE11" i="103"/>
  <c r="BD11" i="103"/>
  <c r="BC11" i="103"/>
  <c r="BB11" i="103"/>
  <c r="BA11" i="103"/>
  <c r="AZ11" i="103"/>
  <c r="AY11" i="103"/>
  <c r="AX11" i="103"/>
  <c r="AW11" i="103"/>
  <c r="AV11" i="103"/>
  <c r="AU11" i="103"/>
  <c r="AT11" i="103"/>
  <c r="AS11" i="103"/>
  <c r="AR11" i="103"/>
  <c r="AQ11" i="103"/>
  <c r="AP11" i="103"/>
  <c r="AO11" i="103"/>
  <c r="AN11" i="103"/>
  <c r="AM11" i="103"/>
  <c r="AL11" i="103"/>
  <c r="AK11" i="103"/>
  <c r="AJ11" i="103"/>
  <c r="AI11" i="103"/>
  <c r="AH11" i="103"/>
  <c r="AG11" i="103"/>
  <c r="AF11" i="103"/>
  <c r="AE11" i="103"/>
  <c r="AD11" i="103"/>
  <c r="AC11" i="103"/>
  <c r="AB11" i="103"/>
  <c r="AA11" i="103"/>
  <c r="Z11" i="103"/>
  <c r="Y11" i="103"/>
  <c r="X11" i="103"/>
  <c r="W11" i="103"/>
  <c r="V11" i="103"/>
  <c r="U11" i="103"/>
  <c r="T11" i="103"/>
  <c r="S11" i="103"/>
  <c r="R11" i="103"/>
  <c r="Q11" i="103"/>
  <c r="P11" i="103"/>
  <c r="O11" i="103"/>
  <c r="N11" i="103"/>
  <c r="M11" i="103"/>
  <c r="L11" i="103"/>
  <c r="K11" i="103"/>
  <c r="J11" i="103"/>
  <c r="I11" i="103"/>
  <c r="H11" i="103"/>
  <c r="G11" i="103"/>
  <c r="F11" i="103"/>
  <c r="E11" i="103"/>
  <c r="D11" i="103"/>
  <c r="C11" i="103"/>
  <c r="B11" i="103"/>
  <c r="EF9" i="103"/>
  <c r="EE9" i="103"/>
  <c r="ED9" i="103"/>
  <c r="EC9" i="103"/>
  <c r="EB9" i="103"/>
  <c r="EA9" i="103"/>
  <c r="DZ9" i="103"/>
  <c r="DY9" i="103"/>
  <c r="DX9" i="103"/>
  <c r="DW9" i="103"/>
  <c r="DV9" i="103"/>
  <c r="DU9" i="103"/>
  <c r="DT9" i="103"/>
  <c r="DS9" i="103"/>
  <c r="DR9" i="103"/>
  <c r="DQ9" i="103"/>
  <c r="DP9" i="103"/>
  <c r="DO9" i="103"/>
  <c r="DN9" i="103"/>
  <c r="DM9" i="103"/>
  <c r="DL9" i="103"/>
  <c r="DK9" i="103"/>
  <c r="DJ9" i="103"/>
  <c r="DI9" i="103"/>
  <c r="DH9" i="103"/>
  <c r="DG9" i="103"/>
  <c r="DF9" i="103"/>
  <c r="DE9" i="103"/>
  <c r="DD9" i="103"/>
  <c r="DC9" i="103"/>
  <c r="DB9" i="103"/>
  <c r="DA9" i="103"/>
  <c r="CZ9" i="103"/>
  <c r="CY9" i="103"/>
  <c r="CX9" i="103"/>
  <c r="CW9" i="103"/>
  <c r="CV9" i="103"/>
  <c r="CU9" i="103"/>
  <c r="CT9" i="103"/>
  <c r="CS9" i="103"/>
  <c r="CR9" i="103"/>
  <c r="CQ9" i="103"/>
  <c r="CP9" i="103"/>
  <c r="CO9" i="103"/>
  <c r="CN9" i="103"/>
  <c r="CM9" i="103"/>
  <c r="CL9" i="103"/>
  <c r="CK9" i="103"/>
  <c r="CJ9" i="103"/>
  <c r="CI9" i="103"/>
  <c r="CH9" i="103"/>
  <c r="CG9" i="103"/>
  <c r="CF9" i="103"/>
  <c r="CE9" i="103"/>
  <c r="CD9" i="103"/>
  <c r="CC9" i="103"/>
  <c r="CB9" i="103"/>
  <c r="CA9" i="103"/>
  <c r="BZ9" i="103"/>
  <c r="BY9" i="103"/>
  <c r="BX9" i="103"/>
  <c r="BW9" i="103"/>
  <c r="BV9" i="103"/>
  <c r="BU9" i="103"/>
  <c r="BT9" i="103"/>
  <c r="BS9" i="103"/>
  <c r="BR9" i="103"/>
  <c r="BQ9" i="103"/>
  <c r="BP9" i="103"/>
  <c r="BO9" i="103"/>
  <c r="BN9" i="103"/>
  <c r="BM9" i="103"/>
  <c r="BL9" i="103"/>
  <c r="BK9" i="103"/>
  <c r="BJ9" i="103"/>
  <c r="BI9" i="103"/>
  <c r="BH9" i="103"/>
  <c r="BG9" i="103"/>
  <c r="BF9" i="103"/>
  <c r="BE9" i="103"/>
  <c r="BD9" i="103"/>
  <c r="BC9" i="103"/>
  <c r="BB9" i="103"/>
  <c r="BA9" i="103"/>
  <c r="AZ9" i="103"/>
  <c r="AY9" i="103"/>
  <c r="AX9" i="103"/>
  <c r="AW9" i="103"/>
  <c r="AV9" i="103"/>
  <c r="AU9" i="103"/>
  <c r="AT9" i="103"/>
  <c r="AS9" i="103"/>
  <c r="AR9" i="103"/>
  <c r="AQ9" i="103"/>
  <c r="AP9" i="103"/>
  <c r="AO9" i="103"/>
  <c r="AN9" i="103"/>
  <c r="AM9" i="103"/>
  <c r="AL9" i="103"/>
  <c r="AK9" i="103"/>
  <c r="AJ9" i="103"/>
  <c r="AI9" i="103"/>
  <c r="AH9" i="103"/>
  <c r="AG9" i="103"/>
  <c r="AF9" i="103"/>
  <c r="AE9" i="103"/>
  <c r="AD9" i="103"/>
  <c r="AC9" i="103"/>
  <c r="AB9" i="103"/>
  <c r="AA9" i="103"/>
  <c r="Z9" i="103"/>
  <c r="Y9" i="103"/>
  <c r="X9" i="103"/>
  <c r="W9" i="103"/>
  <c r="V9" i="103"/>
  <c r="U9" i="103"/>
  <c r="T9" i="103"/>
  <c r="S9" i="103"/>
  <c r="R9" i="103"/>
  <c r="Q9" i="103"/>
  <c r="P9" i="103"/>
  <c r="O9" i="103"/>
  <c r="N9" i="103"/>
  <c r="M9" i="103"/>
  <c r="L9" i="103"/>
  <c r="K9" i="103"/>
  <c r="J9" i="103"/>
  <c r="I9" i="103"/>
  <c r="H9" i="103"/>
  <c r="G9" i="103"/>
  <c r="F9" i="103"/>
  <c r="E9" i="103"/>
  <c r="D9" i="103"/>
  <c r="C9" i="103"/>
  <c r="B9" i="103"/>
  <c r="EF8" i="103"/>
  <c r="EE8" i="103"/>
  <c r="ED8" i="103"/>
  <c r="EC8" i="103"/>
  <c r="EB8" i="103"/>
  <c r="EA8" i="103"/>
  <c r="DZ8" i="103"/>
  <c r="DY8" i="103"/>
  <c r="DX8" i="103"/>
  <c r="DW8" i="103"/>
  <c r="DV8" i="103"/>
  <c r="DU8" i="103"/>
  <c r="DT8" i="103"/>
  <c r="DS8" i="103"/>
  <c r="DR8" i="103"/>
  <c r="DQ8" i="103"/>
  <c r="DP8" i="103"/>
  <c r="DO8" i="103"/>
  <c r="DN8" i="103"/>
  <c r="DM8" i="103"/>
  <c r="DL8" i="103"/>
  <c r="DK8" i="103"/>
  <c r="DJ8" i="103"/>
  <c r="DI8" i="103"/>
  <c r="DH8" i="103"/>
  <c r="DG8" i="103"/>
  <c r="DF8" i="103"/>
  <c r="DE8" i="103"/>
  <c r="DD8" i="103"/>
  <c r="DC8" i="103"/>
  <c r="DB8" i="103"/>
  <c r="DA8" i="103"/>
  <c r="CZ8" i="103"/>
  <c r="CY8" i="103"/>
  <c r="CX8" i="103"/>
  <c r="CW8" i="103"/>
  <c r="CV8" i="103"/>
  <c r="CU8" i="103"/>
  <c r="CT8" i="103"/>
  <c r="CS8" i="103"/>
  <c r="CR8" i="103"/>
  <c r="CQ8" i="103"/>
  <c r="CP8" i="103"/>
  <c r="CO8" i="103"/>
  <c r="CN8" i="103"/>
  <c r="CM8" i="103"/>
  <c r="CL8" i="103"/>
  <c r="CK8" i="103"/>
  <c r="CJ8" i="103"/>
  <c r="CI8" i="103"/>
  <c r="CH8" i="103"/>
  <c r="CG8" i="103"/>
  <c r="CF8" i="103"/>
  <c r="CE8" i="103"/>
  <c r="CD8" i="103"/>
  <c r="CC8" i="103"/>
  <c r="CB8" i="103"/>
  <c r="CA8" i="103"/>
  <c r="BZ8" i="103"/>
  <c r="BY8" i="103"/>
  <c r="BX8" i="103"/>
  <c r="BW8" i="103"/>
  <c r="BV8" i="103"/>
  <c r="BU8" i="103"/>
  <c r="BT8" i="103"/>
  <c r="BS8" i="103"/>
  <c r="BR8" i="103"/>
  <c r="BQ8" i="103"/>
  <c r="BP8" i="103"/>
  <c r="BO8" i="103"/>
  <c r="BN8" i="103"/>
  <c r="BM8" i="103"/>
  <c r="BL8" i="103"/>
  <c r="BK8" i="103"/>
  <c r="BJ8" i="103"/>
  <c r="BI8" i="103"/>
  <c r="BH8" i="103"/>
  <c r="BG8" i="103"/>
  <c r="BF8" i="103"/>
  <c r="BE8" i="103"/>
  <c r="BD8" i="103"/>
  <c r="BC8" i="103"/>
  <c r="BB8" i="103"/>
  <c r="BA8" i="103"/>
  <c r="AZ8" i="103"/>
  <c r="AY8" i="103"/>
  <c r="AX8" i="103"/>
  <c r="AW8" i="103"/>
  <c r="AV8" i="103"/>
  <c r="AU8" i="103"/>
  <c r="AT8" i="103"/>
  <c r="AS8" i="103"/>
  <c r="AR8" i="103"/>
  <c r="AQ8" i="103"/>
  <c r="AP8" i="103"/>
  <c r="AO8" i="103"/>
  <c r="AN8" i="103"/>
  <c r="AM8" i="103"/>
  <c r="AL8" i="103"/>
  <c r="AK8" i="103"/>
  <c r="AJ8" i="103"/>
  <c r="AI8" i="103"/>
  <c r="AH8" i="103"/>
  <c r="AG8" i="103"/>
  <c r="AF8" i="103"/>
  <c r="AE8" i="103"/>
  <c r="AD8" i="103"/>
  <c r="AC8" i="103"/>
  <c r="AB8" i="103"/>
  <c r="AA8" i="103"/>
  <c r="Z8" i="103"/>
  <c r="Y8" i="103"/>
  <c r="X8" i="103"/>
  <c r="W8" i="103"/>
  <c r="V8" i="103"/>
  <c r="U8" i="103"/>
  <c r="T8" i="103"/>
  <c r="S8" i="103"/>
  <c r="R8" i="103"/>
  <c r="Q8" i="103"/>
  <c r="P8" i="103"/>
  <c r="O8" i="103"/>
  <c r="N8" i="103"/>
  <c r="M8" i="103"/>
  <c r="L8" i="103"/>
  <c r="K8" i="103"/>
  <c r="J8" i="103"/>
  <c r="I8" i="103"/>
  <c r="H8" i="103"/>
  <c r="G8" i="103"/>
  <c r="F8" i="103"/>
  <c r="E8" i="103"/>
  <c r="D8" i="103"/>
  <c r="C8" i="103"/>
  <c r="B8" i="103"/>
  <c r="EF6" i="103"/>
  <c r="EE6" i="103"/>
  <c r="ED6" i="103"/>
  <c r="EC6" i="103"/>
  <c r="EB6" i="103"/>
  <c r="EA6" i="103"/>
  <c r="DZ6" i="103"/>
  <c r="DY6" i="103"/>
  <c r="DX6" i="103"/>
  <c r="DW6" i="103"/>
  <c r="DV6" i="103"/>
  <c r="DU6" i="103"/>
  <c r="DT6" i="103"/>
  <c r="DS6" i="103"/>
  <c r="DR6" i="103"/>
  <c r="DQ6" i="103"/>
  <c r="DP6" i="103"/>
  <c r="DO6" i="103"/>
  <c r="DN6" i="103"/>
  <c r="DM6" i="103"/>
  <c r="DL6" i="103"/>
  <c r="DK6" i="103"/>
  <c r="DJ6" i="103"/>
  <c r="DI6" i="103"/>
  <c r="DH6" i="103"/>
  <c r="DG6" i="103"/>
  <c r="DF6" i="103"/>
  <c r="DE6" i="103"/>
  <c r="DD6" i="103"/>
  <c r="DC6" i="103"/>
  <c r="DB6" i="103"/>
  <c r="DA6" i="103"/>
  <c r="CZ6" i="103"/>
  <c r="CY6" i="103"/>
  <c r="CX6" i="103"/>
  <c r="CW6" i="103"/>
  <c r="CV6" i="103"/>
  <c r="CU6" i="103"/>
  <c r="CT6" i="103"/>
  <c r="CS6" i="103"/>
  <c r="CR6" i="103"/>
  <c r="CQ6" i="103"/>
  <c r="CP6" i="103"/>
  <c r="CO6" i="103"/>
  <c r="CN6" i="103"/>
  <c r="CM6" i="103"/>
  <c r="CL6" i="103"/>
  <c r="CK6" i="103"/>
  <c r="CJ6" i="103"/>
  <c r="CI6" i="103"/>
  <c r="CH6" i="103"/>
  <c r="CG6" i="103"/>
  <c r="CF6" i="103"/>
  <c r="CE6" i="103"/>
  <c r="CD6" i="103"/>
  <c r="CC6" i="103"/>
  <c r="CB6" i="103"/>
  <c r="CA6" i="103"/>
  <c r="BZ6" i="103"/>
  <c r="BY6" i="103"/>
  <c r="BX6" i="103"/>
  <c r="BW6" i="103"/>
  <c r="BV6" i="103"/>
  <c r="BU6" i="103"/>
  <c r="BT6" i="103"/>
  <c r="BS6" i="103"/>
  <c r="BR6" i="103"/>
  <c r="BQ6" i="103"/>
  <c r="BP6" i="103"/>
  <c r="BO6" i="103"/>
  <c r="BN6" i="103"/>
  <c r="BM6" i="103"/>
  <c r="BL6" i="103"/>
  <c r="BK6" i="103"/>
  <c r="BJ6" i="103"/>
  <c r="BI6" i="103"/>
  <c r="BH6" i="103"/>
  <c r="BG6" i="103"/>
  <c r="BF6" i="103"/>
  <c r="BE6" i="103"/>
  <c r="BD6" i="103"/>
  <c r="BC6" i="103"/>
  <c r="BB6" i="103"/>
  <c r="BA6" i="103"/>
  <c r="AZ6" i="103"/>
  <c r="AY6" i="103"/>
  <c r="AX6" i="103"/>
  <c r="AW6" i="103"/>
  <c r="AV6" i="103"/>
  <c r="AU6" i="103"/>
  <c r="AT6" i="103"/>
  <c r="AS6" i="103"/>
  <c r="AR6" i="103"/>
  <c r="AQ6" i="103"/>
  <c r="AP6" i="103"/>
  <c r="AO6" i="103"/>
  <c r="AN6" i="103"/>
  <c r="AM6" i="103"/>
  <c r="AL6" i="103"/>
  <c r="AK6" i="103"/>
  <c r="AJ6" i="103"/>
  <c r="AI6" i="103"/>
  <c r="AH6" i="103"/>
  <c r="AG6" i="103"/>
  <c r="AF6" i="103"/>
  <c r="AE6" i="103"/>
  <c r="AD6" i="103"/>
  <c r="AC6" i="103"/>
  <c r="AB6" i="103"/>
  <c r="AA6" i="103"/>
  <c r="Z6" i="103"/>
  <c r="Y6" i="103"/>
  <c r="X6" i="103"/>
  <c r="W6" i="103"/>
  <c r="V6" i="103"/>
  <c r="U6" i="103"/>
  <c r="T6" i="103"/>
  <c r="S6" i="103"/>
  <c r="R6" i="103"/>
  <c r="Q6" i="103"/>
  <c r="P6" i="103"/>
  <c r="O6" i="103"/>
  <c r="N6" i="103"/>
  <c r="M6" i="103"/>
  <c r="L6" i="103"/>
  <c r="K6" i="103"/>
  <c r="J6" i="103"/>
  <c r="I6" i="103"/>
  <c r="H6" i="103"/>
  <c r="G6" i="103"/>
  <c r="F6" i="103"/>
  <c r="E6" i="103"/>
  <c r="D6" i="103"/>
  <c r="C6" i="103"/>
  <c r="B6" i="103"/>
  <c r="EF5" i="103"/>
  <c r="EE5" i="103"/>
  <c r="ED5" i="103"/>
  <c r="EC5" i="103"/>
  <c r="EB5" i="103"/>
  <c r="EA5" i="103"/>
  <c r="DZ5" i="103"/>
  <c r="DY5" i="103"/>
  <c r="DX5" i="103"/>
  <c r="DW5" i="103"/>
  <c r="DV5" i="103"/>
  <c r="DU5" i="103"/>
  <c r="DT5" i="103"/>
  <c r="DS5" i="103"/>
  <c r="DR5" i="103"/>
  <c r="DQ5" i="103"/>
  <c r="DP5" i="103"/>
  <c r="DO5" i="103"/>
  <c r="DN5" i="103"/>
  <c r="DM5" i="103"/>
  <c r="DL5" i="103"/>
  <c r="DK5" i="103"/>
  <c r="DJ5" i="103"/>
  <c r="DI5" i="103"/>
  <c r="DH5" i="103"/>
  <c r="DG5" i="103"/>
  <c r="DF5" i="103"/>
  <c r="DE5" i="103"/>
  <c r="DD5" i="103"/>
  <c r="DC5" i="103"/>
  <c r="DB5" i="103"/>
  <c r="DA5" i="103"/>
  <c r="CZ5" i="103"/>
  <c r="CY5" i="103"/>
  <c r="CX5" i="103"/>
  <c r="CW5" i="103"/>
  <c r="CV5" i="103"/>
  <c r="CU5" i="103"/>
  <c r="CT5" i="103"/>
  <c r="CS5" i="103"/>
  <c r="CR5" i="103"/>
  <c r="CQ5" i="103"/>
  <c r="CP5" i="103"/>
  <c r="CO5" i="103"/>
  <c r="CN5" i="103"/>
  <c r="CM5" i="103"/>
  <c r="CL5" i="103"/>
  <c r="CK5" i="103"/>
  <c r="CJ5" i="103"/>
  <c r="CI5" i="103"/>
  <c r="CH5" i="103"/>
  <c r="CG5" i="103"/>
  <c r="CF5" i="103"/>
  <c r="CE5" i="103"/>
  <c r="CD5" i="103"/>
  <c r="CC5" i="103"/>
  <c r="CB5" i="103"/>
  <c r="CA5" i="103"/>
  <c r="BZ5" i="103"/>
  <c r="BY5" i="103"/>
  <c r="BX5" i="103"/>
  <c r="BW5" i="103"/>
  <c r="BV5" i="103"/>
  <c r="BU5" i="103"/>
  <c r="BT5" i="103"/>
  <c r="BS5" i="103"/>
  <c r="BR5" i="103"/>
  <c r="BQ5" i="103"/>
  <c r="BP5" i="103"/>
  <c r="BO5" i="103"/>
  <c r="BN5" i="103"/>
  <c r="BM5" i="103"/>
  <c r="BL5" i="103"/>
  <c r="BK5" i="103"/>
  <c r="BJ5" i="103"/>
  <c r="BI5" i="103"/>
  <c r="BH5" i="103"/>
  <c r="BG5" i="103"/>
  <c r="BF5" i="103"/>
  <c r="BE5" i="103"/>
  <c r="BD5" i="103"/>
  <c r="BC5" i="103"/>
  <c r="BB5" i="103"/>
  <c r="BA5" i="103"/>
  <c r="AZ5" i="103"/>
  <c r="AY5" i="103"/>
  <c r="AX5" i="103"/>
  <c r="AW5" i="103"/>
  <c r="AV5" i="103"/>
  <c r="AU5" i="103"/>
  <c r="AT5" i="103"/>
  <c r="AS5" i="103"/>
  <c r="AR5" i="103"/>
  <c r="AQ5" i="103"/>
  <c r="AP5" i="103"/>
  <c r="AO5" i="103"/>
  <c r="AN5" i="103"/>
  <c r="AM5" i="103"/>
  <c r="AL5" i="103"/>
  <c r="AK5" i="103"/>
  <c r="AJ5" i="103"/>
  <c r="AI5" i="103"/>
  <c r="AH5" i="103"/>
  <c r="AG5" i="103"/>
  <c r="AF5" i="103"/>
  <c r="AE5" i="103"/>
  <c r="AD5" i="103"/>
  <c r="AC5" i="103"/>
  <c r="AB5" i="103"/>
  <c r="AA5" i="103"/>
  <c r="Z5" i="103"/>
  <c r="Y5" i="103"/>
  <c r="X5" i="103"/>
  <c r="W5" i="103"/>
  <c r="V5" i="103"/>
  <c r="U5" i="103"/>
  <c r="T5" i="103"/>
  <c r="S5" i="103"/>
  <c r="R5" i="103"/>
  <c r="Q5" i="103"/>
  <c r="P5" i="103"/>
  <c r="O5" i="103"/>
  <c r="N5" i="103"/>
  <c r="M5" i="103"/>
  <c r="L5" i="103"/>
  <c r="K5" i="103"/>
  <c r="J5" i="103"/>
  <c r="I5" i="103"/>
  <c r="H5" i="103"/>
  <c r="G5" i="103"/>
  <c r="F5" i="103"/>
  <c r="E5" i="103"/>
  <c r="D5" i="103"/>
  <c r="C5" i="103"/>
  <c r="B5" i="103"/>
  <c r="EF45" i="104"/>
  <c r="EE45" i="104"/>
  <c r="ED45" i="104"/>
  <c r="EC45" i="104"/>
  <c r="EB45" i="104"/>
  <c r="EA45" i="104"/>
  <c r="DZ45" i="104"/>
  <c r="DY45" i="104"/>
  <c r="DX45" i="104"/>
  <c r="DW45" i="104"/>
  <c r="DV45" i="104"/>
  <c r="DU45" i="104"/>
  <c r="DT45" i="104"/>
  <c r="DS45" i="104"/>
  <c r="DR45" i="104"/>
  <c r="DQ45" i="104"/>
  <c r="DP45" i="104"/>
  <c r="DO45" i="104"/>
  <c r="DN45" i="104"/>
  <c r="DM45" i="104"/>
  <c r="DL45" i="104"/>
  <c r="DK45" i="104"/>
  <c r="DJ45" i="104"/>
  <c r="DI45" i="104"/>
  <c r="DH45" i="104"/>
  <c r="DG45" i="104"/>
  <c r="DF45" i="104"/>
  <c r="DE45" i="104"/>
  <c r="DD45" i="104"/>
  <c r="DC45" i="104"/>
  <c r="DB45" i="104"/>
  <c r="DA45" i="104"/>
  <c r="CZ45" i="104"/>
  <c r="CY45" i="104"/>
  <c r="CX45" i="104"/>
  <c r="CW45" i="104"/>
  <c r="CV45" i="104"/>
  <c r="CU45" i="104"/>
  <c r="CT45" i="104"/>
  <c r="CS45" i="104"/>
  <c r="CR45" i="104"/>
  <c r="CQ45" i="104"/>
  <c r="CP45" i="104"/>
  <c r="CO45" i="104"/>
  <c r="CN45" i="104"/>
  <c r="CM45" i="104"/>
  <c r="CL45" i="104"/>
  <c r="CK45" i="104"/>
  <c r="CJ45" i="104"/>
  <c r="CI45" i="104"/>
  <c r="CH45" i="104"/>
  <c r="CG45" i="104"/>
  <c r="CF45" i="104"/>
  <c r="CE45" i="104"/>
  <c r="CD45" i="104"/>
  <c r="CC45" i="104"/>
  <c r="CB45" i="104"/>
  <c r="CA45" i="104"/>
  <c r="BZ45" i="104"/>
  <c r="BY45" i="104"/>
  <c r="BX45" i="104"/>
  <c r="BW45" i="104"/>
  <c r="BV45" i="104"/>
  <c r="BU45" i="104"/>
  <c r="BT45" i="104"/>
  <c r="BS45" i="104"/>
  <c r="BR45" i="104"/>
  <c r="BQ45" i="104"/>
  <c r="BP45" i="104"/>
  <c r="BO45" i="104"/>
  <c r="BN45" i="104"/>
  <c r="BM45" i="104"/>
  <c r="BL45" i="104"/>
  <c r="BK45" i="104"/>
  <c r="BJ45" i="104"/>
  <c r="BI45" i="104"/>
  <c r="BH45" i="104"/>
  <c r="BG45" i="104"/>
  <c r="BF45" i="104"/>
  <c r="BE45" i="104"/>
  <c r="BD45" i="104"/>
  <c r="BC45" i="104"/>
  <c r="BB45" i="104"/>
  <c r="BA45" i="104"/>
  <c r="AZ45" i="104"/>
  <c r="AY45" i="104"/>
  <c r="AX45" i="104"/>
  <c r="AW45" i="104"/>
  <c r="AV45" i="104"/>
  <c r="AU45" i="104"/>
  <c r="AT45" i="104"/>
  <c r="AS45" i="104"/>
  <c r="AR45" i="104"/>
  <c r="AQ45" i="104"/>
  <c r="AP45" i="104"/>
  <c r="AO45" i="104"/>
  <c r="AN45" i="104"/>
  <c r="AM45" i="104"/>
  <c r="AL45" i="104"/>
  <c r="AK45" i="104"/>
  <c r="AJ45" i="104"/>
  <c r="AI45" i="104"/>
  <c r="AH45" i="104"/>
  <c r="AG45" i="104"/>
  <c r="AF45" i="104"/>
  <c r="AE45" i="104"/>
  <c r="AD45" i="104"/>
  <c r="AC45" i="104"/>
  <c r="AB45" i="104"/>
  <c r="AA45" i="104"/>
  <c r="Z45" i="104"/>
  <c r="Y45" i="104"/>
  <c r="X45" i="104"/>
  <c r="W45" i="104"/>
  <c r="V45" i="104"/>
  <c r="U45" i="104"/>
  <c r="T45" i="104"/>
  <c r="S45" i="104"/>
  <c r="R45" i="104"/>
  <c r="Q45" i="104"/>
  <c r="P45" i="104"/>
  <c r="O45" i="104"/>
  <c r="N45" i="104"/>
  <c r="M45" i="104"/>
  <c r="L45" i="104"/>
  <c r="K45" i="104"/>
  <c r="J45" i="104"/>
  <c r="I45" i="104"/>
  <c r="H45" i="104"/>
  <c r="G45" i="104"/>
  <c r="F45" i="104"/>
  <c r="E45" i="104"/>
  <c r="D45" i="104"/>
  <c r="C45" i="104"/>
  <c r="B45" i="104"/>
  <c r="EF43" i="104"/>
  <c r="EE43" i="104"/>
  <c r="ED43" i="104"/>
  <c r="EC43" i="104"/>
  <c r="EB43" i="104"/>
  <c r="EA43" i="104"/>
  <c r="DZ43" i="104"/>
  <c r="DY43" i="104"/>
  <c r="DX43" i="104"/>
  <c r="DW43" i="104"/>
  <c r="DV43" i="104"/>
  <c r="DU43" i="104"/>
  <c r="DT43" i="104"/>
  <c r="DS43" i="104"/>
  <c r="DR43" i="104"/>
  <c r="DQ43" i="104"/>
  <c r="DP43" i="104"/>
  <c r="DO43" i="104"/>
  <c r="DN43" i="104"/>
  <c r="DM43" i="104"/>
  <c r="DL43" i="104"/>
  <c r="DK43" i="104"/>
  <c r="DJ43" i="104"/>
  <c r="DI43" i="104"/>
  <c r="DH43" i="104"/>
  <c r="DG43" i="104"/>
  <c r="DF43" i="104"/>
  <c r="DE43" i="104"/>
  <c r="DD43" i="104"/>
  <c r="DC43" i="104"/>
  <c r="DB43" i="104"/>
  <c r="DA43" i="104"/>
  <c r="CZ43" i="104"/>
  <c r="CY43" i="104"/>
  <c r="CX43" i="104"/>
  <c r="CW43" i="104"/>
  <c r="CV43" i="104"/>
  <c r="CU43" i="104"/>
  <c r="CT43" i="104"/>
  <c r="CS43" i="104"/>
  <c r="CR43" i="104"/>
  <c r="CQ43" i="104"/>
  <c r="CP43" i="104"/>
  <c r="CO43" i="104"/>
  <c r="CN43" i="104"/>
  <c r="CM43" i="104"/>
  <c r="CL43" i="104"/>
  <c r="CK43" i="104"/>
  <c r="CJ43" i="104"/>
  <c r="CI43" i="104"/>
  <c r="CH43" i="104"/>
  <c r="CG43" i="104"/>
  <c r="CF43" i="104"/>
  <c r="CE43" i="104"/>
  <c r="CD43" i="104"/>
  <c r="CC43" i="104"/>
  <c r="CB43" i="104"/>
  <c r="CA43" i="104"/>
  <c r="BZ43" i="104"/>
  <c r="BY43" i="104"/>
  <c r="BX43" i="104"/>
  <c r="BW43" i="104"/>
  <c r="BV43" i="104"/>
  <c r="BU43" i="104"/>
  <c r="BT43" i="104"/>
  <c r="BS43" i="104"/>
  <c r="BR43" i="104"/>
  <c r="BQ43" i="104"/>
  <c r="BP43" i="104"/>
  <c r="BO43" i="104"/>
  <c r="BN43" i="104"/>
  <c r="BM43" i="104"/>
  <c r="BL43" i="104"/>
  <c r="BK43" i="104"/>
  <c r="BJ43" i="104"/>
  <c r="BI43" i="104"/>
  <c r="BH43" i="104"/>
  <c r="BG43" i="104"/>
  <c r="BF43" i="104"/>
  <c r="BE43" i="104"/>
  <c r="BD43" i="104"/>
  <c r="BC43" i="104"/>
  <c r="BB43" i="104"/>
  <c r="BA43" i="104"/>
  <c r="AZ43" i="104"/>
  <c r="AY43" i="104"/>
  <c r="AX43" i="104"/>
  <c r="AW43" i="104"/>
  <c r="AV43" i="104"/>
  <c r="AU43" i="104"/>
  <c r="AT43" i="104"/>
  <c r="AS43" i="104"/>
  <c r="AR43" i="104"/>
  <c r="AQ43" i="104"/>
  <c r="AP43" i="104"/>
  <c r="AO43" i="104"/>
  <c r="AN43" i="104"/>
  <c r="AM43" i="104"/>
  <c r="AL43" i="104"/>
  <c r="AK43" i="104"/>
  <c r="AJ43" i="104"/>
  <c r="AI43" i="104"/>
  <c r="AH43" i="104"/>
  <c r="AG43" i="104"/>
  <c r="AF43" i="104"/>
  <c r="AE43" i="104"/>
  <c r="AD43" i="104"/>
  <c r="AC43" i="104"/>
  <c r="AB43" i="104"/>
  <c r="AA43" i="104"/>
  <c r="Z43" i="104"/>
  <c r="Y43" i="104"/>
  <c r="X43" i="104"/>
  <c r="W43" i="104"/>
  <c r="V43" i="104"/>
  <c r="U43" i="104"/>
  <c r="T43" i="104"/>
  <c r="S43" i="104"/>
  <c r="R43" i="104"/>
  <c r="Q43" i="104"/>
  <c r="P43" i="104"/>
  <c r="O43" i="104"/>
  <c r="N43" i="104"/>
  <c r="M43" i="104"/>
  <c r="L43" i="104"/>
  <c r="K43" i="104"/>
  <c r="J43" i="104"/>
  <c r="I43" i="104"/>
  <c r="H43" i="104"/>
  <c r="G43" i="104"/>
  <c r="F43" i="104"/>
  <c r="E43" i="104"/>
  <c r="D43" i="104"/>
  <c r="C43" i="104"/>
  <c r="B43" i="104"/>
  <c r="EF42" i="104"/>
  <c r="EE42" i="104"/>
  <c r="ED42" i="104"/>
  <c r="EC42" i="104"/>
  <c r="EB42" i="104"/>
  <c r="EA42" i="104"/>
  <c r="DZ42" i="104"/>
  <c r="DY42" i="104"/>
  <c r="DX42" i="104"/>
  <c r="DW42" i="104"/>
  <c r="DV42" i="104"/>
  <c r="DU42" i="104"/>
  <c r="DT42" i="104"/>
  <c r="DS42" i="104"/>
  <c r="DR42" i="104"/>
  <c r="DQ42" i="104"/>
  <c r="DP42" i="104"/>
  <c r="DO42" i="104"/>
  <c r="DN42" i="104"/>
  <c r="DM42" i="104"/>
  <c r="DL42" i="104"/>
  <c r="DK42" i="104"/>
  <c r="DJ42" i="104"/>
  <c r="DI42" i="104"/>
  <c r="DH42" i="104"/>
  <c r="DG42" i="104"/>
  <c r="DF42" i="104"/>
  <c r="DE42" i="104"/>
  <c r="DD42" i="104"/>
  <c r="DC42" i="104"/>
  <c r="DB42" i="104"/>
  <c r="DA42" i="104"/>
  <c r="CZ42" i="104"/>
  <c r="CY42" i="104"/>
  <c r="CX42" i="104"/>
  <c r="CW42" i="104"/>
  <c r="CV42" i="104"/>
  <c r="CU42" i="104"/>
  <c r="CT42" i="104"/>
  <c r="CS42" i="104"/>
  <c r="CR42" i="104"/>
  <c r="CQ42" i="104"/>
  <c r="CP42" i="104"/>
  <c r="CO42" i="104"/>
  <c r="CN42" i="104"/>
  <c r="CM42" i="104"/>
  <c r="CL42" i="104"/>
  <c r="CK42" i="104"/>
  <c r="CJ42" i="104"/>
  <c r="CI42" i="104"/>
  <c r="CH42" i="104"/>
  <c r="CG42" i="104"/>
  <c r="CF42" i="104"/>
  <c r="CE42" i="104"/>
  <c r="CD42" i="104"/>
  <c r="CC42" i="104"/>
  <c r="CB42" i="104"/>
  <c r="CA42" i="104"/>
  <c r="BZ42" i="104"/>
  <c r="BY42" i="104"/>
  <c r="BX42" i="104"/>
  <c r="BW42" i="104"/>
  <c r="BV42" i="104"/>
  <c r="BU42" i="104"/>
  <c r="BT42" i="104"/>
  <c r="BS42" i="104"/>
  <c r="BR42" i="104"/>
  <c r="BQ42" i="104"/>
  <c r="BP42" i="104"/>
  <c r="BO42" i="104"/>
  <c r="BN42" i="104"/>
  <c r="BM42" i="104"/>
  <c r="BL42" i="104"/>
  <c r="BK42" i="104"/>
  <c r="BJ42" i="104"/>
  <c r="BI42" i="104"/>
  <c r="BH42" i="104"/>
  <c r="BG42" i="104"/>
  <c r="BF42" i="104"/>
  <c r="BE42" i="104"/>
  <c r="BD42" i="104"/>
  <c r="BC42" i="104"/>
  <c r="BB42" i="104"/>
  <c r="BA42" i="104"/>
  <c r="AZ42" i="104"/>
  <c r="AY42" i="104"/>
  <c r="AX42" i="104"/>
  <c r="AW42" i="104"/>
  <c r="AV42" i="104"/>
  <c r="AU42" i="104"/>
  <c r="AT42" i="104"/>
  <c r="AS42" i="104"/>
  <c r="AR42" i="104"/>
  <c r="AQ42" i="104"/>
  <c r="AP42" i="104"/>
  <c r="AO42" i="104"/>
  <c r="AN42" i="104"/>
  <c r="AM42" i="104"/>
  <c r="AL42" i="104"/>
  <c r="AK42" i="104"/>
  <c r="AJ42" i="104"/>
  <c r="AI42" i="104"/>
  <c r="AH42" i="104"/>
  <c r="AG42" i="104"/>
  <c r="AF42" i="104"/>
  <c r="AE42" i="104"/>
  <c r="AD42" i="104"/>
  <c r="AC42" i="104"/>
  <c r="AB42" i="104"/>
  <c r="AA42" i="104"/>
  <c r="Z42" i="104"/>
  <c r="Y42" i="104"/>
  <c r="X42" i="104"/>
  <c r="W42" i="104"/>
  <c r="V42" i="104"/>
  <c r="U42" i="104"/>
  <c r="T42" i="104"/>
  <c r="S42" i="104"/>
  <c r="R42" i="104"/>
  <c r="Q42" i="104"/>
  <c r="P42" i="104"/>
  <c r="O42" i="104"/>
  <c r="N42" i="104"/>
  <c r="M42" i="104"/>
  <c r="L42" i="104"/>
  <c r="K42" i="104"/>
  <c r="J42" i="104"/>
  <c r="I42" i="104"/>
  <c r="H42" i="104"/>
  <c r="G42" i="104"/>
  <c r="F42" i="104"/>
  <c r="E42" i="104"/>
  <c r="D42" i="104"/>
  <c r="C42" i="104"/>
  <c r="B42" i="104"/>
  <c r="EF40" i="104"/>
  <c r="EE40" i="104"/>
  <c r="ED40" i="104"/>
  <c r="EC40" i="104"/>
  <c r="EB40" i="104"/>
  <c r="EA40" i="104"/>
  <c r="DZ40" i="104"/>
  <c r="DY40" i="104"/>
  <c r="DX40" i="104"/>
  <c r="DW40" i="104"/>
  <c r="DV40" i="104"/>
  <c r="DU40" i="104"/>
  <c r="DT40" i="104"/>
  <c r="DS40" i="104"/>
  <c r="DR40" i="104"/>
  <c r="DQ40" i="104"/>
  <c r="DP40" i="104"/>
  <c r="DO40" i="104"/>
  <c r="DN40" i="104"/>
  <c r="DM40" i="104"/>
  <c r="DL40" i="104"/>
  <c r="DK40" i="104"/>
  <c r="DJ40" i="104"/>
  <c r="DI40" i="104"/>
  <c r="DH40" i="104"/>
  <c r="DG40" i="104"/>
  <c r="DF40" i="104"/>
  <c r="DE40" i="104"/>
  <c r="DD40" i="104"/>
  <c r="DC40" i="104"/>
  <c r="DB40" i="104"/>
  <c r="DA40" i="104"/>
  <c r="CZ40" i="104"/>
  <c r="CY40" i="104"/>
  <c r="CX40" i="104"/>
  <c r="CW40" i="104"/>
  <c r="CV40" i="104"/>
  <c r="CU40" i="104"/>
  <c r="CT40" i="104"/>
  <c r="CS40" i="104"/>
  <c r="CR40" i="104"/>
  <c r="CQ40" i="104"/>
  <c r="CP40" i="104"/>
  <c r="CO40" i="104"/>
  <c r="CN40" i="104"/>
  <c r="CM40" i="104"/>
  <c r="CL40" i="104"/>
  <c r="CK40" i="104"/>
  <c r="CJ40" i="104"/>
  <c r="CI40" i="104"/>
  <c r="CH40" i="104"/>
  <c r="CG40" i="104"/>
  <c r="CF40" i="104"/>
  <c r="CE40" i="104"/>
  <c r="CD40" i="104"/>
  <c r="CC40" i="104"/>
  <c r="CB40" i="104"/>
  <c r="CA40" i="104"/>
  <c r="BZ40" i="104"/>
  <c r="BY40" i="104"/>
  <c r="BX40" i="104"/>
  <c r="BW40" i="104"/>
  <c r="BV40" i="104"/>
  <c r="BU40" i="104"/>
  <c r="BT40" i="104"/>
  <c r="BS40" i="104"/>
  <c r="BR40" i="104"/>
  <c r="BQ40" i="104"/>
  <c r="BP40" i="104"/>
  <c r="BO40" i="104"/>
  <c r="BN40" i="104"/>
  <c r="BM40" i="104"/>
  <c r="BL40" i="104"/>
  <c r="BK40" i="104"/>
  <c r="BJ40" i="104"/>
  <c r="BI40" i="104"/>
  <c r="BH40" i="104"/>
  <c r="BG40" i="104"/>
  <c r="BF40" i="104"/>
  <c r="BE40" i="104"/>
  <c r="BD40" i="104"/>
  <c r="BC40" i="104"/>
  <c r="BB40" i="104"/>
  <c r="BA40" i="104"/>
  <c r="AZ40" i="104"/>
  <c r="AY40" i="104"/>
  <c r="AX40" i="104"/>
  <c r="AW40" i="104"/>
  <c r="AV40" i="104"/>
  <c r="AU40" i="104"/>
  <c r="AT40" i="104"/>
  <c r="AS40" i="104"/>
  <c r="AR40" i="104"/>
  <c r="AQ40" i="104"/>
  <c r="AP40" i="104"/>
  <c r="AO40" i="104"/>
  <c r="AN40" i="104"/>
  <c r="AM40" i="104"/>
  <c r="AL40" i="104"/>
  <c r="AK40" i="104"/>
  <c r="AJ40" i="104"/>
  <c r="AI40" i="104"/>
  <c r="AH40" i="104"/>
  <c r="AG40" i="104"/>
  <c r="AF40" i="104"/>
  <c r="AE40" i="104"/>
  <c r="AD40" i="104"/>
  <c r="AC40" i="104"/>
  <c r="AB40" i="104"/>
  <c r="AA40" i="104"/>
  <c r="Z40" i="104"/>
  <c r="Y40" i="104"/>
  <c r="X40" i="104"/>
  <c r="W40" i="104"/>
  <c r="V40" i="104"/>
  <c r="U40" i="104"/>
  <c r="T40" i="104"/>
  <c r="S40" i="104"/>
  <c r="R40" i="104"/>
  <c r="Q40" i="104"/>
  <c r="P40" i="104"/>
  <c r="O40" i="104"/>
  <c r="N40" i="104"/>
  <c r="M40" i="104"/>
  <c r="L40" i="104"/>
  <c r="K40" i="104"/>
  <c r="J40" i="104"/>
  <c r="I40" i="104"/>
  <c r="H40" i="104"/>
  <c r="G40" i="104"/>
  <c r="F40" i="104"/>
  <c r="E40" i="104"/>
  <c r="D40" i="104"/>
  <c r="C40" i="104"/>
  <c r="B40" i="104"/>
  <c r="EF39" i="104"/>
  <c r="EE39" i="104"/>
  <c r="ED39" i="104"/>
  <c r="EC39" i="104"/>
  <c r="EB39" i="104"/>
  <c r="EA39" i="104"/>
  <c r="DZ39" i="104"/>
  <c r="DY39" i="104"/>
  <c r="DX39" i="104"/>
  <c r="DW39" i="104"/>
  <c r="DV39" i="104"/>
  <c r="DU39" i="104"/>
  <c r="DT39" i="104"/>
  <c r="DS39" i="104"/>
  <c r="DR39" i="104"/>
  <c r="DQ39" i="104"/>
  <c r="DP39" i="104"/>
  <c r="DO39" i="104"/>
  <c r="DN39" i="104"/>
  <c r="DM39" i="104"/>
  <c r="DL39" i="104"/>
  <c r="DK39" i="104"/>
  <c r="DJ39" i="104"/>
  <c r="DI39" i="104"/>
  <c r="DH39" i="104"/>
  <c r="DG39" i="104"/>
  <c r="DF39" i="104"/>
  <c r="DE39" i="104"/>
  <c r="DD39" i="104"/>
  <c r="DC39" i="104"/>
  <c r="DB39" i="104"/>
  <c r="DA39" i="104"/>
  <c r="CZ39" i="104"/>
  <c r="CY39" i="104"/>
  <c r="CX39" i="104"/>
  <c r="CW39" i="104"/>
  <c r="CV39" i="104"/>
  <c r="CU39" i="104"/>
  <c r="CT39" i="104"/>
  <c r="CS39" i="104"/>
  <c r="CR39" i="104"/>
  <c r="CQ39" i="104"/>
  <c r="CP39" i="104"/>
  <c r="CO39" i="104"/>
  <c r="CN39" i="104"/>
  <c r="CM39" i="104"/>
  <c r="CL39" i="104"/>
  <c r="CK39" i="104"/>
  <c r="CJ39" i="104"/>
  <c r="CI39" i="104"/>
  <c r="CH39" i="104"/>
  <c r="CG39" i="104"/>
  <c r="CF39" i="104"/>
  <c r="CE39" i="104"/>
  <c r="CD39" i="104"/>
  <c r="CC39" i="104"/>
  <c r="CB39" i="104"/>
  <c r="CA39" i="104"/>
  <c r="BZ39" i="104"/>
  <c r="BY39" i="104"/>
  <c r="BX39" i="104"/>
  <c r="BW39" i="104"/>
  <c r="BV39" i="104"/>
  <c r="BU39" i="104"/>
  <c r="BT39" i="104"/>
  <c r="BS39" i="104"/>
  <c r="BR39" i="104"/>
  <c r="BQ39" i="104"/>
  <c r="BP39" i="104"/>
  <c r="BO39" i="104"/>
  <c r="BN39" i="104"/>
  <c r="BM39" i="104"/>
  <c r="BL39" i="104"/>
  <c r="BK39" i="104"/>
  <c r="BJ39" i="104"/>
  <c r="BI39" i="104"/>
  <c r="BH39" i="104"/>
  <c r="BG39" i="104"/>
  <c r="BF39" i="104"/>
  <c r="BE39" i="104"/>
  <c r="BD39" i="104"/>
  <c r="BC39" i="104"/>
  <c r="BB39" i="104"/>
  <c r="BA39" i="104"/>
  <c r="AZ39" i="104"/>
  <c r="AY39" i="104"/>
  <c r="AX39" i="104"/>
  <c r="AW39" i="104"/>
  <c r="AV39" i="104"/>
  <c r="AU39" i="104"/>
  <c r="AT39" i="104"/>
  <c r="AS39" i="104"/>
  <c r="AR39" i="104"/>
  <c r="AQ39" i="104"/>
  <c r="AP39" i="104"/>
  <c r="AO39" i="104"/>
  <c r="AN39" i="104"/>
  <c r="AM39" i="104"/>
  <c r="AL39" i="104"/>
  <c r="AK39" i="104"/>
  <c r="AJ39" i="104"/>
  <c r="AI39" i="104"/>
  <c r="AH39" i="104"/>
  <c r="AG39" i="104"/>
  <c r="AF39" i="104"/>
  <c r="AE39" i="104"/>
  <c r="AD39" i="104"/>
  <c r="AC39" i="104"/>
  <c r="AB39" i="104"/>
  <c r="AA39" i="104"/>
  <c r="Z39" i="104"/>
  <c r="Y39" i="104"/>
  <c r="X39" i="104"/>
  <c r="W39" i="104"/>
  <c r="V39" i="104"/>
  <c r="U39" i="104"/>
  <c r="T39" i="104"/>
  <c r="S39" i="104"/>
  <c r="R39" i="104"/>
  <c r="Q39" i="104"/>
  <c r="P39" i="104"/>
  <c r="O39" i="104"/>
  <c r="N39" i="104"/>
  <c r="M39" i="104"/>
  <c r="L39" i="104"/>
  <c r="K39" i="104"/>
  <c r="J39" i="104"/>
  <c r="I39" i="104"/>
  <c r="H39" i="104"/>
  <c r="G39" i="104"/>
  <c r="F39" i="104"/>
  <c r="E39" i="104"/>
  <c r="D39" i="104"/>
  <c r="C39" i="104"/>
  <c r="B39" i="104"/>
  <c r="EF37" i="104"/>
  <c r="EE37" i="104"/>
  <c r="ED37" i="104"/>
  <c r="EC37" i="104"/>
  <c r="EB37" i="104"/>
  <c r="EA37" i="104"/>
  <c r="DZ37" i="104"/>
  <c r="DY37" i="104"/>
  <c r="DX37" i="104"/>
  <c r="DW37" i="104"/>
  <c r="DV37" i="104"/>
  <c r="DU37" i="104"/>
  <c r="DT37" i="104"/>
  <c r="DS37" i="104"/>
  <c r="DR37" i="104"/>
  <c r="DQ37" i="104"/>
  <c r="DP37" i="104"/>
  <c r="DO37" i="104"/>
  <c r="DN37" i="104"/>
  <c r="DM37" i="104"/>
  <c r="DL37" i="104"/>
  <c r="DK37" i="104"/>
  <c r="DJ37" i="104"/>
  <c r="DI37" i="104"/>
  <c r="DH37" i="104"/>
  <c r="DG37" i="104"/>
  <c r="DF37" i="104"/>
  <c r="DE37" i="104"/>
  <c r="DD37" i="104"/>
  <c r="DC37" i="104"/>
  <c r="DB37" i="104"/>
  <c r="DA37" i="104"/>
  <c r="CZ37" i="104"/>
  <c r="CY37" i="104"/>
  <c r="CX37" i="104"/>
  <c r="CW37" i="104"/>
  <c r="CV37" i="104"/>
  <c r="CU37" i="104"/>
  <c r="CT37" i="104"/>
  <c r="CS37" i="104"/>
  <c r="CR37" i="104"/>
  <c r="CQ37" i="104"/>
  <c r="CP37" i="104"/>
  <c r="CO37" i="104"/>
  <c r="CN37" i="104"/>
  <c r="CM37" i="104"/>
  <c r="CL37" i="104"/>
  <c r="CK37" i="104"/>
  <c r="CJ37" i="104"/>
  <c r="CI37" i="104"/>
  <c r="CH37" i="104"/>
  <c r="CG37" i="104"/>
  <c r="CF37" i="104"/>
  <c r="CE37" i="104"/>
  <c r="CD37" i="104"/>
  <c r="CC37" i="104"/>
  <c r="CB37" i="104"/>
  <c r="CA37" i="104"/>
  <c r="BZ37" i="104"/>
  <c r="BY37" i="104"/>
  <c r="BX37" i="104"/>
  <c r="BW37" i="104"/>
  <c r="BV37" i="104"/>
  <c r="BU37" i="104"/>
  <c r="BT37" i="104"/>
  <c r="BS37" i="104"/>
  <c r="BR37" i="104"/>
  <c r="BQ37" i="104"/>
  <c r="BP37" i="104"/>
  <c r="BO37" i="104"/>
  <c r="BN37" i="104"/>
  <c r="BM37" i="104"/>
  <c r="BL37" i="104"/>
  <c r="BK37" i="104"/>
  <c r="BJ37" i="104"/>
  <c r="BI37" i="104"/>
  <c r="BH37" i="104"/>
  <c r="BG37" i="104"/>
  <c r="BF37" i="104"/>
  <c r="BE37" i="104"/>
  <c r="BD37" i="104"/>
  <c r="BC37" i="104"/>
  <c r="BB37" i="104"/>
  <c r="BA37" i="104"/>
  <c r="AZ37" i="104"/>
  <c r="AY37" i="104"/>
  <c r="AX37" i="104"/>
  <c r="AW37" i="104"/>
  <c r="AV37" i="104"/>
  <c r="AU37" i="104"/>
  <c r="AT37" i="104"/>
  <c r="AS37" i="104"/>
  <c r="AR37" i="104"/>
  <c r="AQ37" i="104"/>
  <c r="AP37" i="104"/>
  <c r="AO37" i="104"/>
  <c r="AN37" i="104"/>
  <c r="AM37" i="104"/>
  <c r="AL37" i="104"/>
  <c r="AK37" i="104"/>
  <c r="AJ37" i="104"/>
  <c r="AI37" i="104"/>
  <c r="AH37" i="104"/>
  <c r="AG37" i="104"/>
  <c r="AF37" i="104"/>
  <c r="AE37" i="104"/>
  <c r="AD37" i="104"/>
  <c r="AC37" i="104"/>
  <c r="AB37" i="104"/>
  <c r="AA37" i="104"/>
  <c r="Z37" i="104"/>
  <c r="Y37" i="104"/>
  <c r="X37" i="104"/>
  <c r="W37" i="104"/>
  <c r="V37" i="104"/>
  <c r="U37" i="104"/>
  <c r="T37" i="104"/>
  <c r="S37" i="104"/>
  <c r="R37" i="104"/>
  <c r="Q37" i="104"/>
  <c r="P37" i="104"/>
  <c r="O37" i="104"/>
  <c r="N37" i="104"/>
  <c r="M37" i="104"/>
  <c r="L37" i="104"/>
  <c r="K37" i="104"/>
  <c r="J37" i="104"/>
  <c r="I37" i="104"/>
  <c r="H37" i="104"/>
  <c r="G37" i="104"/>
  <c r="F37" i="104"/>
  <c r="E37" i="104"/>
  <c r="D37" i="104"/>
  <c r="C37" i="104"/>
  <c r="B37" i="104"/>
  <c r="EF36" i="104"/>
  <c r="EE36" i="104"/>
  <c r="ED36" i="104"/>
  <c r="EC36" i="104"/>
  <c r="EB36" i="104"/>
  <c r="EA36" i="104"/>
  <c r="DZ36" i="104"/>
  <c r="DY36" i="104"/>
  <c r="DX36" i="104"/>
  <c r="DW36" i="104"/>
  <c r="DV36" i="104"/>
  <c r="DU36" i="104"/>
  <c r="DT36" i="104"/>
  <c r="DS36" i="104"/>
  <c r="DR36" i="104"/>
  <c r="DQ36" i="104"/>
  <c r="DP36" i="104"/>
  <c r="DO36" i="104"/>
  <c r="DN36" i="104"/>
  <c r="DM36" i="104"/>
  <c r="DL36" i="104"/>
  <c r="DK36" i="104"/>
  <c r="DJ36" i="104"/>
  <c r="DI36" i="104"/>
  <c r="DH36" i="104"/>
  <c r="DG36" i="104"/>
  <c r="DF36" i="104"/>
  <c r="DE36" i="104"/>
  <c r="DD36" i="104"/>
  <c r="DC36" i="104"/>
  <c r="DB36" i="104"/>
  <c r="DA36" i="104"/>
  <c r="CZ36" i="104"/>
  <c r="CY36" i="104"/>
  <c r="CX36" i="104"/>
  <c r="CW36" i="104"/>
  <c r="CV36" i="104"/>
  <c r="CU36" i="104"/>
  <c r="CT36" i="104"/>
  <c r="CS36" i="104"/>
  <c r="CR36" i="104"/>
  <c r="CQ36" i="104"/>
  <c r="CP36" i="104"/>
  <c r="CO36" i="104"/>
  <c r="CN36" i="104"/>
  <c r="CM36" i="104"/>
  <c r="CL36" i="104"/>
  <c r="CK36" i="104"/>
  <c r="CJ36" i="104"/>
  <c r="CI36" i="104"/>
  <c r="CH36" i="104"/>
  <c r="CG36" i="104"/>
  <c r="CF36" i="104"/>
  <c r="CE36" i="104"/>
  <c r="CD36" i="104"/>
  <c r="CC36" i="104"/>
  <c r="CB36" i="104"/>
  <c r="CA36" i="104"/>
  <c r="BZ36" i="104"/>
  <c r="BY36" i="104"/>
  <c r="BX36" i="104"/>
  <c r="BW36" i="104"/>
  <c r="BV36" i="104"/>
  <c r="BU36" i="104"/>
  <c r="BT36" i="104"/>
  <c r="BS36" i="104"/>
  <c r="BR36" i="104"/>
  <c r="BQ36" i="104"/>
  <c r="BP36" i="104"/>
  <c r="BO36" i="104"/>
  <c r="BN36" i="104"/>
  <c r="BM36" i="104"/>
  <c r="BL36" i="104"/>
  <c r="BK36" i="104"/>
  <c r="BJ36" i="104"/>
  <c r="BI36" i="104"/>
  <c r="BH36" i="104"/>
  <c r="BG36" i="104"/>
  <c r="BF36" i="104"/>
  <c r="BE36" i="104"/>
  <c r="BD36" i="104"/>
  <c r="BC36" i="104"/>
  <c r="BB36" i="104"/>
  <c r="BA36" i="104"/>
  <c r="AZ36" i="104"/>
  <c r="AY36" i="104"/>
  <c r="AX36" i="104"/>
  <c r="AW36" i="104"/>
  <c r="AV36" i="104"/>
  <c r="AU36" i="104"/>
  <c r="AT36" i="104"/>
  <c r="AS36" i="104"/>
  <c r="AR36" i="104"/>
  <c r="AQ36" i="104"/>
  <c r="AP36" i="104"/>
  <c r="AO36" i="104"/>
  <c r="AN36" i="104"/>
  <c r="AM36" i="104"/>
  <c r="AL36" i="104"/>
  <c r="AK36" i="104"/>
  <c r="AJ36" i="104"/>
  <c r="AI36" i="104"/>
  <c r="AH36" i="104"/>
  <c r="AG36" i="104"/>
  <c r="AF36" i="104"/>
  <c r="AE36" i="104"/>
  <c r="AD36" i="104"/>
  <c r="AC36" i="104"/>
  <c r="AB36" i="104"/>
  <c r="AA36" i="104"/>
  <c r="Z36" i="104"/>
  <c r="Y36" i="104"/>
  <c r="X36" i="104"/>
  <c r="W36" i="104"/>
  <c r="V36" i="104"/>
  <c r="U36" i="104"/>
  <c r="T36" i="104"/>
  <c r="S36" i="104"/>
  <c r="R36" i="104"/>
  <c r="Q36" i="104"/>
  <c r="P36" i="104"/>
  <c r="O36" i="104"/>
  <c r="N36" i="104"/>
  <c r="M36" i="104"/>
  <c r="L36" i="104"/>
  <c r="K36" i="104"/>
  <c r="J36" i="104"/>
  <c r="I36" i="104"/>
  <c r="H36" i="104"/>
  <c r="G36" i="104"/>
  <c r="F36" i="104"/>
  <c r="E36" i="104"/>
  <c r="D36" i="104"/>
  <c r="C36" i="104"/>
  <c r="B36" i="104"/>
  <c r="EF34" i="104"/>
  <c r="EE34" i="104"/>
  <c r="ED34" i="104"/>
  <c r="EC34" i="104"/>
  <c r="EB34" i="104"/>
  <c r="EA34" i="104"/>
  <c r="DZ34" i="104"/>
  <c r="DY34" i="104"/>
  <c r="DX34" i="104"/>
  <c r="DW34" i="104"/>
  <c r="DV34" i="104"/>
  <c r="DU34" i="104"/>
  <c r="DT34" i="104"/>
  <c r="DS34" i="104"/>
  <c r="DR34" i="104"/>
  <c r="DQ34" i="104"/>
  <c r="DP34" i="104"/>
  <c r="DO34" i="104"/>
  <c r="DN34" i="104"/>
  <c r="DM34" i="104"/>
  <c r="DL34" i="104"/>
  <c r="DK34" i="104"/>
  <c r="DJ34" i="104"/>
  <c r="DI34" i="104"/>
  <c r="DH34" i="104"/>
  <c r="DG34" i="104"/>
  <c r="DF34" i="104"/>
  <c r="DE34" i="104"/>
  <c r="DD34" i="104"/>
  <c r="DC34" i="104"/>
  <c r="DB34" i="104"/>
  <c r="DA34" i="104"/>
  <c r="CZ34" i="104"/>
  <c r="CY34" i="104"/>
  <c r="CX34" i="104"/>
  <c r="CW34" i="104"/>
  <c r="CV34" i="104"/>
  <c r="CU34" i="104"/>
  <c r="CT34" i="104"/>
  <c r="CS34" i="104"/>
  <c r="CR34" i="104"/>
  <c r="CQ34" i="104"/>
  <c r="CP34" i="104"/>
  <c r="CO34" i="104"/>
  <c r="CN34" i="104"/>
  <c r="CM34" i="104"/>
  <c r="CL34" i="104"/>
  <c r="CK34" i="104"/>
  <c r="CJ34" i="104"/>
  <c r="CI34" i="104"/>
  <c r="CH34" i="104"/>
  <c r="CG34" i="104"/>
  <c r="CF34" i="104"/>
  <c r="CE34" i="104"/>
  <c r="CD34" i="104"/>
  <c r="CC34" i="104"/>
  <c r="CB34" i="104"/>
  <c r="CA34" i="104"/>
  <c r="BZ34" i="104"/>
  <c r="BY34" i="104"/>
  <c r="BX34" i="104"/>
  <c r="BW34" i="104"/>
  <c r="BV34" i="104"/>
  <c r="BU34" i="104"/>
  <c r="BT34" i="104"/>
  <c r="BS34" i="104"/>
  <c r="BR34" i="104"/>
  <c r="BQ34" i="104"/>
  <c r="BP34" i="104"/>
  <c r="BO34" i="104"/>
  <c r="BN34" i="104"/>
  <c r="BM34" i="104"/>
  <c r="BL34" i="104"/>
  <c r="BK34" i="104"/>
  <c r="BJ34" i="104"/>
  <c r="BI34" i="104"/>
  <c r="BH34" i="104"/>
  <c r="BG34" i="104"/>
  <c r="BF34" i="104"/>
  <c r="BE34" i="104"/>
  <c r="BD34" i="104"/>
  <c r="BC34" i="104"/>
  <c r="BB34" i="104"/>
  <c r="BA34" i="104"/>
  <c r="AZ34" i="104"/>
  <c r="AY34" i="104"/>
  <c r="AX34" i="104"/>
  <c r="AW34" i="104"/>
  <c r="AV34" i="104"/>
  <c r="AU34" i="104"/>
  <c r="AT34" i="104"/>
  <c r="AS34" i="104"/>
  <c r="AR34" i="104"/>
  <c r="AQ34" i="104"/>
  <c r="AP34" i="104"/>
  <c r="AO34" i="104"/>
  <c r="AN34" i="104"/>
  <c r="AM34" i="104"/>
  <c r="AL34" i="104"/>
  <c r="AK34" i="104"/>
  <c r="AJ34" i="104"/>
  <c r="AI34" i="104"/>
  <c r="AH34" i="104"/>
  <c r="AG34" i="104"/>
  <c r="AF34" i="104"/>
  <c r="AE34" i="104"/>
  <c r="AD34" i="104"/>
  <c r="AC34" i="104"/>
  <c r="AB34" i="104"/>
  <c r="AA34" i="104"/>
  <c r="Z34" i="104"/>
  <c r="Y34" i="104"/>
  <c r="X34" i="104"/>
  <c r="W34" i="104"/>
  <c r="V34" i="104"/>
  <c r="U34" i="104"/>
  <c r="T34" i="104"/>
  <c r="S34" i="104"/>
  <c r="R34" i="104"/>
  <c r="Q34" i="104"/>
  <c r="P34" i="104"/>
  <c r="O34" i="104"/>
  <c r="N34" i="104"/>
  <c r="M34" i="104"/>
  <c r="L34" i="104"/>
  <c r="K34" i="104"/>
  <c r="J34" i="104"/>
  <c r="I34" i="104"/>
  <c r="H34" i="104"/>
  <c r="G34" i="104"/>
  <c r="F34" i="104"/>
  <c r="E34" i="104"/>
  <c r="D34" i="104"/>
  <c r="C34" i="104"/>
  <c r="B34" i="104"/>
  <c r="EF33" i="104"/>
  <c r="EE33" i="104"/>
  <c r="ED33" i="104"/>
  <c r="EC33" i="104"/>
  <c r="EB33" i="104"/>
  <c r="EA33" i="104"/>
  <c r="DZ33" i="104"/>
  <c r="DY33" i="104"/>
  <c r="DX33" i="104"/>
  <c r="DW33" i="104"/>
  <c r="DV33" i="104"/>
  <c r="DU33" i="104"/>
  <c r="DT33" i="104"/>
  <c r="DS33" i="104"/>
  <c r="DR33" i="104"/>
  <c r="DQ33" i="104"/>
  <c r="DP33" i="104"/>
  <c r="DO33" i="104"/>
  <c r="DN33" i="104"/>
  <c r="DM33" i="104"/>
  <c r="DL33" i="104"/>
  <c r="DK33" i="104"/>
  <c r="DJ33" i="104"/>
  <c r="DI33" i="104"/>
  <c r="DH33" i="104"/>
  <c r="DG33" i="104"/>
  <c r="DF33" i="104"/>
  <c r="DE33" i="104"/>
  <c r="DD33" i="104"/>
  <c r="DC33" i="104"/>
  <c r="DB33" i="104"/>
  <c r="DA33" i="104"/>
  <c r="CZ33" i="104"/>
  <c r="CY33" i="104"/>
  <c r="CX33" i="104"/>
  <c r="CW33" i="104"/>
  <c r="CV33" i="104"/>
  <c r="CU33" i="104"/>
  <c r="CT33" i="104"/>
  <c r="CS33" i="104"/>
  <c r="CR33" i="104"/>
  <c r="CQ33" i="104"/>
  <c r="CP33" i="104"/>
  <c r="CO33" i="104"/>
  <c r="CN33" i="104"/>
  <c r="CM33" i="104"/>
  <c r="CL33" i="104"/>
  <c r="CK33" i="104"/>
  <c r="CJ33" i="104"/>
  <c r="CI33" i="104"/>
  <c r="CH33" i="104"/>
  <c r="CG33" i="104"/>
  <c r="CF33" i="104"/>
  <c r="CE33" i="104"/>
  <c r="CD33" i="104"/>
  <c r="CC33" i="104"/>
  <c r="CB33" i="104"/>
  <c r="CA33" i="104"/>
  <c r="BZ33" i="104"/>
  <c r="BY33" i="104"/>
  <c r="BX33" i="104"/>
  <c r="BW33" i="104"/>
  <c r="BV33" i="104"/>
  <c r="BU33" i="104"/>
  <c r="BT33" i="104"/>
  <c r="BS33" i="104"/>
  <c r="BR33" i="104"/>
  <c r="BQ33" i="104"/>
  <c r="BP33" i="104"/>
  <c r="BO33" i="104"/>
  <c r="BN33" i="104"/>
  <c r="BM33" i="104"/>
  <c r="BL33" i="104"/>
  <c r="BK33" i="104"/>
  <c r="BJ33" i="104"/>
  <c r="BI33" i="104"/>
  <c r="BH33" i="104"/>
  <c r="BG33" i="104"/>
  <c r="BF33" i="104"/>
  <c r="BE33" i="104"/>
  <c r="BD33" i="104"/>
  <c r="BC33" i="104"/>
  <c r="BB33" i="104"/>
  <c r="BA33" i="104"/>
  <c r="AZ33" i="104"/>
  <c r="AY33" i="104"/>
  <c r="AX33" i="104"/>
  <c r="AW33" i="104"/>
  <c r="AV33" i="104"/>
  <c r="AU33" i="104"/>
  <c r="AT33" i="104"/>
  <c r="AS33" i="104"/>
  <c r="AR33" i="104"/>
  <c r="AQ33" i="104"/>
  <c r="AP33" i="104"/>
  <c r="AO33" i="104"/>
  <c r="AN33" i="104"/>
  <c r="AM33" i="104"/>
  <c r="AL33" i="104"/>
  <c r="AK33" i="104"/>
  <c r="AJ33" i="104"/>
  <c r="AI33" i="104"/>
  <c r="AH33" i="104"/>
  <c r="AG33" i="104"/>
  <c r="AF33" i="104"/>
  <c r="AE33" i="104"/>
  <c r="AD33" i="104"/>
  <c r="AC33" i="104"/>
  <c r="AB33" i="104"/>
  <c r="AA33" i="104"/>
  <c r="Z33" i="104"/>
  <c r="Y33" i="104"/>
  <c r="X33" i="104"/>
  <c r="W33" i="104"/>
  <c r="V33" i="104"/>
  <c r="U33" i="104"/>
  <c r="T33" i="104"/>
  <c r="S33" i="104"/>
  <c r="R33" i="104"/>
  <c r="Q33" i="104"/>
  <c r="P33" i="104"/>
  <c r="O33" i="104"/>
  <c r="N33" i="104"/>
  <c r="M33" i="104"/>
  <c r="L33" i="104"/>
  <c r="K33" i="104"/>
  <c r="J33" i="104"/>
  <c r="I33" i="104"/>
  <c r="H33" i="104"/>
  <c r="G33" i="104"/>
  <c r="F33" i="104"/>
  <c r="E33" i="104"/>
  <c r="D33" i="104"/>
  <c r="C33" i="104"/>
  <c r="B33" i="104"/>
  <c r="EF31" i="104"/>
  <c r="EE31" i="104"/>
  <c r="ED31" i="104"/>
  <c r="EC31" i="104"/>
  <c r="EB31" i="104"/>
  <c r="EA31" i="104"/>
  <c r="DZ31" i="104"/>
  <c r="DY31" i="104"/>
  <c r="DX31" i="104"/>
  <c r="DW31" i="104"/>
  <c r="DV31" i="104"/>
  <c r="DU31" i="104"/>
  <c r="DT31" i="104"/>
  <c r="DS31" i="104"/>
  <c r="DR31" i="104"/>
  <c r="DQ31" i="104"/>
  <c r="DP31" i="104"/>
  <c r="DO31" i="104"/>
  <c r="DN31" i="104"/>
  <c r="DM31" i="104"/>
  <c r="DL31" i="104"/>
  <c r="DK31" i="104"/>
  <c r="DJ31" i="104"/>
  <c r="DI31" i="104"/>
  <c r="DH31" i="104"/>
  <c r="DG31" i="104"/>
  <c r="DF31" i="104"/>
  <c r="DE31" i="104"/>
  <c r="DD31" i="104"/>
  <c r="DC31" i="104"/>
  <c r="DB31" i="104"/>
  <c r="DA31" i="104"/>
  <c r="CZ31" i="104"/>
  <c r="CY31" i="104"/>
  <c r="CX31" i="104"/>
  <c r="CW31" i="104"/>
  <c r="CV31" i="104"/>
  <c r="CU31" i="104"/>
  <c r="CT31" i="104"/>
  <c r="CS31" i="104"/>
  <c r="CR31" i="104"/>
  <c r="CQ31" i="104"/>
  <c r="CP31" i="104"/>
  <c r="CO31" i="104"/>
  <c r="CN31" i="104"/>
  <c r="CM31" i="104"/>
  <c r="CL31" i="104"/>
  <c r="CK31" i="104"/>
  <c r="CJ31" i="104"/>
  <c r="CI31" i="104"/>
  <c r="CH31" i="104"/>
  <c r="CG31" i="104"/>
  <c r="CF31" i="104"/>
  <c r="CE31" i="104"/>
  <c r="CD31" i="104"/>
  <c r="CC31" i="104"/>
  <c r="CB31" i="104"/>
  <c r="CA31" i="104"/>
  <c r="BZ31" i="104"/>
  <c r="BY31" i="104"/>
  <c r="BX31" i="104"/>
  <c r="BW31" i="104"/>
  <c r="BV31" i="104"/>
  <c r="BU31" i="104"/>
  <c r="BT31" i="104"/>
  <c r="BS31" i="104"/>
  <c r="BR31" i="104"/>
  <c r="BQ31" i="104"/>
  <c r="BP31" i="104"/>
  <c r="BO31" i="104"/>
  <c r="BN31" i="104"/>
  <c r="BM31" i="104"/>
  <c r="BL31" i="104"/>
  <c r="BK31" i="104"/>
  <c r="BJ31" i="104"/>
  <c r="BI31" i="104"/>
  <c r="BH31" i="104"/>
  <c r="BG31" i="104"/>
  <c r="BF31" i="104"/>
  <c r="BE31" i="104"/>
  <c r="BD31" i="104"/>
  <c r="BC31" i="104"/>
  <c r="BB31" i="104"/>
  <c r="BA31" i="104"/>
  <c r="AZ31" i="104"/>
  <c r="AY31" i="104"/>
  <c r="AX31" i="104"/>
  <c r="AW31" i="104"/>
  <c r="AV31" i="104"/>
  <c r="AU31" i="104"/>
  <c r="AT31" i="104"/>
  <c r="AS31" i="104"/>
  <c r="AR31" i="104"/>
  <c r="AQ31" i="104"/>
  <c r="AP31" i="104"/>
  <c r="AO31" i="104"/>
  <c r="AN31" i="104"/>
  <c r="AM31" i="104"/>
  <c r="AL31" i="104"/>
  <c r="AK31" i="104"/>
  <c r="AJ31" i="104"/>
  <c r="AI31" i="104"/>
  <c r="AH31" i="104"/>
  <c r="AG31" i="104"/>
  <c r="AF31" i="104"/>
  <c r="AE31" i="104"/>
  <c r="AD31" i="104"/>
  <c r="AC31" i="104"/>
  <c r="AB31" i="104"/>
  <c r="AA31" i="104"/>
  <c r="Z31" i="104"/>
  <c r="Y31" i="104"/>
  <c r="X31" i="104"/>
  <c r="W31" i="104"/>
  <c r="V31" i="104"/>
  <c r="U31" i="104"/>
  <c r="T31" i="104"/>
  <c r="S31" i="104"/>
  <c r="R31" i="104"/>
  <c r="Q31" i="104"/>
  <c r="P31" i="104"/>
  <c r="O31" i="104"/>
  <c r="N31" i="104"/>
  <c r="M31" i="104"/>
  <c r="L31" i="104"/>
  <c r="K31" i="104"/>
  <c r="J31" i="104"/>
  <c r="I31" i="104"/>
  <c r="H31" i="104"/>
  <c r="G31" i="104"/>
  <c r="F31" i="104"/>
  <c r="E31" i="104"/>
  <c r="D31" i="104"/>
  <c r="C31" i="104"/>
  <c r="B31" i="104"/>
  <c r="EF30" i="104"/>
  <c r="EE30" i="104"/>
  <c r="ED30" i="104"/>
  <c r="EC30" i="104"/>
  <c r="EB30" i="104"/>
  <c r="EA30" i="104"/>
  <c r="DZ30" i="104"/>
  <c r="DY30" i="104"/>
  <c r="DX30" i="104"/>
  <c r="DW30" i="104"/>
  <c r="DV30" i="104"/>
  <c r="DU30" i="104"/>
  <c r="DT30" i="104"/>
  <c r="DS30" i="104"/>
  <c r="DR30" i="104"/>
  <c r="DQ30" i="104"/>
  <c r="DP30" i="104"/>
  <c r="DO30" i="104"/>
  <c r="DN30" i="104"/>
  <c r="DM30" i="104"/>
  <c r="DL30" i="104"/>
  <c r="DK30" i="104"/>
  <c r="DJ30" i="104"/>
  <c r="DI30" i="104"/>
  <c r="DH30" i="104"/>
  <c r="DG30" i="104"/>
  <c r="DF30" i="104"/>
  <c r="DE30" i="104"/>
  <c r="DD30" i="104"/>
  <c r="DC30" i="104"/>
  <c r="DB30" i="104"/>
  <c r="DA30" i="104"/>
  <c r="CZ30" i="104"/>
  <c r="CY30" i="104"/>
  <c r="CX30" i="104"/>
  <c r="CW30" i="104"/>
  <c r="CV30" i="104"/>
  <c r="CU30" i="104"/>
  <c r="CT30" i="104"/>
  <c r="CS30" i="104"/>
  <c r="CR30" i="104"/>
  <c r="CQ30" i="104"/>
  <c r="CP30" i="104"/>
  <c r="CO30" i="104"/>
  <c r="CN30" i="104"/>
  <c r="CM30" i="104"/>
  <c r="CL30" i="104"/>
  <c r="CK30" i="104"/>
  <c r="CJ30" i="104"/>
  <c r="CI30" i="104"/>
  <c r="CH30" i="104"/>
  <c r="CG30" i="104"/>
  <c r="CF30" i="104"/>
  <c r="CE30" i="104"/>
  <c r="CD30" i="104"/>
  <c r="CC30" i="104"/>
  <c r="CB30" i="104"/>
  <c r="CA30" i="104"/>
  <c r="BZ30" i="104"/>
  <c r="BY30" i="104"/>
  <c r="BX30" i="104"/>
  <c r="BW30" i="104"/>
  <c r="BV30" i="104"/>
  <c r="BU30" i="104"/>
  <c r="BT30" i="104"/>
  <c r="BS30" i="104"/>
  <c r="BR30" i="104"/>
  <c r="BQ30" i="104"/>
  <c r="BP30" i="104"/>
  <c r="BO30" i="104"/>
  <c r="BN30" i="104"/>
  <c r="BM30" i="104"/>
  <c r="BL30" i="104"/>
  <c r="BK30" i="104"/>
  <c r="BJ30" i="104"/>
  <c r="BI30" i="104"/>
  <c r="BH30" i="104"/>
  <c r="BG30" i="104"/>
  <c r="BF30" i="104"/>
  <c r="BE30" i="104"/>
  <c r="BD30" i="104"/>
  <c r="BC30" i="104"/>
  <c r="BB30" i="104"/>
  <c r="BA30" i="104"/>
  <c r="AZ30" i="104"/>
  <c r="AY30" i="104"/>
  <c r="AX30" i="104"/>
  <c r="AW30" i="104"/>
  <c r="AV30" i="104"/>
  <c r="AU30" i="104"/>
  <c r="AT30" i="104"/>
  <c r="AS30" i="104"/>
  <c r="AR30" i="104"/>
  <c r="AQ30" i="104"/>
  <c r="AP30" i="104"/>
  <c r="AO30" i="104"/>
  <c r="AN30" i="104"/>
  <c r="AM30" i="104"/>
  <c r="AL30" i="104"/>
  <c r="AK30" i="104"/>
  <c r="AJ30" i="104"/>
  <c r="AI30" i="104"/>
  <c r="AH30" i="104"/>
  <c r="AG30" i="104"/>
  <c r="AF30" i="104"/>
  <c r="AE30" i="104"/>
  <c r="AD30" i="104"/>
  <c r="AC30" i="104"/>
  <c r="AB30" i="104"/>
  <c r="AA30" i="104"/>
  <c r="Z30" i="104"/>
  <c r="Y30" i="104"/>
  <c r="X30" i="104"/>
  <c r="W30" i="104"/>
  <c r="V30" i="104"/>
  <c r="U30" i="104"/>
  <c r="T30" i="104"/>
  <c r="S30" i="104"/>
  <c r="R30" i="104"/>
  <c r="Q30" i="104"/>
  <c r="P30" i="104"/>
  <c r="O30" i="104"/>
  <c r="N30" i="104"/>
  <c r="M30" i="104"/>
  <c r="L30" i="104"/>
  <c r="K30" i="104"/>
  <c r="J30" i="104"/>
  <c r="I30" i="104"/>
  <c r="H30" i="104"/>
  <c r="G30" i="104"/>
  <c r="F30" i="104"/>
  <c r="E30" i="104"/>
  <c r="D30" i="104"/>
  <c r="C30" i="104"/>
  <c r="B30" i="104"/>
  <c r="EF28" i="104"/>
  <c r="EE28" i="104"/>
  <c r="ED28" i="104"/>
  <c r="EC28" i="104"/>
  <c r="EB28" i="104"/>
  <c r="EA28" i="104"/>
  <c r="DZ28" i="104"/>
  <c r="DY28" i="104"/>
  <c r="DX28" i="104"/>
  <c r="DW28" i="104"/>
  <c r="DV28" i="104"/>
  <c r="DU28" i="104"/>
  <c r="DT28" i="104"/>
  <c r="DS28" i="104"/>
  <c r="DR28" i="104"/>
  <c r="DQ28" i="104"/>
  <c r="DP28" i="104"/>
  <c r="DO28" i="104"/>
  <c r="DN28" i="104"/>
  <c r="DM28" i="104"/>
  <c r="DL28" i="104"/>
  <c r="DK28" i="104"/>
  <c r="DJ28" i="104"/>
  <c r="DI28" i="104"/>
  <c r="DH28" i="104"/>
  <c r="DG28" i="104"/>
  <c r="DF28" i="104"/>
  <c r="DE28" i="104"/>
  <c r="DD28" i="104"/>
  <c r="DC28" i="104"/>
  <c r="DB28" i="104"/>
  <c r="DA28" i="104"/>
  <c r="CZ28" i="104"/>
  <c r="CY28" i="104"/>
  <c r="CX28" i="104"/>
  <c r="CW28" i="104"/>
  <c r="CV28" i="104"/>
  <c r="CU28" i="104"/>
  <c r="CT28" i="104"/>
  <c r="CS28" i="104"/>
  <c r="CR28" i="104"/>
  <c r="CQ28" i="104"/>
  <c r="CP28" i="104"/>
  <c r="CO28" i="104"/>
  <c r="CN28" i="104"/>
  <c r="CM28" i="104"/>
  <c r="CL28" i="104"/>
  <c r="CK28" i="104"/>
  <c r="CJ28" i="104"/>
  <c r="CI28" i="104"/>
  <c r="CH28" i="104"/>
  <c r="CG28" i="104"/>
  <c r="CF28" i="104"/>
  <c r="CE28" i="104"/>
  <c r="CD28" i="104"/>
  <c r="CC28" i="104"/>
  <c r="CB28" i="104"/>
  <c r="CA28" i="104"/>
  <c r="BZ28" i="104"/>
  <c r="BY28" i="104"/>
  <c r="BX28" i="104"/>
  <c r="BW28" i="104"/>
  <c r="BV28" i="104"/>
  <c r="BU28" i="104"/>
  <c r="BT28" i="104"/>
  <c r="BS28" i="104"/>
  <c r="BR28" i="104"/>
  <c r="BQ28" i="104"/>
  <c r="BP28" i="104"/>
  <c r="BO28" i="104"/>
  <c r="BN28" i="104"/>
  <c r="BM28" i="104"/>
  <c r="BL28" i="104"/>
  <c r="BK28" i="104"/>
  <c r="BJ28" i="104"/>
  <c r="BI28" i="104"/>
  <c r="BH28" i="104"/>
  <c r="BG28" i="104"/>
  <c r="BF28" i="104"/>
  <c r="BE28" i="104"/>
  <c r="BD28" i="104"/>
  <c r="BC28" i="104"/>
  <c r="BB28" i="104"/>
  <c r="BA28" i="104"/>
  <c r="AZ28" i="104"/>
  <c r="AY28" i="104"/>
  <c r="AX28" i="104"/>
  <c r="AW28" i="104"/>
  <c r="AV28" i="104"/>
  <c r="AU28" i="104"/>
  <c r="AT28" i="104"/>
  <c r="AS28" i="104"/>
  <c r="AR28" i="104"/>
  <c r="AQ28" i="104"/>
  <c r="AP28" i="104"/>
  <c r="AO28" i="104"/>
  <c r="AN28" i="104"/>
  <c r="AM28" i="104"/>
  <c r="AL28" i="104"/>
  <c r="AK28" i="104"/>
  <c r="AJ28" i="104"/>
  <c r="AI28" i="104"/>
  <c r="AH28" i="104"/>
  <c r="AG28" i="104"/>
  <c r="AF28" i="104"/>
  <c r="AE28" i="104"/>
  <c r="AD28" i="104"/>
  <c r="AC28" i="104"/>
  <c r="AB28" i="104"/>
  <c r="AA28" i="104"/>
  <c r="Z28" i="104"/>
  <c r="Y28" i="104"/>
  <c r="X28" i="104"/>
  <c r="W28" i="104"/>
  <c r="V28" i="104"/>
  <c r="U28" i="104"/>
  <c r="T28" i="104"/>
  <c r="S28" i="104"/>
  <c r="R28" i="104"/>
  <c r="Q28" i="104"/>
  <c r="P28" i="104"/>
  <c r="O28" i="104"/>
  <c r="N28" i="104"/>
  <c r="M28" i="104"/>
  <c r="L28" i="104"/>
  <c r="K28" i="104"/>
  <c r="J28" i="104"/>
  <c r="I28" i="104"/>
  <c r="H28" i="104"/>
  <c r="G28" i="104"/>
  <c r="F28" i="104"/>
  <c r="E28" i="104"/>
  <c r="D28" i="104"/>
  <c r="C28" i="104"/>
  <c r="B28" i="104"/>
  <c r="EF27" i="104"/>
  <c r="EE27" i="104"/>
  <c r="ED27" i="104"/>
  <c r="EC27" i="104"/>
  <c r="EB27" i="104"/>
  <c r="EA27" i="104"/>
  <c r="DZ27" i="104"/>
  <c r="DY27" i="104"/>
  <c r="DX27" i="104"/>
  <c r="DW27" i="104"/>
  <c r="DV27" i="104"/>
  <c r="DU27" i="104"/>
  <c r="DT27" i="104"/>
  <c r="DS27" i="104"/>
  <c r="DR27" i="104"/>
  <c r="DQ27" i="104"/>
  <c r="DP27" i="104"/>
  <c r="DO27" i="104"/>
  <c r="DN27" i="104"/>
  <c r="DM27" i="104"/>
  <c r="DL27" i="104"/>
  <c r="DK27" i="104"/>
  <c r="DJ27" i="104"/>
  <c r="DI27" i="104"/>
  <c r="DH27" i="104"/>
  <c r="DG27" i="104"/>
  <c r="DF27" i="104"/>
  <c r="DE27" i="104"/>
  <c r="DD27" i="104"/>
  <c r="DC27" i="104"/>
  <c r="DB27" i="104"/>
  <c r="DA27" i="104"/>
  <c r="CZ27" i="104"/>
  <c r="CY27" i="104"/>
  <c r="CX27" i="104"/>
  <c r="CW27" i="104"/>
  <c r="CV27" i="104"/>
  <c r="CU27" i="104"/>
  <c r="CT27" i="104"/>
  <c r="CS27" i="104"/>
  <c r="CR27" i="104"/>
  <c r="CQ27" i="104"/>
  <c r="CP27" i="104"/>
  <c r="CO27" i="104"/>
  <c r="CN27" i="104"/>
  <c r="CM27" i="104"/>
  <c r="CL27" i="104"/>
  <c r="CK27" i="104"/>
  <c r="CJ27" i="104"/>
  <c r="CI27" i="104"/>
  <c r="CH27" i="104"/>
  <c r="CG27" i="104"/>
  <c r="CF27" i="104"/>
  <c r="CE27" i="104"/>
  <c r="CD27" i="104"/>
  <c r="CC27" i="104"/>
  <c r="CB27" i="104"/>
  <c r="CA27" i="104"/>
  <c r="BZ27" i="104"/>
  <c r="BY27" i="104"/>
  <c r="BX27" i="104"/>
  <c r="BW27" i="104"/>
  <c r="BV27" i="104"/>
  <c r="BU27" i="104"/>
  <c r="BT27" i="104"/>
  <c r="BS27" i="104"/>
  <c r="BR27" i="104"/>
  <c r="BQ27" i="104"/>
  <c r="BP27" i="104"/>
  <c r="BO27" i="104"/>
  <c r="BN27" i="104"/>
  <c r="BM27" i="104"/>
  <c r="BL27" i="104"/>
  <c r="BK27" i="104"/>
  <c r="BJ27" i="104"/>
  <c r="BI27" i="104"/>
  <c r="BH27" i="104"/>
  <c r="BG27" i="104"/>
  <c r="BF27" i="104"/>
  <c r="BE27" i="104"/>
  <c r="BD27" i="104"/>
  <c r="BC27" i="104"/>
  <c r="BB27" i="104"/>
  <c r="BA27" i="104"/>
  <c r="AZ27" i="104"/>
  <c r="AY27" i="104"/>
  <c r="AX27" i="104"/>
  <c r="AW27" i="104"/>
  <c r="AV27" i="104"/>
  <c r="AU27" i="104"/>
  <c r="AT27" i="104"/>
  <c r="AS27" i="104"/>
  <c r="AR27" i="104"/>
  <c r="AQ27" i="104"/>
  <c r="AP27" i="104"/>
  <c r="AO27" i="104"/>
  <c r="AN27" i="104"/>
  <c r="AM27" i="104"/>
  <c r="AL27" i="104"/>
  <c r="AK27" i="104"/>
  <c r="AJ27" i="104"/>
  <c r="AI27" i="104"/>
  <c r="AH27" i="104"/>
  <c r="AG27" i="104"/>
  <c r="AF27" i="104"/>
  <c r="AE27" i="104"/>
  <c r="AD27" i="104"/>
  <c r="AC27" i="104"/>
  <c r="AB27" i="104"/>
  <c r="AA27" i="104"/>
  <c r="Z27" i="104"/>
  <c r="Y27" i="104"/>
  <c r="X27" i="104"/>
  <c r="W27" i="104"/>
  <c r="V27" i="104"/>
  <c r="U27" i="104"/>
  <c r="T27" i="104"/>
  <c r="S27" i="104"/>
  <c r="R27" i="104"/>
  <c r="Q27" i="104"/>
  <c r="P27" i="104"/>
  <c r="O27" i="104"/>
  <c r="N27" i="104"/>
  <c r="M27" i="104"/>
  <c r="L27" i="104"/>
  <c r="K27" i="104"/>
  <c r="J27" i="104"/>
  <c r="I27" i="104"/>
  <c r="H27" i="104"/>
  <c r="G27" i="104"/>
  <c r="F27" i="104"/>
  <c r="E27" i="104"/>
  <c r="D27" i="104"/>
  <c r="C27" i="104"/>
  <c r="B27" i="104"/>
  <c r="EF25" i="104"/>
  <c r="EE25" i="104"/>
  <c r="ED25" i="104"/>
  <c r="EC25" i="104"/>
  <c r="EB25" i="104"/>
  <c r="EA25" i="104"/>
  <c r="DZ25" i="104"/>
  <c r="DY25" i="104"/>
  <c r="DX25" i="104"/>
  <c r="DW25" i="104"/>
  <c r="DV25" i="104"/>
  <c r="DU25" i="104"/>
  <c r="DT25" i="104"/>
  <c r="DS25" i="104"/>
  <c r="DR25" i="104"/>
  <c r="DQ25" i="104"/>
  <c r="DP25" i="104"/>
  <c r="DO25" i="104"/>
  <c r="DN25" i="104"/>
  <c r="DM25" i="104"/>
  <c r="DL25" i="104"/>
  <c r="DK25" i="104"/>
  <c r="DJ25" i="104"/>
  <c r="DI25" i="104"/>
  <c r="DH25" i="104"/>
  <c r="DG25" i="104"/>
  <c r="DF25" i="104"/>
  <c r="DE25" i="104"/>
  <c r="DD25" i="104"/>
  <c r="DC25" i="104"/>
  <c r="DB25" i="104"/>
  <c r="DA25" i="104"/>
  <c r="CZ25" i="104"/>
  <c r="CY25" i="104"/>
  <c r="CX25" i="104"/>
  <c r="CW25" i="104"/>
  <c r="CV25" i="104"/>
  <c r="CU25" i="104"/>
  <c r="CT25" i="104"/>
  <c r="CS25" i="104"/>
  <c r="CR25" i="104"/>
  <c r="CQ25" i="104"/>
  <c r="CP25" i="104"/>
  <c r="CO25" i="104"/>
  <c r="CN25" i="104"/>
  <c r="CM25" i="104"/>
  <c r="CL25" i="104"/>
  <c r="CK25" i="104"/>
  <c r="CJ25" i="104"/>
  <c r="CI25" i="104"/>
  <c r="CH25" i="104"/>
  <c r="CG25" i="104"/>
  <c r="CF25" i="104"/>
  <c r="CE25" i="104"/>
  <c r="CD25" i="104"/>
  <c r="CC25" i="104"/>
  <c r="CB25" i="104"/>
  <c r="CA25" i="104"/>
  <c r="BZ25" i="104"/>
  <c r="BY25" i="104"/>
  <c r="BX25" i="104"/>
  <c r="BW25" i="104"/>
  <c r="BV25" i="104"/>
  <c r="BU25" i="104"/>
  <c r="BT25" i="104"/>
  <c r="BS25" i="104"/>
  <c r="BR25" i="104"/>
  <c r="BQ25" i="104"/>
  <c r="BP25" i="104"/>
  <c r="BO25" i="104"/>
  <c r="BN25" i="104"/>
  <c r="BM25" i="104"/>
  <c r="BL25" i="104"/>
  <c r="BK25" i="104"/>
  <c r="BJ25" i="104"/>
  <c r="BI25" i="104"/>
  <c r="BH25" i="104"/>
  <c r="BG25" i="104"/>
  <c r="BF25" i="104"/>
  <c r="BE25" i="104"/>
  <c r="BD25" i="104"/>
  <c r="BC25" i="104"/>
  <c r="BB25" i="104"/>
  <c r="BA25" i="104"/>
  <c r="AZ25" i="104"/>
  <c r="AY25" i="104"/>
  <c r="AX25" i="104"/>
  <c r="AW25" i="104"/>
  <c r="AV25" i="104"/>
  <c r="AU25" i="104"/>
  <c r="AT25" i="104"/>
  <c r="AS25" i="104"/>
  <c r="AR25" i="104"/>
  <c r="AQ25" i="104"/>
  <c r="AP25" i="104"/>
  <c r="AO25" i="104"/>
  <c r="AN25" i="104"/>
  <c r="AM25" i="104"/>
  <c r="AL25" i="104"/>
  <c r="AK25" i="104"/>
  <c r="AJ25" i="104"/>
  <c r="AI25" i="104"/>
  <c r="AH25" i="104"/>
  <c r="AG25" i="104"/>
  <c r="AF25" i="104"/>
  <c r="AE25" i="104"/>
  <c r="AD25" i="104"/>
  <c r="AC25" i="104"/>
  <c r="AB25" i="104"/>
  <c r="AA25" i="104"/>
  <c r="Z25" i="104"/>
  <c r="Y25" i="104"/>
  <c r="X25" i="104"/>
  <c r="W25" i="104"/>
  <c r="V25" i="104"/>
  <c r="U25" i="104"/>
  <c r="T25" i="104"/>
  <c r="S25" i="104"/>
  <c r="R25" i="104"/>
  <c r="Q25" i="104"/>
  <c r="P25" i="104"/>
  <c r="O25" i="104"/>
  <c r="N25" i="104"/>
  <c r="M25" i="104"/>
  <c r="L25" i="104"/>
  <c r="K25" i="104"/>
  <c r="J25" i="104"/>
  <c r="I25" i="104"/>
  <c r="H25" i="104"/>
  <c r="G25" i="104"/>
  <c r="F25" i="104"/>
  <c r="E25" i="104"/>
  <c r="D25" i="104"/>
  <c r="C25" i="104"/>
  <c r="B25" i="104"/>
  <c r="EF24" i="104"/>
  <c r="EE24" i="104"/>
  <c r="ED24" i="104"/>
  <c r="EC24" i="104"/>
  <c r="EB24" i="104"/>
  <c r="EA24" i="104"/>
  <c r="DZ24" i="104"/>
  <c r="DY24" i="104"/>
  <c r="DX24" i="104"/>
  <c r="DW24" i="104"/>
  <c r="DV24" i="104"/>
  <c r="DU24" i="104"/>
  <c r="DT24" i="104"/>
  <c r="DS24" i="104"/>
  <c r="DR24" i="104"/>
  <c r="DQ24" i="104"/>
  <c r="DP24" i="104"/>
  <c r="DO24" i="104"/>
  <c r="DN24" i="104"/>
  <c r="DM24" i="104"/>
  <c r="DL24" i="104"/>
  <c r="DK24" i="104"/>
  <c r="DJ24" i="104"/>
  <c r="DI24" i="104"/>
  <c r="DH24" i="104"/>
  <c r="DG24" i="104"/>
  <c r="DF24" i="104"/>
  <c r="DE24" i="104"/>
  <c r="DD24" i="104"/>
  <c r="DC24" i="104"/>
  <c r="DB24" i="104"/>
  <c r="DA24" i="104"/>
  <c r="CZ24" i="104"/>
  <c r="CY24" i="104"/>
  <c r="CX24" i="104"/>
  <c r="CW24" i="104"/>
  <c r="CV24" i="104"/>
  <c r="CU24" i="104"/>
  <c r="CT24" i="104"/>
  <c r="CS24" i="104"/>
  <c r="CR24" i="104"/>
  <c r="CQ24" i="104"/>
  <c r="CP24" i="104"/>
  <c r="CO24" i="104"/>
  <c r="CN24" i="104"/>
  <c r="CM24" i="104"/>
  <c r="CL24" i="104"/>
  <c r="CK24" i="104"/>
  <c r="CJ24" i="104"/>
  <c r="CI24" i="104"/>
  <c r="CH24" i="104"/>
  <c r="CG24" i="104"/>
  <c r="CF24" i="104"/>
  <c r="CE24" i="104"/>
  <c r="CD24" i="104"/>
  <c r="CC24" i="104"/>
  <c r="CB24" i="104"/>
  <c r="CA24" i="104"/>
  <c r="BZ24" i="104"/>
  <c r="BY24" i="104"/>
  <c r="BX24" i="104"/>
  <c r="BW24" i="104"/>
  <c r="BV24" i="104"/>
  <c r="BU24" i="104"/>
  <c r="BT24" i="104"/>
  <c r="BS24" i="104"/>
  <c r="BR24" i="104"/>
  <c r="BQ24" i="104"/>
  <c r="BP24" i="104"/>
  <c r="BO24" i="104"/>
  <c r="BN24" i="104"/>
  <c r="BM24" i="104"/>
  <c r="BL24" i="104"/>
  <c r="BK24" i="104"/>
  <c r="BJ24" i="104"/>
  <c r="BI24" i="104"/>
  <c r="BH24" i="104"/>
  <c r="BG24" i="104"/>
  <c r="BF24" i="104"/>
  <c r="BE24" i="104"/>
  <c r="BD24" i="104"/>
  <c r="BC24" i="104"/>
  <c r="BB24" i="104"/>
  <c r="BA24" i="104"/>
  <c r="AZ24" i="104"/>
  <c r="AY24" i="104"/>
  <c r="AX24" i="104"/>
  <c r="AW24" i="104"/>
  <c r="AV24" i="104"/>
  <c r="AU24" i="104"/>
  <c r="AT24" i="104"/>
  <c r="AS24" i="104"/>
  <c r="AR24" i="104"/>
  <c r="AQ24" i="104"/>
  <c r="AP24" i="104"/>
  <c r="AO24" i="104"/>
  <c r="AN24" i="104"/>
  <c r="AM24" i="104"/>
  <c r="AL24" i="104"/>
  <c r="AK24" i="104"/>
  <c r="AJ24" i="104"/>
  <c r="AI24" i="104"/>
  <c r="AH24" i="104"/>
  <c r="AG24" i="104"/>
  <c r="AF24" i="104"/>
  <c r="AE24" i="104"/>
  <c r="AD24" i="104"/>
  <c r="AC24" i="104"/>
  <c r="AB24" i="104"/>
  <c r="AA24" i="104"/>
  <c r="Z24" i="104"/>
  <c r="Y24" i="104"/>
  <c r="X24" i="104"/>
  <c r="W24" i="104"/>
  <c r="V24" i="104"/>
  <c r="U24" i="104"/>
  <c r="T24" i="104"/>
  <c r="S24" i="104"/>
  <c r="R24" i="104"/>
  <c r="Q24" i="104"/>
  <c r="P24" i="104"/>
  <c r="O24" i="104"/>
  <c r="N24" i="104"/>
  <c r="M24" i="104"/>
  <c r="L24" i="104"/>
  <c r="K24" i="104"/>
  <c r="J24" i="104"/>
  <c r="I24" i="104"/>
  <c r="H24" i="104"/>
  <c r="G24" i="104"/>
  <c r="F24" i="104"/>
  <c r="E24" i="104"/>
  <c r="D24" i="104"/>
  <c r="C24" i="104"/>
  <c r="B24" i="104"/>
  <c r="EF23" i="104"/>
  <c r="EE23" i="104"/>
  <c r="ED23" i="104"/>
  <c r="EC23" i="104"/>
  <c r="EB23" i="104"/>
  <c r="EA23" i="104"/>
  <c r="DZ23" i="104"/>
  <c r="DY23" i="104"/>
  <c r="DX23" i="104"/>
  <c r="DW23" i="104"/>
  <c r="DV23" i="104"/>
  <c r="DU23" i="104"/>
  <c r="DT23" i="104"/>
  <c r="DS23" i="104"/>
  <c r="DR23" i="104"/>
  <c r="DQ23" i="104"/>
  <c r="DP23" i="104"/>
  <c r="DO23" i="104"/>
  <c r="DN23" i="104"/>
  <c r="DM23" i="104"/>
  <c r="DL23" i="104"/>
  <c r="DK23" i="104"/>
  <c r="DJ23" i="104"/>
  <c r="DI23" i="104"/>
  <c r="DH23" i="104"/>
  <c r="DG23" i="104"/>
  <c r="DF23" i="104"/>
  <c r="DE23" i="104"/>
  <c r="DD23" i="104"/>
  <c r="DC23" i="104"/>
  <c r="DB23" i="104"/>
  <c r="DA23" i="104"/>
  <c r="CZ23" i="104"/>
  <c r="CY23" i="104"/>
  <c r="CX23" i="104"/>
  <c r="CW23" i="104"/>
  <c r="CV23" i="104"/>
  <c r="CU23" i="104"/>
  <c r="CT23" i="104"/>
  <c r="CS23" i="104"/>
  <c r="CR23" i="104"/>
  <c r="CQ23" i="104"/>
  <c r="CP23" i="104"/>
  <c r="CO23" i="104"/>
  <c r="CN23" i="104"/>
  <c r="CM23" i="104"/>
  <c r="CL23" i="104"/>
  <c r="CK23" i="104"/>
  <c r="CJ23" i="104"/>
  <c r="CI23" i="104"/>
  <c r="CH23" i="104"/>
  <c r="CG23" i="104"/>
  <c r="CF23" i="104"/>
  <c r="CE23" i="104"/>
  <c r="CD23" i="104"/>
  <c r="CC23" i="104"/>
  <c r="CB23" i="104"/>
  <c r="CA23" i="104"/>
  <c r="BZ23" i="104"/>
  <c r="BY23" i="104"/>
  <c r="BX23" i="104"/>
  <c r="BW23" i="104"/>
  <c r="BV23" i="104"/>
  <c r="BU23" i="104"/>
  <c r="BT23" i="104"/>
  <c r="BS23" i="104"/>
  <c r="BR23" i="104"/>
  <c r="BQ23" i="104"/>
  <c r="BP23" i="104"/>
  <c r="BO23" i="104"/>
  <c r="BN23" i="104"/>
  <c r="BM23" i="104"/>
  <c r="BL23" i="104"/>
  <c r="BK23" i="104"/>
  <c r="BJ23" i="104"/>
  <c r="BI23" i="104"/>
  <c r="BH23" i="104"/>
  <c r="BG23" i="104"/>
  <c r="BF23" i="104"/>
  <c r="BE23" i="104"/>
  <c r="BD23" i="104"/>
  <c r="BC23" i="104"/>
  <c r="BB23" i="104"/>
  <c r="BA23" i="104"/>
  <c r="AZ23" i="104"/>
  <c r="AY23" i="104"/>
  <c r="AX23" i="104"/>
  <c r="AW23" i="104"/>
  <c r="AV23" i="104"/>
  <c r="AU23" i="104"/>
  <c r="AT23" i="104"/>
  <c r="AS23" i="104"/>
  <c r="AR23" i="104"/>
  <c r="AQ23" i="104"/>
  <c r="AP23" i="104"/>
  <c r="AO23" i="104"/>
  <c r="AN23" i="104"/>
  <c r="AM23" i="104"/>
  <c r="AL23" i="104"/>
  <c r="AK23" i="104"/>
  <c r="AJ23" i="104"/>
  <c r="AI23" i="104"/>
  <c r="AH23" i="104"/>
  <c r="AG23" i="104"/>
  <c r="AF23" i="104"/>
  <c r="AE23" i="104"/>
  <c r="AD23" i="104"/>
  <c r="AC23" i="104"/>
  <c r="AB23" i="104"/>
  <c r="AA23" i="104"/>
  <c r="Z23" i="104"/>
  <c r="Y23" i="104"/>
  <c r="X23" i="104"/>
  <c r="W23" i="104"/>
  <c r="V23" i="104"/>
  <c r="U23" i="104"/>
  <c r="T23" i="104"/>
  <c r="S23" i="104"/>
  <c r="R23" i="104"/>
  <c r="Q23" i="104"/>
  <c r="P23" i="104"/>
  <c r="O23" i="104"/>
  <c r="N23" i="104"/>
  <c r="M23" i="104"/>
  <c r="L23" i="104"/>
  <c r="K23" i="104"/>
  <c r="J23" i="104"/>
  <c r="I23" i="104"/>
  <c r="H23" i="104"/>
  <c r="G23" i="104"/>
  <c r="F23" i="104"/>
  <c r="E23" i="104"/>
  <c r="D23" i="104"/>
  <c r="C23" i="104"/>
  <c r="B23" i="104"/>
  <c r="EF21" i="104"/>
  <c r="EE21" i="104"/>
  <c r="ED21" i="104"/>
  <c r="EC21" i="104"/>
  <c r="EB21" i="104"/>
  <c r="EA21" i="104"/>
  <c r="DZ21" i="104"/>
  <c r="DY21" i="104"/>
  <c r="DX21" i="104"/>
  <c r="DW21" i="104"/>
  <c r="DV21" i="104"/>
  <c r="DU21" i="104"/>
  <c r="DT21" i="104"/>
  <c r="DS21" i="104"/>
  <c r="DR21" i="104"/>
  <c r="DQ21" i="104"/>
  <c r="DP21" i="104"/>
  <c r="DO21" i="104"/>
  <c r="DN21" i="104"/>
  <c r="DM21" i="104"/>
  <c r="DL21" i="104"/>
  <c r="DK21" i="104"/>
  <c r="DJ21" i="104"/>
  <c r="DI21" i="104"/>
  <c r="DH21" i="104"/>
  <c r="DG21" i="104"/>
  <c r="DF21" i="104"/>
  <c r="DE21" i="104"/>
  <c r="DD21" i="104"/>
  <c r="DC21" i="104"/>
  <c r="DB21" i="104"/>
  <c r="DA21" i="104"/>
  <c r="CZ21" i="104"/>
  <c r="CY21" i="104"/>
  <c r="CX21" i="104"/>
  <c r="CW21" i="104"/>
  <c r="CV21" i="104"/>
  <c r="CU21" i="104"/>
  <c r="CT21" i="104"/>
  <c r="CS21" i="104"/>
  <c r="CR21" i="104"/>
  <c r="CQ21" i="104"/>
  <c r="CP21" i="104"/>
  <c r="CO21" i="104"/>
  <c r="CN21" i="104"/>
  <c r="CM21" i="104"/>
  <c r="CL21" i="104"/>
  <c r="CK21" i="104"/>
  <c r="CJ21" i="104"/>
  <c r="CI21" i="104"/>
  <c r="CH21" i="104"/>
  <c r="CG21" i="104"/>
  <c r="CF21" i="104"/>
  <c r="CE21" i="104"/>
  <c r="CD21" i="104"/>
  <c r="CC21" i="104"/>
  <c r="CB21" i="104"/>
  <c r="CA21" i="104"/>
  <c r="BZ21" i="104"/>
  <c r="BY21" i="104"/>
  <c r="BX21" i="104"/>
  <c r="BW21" i="104"/>
  <c r="BV21" i="104"/>
  <c r="BU21" i="104"/>
  <c r="BT21" i="104"/>
  <c r="BS21" i="104"/>
  <c r="BR21" i="104"/>
  <c r="BQ21" i="104"/>
  <c r="BP21" i="104"/>
  <c r="BO21" i="104"/>
  <c r="BN21" i="104"/>
  <c r="BM21" i="104"/>
  <c r="BL21" i="104"/>
  <c r="BK21" i="104"/>
  <c r="BJ21" i="104"/>
  <c r="BI21" i="104"/>
  <c r="BH21" i="104"/>
  <c r="BG21" i="104"/>
  <c r="BF21" i="104"/>
  <c r="BE21" i="104"/>
  <c r="BD21" i="104"/>
  <c r="BC21" i="104"/>
  <c r="BB21" i="104"/>
  <c r="BA21" i="104"/>
  <c r="AZ21" i="104"/>
  <c r="AY21" i="104"/>
  <c r="AX21" i="104"/>
  <c r="AW21" i="104"/>
  <c r="AV21" i="104"/>
  <c r="AU21" i="104"/>
  <c r="AT21" i="104"/>
  <c r="AS21" i="104"/>
  <c r="AR21" i="104"/>
  <c r="AQ21" i="104"/>
  <c r="AP21" i="104"/>
  <c r="AO21" i="104"/>
  <c r="AN21" i="104"/>
  <c r="AM21" i="104"/>
  <c r="AL21" i="104"/>
  <c r="AK21" i="104"/>
  <c r="AJ21" i="104"/>
  <c r="AI21" i="104"/>
  <c r="AH21" i="104"/>
  <c r="AG21" i="104"/>
  <c r="AF21" i="104"/>
  <c r="AE21" i="104"/>
  <c r="AD21" i="104"/>
  <c r="AC21" i="104"/>
  <c r="AB21" i="104"/>
  <c r="AA21" i="104"/>
  <c r="Z21" i="104"/>
  <c r="Y21" i="104"/>
  <c r="X21" i="104"/>
  <c r="W21" i="104"/>
  <c r="V21" i="104"/>
  <c r="U21" i="104"/>
  <c r="T21" i="104"/>
  <c r="S21" i="104"/>
  <c r="R21" i="104"/>
  <c r="Q21" i="104"/>
  <c r="P21" i="104"/>
  <c r="O21" i="104"/>
  <c r="N21" i="104"/>
  <c r="M21" i="104"/>
  <c r="L21" i="104"/>
  <c r="K21" i="104"/>
  <c r="J21" i="104"/>
  <c r="I21" i="104"/>
  <c r="H21" i="104"/>
  <c r="G21" i="104"/>
  <c r="F21" i="104"/>
  <c r="E21" i="104"/>
  <c r="D21" i="104"/>
  <c r="C21" i="104"/>
  <c r="B21" i="104"/>
  <c r="EF20" i="104"/>
  <c r="EE20" i="104"/>
  <c r="ED20" i="104"/>
  <c r="EC20" i="104"/>
  <c r="EB20" i="104"/>
  <c r="EA20" i="104"/>
  <c r="DZ20" i="104"/>
  <c r="DY20" i="104"/>
  <c r="DX20" i="104"/>
  <c r="DW20" i="104"/>
  <c r="DV20" i="104"/>
  <c r="DU20" i="104"/>
  <c r="DT20" i="104"/>
  <c r="DS20" i="104"/>
  <c r="DR20" i="104"/>
  <c r="DQ20" i="104"/>
  <c r="DP20" i="104"/>
  <c r="DO20" i="104"/>
  <c r="DN20" i="104"/>
  <c r="DM20" i="104"/>
  <c r="DL20" i="104"/>
  <c r="DK20" i="104"/>
  <c r="DJ20" i="104"/>
  <c r="DI20" i="104"/>
  <c r="DH20" i="104"/>
  <c r="DG20" i="104"/>
  <c r="DF20" i="104"/>
  <c r="DE20" i="104"/>
  <c r="DD20" i="104"/>
  <c r="DC20" i="104"/>
  <c r="DB20" i="104"/>
  <c r="DA20" i="104"/>
  <c r="CZ20" i="104"/>
  <c r="CY20" i="104"/>
  <c r="CX20" i="104"/>
  <c r="CW20" i="104"/>
  <c r="CV20" i="104"/>
  <c r="CU20" i="104"/>
  <c r="CT20" i="104"/>
  <c r="CS20" i="104"/>
  <c r="CR20" i="104"/>
  <c r="CQ20" i="104"/>
  <c r="CP20" i="104"/>
  <c r="CO20" i="104"/>
  <c r="CN20" i="104"/>
  <c r="CM20" i="104"/>
  <c r="CL20" i="104"/>
  <c r="CK20" i="104"/>
  <c r="CJ20" i="104"/>
  <c r="CI20" i="104"/>
  <c r="CH20" i="104"/>
  <c r="CG20" i="104"/>
  <c r="CF20" i="104"/>
  <c r="CE20" i="104"/>
  <c r="CD20" i="104"/>
  <c r="CC20" i="104"/>
  <c r="CB20" i="104"/>
  <c r="CA20" i="104"/>
  <c r="BZ20" i="104"/>
  <c r="BY20" i="104"/>
  <c r="BX20" i="104"/>
  <c r="BW20" i="104"/>
  <c r="BV20" i="104"/>
  <c r="BU20" i="104"/>
  <c r="BT20" i="104"/>
  <c r="BS20" i="104"/>
  <c r="BR20" i="104"/>
  <c r="BQ20" i="104"/>
  <c r="BP20" i="104"/>
  <c r="BO20" i="104"/>
  <c r="BN20" i="104"/>
  <c r="BM20" i="104"/>
  <c r="BL20" i="104"/>
  <c r="BK20" i="104"/>
  <c r="BJ20" i="104"/>
  <c r="BI20" i="104"/>
  <c r="BH20" i="104"/>
  <c r="BG20" i="104"/>
  <c r="BF20" i="104"/>
  <c r="BE20" i="104"/>
  <c r="BD20" i="104"/>
  <c r="BC20" i="104"/>
  <c r="BB20" i="104"/>
  <c r="BA20" i="104"/>
  <c r="AZ20" i="104"/>
  <c r="AY20" i="104"/>
  <c r="AX20" i="104"/>
  <c r="AW20" i="104"/>
  <c r="AV20" i="104"/>
  <c r="AU20" i="104"/>
  <c r="AT20" i="104"/>
  <c r="AS20" i="104"/>
  <c r="AR20" i="104"/>
  <c r="AQ20" i="104"/>
  <c r="AP20" i="104"/>
  <c r="AO20" i="104"/>
  <c r="AN20" i="104"/>
  <c r="AM20" i="104"/>
  <c r="AL20" i="104"/>
  <c r="AK20" i="104"/>
  <c r="AJ20" i="104"/>
  <c r="AI20" i="104"/>
  <c r="AH20" i="104"/>
  <c r="AG20" i="104"/>
  <c r="AF20" i="104"/>
  <c r="AE20" i="104"/>
  <c r="AD20" i="104"/>
  <c r="AC20" i="104"/>
  <c r="AB20" i="104"/>
  <c r="AA20" i="104"/>
  <c r="Z20" i="104"/>
  <c r="Y20" i="104"/>
  <c r="X20" i="104"/>
  <c r="W20" i="104"/>
  <c r="V20" i="104"/>
  <c r="U20" i="104"/>
  <c r="T20" i="104"/>
  <c r="S20" i="104"/>
  <c r="R20" i="104"/>
  <c r="Q20" i="104"/>
  <c r="P20" i="104"/>
  <c r="O20" i="104"/>
  <c r="N20" i="104"/>
  <c r="M20" i="104"/>
  <c r="L20" i="104"/>
  <c r="K20" i="104"/>
  <c r="J20" i="104"/>
  <c r="I20" i="104"/>
  <c r="H20" i="104"/>
  <c r="G20" i="104"/>
  <c r="F20" i="104"/>
  <c r="E20" i="104"/>
  <c r="D20" i="104"/>
  <c r="C20" i="104"/>
  <c r="B20" i="104"/>
  <c r="EF18" i="104"/>
  <c r="EE18" i="104"/>
  <c r="ED18" i="104"/>
  <c r="EC18" i="104"/>
  <c r="EB18" i="104"/>
  <c r="EA18" i="104"/>
  <c r="DZ18" i="104"/>
  <c r="DY18" i="104"/>
  <c r="DX18" i="104"/>
  <c r="DW18" i="104"/>
  <c r="DV18" i="104"/>
  <c r="DU18" i="104"/>
  <c r="DT18" i="104"/>
  <c r="DS18" i="104"/>
  <c r="DR18" i="104"/>
  <c r="DQ18" i="104"/>
  <c r="DP18" i="104"/>
  <c r="DO18" i="104"/>
  <c r="DN18" i="104"/>
  <c r="DM18" i="104"/>
  <c r="DL18" i="104"/>
  <c r="DK18" i="104"/>
  <c r="DJ18" i="104"/>
  <c r="DI18" i="104"/>
  <c r="DH18" i="104"/>
  <c r="DG18" i="104"/>
  <c r="DF18" i="104"/>
  <c r="DE18" i="104"/>
  <c r="DD18" i="104"/>
  <c r="DC18" i="104"/>
  <c r="DB18" i="104"/>
  <c r="DA18" i="104"/>
  <c r="CZ18" i="104"/>
  <c r="CY18" i="104"/>
  <c r="CX18" i="104"/>
  <c r="CW18" i="104"/>
  <c r="CV18" i="104"/>
  <c r="CU18" i="104"/>
  <c r="CT18" i="104"/>
  <c r="CS18" i="104"/>
  <c r="CR18" i="104"/>
  <c r="CQ18" i="104"/>
  <c r="CP18" i="104"/>
  <c r="CO18" i="104"/>
  <c r="CN18" i="104"/>
  <c r="CM18" i="104"/>
  <c r="CL18" i="104"/>
  <c r="CK18" i="104"/>
  <c r="CJ18" i="104"/>
  <c r="CI18" i="104"/>
  <c r="CH18" i="104"/>
  <c r="CG18" i="104"/>
  <c r="CF18" i="104"/>
  <c r="CE18" i="104"/>
  <c r="CD18" i="104"/>
  <c r="CC18" i="104"/>
  <c r="CB18" i="104"/>
  <c r="CA18" i="104"/>
  <c r="BZ18" i="104"/>
  <c r="BY18" i="104"/>
  <c r="BX18" i="104"/>
  <c r="BW18" i="104"/>
  <c r="BV18" i="104"/>
  <c r="BU18" i="104"/>
  <c r="BT18" i="104"/>
  <c r="BS18" i="104"/>
  <c r="BR18" i="104"/>
  <c r="BQ18" i="104"/>
  <c r="BP18" i="104"/>
  <c r="BO18" i="104"/>
  <c r="BN18" i="104"/>
  <c r="BM18" i="104"/>
  <c r="BL18" i="104"/>
  <c r="BK18" i="104"/>
  <c r="BJ18" i="104"/>
  <c r="BI18" i="104"/>
  <c r="BH18" i="104"/>
  <c r="BG18" i="104"/>
  <c r="BF18" i="104"/>
  <c r="BE18" i="104"/>
  <c r="BD18" i="104"/>
  <c r="BC18" i="104"/>
  <c r="BB18" i="104"/>
  <c r="BA18" i="104"/>
  <c r="AZ18" i="104"/>
  <c r="AY18" i="104"/>
  <c r="AX18" i="104"/>
  <c r="AW18" i="104"/>
  <c r="AV18" i="104"/>
  <c r="AU18" i="104"/>
  <c r="AT18" i="104"/>
  <c r="AS18" i="104"/>
  <c r="AR18" i="104"/>
  <c r="AQ18" i="104"/>
  <c r="AP18" i="104"/>
  <c r="AO18" i="104"/>
  <c r="AN18" i="104"/>
  <c r="AM18" i="104"/>
  <c r="AL18" i="104"/>
  <c r="AK18" i="104"/>
  <c r="AJ18" i="104"/>
  <c r="AI18" i="104"/>
  <c r="AH18" i="104"/>
  <c r="AG18" i="104"/>
  <c r="AF18" i="104"/>
  <c r="AE18" i="104"/>
  <c r="AD18" i="104"/>
  <c r="AC18" i="104"/>
  <c r="AB18" i="104"/>
  <c r="AA18" i="104"/>
  <c r="Z18" i="104"/>
  <c r="Y18" i="104"/>
  <c r="X18" i="104"/>
  <c r="W18" i="104"/>
  <c r="V18" i="104"/>
  <c r="U18" i="104"/>
  <c r="T18" i="104"/>
  <c r="S18" i="104"/>
  <c r="R18" i="104"/>
  <c r="Q18" i="104"/>
  <c r="P18" i="104"/>
  <c r="O18" i="104"/>
  <c r="N18" i="104"/>
  <c r="M18" i="104"/>
  <c r="L18" i="104"/>
  <c r="K18" i="104"/>
  <c r="J18" i="104"/>
  <c r="I18" i="104"/>
  <c r="H18" i="104"/>
  <c r="G18" i="104"/>
  <c r="F18" i="104"/>
  <c r="E18" i="104"/>
  <c r="D18" i="104"/>
  <c r="C18" i="104"/>
  <c r="B18" i="104"/>
  <c r="EF17" i="104"/>
  <c r="EE17" i="104"/>
  <c r="ED17" i="104"/>
  <c r="EC17" i="104"/>
  <c r="EB17" i="104"/>
  <c r="EA17" i="104"/>
  <c r="DZ17" i="104"/>
  <c r="DY17" i="104"/>
  <c r="DX17" i="104"/>
  <c r="DW17" i="104"/>
  <c r="DV17" i="104"/>
  <c r="DU17" i="104"/>
  <c r="DT17" i="104"/>
  <c r="DS17" i="104"/>
  <c r="DR17" i="104"/>
  <c r="DQ17" i="104"/>
  <c r="DP17" i="104"/>
  <c r="DO17" i="104"/>
  <c r="DN17" i="104"/>
  <c r="DM17" i="104"/>
  <c r="DL17" i="104"/>
  <c r="DK17" i="104"/>
  <c r="DJ17" i="104"/>
  <c r="DI17" i="104"/>
  <c r="DH17" i="104"/>
  <c r="DG17" i="104"/>
  <c r="DF17" i="104"/>
  <c r="DE17" i="104"/>
  <c r="DD17" i="104"/>
  <c r="DC17" i="104"/>
  <c r="DB17" i="104"/>
  <c r="DA17" i="104"/>
  <c r="CZ17" i="104"/>
  <c r="CY17" i="104"/>
  <c r="CX17" i="104"/>
  <c r="CW17" i="104"/>
  <c r="CV17" i="104"/>
  <c r="CU17" i="104"/>
  <c r="CT17" i="104"/>
  <c r="CS17" i="104"/>
  <c r="CR17" i="104"/>
  <c r="CQ17" i="104"/>
  <c r="CP17" i="104"/>
  <c r="CO17" i="104"/>
  <c r="CN17" i="104"/>
  <c r="CM17" i="104"/>
  <c r="CL17" i="104"/>
  <c r="CK17" i="104"/>
  <c r="CJ17" i="104"/>
  <c r="CI17" i="104"/>
  <c r="CH17" i="104"/>
  <c r="CG17" i="104"/>
  <c r="CF17" i="104"/>
  <c r="CE17" i="104"/>
  <c r="CD17" i="104"/>
  <c r="CC17" i="104"/>
  <c r="CB17" i="104"/>
  <c r="CA17" i="104"/>
  <c r="BZ17" i="104"/>
  <c r="BY17" i="104"/>
  <c r="BX17" i="104"/>
  <c r="BW17" i="104"/>
  <c r="BV17" i="104"/>
  <c r="BU17" i="104"/>
  <c r="BT17" i="104"/>
  <c r="BS17" i="104"/>
  <c r="BR17" i="104"/>
  <c r="BQ17" i="104"/>
  <c r="BP17" i="104"/>
  <c r="BO17" i="104"/>
  <c r="BN17" i="104"/>
  <c r="BM17" i="104"/>
  <c r="BL17" i="104"/>
  <c r="BK17" i="104"/>
  <c r="BJ17" i="104"/>
  <c r="BI17" i="104"/>
  <c r="BH17" i="104"/>
  <c r="BG17" i="104"/>
  <c r="BF17" i="104"/>
  <c r="BE17" i="104"/>
  <c r="BD17" i="104"/>
  <c r="BC17" i="104"/>
  <c r="BB17" i="104"/>
  <c r="BA17" i="104"/>
  <c r="AZ17" i="104"/>
  <c r="AY17" i="104"/>
  <c r="AX17" i="104"/>
  <c r="AW17" i="104"/>
  <c r="AV17" i="104"/>
  <c r="AU17" i="104"/>
  <c r="AT17" i="104"/>
  <c r="AS17" i="104"/>
  <c r="AR17" i="104"/>
  <c r="AQ17" i="104"/>
  <c r="AP17" i="104"/>
  <c r="AO17" i="104"/>
  <c r="AN17" i="104"/>
  <c r="AM17" i="104"/>
  <c r="AL17" i="104"/>
  <c r="AK17" i="104"/>
  <c r="AJ17" i="104"/>
  <c r="AI17" i="104"/>
  <c r="AH17" i="104"/>
  <c r="AG17" i="104"/>
  <c r="AF17" i="104"/>
  <c r="AE17" i="104"/>
  <c r="AD17" i="104"/>
  <c r="AC17" i="104"/>
  <c r="AB17" i="104"/>
  <c r="AA17" i="104"/>
  <c r="Z17" i="104"/>
  <c r="Y17" i="104"/>
  <c r="X17" i="104"/>
  <c r="W17" i="104"/>
  <c r="V17" i="104"/>
  <c r="U17" i="104"/>
  <c r="T17" i="104"/>
  <c r="S17" i="104"/>
  <c r="R17" i="104"/>
  <c r="Q17" i="104"/>
  <c r="P17" i="104"/>
  <c r="O17" i="104"/>
  <c r="N17" i="104"/>
  <c r="M17" i="104"/>
  <c r="L17" i="104"/>
  <c r="K17" i="104"/>
  <c r="J17" i="104"/>
  <c r="I17" i="104"/>
  <c r="H17" i="104"/>
  <c r="G17" i="104"/>
  <c r="F17" i="104"/>
  <c r="E17" i="104"/>
  <c r="D17" i="104"/>
  <c r="C17" i="104"/>
  <c r="B17" i="104"/>
  <c r="EF15" i="104"/>
  <c r="EE15" i="104"/>
  <c r="ED15" i="104"/>
  <c r="EC15" i="104"/>
  <c r="EB15" i="104"/>
  <c r="EA15" i="104"/>
  <c r="DZ15" i="104"/>
  <c r="DY15" i="104"/>
  <c r="DX15" i="104"/>
  <c r="DW15" i="104"/>
  <c r="DV15" i="104"/>
  <c r="DU15" i="104"/>
  <c r="DT15" i="104"/>
  <c r="DS15" i="104"/>
  <c r="DR15" i="104"/>
  <c r="DQ15" i="104"/>
  <c r="DP15" i="104"/>
  <c r="DO15" i="104"/>
  <c r="DN15" i="104"/>
  <c r="DM15" i="104"/>
  <c r="DL15" i="104"/>
  <c r="DK15" i="104"/>
  <c r="DJ15" i="104"/>
  <c r="DI15" i="104"/>
  <c r="DH15" i="104"/>
  <c r="DG15" i="104"/>
  <c r="DF15" i="104"/>
  <c r="DE15" i="104"/>
  <c r="DD15" i="104"/>
  <c r="DC15" i="104"/>
  <c r="DB15" i="104"/>
  <c r="DA15" i="104"/>
  <c r="CZ15" i="104"/>
  <c r="CY15" i="104"/>
  <c r="CX15" i="104"/>
  <c r="CW15" i="104"/>
  <c r="CV15" i="104"/>
  <c r="CU15" i="104"/>
  <c r="CT15" i="104"/>
  <c r="CS15" i="104"/>
  <c r="CR15" i="104"/>
  <c r="CQ15" i="104"/>
  <c r="CP15" i="104"/>
  <c r="CO15" i="104"/>
  <c r="CN15" i="104"/>
  <c r="CM15" i="104"/>
  <c r="CL15" i="104"/>
  <c r="CK15" i="104"/>
  <c r="CJ15" i="104"/>
  <c r="CI15" i="104"/>
  <c r="CH15" i="104"/>
  <c r="CG15" i="104"/>
  <c r="CF15" i="104"/>
  <c r="CE15" i="104"/>
  <c r="CD15" i="104"/>
  <c r="CC15" i="104"/>
  <c r="CB15" i="104"/>
  <c r="CA15" i="104"/>
  <c r="BZ15" i="104"/>
  <c r="BY15" i="104"/>
  <c r="BX15" i="104"/>
  <c r="BW15" i="104"/>
  <c r="BV15" i="104"/>
  <c r="BU15" i="104"/>
  <c r="BT15" i="104"/>
  <c r="BS15" i="104"/>
  <c r="BR15" i="104"/>
  <c r="BQ15" i="104"/>
  <c r="BP15" i="104"/>
  <c r="BO15" i="104"/>
  <c r="BN15" i="104"/>
  <c r="BM15" i="104"/>
  <c r="BL15" i="104"/>
  <c r="BK15" i="104"/>
  <c r="BJ15" i="104"/>
  <c r="BI15" i="104"/>
  <c r="BH15" i="104"/>
  <c r="BG15" i="104"/>
  <c r="BF15" i="104"/>
  <c r="BE15" i="104"/>
  <c r="BD15" i="104"/>
  <c r="BC15" i="104"/>
  <c r="BB15" i="104"/>
  <c r="BA15" i="104"/>
  <c r="AZ15" i="104"/>
  <c r="AY15" i="104"/>
  <c r="AX15" i="104"/>
  <c r="AW15" i="104"/>
  <c r="AV15" i="104"/>
  <c r="AU15" i="104"/>
  <c r="AT15" i="104"/>
  <c r="AS15" i="104"/>
  <c r="AR15" i="104"/>
  <c r="AQ15" i="104"/>
  <c r="AP15" i="104"/>
  <c r="AO15" i="104"/>
  <c r="AN15" i="104"/>
  <c r="AM15" i="104"/>
  <c r="AL15" i="104"/>
  <c r="AK15" i="104"/>
  <c r="AJ15" i="104"/>
  <c r="AI15" i="104"/>
  <c r="AH15" i="104"/>
  <c r="AG15" i="104"/>
  <c r="AF15" i="104"/>
  <c r="AE15" i="104"/>
  <c r="AD15" i="104"/>
  <c r="AC15" i="104"/>
  <c r="AB15" i="104"/>
  <c r="AA15" i="104"/>
  <c r="Z15" i="104"/>
  <c r="Y15" i="104"/>
  <c r="X15" i="104"/>
  <c r="W15" i="104"/>
  <c r="V15" i="104"/>
  <c r="U15" i="104"/>
  <c r="T15" i="104"/>
  <c r="S15" i="104"/>
  <c r="R15" i="104"/>
  <c r="Q15" i="104"/>
  <c r="P15" i="104"/>
  <c r="O15" i="104"/>
  <c r="N15" i="104"/>
  <c r="M15" i="104"/>
  <c r="L15" i="104"/>
  <c r="K15" i="104"/>
  <c r="J15" i="104"/>
  <c r="I15" i="104"/>
  <c r="H15" i="104"/>
  <c r="G15" i="104"/>
  <c r="F15" i="104"/>
  <c r="E15" i="104"/>
  <c r="D15" i="104"/>
  <c r="C15" i="104"/>
  <c r="B15" i="104"/>
  <c r="EF14" i="104"/>
  <c r="EE14" i="104"/>
  <c r="ED14" i="104"/>
  <c r="EC14" i="104"/>
  <c r="EB14" i="104"/>
  <c r="EA14" i="104"/>
  <c r="DZ14" i="104"/>
  <c r="DY14" i="104"/>
  <c r="DX14" i="104"/>
  <c r="DW14" i="104"/>
  <c r="DV14" i="104"/>
  <c r="DU14" i="104"/>
  <c r="DT14" i="104"/>
  <c r="DS14" i="104"/>
  <c r="DR14" i="104"/>
  <c r="DQ14" i="104"/>
  <c r="DP14" i="104"/>
  <c r="DO14" i="104"/>
  <c r="DN14" i="104"/>
  <c r="DM14" i="104"/>
  <c r="DL14" i="104"/>
  <c r="DK14" i="104"/>
  <c r="DJ14" i="104"/>
  <c r="DI14" i="104"/>
  <c r="DH14" i="104"/>
  <c r="DG14" i="104"/>
  <c r="DF14" i="104"/>
  <c r="DE14" i="104"/>
  <c r="DD14" i="104"/>
  <c r="DC14" i="104"/>
  <c r="DB14" i="104"/>
  <c r="DA14" i="104"/>
  <c r="CZ14" i="104"/>
  <c r="CY14" i="104"/>
  <c r="CX14" i="104"/>
  <c r="CW14" i="104"/>
  <c r="CV14" i="104"/>
  <c r="CU14" i="104"/>
  <c r="CT14" i="104"/>
  <c r="CS14" i="104"/>
  <c r="CR14" i="104"/>
  <c r="CQ14" i="104"/>
  <c r="CP14" i="104"/>
  <c r="CO14" i="104"/>
  <c r="CN14" i="104"/>
  <c r="CM14" i="104"/>
  <c r="CL14" i="104"/>
  <c r="CK14" i="104"/>
  <c r="CJ14" i="104"/>
  <c r="CI14" i="104"/>
  <c r="CH14" i="104"/>
  <c r="CG14" i="104"/>
  <c r="CF14" i="104"/>
  <c r="CE14" i="104"/>
  <c r="CD14" i="104"/>
  <c r="CC14" i="104"/>
  <c r="CB14" i="104"/>
  <c r="CA14" i="104"/>
  <c r="BZ14" i="104"/>
  <c r="BY14" i="104"/>
  <c r="BX14" i="104"/>
  <c r="BW14" i="104"/>
  <c r="BV14" i="104"/>
  <c r="BU14" i="104"/>
  <c r="BT14" i="104"/>
  <c r="BS14" i="104"/>
  <c r="BR14" i="104"/>
  <c r="BQ14" i="104"/>
  <c r="BP14" i="104"/>
  <c r="BO14" i="104"/>
  <c r="BN14" i="104"/>
  <c r="BM14" i="104"/>
  <c r="BL14" i="104"/>
  <c r="BK14" i="104"/>
  <c r="BJ14" i="104"/>
  <c r="BI14" i="104"/>
  <c r="BH14" i="104"/>
  <c r="BG14" i="104"/>
  <c r="BF14" i="104"/>
  <c r="BE14" i="104"/>
  <c r="BD14" i="104"/>
  <c r="BC14" i="104"/>
  <c r="BB14" i="104"/>
  <c r="BA14" i="104"/>
  <c r="AZ14" i="104"/>
  <c r="AY14" i="104"/>
  <c r="AX14" i="104"/>
  <c r="AW14" i="104"/>
  <c r="AV14" i="104"/>
  <c r="AU14" i="104"/>
  <c r="AT14" i="104"/>
  <c r="AS14" i="104"/>
  <c r="AR14" i="104"/>
  <c r="AQ14" i="104"/>
  <c r="AP14" i="104"/>
  <c r="AO14" i="104"/>
  <c r="AN14" i="104"/>
  <c r="AM14" i="104"/>
  <c r="AL14" i="104"/>
  <c r="AK14" i="104"/>
  <c r="AJ14" i="104"/>
  <c r="AI14" i="104"/>
  <c r="AH14" i="104"/>
  <c r="AG14" i="104"/>
  <c r="AF14" i="104"/>
  <c r="AE14" i="104"/>
  <c r="AD14" i="104"/>
  <c r="AC14" i="104"/>
  <c r="AB14" i="104"/>
  <c r="AA14" i="104"/>
  <c r="Z14" i="104"/>
  <c r="Y14" i="104"/>
  <c r="X14" i="104"/>
  <c r="W14" i="104"/>
  <c r="V14" i="104"/>
  <c r="U14" i="104"/>
  <c r="T14" i="104"/>
  <c r="S14" i="104"/>
  <c r="R14" i="104"/>
  <c r="Q14" i="104"/>
  <c r="P14" i="104"/>
  <c r="O14" i="104"/>
  <c r="N14" i="104"/>
  <c r="M14" i="104"/>
  <c r="L14" i="104"/>
  <c r="K14" i="104"/>
  <c r="J14" i="104"/>
  <c r="I14" i="104"/>
  <c r="H14" i="104"/>
  <c r="G14" i="104"/>
  <c r="F14" i="104"/>
  <c r="E14" i="104"/>
  <c r="D14" i="104"/>
  <c r="C14" i="104"/>
  <c r="B14" i="104"/>
  <c r="EF12" i="104"/>
  <c r="EE12" i="104"/>
  <c r="ED12" i="104"/>
  <c r="EC12" i="104"/>
  <c r="EB12" i="104"/>
  <c r="EA12" i="104"/>
  <c r="DZ12" i="104"/>
  <c r="DY12" i="104"/>
  <c r="DX12" i="104"/>
  <c r="DW12" i="104"/>
  <c r="DV12" i="104"/>
  <c r="DU12" i="104"/>
  <c r="DT12" i="104"/>
  <c r="DS12" i="104"/>
  <c r="DR12" i="104"/>
  <c r="DQ12" i="104"/>
  <c r="DP12" i="104"/>
  <c r="DO12" i="104"/>
  <c r="DN12" i="104"/>
  <c r="DM12" i="104"/>
  <c r="DL12" i="104"/>
  <c r="DK12" i="104"/>
  <c r="DJ12" i="104"/>
  <c r="DI12" i="104"/>
  <c r="DH12" i="104"/>
  <c r="DG12" i="104"/>
  <c r="DF12" i="104"/>
  <c r="DE12" i="104"/>
  <c r="DD12" i="104"/>
  <c r="DC12" i="104"/>
  <c r="DB12" i="104"/>
  <c r="DA12" i="104"/>
  <c r="CZ12" i="104"/>
  <c r="CY12" i="104"/>
  <c r="CX12" i="104"/>
  <c r="CW12" i="104"/>
  <c r="CV12" i="104"/>
  <c r="CU12" i="104"/>
  <c r="CT12" i="104"/>
  <c r="CS12" i="104"/>
  <c r="CR12" i="104"/>
  <c r="CQ12" i="104"/>
  <c r="CP12" i="104"/>
  <c r="CO12" i="104"/>
  <c r="CN12" i="104"/>
  <c r="CM12" i="104"/>
  <c r="CL12" i="104"/>
  <c r="CK12" i="104"/>
  <c r="CJ12" i="104"/>
  <c r="CI12" i="104"/>
  <c r="CH12" i="104"/>
  <c r="CG12" i="104"/>
  <c r="CF12" i="104"/>
  <c r="CE12" i="104"/>
  <c r="CD12" i="104"/>
  <c r="CC12" i="104"/>
  <c r="CB12" i="104"/>
  <c r="CA12" i="104"/>
  <c r="BZ12" i="104"/>
  <c r="BY12" i="104"/>
  <c r="BX12" i="104"/>
  <c r="BW12" i="104"/>
  <c r="BV12" i="104"/>
  <c r="BU12" i="104"/>
  <c r="BT12" i="104"/>
  <c r="BS12" i="104"/>
  <c r="BR12" i="104"/>
  <c r="BQ12" i="104"/>
  <c r="BP12" i="104"/>
  <c r="BO12" i="104"/>
  <c r="BN12" i="104"/>
  <c r="BM12" i="104"/>
  <c r="BL12" i="104"/>
  <c r="BK12" i="104"/>
  <c r="BJ12" i="104"/>
  <c r="BI12" i="104"/>
  <c r="BH12" i="104"/>
  <c r="BG12" i="104"/>
  <c r="BF12" i="104"/>
  <c r="BE12" i="104"/>
  <c r="BD12" i="104"/>
  <c r="BC12" i="104"/>
  <c r="BB12" i="104"/>
  <c r="BA12" i="104"/>
  <c r="AZ12" i="104"/>
  <c r="AY12" i="104"/>
  <c r="AX12" i="104"/>
  <c r="AW12" i="104"/>
  <c r="AV12" i="104"/>
  <c r="AU12" i="104"/>
  <c r="AT12" i="104"/>
  <c r="AS12" i="104"/>
  <c r="AR12" i="104"/>
  <c r="AQ12" i="104"/>
  <c r="AP12" i="104"/>
  <c r="AO12" i="104"/>
  <c r="AN12" i="104"/>
  <c r="AM12" i="104"/>
  <c r="AL12" i="104"/>
  <c r="AK12" i="104"/>
  <c r="AJ12" i="104"/>
  <c r="AI12" i="104"/>
  <c r="AH12" i="104"/>
  <c r="AG12" i="104"/>
  <c r="AF12" i="104"/>
  <c r="AE12" i="104"/>
  <c r="AD12" i="104"/>
  <c r="AC12" i="104"/>
  <c r="AB12" i="104"/>
  <c r="AA12" i="104"/>
  <c r="Z12" i="104"/>
  <c r="Y12" i="104"/>
  <c r="X12" i="104"/>
  <c r="W12" i="104"/>
  <c r="V12" i="104"/>
  <c r="U12" i="104"/>
  <c r="T12" i="104"/>
  <c r="S12" i="104"/>
  <c r="R12" i="104"/>
  <c r="Q12" i="104"/>
  <c r="P12" i="104"/>
  <c r="O12" i="104"/>
  <c r="N12" i="104"/>
  <c r="M12" i="104"/>
  <c r="L12" i="104"/>
  <c r="K12" i="104"/>
  <c r="J12" i="104"/>
  <c r="I12" i="104"/>
  <c r="H12" i="104"/>
  <c r="G12" i="104"/>
  <c r="F12" i="104"/>
  <c r="E12" i="104"/>
  <c r="D12" i="104"/>
  <c r="C12" i="104"/>
  <c r="B12" i="104"/>
  <c r="EF11" i="104"/>
  <c r="EE11" i="104"/>
  <c r="ED11" i="104"/>
  <c r="EC11" i="104"/>
  <c r="EB11" i="104"/>
  <c r="EA11" i="104"/>
  <c r="DZ11" i="104"/>
  <c r="DY11" i="104"/>
  <c r="DX11" i="104"/>
  <c r="DW11" i="104"/>
  <c r="DV11" i="104"/>
  <c r="DU11" i="104"/>
  <c r="DT11" i="104"/>
  <c r="DS11" i="104"/>
  <c r="DR11" i="104"/>
  <c r="DQ11" i="104"/>
  <c r="DP11" i="104"/>
  <c r="DO11" i="104"/>
  <c r="DN11" i="104"/>
  <c r="DM11" i="104"/>
  <c r="DL11" i="104"/>
  <c r="DK11" i="104"/>
  <c r="DJ11" i="104"/>
  <c r="DI11" i="104"/>
  <c r="DH11" i="104"/>
  <c r="DG11" i="104"/>
  <c r="DF11" i="104"/>
  <c r="DE11" i="104"/>
  <c r="DD11" i="104"/>
  <c r="DC11" i="104"/>
  <c r="DB11" i="104"/>
  <c r="DA11" i="104"/>
  <c r="CZ11" i="104"/>
  <c r="CY11" i="104"/>
  <c r="CX11" i="104"/>
  <c r="CW11" i="104"/>
  <c r="CV11" i="104"/>
  <c r="CU11" i="104"/>
  <c r="CT11" i="104"/>
  <c r="CS11" i="104"/>
  <c r="CR11" i="104"/>
  <c r="CQ11" i="104"/>
  <c r="CP11" i="104"/>
  <c r="CO11" i="104"/>
  <c r="CN11" i="104"/>
  <c r="CM11" i="104"/>
  <c r="CL11" i="104"/>
  <c r="CK11" i="104"/>
  <c r="CJ11" i="104"/>
  <c r="CI11" i="104"/>
  <c r="CH11" i="104"/>
  <c r="CG11" i="104"/>
  <c r="CF11" i="104"/>
  <c r="CE11" i="104"/>
  <c r="CD11" i="104"/>
  <c r="CC11" i="104"/>
  <c r="CB11" i="104"/>
  <c r="CA11" i="104"/>
  <c r="BZ11" i="104"/>
  <c r="BY11" i="104"/>
  <c r="BX11" i="104"/>
  <c r="BW11" i="104"/>
  <c r="BV11" i="104"/>
  <c r="BU11" i="104"/>
  <c r="BT11" i="104"/>
  <c r="BS11" i="104"/>
  <c r="BR11" i="104"/>
  <c r="BQ11" i="104"/>
  <c r="BP11" i="104"/>
  <c r="BO11" i="104"/>
  <c r="BN11" i="104"/>
  <c r="BM11" i="104"/>
  <c r="BL11" i="104"/>
  <c r="BK11" i="104"/>
  <c r="BJ11" i="104"/>
  <c r="BI11" i="104"/>
  <c r="BH11" i="104"/>
  <c r="BG11" i="104"/>
  <c r="BF11" i="104"/>
  <c r="BE11" i="104"/>
  <c r="BD11" i="104"/>
  <c r="BC11" i="104"/>
  <c r="BB11" i="104"/>
  <c r="BA11" i="104"/>
  <c r="AZ11" i="104"/>
  <c r="AY11" i="104"/>
  <c r="AX11" i="104"/>
  <c r="AW11" i="104"/>
  <c r="AV11" i="104"/>
  <c r="AU11" i="104"/>
  <c r="AT11" i="104"/>
  <c r="AS11" i="104"/>
  <c r="AR11" i="104"/>
  <c r="AQ11" i="104"/>
  <c r="AP11" i="104"/>
  <c r="AO11" i="104"/>
  <c r="AN11" i="104"/>
  <c r="AM11" i="104"/>
  <c r="AL11" i="104"/>
  <c r="AK11" i="104"/>
  <c r="AJ11" i="104"/>
  <c r="AI11" i="104"/>
  <c r="AH11" i="104"/>
  <c r="AG11" i="104"/>
  <c r="AF11" i="104"/>
  <c r="AE11" i="104"/>
  <c r="AD11" i="104"/>
  <c r="AC11" i="104"/>
  <c r="AB11" i="104"/>
  <c r="AA11" i="104"/>
  <c r="Z11" i="104"/>
  <c r="Y11" i="104"/>
  <c r="X11" i="104"/>
  <c r="W11" i="104"/>
  <c r="V11" i="104"/>
  <c r="U11" i="104"/>
  <c r="T11" i="104"/>
  <c r="S11" i="104"/>
  <c r="R11" i="104"/>
  <c r="Q11" i="104"/>
  <c r="P11" i="104"/>
  <c r="O11" i="104"/>
  <c r="N11" i="104"/>
  <c r="M11" i="104"/>
  <c r="L11" i="104"/>
  <c r="K11" i="104"/>
  <c r="J11" i="104"/>
  <c r="I11" i="104"/>
  <c r="H11" i="104"/>
  <c r="G11" i="104"/>
  <c r="F11" i="104"/>
  <c r="E11" i="104"/>
  <c r="D11" i="104"/>
  <c r="C11" i="104"/>
  <c r="B11" i="104"/>
  <c r="EF9" i="104"/>
  <c r="EE9" i="104"/>
  <c r="ED9" i="104"/>
  <c r="EC9" i="104"/>
  <c r="EB9" i="104"/>
  <c r="EA9" i="104"/>
  <c r="DZ9" i="104"/>
  <c r="DY9" i="104"/>
  <c r="DX9" i="104"/>
  <c r="DW9" i="104"/>
  <c r="DV9" i="104"/>
  <c r="DU9" i="104"/>
  <c r="DT9" i="104"/>
  <c r="DS9" i="104"/>
  <c r="DR9" i="104"/>
  <c r="DQ9" i="104"/>
  <c r="DP9" i="104"/>
  <c r="DO9" i="104"/>
  <c r="DN9" i="104"/>
  <c r="DM9" i="104"/>
  <c r="DL9" i="104"/>
  <c r="DK9" i="104"/>
  <c r="DJ9" i="104"/>
  <c r="DI9" i="104"/>
  <c r="DH9" i="104"/>
  <c r="DG9" i="104"/>
  <c r="DF9" i="104"/>
  <c r="DE9" i="104"/>
  <c r="DD9" i="104"/>
  <c r="DC9" i="104"/>
  <c r="DB9" i="104"/>
  <c r="DA9" i="104"/>
  <c r="CZ9" i="104"/>
  <c r="CY9" i="104"/>
  <c r="CX9" i="104"/>
  <c r="CW9" i="104"/>
  <c r="CV9" i="104"/>
  <c r="CU9" i="104"/>
  <c r="CT9" i="104"/>
  <c r="CS9" i="104"/>
  <c r="CR9" i="104"/>
  <c r="CQ9" i="104"/>
  <c r="CP9" i="104"/>
  <c r="CO9" i="104"/>
  <c r="CN9" i="104"/>
  <c r="CM9" i="104"/>
  <c r="CL9" i="104"/>
  <c r="CK9" i="104"/>
  <c r="CJ9" i="104"/>
  <c r="CI9" i="104"/>
  <c r="CH9" i="104"/>
  <c r="CG9" i="104"/>
  <c r="CF9" i="104"/>
  <c r="CE9" i="104"/>
  <c r="CD9" i="104"/>
  <c r="CC9" i="104"/>
  <c r="CB9" i="104"/>
  <c r="CA9" i="104"/>
  <c r="BZ9" i="104"/>
  <c r="BY9" i="104"/>
  <c r="BX9" i="104"/>
  <c r="BW9" i="104"/>
  <c r="BV9" i="104"/>
  <c r="BU9" i="104"/>
  <c r="BT9" i="104"/>
  <c r="BS9" i="104"/>
  <c r="BR9" i="104"/>
  <c r="BQ9" i="104"/>
  <c r="BP9" i="104"/>
  <c r="BO9" i="104"/>
  <c r="BN9" i="104"/>
  <c r="BM9" i="104"/>
  <c r="BL9" i="104"/>
  <c r="BK9" i="104"/>
  <c r="BJ9" i="104"/>
  <c r="BI9" i="104"/>
  <c r="BH9" i="104"/>
  <c r="BG9" i="104"/>
  <c r="BF9" i="104"/>
  <c r="BE9" i="104"/>
  <c r="BD9" i="104"/>
  <c r="BC9" i="104"/>
  <c r="BB9" i="104"/>
  <c r="BA9" i="104"/>
  <c r="AZ9" i="104"/>
  <c r="AY9" i="104"/>
  <c r="AX9" i="104"/>
  <c r="AW9" i="104"/>
  <c r="AV9" i="104"/>
  <c r="AU9" i="104"/>
  <c r="AT9" i="104"/>
  <c r="AS9" i="104"/>
  <c r="AR9" i="104"/>
  <c r="AQ9" i="104"/>
  <c r="AP9" i="104"/>
  <c r="AO9" i="104"/>
  <c r="AN9" i="104"/>
  <c r="AM9" i="104"/>
  <c r="AL9" i="104"/>
  <c r="AK9" i="104"/>
  <c r="AJ9" i="104"/>
  <c r="AI9" i="104"/>
  <c r="AH9" i="104"/>
  <c r="AG9" i="104"/>
  <c r="AF9" i="104"/>
  <c r="AE9" i="104"/>
  <c r="AD9" i="104"/>
  <c r="AC9" i="104"/>
  <c r="AB9" i="104"/>
  <c r="AA9" i="104"/>
  <c r="Z9" i="104"/>
  <c r="Y9" i="104"/>
  <c r="X9" i="104"/>
  <c r="W9" i="104"/>
  <c r="V9" i="104"/>
  <c r="U9" i="104"/>
  <c r="T9" i="104"/>
  <c r="S9" i="104"/>
  <c r="R9" i="104"/>
  <c r="Q9" i="104"/>
  <c r="P9" i="104"/>
  <c r="O9" i="104"/>
  <c r="N9" i="104"/>
  <c r="M9" i="104"/>
  <c r="L9" i="104"/>
  <c r="K9" i="104"/>
  <c r="J9" i="104"/>
  <c r="I9" i="104"/>
  <c r="H9" i="104"/>
  <c r="G9" i="104"/>
  <c r="F9" i="104"/>
  <c r="E9" i="104"/>
  <c r="D9" i="104"/>
  <c r="C9" i="104"/>
  <c r="B9" i="104"/>
  <c r="EF8" i="104"/>
  <c r="EE8" i="104"/>
  <c r="ED8" i="104"/>
  <c r="EC8" i="104"/>
  <c r="EB8" i="104"/>
  <c r="EA8" i="104"/>
  <c r="DZ8" i="104"/>
  <c r="DY8" i="104"/>
  <c r="DX8" i="104"/>
  <c r="DW8" i="104"/>
  <c r="DV8" i="104"/>
  <c r="DU8" i="104"/>
  <c r="DT8" i="104"/>
  <c r="DS8" i="104"/>
  <c r="DR8" i="104"/>
  <c r="DQ8" i="104"/>
  <c r="DP8" i="104"/>
  <c r="DO8" i="104"/>
  <c r="DN8" i="104"/>
  <c r="DM8" i="104"/>
  <c r="DL8" i="104"/>
  <c r="DK8" i="104"/>
  <c r="DJ8" i="104"/>
  <c r="DI8" i="104"/>
  <c r="DH8" i="104"/>
  <c r="DG8" i="104"/>
  <c r="DF8" i="104"/>
  <c r="DE8" i="104"/>
  <c r="DD8" i="104"/>
  <c r="DC8" i="104"/>
  <c r="DB8" i="104"/>
  <c r="DA8" i="104"/>
  <c r="CZ8" i="104"/>
  <c r="CY8" i="104"/>
  <c r="CX8" i="104"/>
  <c r="CW8" i="104"/>
  <c r="CV8" i="104"/>
  <c r="CU8" i="104"/>
  <c r="CT8" i="104"/>
  <c r="CS8" i="104"/>
  <c r="CR8" i="104"/>
  <c r="CQ8" i="104"/>
  <c r="CP8" i="104"/>
  <c r="CO8" i="104"/>
  <c r="CN8" i="104"/>
  <c r="CM8" i="104"/>
  <c r="CL8" i="104"/>
  <c r="CK8" i="104"/>
  <c r="CJ8" i="104"/>
  <c r="CI8" i="104"/>
  <c r="CH8" i="104"/>
  <c r="CG8" i="104"/>
  <c r="CF8" i="104"/>
  <c r="CE8" i="104"/>
  <c r="CD8" i="104"/>
  <c r="CC8" i="104"/>
  <c r="CB8" i="104"/>
  <c r="CA8" i="104"/>
  <c r="BZ8" i="104"/>
  <c r="BY8" i="104"/>
  <c r="BX8" i="104"/>
  <c r="BW8" i="104"/>
  <c r="BV8" i="104"/>
  <c r="BU8" i="104"/>
  <c r="BT8" i="104"/>
  <c r="BS8" i="104"/>
  <c r="BR8" i="104"/>
  <c r="BQ8" i="104"/>
  <c r="BP8" i="104"/>
  <c r="BO8" i="104"/>
  <c r="BN8" i="104"/>
  <c r="BM8" i="104"/>
  <c r="BL8" i="104"/>
  <c r="BK8" i="104"/>
  <c r="BJ8" i="104"/>
  <c r="BI8" i="104"/>
  <c r="BH8" i="104"/>
  <c r="BG8" i="104"/>
  <c r="BF8" i="104"/>
  <c r="BE8" i="104"/>
  <c r="BD8" i="104"/>
  <c r="BC8" i="104"/>
  <c r="BB8" i="104"/>
  <c r="BA8" i="104"/>
  <c r="AZ8" i="104"/>
  <c r="AY8" i="104"/>
  <c r="AX8" i="104"/>
  <c r="AW8" i="104"/>
  <c r="AV8" i="104"/>
  <c r="AU8" i="104"/>
  <c r="AT8" i="104"/>
  <c r="AS8" i="104"/>
  <c r="AR8" i="104"/>
  <c r="AQ8" i="104"/>
  <c r="AP8" i="104"/>
  <c r="AO8" i="104"/>
  <c r="AN8" i="104"/>
  <c r="AM8" i="104"/>
  <c r="AL8" i="104"/>
  <c r="AK8" i="104"/>
  <c r="AJ8" i="104"/>
  <c r="AI8" i="104"/>
  <c r="AH8" i="104"/>
  <c r="AG8" i="104"/>
  <c r="AF8" i="104"/>
  <c r="AE8" i="104"/>
  <c r="AD8" i="104"/>
  <c r="AC8" i="104"/>
  <c r="AB8" i="104"/>
  <c r="AA8" i="104"/>
  <c r="Z8" i="104"/>
  <c r="Y8" i="104"/>
  <c r="X8" i="104"/>
  <c r="W8" i="104"/>
  <c r="V8" i="104"/>
  <c r="U8" i="104"/>
  <c r="T8" i="104"/>
  <c r="S8" i="104"/>
  <c r="R8" i="104"/>
  <c r="Q8" i="104"/>
  <c r="P8" i="104"/>
  <c r="O8" i="104"/>
  <c r="N8" i="104"/>
  <c r="M8" i="104"/>
  <c r="L8" i="104"/>
  <c r="K8" i="104"/>
  <c r="J8" i="104"/>
  <c r="I8" i="104"/>
  <c r="H8" i="104"/>
  <c r="G8" i="104"/>
  <c r="F8" i="104"/>
  <c r="E8" i="104"/>
  <c r="D8" i="104"/>
  <c r="C8" i="104"/>
  <c r="B8" i="104"/>
  <c r="EF6" i="104"/>
  <c r="EE6" i="104"/>
  <c r="ED6" i="104"/>
  <c r="EC6" i="104"/>
  <c r="EB6" i="104"/>
  <c r="EA6" i="104"/>
  <c r="DZ6" i="104"/>
  <c r="DY6" i="104"/>
  <c r="DX6" i="104"/>
  <c r="DW6" i="104"/>
  <c r="DV6" i="104"/>
  <c r="DU6" i="104"/>
  <c r="DT6" i="104"/>
  <c r="DS6" i="104"/>
  <c r="DR6" i="104"/>
  <c r="DQ6" i="104"/>
  <c r="DP6" i="104"/>
  <c r="DO6" i="104"/>
  <c r="DN6" i="104"/>
  <c r="DM6" i="104"/>
  <c r="DL6" i="104"/>
  <c r="DK6" i="104"/>
  <c r="DJ6" i="104"/>
  <c r="DI6" i="104"/>
  <c r="DH6" i="104"/>
  <c r="DG6" i="104"/>
  <c r="DF6" i="104"/>
  <c r="DE6" i="104"/>
  <c r="DD6" i="104"/>
  <c r="DC6" i="104"/>
  <c r="DB6" i="104"/>
  <c r="DA6" i="104"/>
  <c r="CZ6" i="104"/>
  <c r="CY6" i="104"/>
  <c r="CX6" i="104"/>
  <c r="CW6" i="104"/>
  <c r="CV6" i="104"/>
  <c r="CU6" i="104"/>
  <c r="CT6" i="104"/>
  <c r="CS6" i="104"/>
  <c r="CR6" i="104"/>
  <c r="CQ6" i="104"/>
  <c r="CP6" i="104"/>
  <c r="CO6" i="104"/>
  <c r="CN6" i="104"/>
  <c r="CM6" i="104"/>
  <c r="CL6" i="104"/>
  <c r="CK6" i="104"/>
  <c r="CJ6" i="104"/>
  <c r="CI6" i="104"/>
  <c r="CH6" i="104"/>
  <c r="CG6" i="104"/>
  <c r="CF6" i="104"/>
  <c r="CE6" i="104"/>
  <c r="CD6" i="104"/>
  <c r="CC6" i="104"/>
  <c r="CB6" i="104"/>
  <c r="CA6" i="104"/>
  <c r="BZ6" i="104"/>
  <c r="BY6" i="104"/>
  <c r="BX6" i="104"/>
  <c r="BW6" i="104"/>
  <c r="BV6" i="104"/>
  <c r="BU6" i="104"/>
  <c r="BT6" i="104"/>
  <c r="BS6" i="104"/>
  <c r="BR6" i="104"/>
  <c r="BQ6" i="104"/>
  <c r="BP6" i="104"/>
  <c r="BO6" i="104"/>
  <c r="BN6" i="104"/>
  <c r="BM6" i="104"/>
  <c r="BL6" i="104"/>
  <c r="BK6" i="104"/>
  <c r="BJ6" i="104"/>
  <c r="BI6" i="104"/>
  <c r="BH6" i="104"/>
  <c r="BG6" i="104"/>
  <c r="BF6" i="104"/>
  <c r="BE6" i="104"/>
  <c r="BD6" i="104"/>
  <c r="BC6" i="104"/>
  <c r="BB6" i="104"/>
  <c r="BA6" i="104"/>
  <c r="AZ6" i="104"/>
  <c r="AY6" i="104"/>
  <c r="AX6" i="104"/>
  <c r="AW6" i="104"/>
  <c r="AV6" i="104"/>
  <c r="AU6" i="104"/>
  <c r="AT6" i="104"/>
  <c r="AS6" i="104"/>
  <c r="AR6" i="104"/>
  <c r="AQ6" i="104"/>
  <c r="AP6" i="104"/>
  <c r="AO6" i="104"/>
  <c r="AN6" i="104"/>
  <c r="AM6" i="104"/>
  <c r="AL6" i="104"/>
  <c r="AK6" i="104"/>
  <c r="AJ6" i="104"/>
  <c r="AI6" i="104"/>
  <c r="AH6" i="104"/>
  <c r="AG6" i="104"/>
  <c r="AF6" i="104"/>
  <c r="AE6" i="104"/>
  <c r="AD6" i="104"/>
  <c r="AC6" i="104"/>
  <c r="AB6" i="104"/>
  <c r="AA6" i="104"/>
  <c r="Z6" i="104"/>
  <c r="Y6" i="104"/>
  <c r="X6" i="104"/>
  <c r="W6" i="104"/>
  <c r="V6" i="104"/>
  <c r="U6" i="104"/>
  <c r="T6" i="104"/>
  <c r="S6" i="104"/>
  <c r="R6" i="104"/>
  <c r="Q6" i="104"/>
  <c r="P6" i="104"/>
  <c r="O6" i="104"/>
  <c r="N6" i="104"/>
  <c r="M6" i="104"/>
  <c r="L6" i="104"/>
  <c r="K6" i="104"/>
  <c r="J6" i="104"/>
  <c r="I6" i="104"/>
  <c r="H6" i="104"/>
  <c r="G6" i="104"/>
  <c r="F6" i="104"/>
  <c r="E6" i="104"/>
  <c r="D6" i="104"/>
  <c r="C6" i="104"/>
  <c r="B6" i="104"/>
  <c r="EF5" i="104"/>
  <c r="EE5" i="104"/>
  <c r="ED5" i="104"/>
  <c r="EC5" i="104"/>
  <c r="EB5" i="104"/>
  <c r="EA5" i="104"/>
  <c r="DZ5" i="104"/>
  <c r="DY5" i="104"/>
  <c r="DX5" i="104"/>
  <c r="DW5" i="104"/>
  <c r="DV5" i="104"/>
  <c r="DU5" i="104"/>
  <c r="DT5" i="104"/>
  <c r="DS5" i="104"/>
  <c r="DR5" i="104"/>
  <c r="DQ5" i="104"/>
  <c r="DP5" i="104"/>
  <c r="DO5" i="104"/>
  <c r="DN5" i="104"/>
  <c r="DM5" i="104"/>
  <c r="DL5" i="104"/>
  <c r="DK5" i="104"/>
  <c r="DJ5" i="104"/>
  <c r="DI5" i="104"/>
  <c r="DH5" i="104"/>
  <c r="DG5" i="104"/>
  <c r="DF5" i="104"/>
  <c r="DE5" i="104"/>
  <c r="DD5" i="104"/>
  <c r="DC5" i="104"/>
  <c r="DB5" i="104"/>
  <c r="DA5" i="104"/>
  <c r="CZ5" i="104"/>
  <c r="CY5" i="104"/>
  <c r="CX5" i="104"/>
  <c r="CW5" i="104"/>
  <c r="CV5" i="104"/>
  <c r="CU5" i="104"/>
  <c r="CT5" i="104"/>
  <c r="CS5" i="104"/>
  <c r="CR5" i="104"/>
  <c r="CQ5" i="104"/>
  <c r="CP5" i="104"/>
  <c r="CO5" i="104"/>
  <c r="CN5" i="104"/>
  <c r="CM5" i="104"/>
  <c r="CL5" i="104"/>
  <c r="CK5" i="104"/>
  <c r="CJ5" i="104"/>
  <c r="CI5" i="104"/>
  <c r="CH5" i="104"/>
  <c r="CG5" i="104"/>
  <c r="CF5" i="104"/>
  <c r="CE5" i="104"/>
  <c r="CD5" i="104"/>
  <c r="CC5" i="104"/>
  <c r="CB5" i="104"/>
  <c r="CA5" i="104"/>
  <c r="BZ5" i="104"/>
  <c r="BY5" i="104"/>
  <c r="BX5" i="104"/>
  <c r="BW5" i="104"/>
  <c r="BV5" i="104"/>
  <c r="BU5" i="104"/>
  <c r="BT5" i="104"/>
  <c r="BS5" i="104"/>
  <c r="BR5" i="104"/>
  <c r="BQ5" i="104"/>
  <c r="BP5" i="104"/>
  <c r="BO5" i="104"/>
  <c r="BN5" i="104"/>
  <c r="BM5" i="104"/>
  <c r="BL5" i="104"/>
  <c r="BK5" i="104"/>
  <c r="BJ5" i="104"/>
  <c r="BI5" i="104"/>
  <c r="BH5" i="104"/>
  <c r="BG5" i="104"/>
  <c r="BF5" i="104"/>
  <c r="BE5" i="104"/>
  <c r="BD5" i="104"/>
  <c r="BC5" i="104"/>
  <c r="BB5" i="104"/>
  <c r="BA5" i="104"/>
  <c r="AZ5" i="104"/>
  <c r="AY5" i="104"/>
  <c r="AX5" i="104"/>
  <c r="AW5" i="104"/>
  <c r="AV5" i="104"/>
  <c r="AU5" i="104"/>
  <c r="AT5" i="104"/>
  <c r="AS5" i="104"/>
  <c r="AR5" i="104"/>
  <c r="AQ5" i="104"/>
  <c r="AP5" i="104"/>
  <c r="AO5" i="104"/>
  <c r="AN5" i="104"/>
  <c r="AM5" i="104"/>
  <c r="AL5" i="104"/>
  <c r="AK5" i="104"/>
  <c r="AJ5" i="104"/>
  <c r="AI5" i="104"/>
  <c r="AH5" i="104"/>
  <c r="AG5" i="104"/>
  <c r="AF5" i="104"/>
  <c r="AE5" i="104"/>
  <c r="AD5" i="104"/>
  <c r="AC5" i="104"/>
  <c r="AB5" i="104"/>
  <c r="AA5" i="104"/>
  <c r="Z5" i="104"/>
  <c r="Y5" i="104"/>
  <c r="X5" i="104"/>
  <c r="W5" i="104"/>
  <c r="V5" i="104"/>
  <c r="U5" i="104"/>
  <c r="T5" i="104"/>
  <c r="S5" i="104"/>
  <c r="R5" i="104"/>
  <c r="Q5" i="104"/>
  <c r="P5" i="104"/>
  <c r="O5" i="104"/>
  <c r="N5" i="104"/>
  <c r="M5" i="104"/>
  <c r="L5" i="104"/>
  <c r="K5" i="104"/>
  <c r="J5" i="104"/>
  <c r="I5" i="104"/>
  <c r="H5" i="104"/>
  <c r="G5" i="104"/>
  <c r="F5" i="104"/>
  <c r="E5" i="104"/>
  <c r="D5" i="104"/>
  <c r="C5" i="104"/>
  <c r="B5" i="104"/>
  <c r="EF45" i="79"/>
  <c r="EE45" i="79"/>
  <c r="ED45" i="79"/>
  <c r="EC45" i="79"/>
  <c r="EB45" i="79"/>
  <c r="EA45" i="79"/>
  <c r="DZ45" i="79"/>
  <c r="DY45" i="79"/>
  <c r="DX45" i="79"/>
  <c r="DW45" i="79"/>
  <c r="DV45" i="79"/>
  <c r="DU45" i="79"/>
  <c r="DT45" i="79"/>
  <c r="DS45" i="79"/>
  <c r="DR45" i="79"/>
  <c r="DQ45" i="79"/>
  <c r="DP45" i="79"/>
  <c r="DO45" i="79"/>
  <c r="DN45" i="79"/>
  <c r="DM45" i="79"/>
  <c r="DL45" i="79"/>
  <c r="DK45" i="79"/>
  <c r="DJ45" i="79"/>
  <c r="DI45" i="79"/>
  <c r="DH45" i="79"/>
  <c r="DG45" i="79"/>
  <c r="DF45" i="79"/>
  <c r="DE45" i="79"/>
  <c r="DD45" i="79"/>
  <c r="DC45" i="79"/>
  <c r="DB45" i="79"/>
  <c r="DA45" i="79"/>
  <c r="CZ45" i="79"/>
  <c r="CY45" i="79"/>
  <c r="CX45" i="79"/>
  <c r="CW45" i="79"/>
  <c r="CV45" i="79"/>
  <c r="CU45" i="79"/>
  <c r="CT45" i="79"/>
  <c r="CS45" i="79"/>
  <c r="CR45" i="79"/>
  <c r="CQ45" i="79"/>
  <c r="CP45" i="79"/>
  <c r="CO45" i="79"/>
  <c r="CN45" i="79"/>
  <c r="CM45" i="79"/>
  <c r="CL45" i="79"/>
  <c r="CK45" i="79"/>
  <c r="CJ45" i="79"/>
  <c r="CI45" i="79"/>
  <c r="CH45" i="79"/>
  <c r="CG45" i="79"/>
  <c r="CF45" i="79"/>
  <c r="CE45" i="79"/>
  <c r="CD45" i="79"/>
  <c r="CC45" i="79"/>
  <c r="CB45" i="79"/>
  <c r="CA45" i="79"/>
  <c r="BZ45" i="79"/>
  <c r="BY45" i="79"/>
  <c r="BX45" i="79"/>
  <c r="BW45" i="79"/>
  <c r="BV45" i="79"/>
  <c r="BU45" i="79"/>
  <c r="BT45" i="79"/>
  <c r="BS45" i="79"/>
  <c r="BR45" i="79"/>
  <c r="BQ45" i="79"/>
  <c r="BP45" i="79"/>
  <c r="BO45" i="79"/>
  <c r="BN45" i="79"/>
  <c r="BM45" i="79"/>
  <c r="BL45" i="79"/>
  <c r="BK45" i="79"/>
  <c r="BJ45" i="79"/>
  <c r="BI45" i="79"/>
  <c r="BH45" i="79"/>
  <c r="BG45" i="79"/>
  <c r="BF45" i="79"/>
  <c r="BE45" i="79"/>
  <c r="BD45" i="79"/>
  <c r="BC45" i="79"/>
  <c r="BB45" i="79"/>
  <c r="BA45" i="79"/>
  <c r="AZ45" i="79"/>
  <c r="AY45" i="79"/>
  <c r="AX45" i="79"/>
  <c r="AW45" i="79"/>
  <c r="AV45" i="79"/>
  <c r="AU45" i="79"/>
  <c r="AT45" i="79"/>
  <c r="AS45" i="79"/>
  <c r="AR45" i="79"/>
  <c r="AQ45" i="79"/>
  <c r="AP45" i="79"/>
  <c r="AO45" i="79"/>
  <c r="AN45" i="79"/>
  <c r="AM45" i="79"/>
  <c r="AL45" i="79"/>
  <c r="AK45" i="79"/>
  <c r="AJ45" i="79"/>
  <c r="AI45" i="79"/>
  <c r="AH45" i="79"/>
  <c r="AG45" i="79"/>
  <c r="AF45" i="79"/>
  <c r="AE45" i="79"/>
  <c r="AD45" i="79"/>
  <c r="AC45" i="79"/>
  <c r="AB45" i="79"/>
  <c r="AA45" i="79"/>
  <c r="Z45" i="79"/>
  <c r="Y45" i="79"/>
  <c r="X45" i="79"/>
  <c r="W45" i="79"/>
  <c r="V45" i="79"/>
  <c r="U45" i="79"/>
  <c r="T45" i="79"/>
  <c r="S45" i="79"/>
  <c r="R45" i="79"/>
  <c r="Q45" i="79"/>
  <c r="P45" i="79"/>
  <c r="O45" i="79"/>
  <c r="N45" i="79"/>
  <c r="M45" i="79"/>
  <c r="L45" i="79"/>
  <c r="K45" i="79"/>
  <c r="J45" i="79"/>
  <c r="I45" i="79"/>
  <c r="H45" i="79"/>
  <c r="G45" i="79"/>
  <c r="F45" i="79"/>
  <c r="E45" i="79"/>
  <c r="D45" i="79"/>
  <c r="C45" i="79"/>
  <c r="B45" i="79"/>
  <c r="EF43" i="79"/>
  <c r="EE43" i="79"/>
  <c r="ED43" i="79"/>
  <c r="EC43" i="79"/>
  <c r="EB43" i="79"/>
  <c r="EA43" i="79"/>
  <c r="DZ43" i="79"/>
  <c r="DY43" i="79"/>
  <c r="DX43" i="79"/>
  <c r="DW43" i="79"/>
  <c r="DV43" i="79"/>
  <c r="DU43" i="79"/>
  <c r="DT43" i="79"/>
  <c r="DS43" i="79"/>
  <c r="DR43" i="79"/>
  <c r="DQ43" i="79"/>
  <c r="DP43" i="79"/>
  <c r="DO43" i="79"/>
  <c r="DN43" i="79"/>
  <c r="DM43" i="79"/>
  <c r="DL43" i="79"/>
  <c r="DK43" i="79"/>
  <c r="DJ43" i="79"/>
  <c r="DI43" i="79"/>
  <c r="DH43" i="79"/>
  <c r="DG43" i="79"/>
  <c r="DF43" i="79"/>
  <c r="DE43" i="79"/>
  <c r="DD43" i="79"/>
  <c r="DC43" i="79"/>
  <c r="DB43" i="79"/>
  <c r="DA43" i="79"/>
  <c r="CZ43" i="79"/>
  <c r="CY43" i="79"/>
  <c r="CX43" i="79"/>
  <c r="CW43" i="79"/>
  <c r="CV43" i="79"/>
  <c r="CU43" i="79"/>
  <c r="CT43" i="79"/>
  <c r="CS43" i="79"/>
  <c r="CR43" i="79"/>
  <c r="CQ43" i="79"/>
  <c r="CP43" i="79"/>
  <c r="CO43" i="79"/>
  <c r="CN43" i="79"/>
  <c r="CM43" i="79"/>
  <c r="CL43" i="79"/>
  <c r="CK43" i="79"/>
  <c r="CJ43" i="79"/>
  <c r="CI43" i="79"/>
  <c r="CH43" i="79"/>
  <c r="CG43" i="79"/>
  <c r="CF43" i="79"/>
  <c r="CE43" i="79"/>
  <c r="CD43" i="79"/>
  <c r="CC43" i="79"/>
  <c r="CB43" i="79"/>
  <c r="CA43" i="79"/>
  <c r="BZ43" i="79"/>
  <c r="BY43" i="79"/>
  <c r="BX43" i="79"/>
  <c r="BW43" i="79"/>
  <c r="BV43" i="79"/>
  <c r="BU43" i="79"/>
  <c r="BT43" i="79"/>
  <c r="BS43" i="79"/>
  <c r="BR43" i="79"/>
  <c r="BQ43" i="79"/>
  <c r="BP43" i="79"/>
  <c r="BO43" i="79"/>
  <c r="BN43" i="79"/>
  <c r="BM43" i="79"/>
  <c r="BL43" i="79"/>
  <c r="BK43" i="79"/>
  <c r="BJ43" i="79"/>
  <c r="BI43" i="79"/>
  <c r="BH43" i="79"/>
  <c r="BG43" i="79"/>
  <c r="BF43" i="79"/>
  <c r="BE43" i="79"/>
  <c r="BD43" i="79"/>
  <c r="BC43" i="79"/>
  <c r="BB43" i="79"/>
  <c r="BA43" i="79"/>
  <c r="AZ43" i="79"/>
  <c r="AY43" i="79"/>
  <c r="AX43" i="79"/>
  <c r="AW43" i="79"/>
  <c r="AV43" i="79"/>
  <c r="AU43" i="79"/>
  <c r="AT43" i="79"/>
  <c r="AS43" i="79"/>
  <c r="AR43" i="79"/>
  <c r="AQ43" i="79"/>
  <c r="AP43" i="79"/>
  <c r="AO43" i="79"/>
  <c r="AN43" i="79"/>
  <c r="AM43" i="79"/>
  <c r="AL43" i="79"/>
  <c r="AK43" i="79"/>
  <c r="AJ43" i="79"/>
  <c r="AI43" i="79"/>
  <c r="AH43" i="79"/>
  <c r="AG43" i="79"/>
  <c r="AF43" i="79"/>
  <c r="AE43" i="79"/>
  <c r="AD43" i="79"/>
  <c r="AC43" i="79"/>
  <c r="AB43" i="79"/>
  <c r="AA43" i="79"/>
  <c r="Z43" i="79"/>
  <c r="Y43" i="79"/>
  <c r="X43" i="79"/>
  <c r="W43" i="79"/>
  <c r="V43" i="79"/>
  <c r="U43" i="79"/>
  <c r="T43" i="79"/>
  <c r="S43" i="79"/>
  <c r="R43" i="79"/>
  <c r="Q43" i="79"/>
  <c r="P43" i="79"/>
  <c r="O43" i="79"/>
  <c r="N43" i="79"/>
  <c r="M43" i="79"/>
  <c r="L43" i="79"/>
  <c r="K43" i="79"/>
  <c r="J43" i="79"/>
  <c r="I43" i="79"/>
  <c r="H43" i="79"/>
  <c r="G43" i="79"/>
  <c r="F43" i="79"/>
  <c r="E43" i="79"/>
  <c r="D43" i="79"/>
  <c r="C43" i="79"/>
  <c r="B43" i="79"/>
  <c r="EF42" i="79"/>
  <c r="EE42" i="79"/>
  <c r="ED42" i="79"/>
  <c r="EC42" i="79"/>
  <c r="EB42" i="79"/>
  <c r="EA42" i="79"/>
  <c r="DZ42" i="79"/>
  <c r="DY42" i="79"/>
  <c r="DX42" i="79"/>
  <c r="DW42" i="79"/>
  <c r="DV42" i="79"/>
  <c r="DU42" i="79"/>
  <c r="DT42" i="79"/>
  <c r="DS42" i="79"/>
  <c r="DR42" i="79"/>
  <c r="DQ42" i="79"/>
  <c r="DP42" i="79"/>
  <c r="DO42" i="79"/>
  <c r="DN42" i="79"/>
  <c r="DM42" i="79"/>
  <c r="DL42" i="79"/>
  <c r="DK42" i="79"/>
  <c r="DJ42" i="79"/>
  <c r="DI42" i="79"/>
  <c r="DH42" i="79"/>
  <c r="DG42" i="79"/>
  <c r="DF42" i="79"/>
  <c r="DE42" i="79"/>
  <c r="DD42" i="79"/>
  <c r="DC42" i="79"/>
  <c r="DB42" i="79"/>
  <c r="DA42" i="79"/>
  <c r="CZ42" i="79"/>
  <c r="CY42" i="79"/>
  <c r="CX42" i="79"/>
  <c r="CW42" i="79"/>
  <c r="CV42" i="79"/>
  <c r="CU42" i="79"/>
  <c r="CT42" i="79"/>
  <c r="CS42" i="79"/>
  <c r="CR42" i="79"/>
  <c r="CQ42" i="79"/>
  <c r="CP42" i="79"/>
  <c r="CO42" i="79"/>
  <c r="CN42" i="79"/>
  <c r="CM42" i="79"/>
  <c r="CL42" i="79"/>
  <c r="CK42" i="79"/>
  <c r="CJ42" i="79"/>
  <c r="CI42" i="79"/>
  <c r="CH42" i="79"/>
  <c r="CG42" i="79"/>
  <c r="CF42" i="79"/>
  <c r="CE42" i="79"/>
  <c r="CD42" i="79"/>
  <c r="CC42" i="79"/>
  <c r="CB42" i="79"/>
  <c r="CA42" i="79"/>
  <c r="BZ42" i="79"/>
  <c r="BY42" i="79"/>
  <c r="BX42" i="79"/>
  <c r="BW42" i="79"/>
  <c r="BV42" i="79"/>
  <c r="BU42" i="79"/>
  <c r="BT42" i="79"/>
  <c r="BS42" i="79"/>
  <c r="BR42" i="79"/>
  <c r="BQ42" i="79"/>
  <c r="BP42" i="79"/>
  <c r="BO42" i="79"/>
  <c r="BN42" i="79"/>
  <c r="BM42" i="79"/>
  <c r="BL42" i="79"/>
  <c r="BK42" i="79"/>
  <c r="BJ42" i="79"/>
  <c r="BI42" i="79"/>
  <c r="BH42" i="79"/>
  <c r="BG42" i="79"/>
  <c r="BF42" i="79"/>
  <c r="BE42" i="79"/>
  <c r="BD42" i="79"/>
  <c r="BC42" i="79"/>
  <c r="BB42" i="79"/>
  <c r="BA42" i="79"/>
  <c r="AZ42" i="79"/>
  <c r="AY42" i="79"/>
  <c r="AX42" i="79"/>
  <c r="AW42" i="79"/>
  <c r="AV42" i="79"/>
  <c r="AU42" i="79"/>
  <c r="AT42" i="79"/>
  <c r="AS42" i="79"/>
  <c r="AR42" i="79"/>
  <c r="AQ42" i="79"/>
  <c r="AP42" i="79"/>
  <c r="AO42" i="79"/>
  <c r="AN42" i="79"/>
  <c r="AM42" i="79"/>
  <c r="AL42" i="79"/>
  <c r="AK42" i="79"/>
  <c r="AJ42" i="79"/>
  <c r="AI42" i="79"/>
  <c r="AH42" i="79"/>
  <c r="AG42" i="79"/>
  <c r="AF42" i="79"/>
  <c r="AE42" i="79"/>
  <c r="AD42" i="79"/>
  <c r="AC42" i="79"/>
  <c r="AB42" i="79"/>
  <c r="AA42" i="79"/>
  <c r="Z42" i="79"/>
  <c r="Y42" i="79"/>
  <c r="X42" i="79"/>
  <c r="W42" i="79"/>
  <c r="V42" i="79"/>
  <c r="U42" i="79"/>
  <c r="T42" i="79"/>
  <c r="S42" i="79"/>
  <c r="R42" i="79"/>
  <c r="Q42" i="79"/>
  <c r="P42" i="79"/>
  <c r="O42" i="79"/>
  <c r="N42" i="79"/>
  <c r="M42" i="79"/>
  <c r="L42" i="79"/>
  <c r="K42" i="79"/>
  <c r="J42" i="79"/>
  <c r="I42" i="79"/>
  <c r="H42" i="79"/>
  <c r="G42" i="79"/>
  <c r="F42" i="79"/>
  <c r="E42" i="79"/>
  <c r="D42" i="79"/>
  <c r="C42" i="79"/>
  <c r="B42" i="79"/>
  <c r="EF40" i="79"/>
  <c r="EE40" i="79"/>
  <c r="ED40" i="79"/>
  <c r="EC40" i="79"/>
  <c r="EB40" i="79"/>
  <c r="EA40" i="79"/>
  <c r="DZ40" i="79"/>
  <c r="DY40" i="79"/>
  <c r="DX40" i="79"/>
  <c r="DW40" i="79"/>
  <c r="DV40" i="79"/>
  <c r="DU40" i="79"/>
  <c r="DT40" i="79"/>
  <c r="DS40" i="79"/>
  <c r="DR40" i="79"/>
  <c r="DQ40" i="79"/>
  <c r="DP40" i="79"/>
  <c r="DO40" i="79"/>
  <c r="DN40" i="79"/>
  <c r="DM40" i="79"/>
  <c r="DL40" i="79"/>
  <c r="DK40" i="79"/>
  <c r="DJ40" i="79"/>
  <c r="DI40" i="79"/>
  <c r="DH40" i="79"/>
  <c r="DG40" i="79"/>
  <c r="DF40" i="79"/>
  <c r="DE40" i="79"/>
  <c r="DD40" i="79"/>
  <c r="DC40" i="79"/>
  <c r="DB40" i="79"/>
  <c r="DA40" i="79"/>
  <c r="CZ40" i="79"/>
  <c r="CY40" i="79"/>
  <c r="CX40" i="79"/>
  <c r="CW40" i="79"/>
  <c r="CV40" i="79"/>
  <c r="CU40" i="79"/>
  <c r="CT40" i="79"/>
  <c r="CS40" i="79"/>
  <c r="CR40" i="79"/>
  <c r="CQ40" i="79"/>
  <c r="CP40" i="79"/>
  <c r="CO40" i="79"/>
  <c r="CN40" i="79"/>
  <c r="CM40" i="79"/>
  <c r="CL40" i="79"/>
  <c r="CK40" i="79"/>
  <c r="CJ40" i="79"/>
  <c r="CI40" i="79"/>
  <c r="CH40" i="79"/>
  <c r="CG40" i="79"/>
  <c r="CF40" i="79"/>
  <c r="CE40" i="79"/>
  <c r="CD40" i="79"/>
  <c r="CC40" i="79"/>
  <c r="CB40" i="79"/>
  <c r="CA40" i="79"/>
  <c r="BZ40" i="79"/>
  <c r="BY40" i="79"/>
  <c r="BX40" i="79"/>
  <c r="BW40" i="79"/>
  <c r="BV40" i="79"/>
  <c r="BU40" i="79"/>
  <c r="BT40" i="79"/>
  <c r="BS40" i="79"/>
  <c r="BR40" i="79"/>
  <c r="BQ40" i="79"/>
  <c r="BP40" i="79"/>
  <c r="BO40" i="79"/>
  <c r="BN40" i="79"/>
  <c r="BM40" i="79"/>
  <c r="BL40" i="79"/>
  <c r="BK40" i="79"/>
  <c r="BJ40" i="79"/>
  <c r="BI40" i="79"/>
  <c r="BH40" i="79"/>
  <c r="BG40" i="79"/>
  <c r="BF40" i="79"/>
  <c r="BE40" i="79"/>
  <c r="BD40" i="79"/>
  <c r="BC40" i="79"/>
  <c r="BB40" i="79"/>
  <c r="BA40" i="79"/>
  <c r="AZ40" i="79"/>
  <c r="AY40" i="79"/>
  <c r="AX40" i="79"/>
  <c r="AW40" i="79"/>
  <c r="AV40" i="79"/>
  <c r="AU40" i="79"/>
  <c r="AT40" i="79"/>
  <c r="AS40" i="79"/>
  <c r="AR40" i="79"/>
  <c r="AQ40" i="79"/>
  <c r="AP40" i="79"/>
  <c r="AO40" i="79"/>
  <c r="AN40" i="79"/>
  <c r="AM40" i="79"/>
  <c r="AL40" i="79"/>
  <c r="AK40" i="79"/>
  <c r="AJ40" i="79"/>
  <c r="AI40" i="79"/>
  <c r="AH40" i="79"/>
  <c r="AG40" i="79"/>
  <c r="AF40" i="79"/>
  <c r="AE40" i="79"/>
  <c r="AD40" i="79"/>
  <c r="AC40" i="79"/>
  <c r="AB40" i="79"/>
  <c r="AA40" i="79"/>
  <c r="Z40" i="79"/>
  <c r="Y40" i="79"/>
  <c r="X40" i="79"/>
  <c r="W40" i="79"/>
  <c r="V40" i="79"/>
  <c r="U40" i="79"/>
  <c r="T40" i="79"/>
  <c r="S40" i="79"/>
  <c r="R40" i="79"/>
  <c r="Q40" i="79"/>
  <c r="P40" i="79"/>
  <c r="O40" i="79"/>
  <c r="N40" i="79"/>
  <c r="M40" i="79"/>
  <c r="L40" i="79"/>
  <c r="K40" i="79"/>
  <c r="J40" i="79"/>
  <c r="I40" i="79"/>
  <c r="H40" i="79"/>
  <c r="G40" i="79"/>
  <c r="F40" i="79"/>
  <c r="E40" i="79"/>
  <c r="D40" i="79"/>
  <c r="C40" i="79"/>
  <c r="B40" i="79"/>
  <c r="EF39" i="79"/>
  <c r="EE39" i="79"/>
  <c r="ED39" i="79"/>
  <c r="EC39" i="79"/>
  <c r="EB39" i="79"/>
  <c r="EA39" i="79"/>
  <c r="DZ39" i="79"/>
  <c r="DY39" i="79"/>
  <c r="DX39" i="79"/>
  <c r="DW39" i="79"/>
  <c r="DV39" i="79"/>
  <c r="DU39" i="79"/>
  <c r="DT39" i="79"/>
  <c r="DS39" i="79"/>
  <c r="DR39" i="79"/>
  <c r="DQ39" i="79"/>
  <c r="DP39" i="79"/>
  <c r="DO39" i="79"/>
  <c r="DN39" i="79"/>
  <c r="DM39" i="79"/>
  <c r="DL39" i="79"/>
  <c r="DK39" i="79"/>
  <c r="DJ39" i="79"/>
  <c r="DI39" i="79"/>
  <c r="DH39" i="79"/>
  <c r="DG39" i="79"/>
  <c r="DF39" i="79"/>
  <c r="DE39" i="79"/>
  <c r="DD39" i="79"/>
  <c r="DC39" i="79"/>
  <c r="DB39" i="79"/>
  <c r="DA39" i="79"/>
  <c r="CZ39" i="79"/>
  <c r="CY39" i="79"/>
  <c r="CX39" i="79"/>
  <c r="CW39" i="79"/>
  <c r="CV39" i="79"/>
  <c r="CU39" i="79"/>
  <c r="CT39" i="79"/>
  <c r="CS39" i="79"/>
  <c r="CR39" i="79"/>
  <c r="CQ39" i="79"/>
  <c r="CP39" i="79"/>
  <c r="CO39" i="79"/>
  <c r="CN39" i="79"/>
  <c r="CM39" i="79"/>
  <c r="CL39" i="79"/>
  <c r="CK39" i="79"/>
  <c r="CJ39" i="79"/>
  <c r="CI39" i="79"/>
  <c r="CH39" i="79"/>
  <c r="CG39" i="79"/>
  <c r="CF39" i="79"/>
  <c r="CE39" i="79"/>
  <c r="CD39" i="79"/>
  <c r="CC39" i="79"/>
  <c r="CB39" i="79"/>
  <c r="CA39" i="79"/>
  <c r="BZ39" i="79"/>
  <c r="BY39" i="79"/>
  <c r="BX39" i="79"/>
  <c r="BW39" i="79"/>
  <c r="BV39" i="79"/>
  <c r="BU39" i="79"/>
  <c r="BT39" i="79"/>
  <c r="BS39" i="79"/>
  <c r="BR39" i="79"/>
  <c r="BQ39" i="79"/>
  <c r="BP39" i="79"/>
  <c r="BO39" i="79"/>
  <c r="BN39" i="79"/>
  <c r="BM39" i="79"/>
  <c r="BL39" i="79"/>
  <c r="BK39" i="79"/>
  <c r="BJ39" i="79"/>
  <c r="BI39" i="79"/>
  <c r="BH39" i="79"/>
  <c r="BG39" i="79"/>
  <c r="BF39" i="79"/>
  <c r="BE39" i="79"/>
  <c r="BD39" i="79"/>
  <c r="BC39" i="79"/>
  <c r="BB39" i="79"/>
  <c r="BA39" i="79"/>
  <c r="AZ39" i="79"/>
  <c r="AY39" i="79"/>
  <c r="AX39" i="79"/>
  <c r="AW39" i="79"/>
  <c r="AV39" i="79"/>
  <c r="AU39" i="79"/>
  <c r="AT39" i="79"/>
  <c r="AS39" i="79"/>
  <c r="AR39" i="79"/>
  <c r="AQ39" i="79"/>
  <c r="AP39" i="79"/>
  <c r="AO39" i="79"/>
  <c r="AN39" i="79"/>
  <c r="AM39" i="79"/>
  <c r="AL39" i="79"/>
  <c r="AK39" i="79"/>
  <c r="AJ39" i="79"/>
  <c r="AI39" i="79"/>
  <c r="AH39" i="79"/>
  <c r="AG39" i="79"/>
  <c r="AF39" i="79"/>
  <c r="AE39" i="79"/>
  <c r="AD39" i="79"/>
  <c r="AC39" i="79"/>
  <c r="AB39" i="79"/>
  <c r="AA39" i="79"/>
  <c r="Z39" i="79"/>
  <c r="Y39" i="79"/>
  <c r="X39" i="79"/>
  <c r="W39" i="79"/>
  <c r="V39" i="79"/>
  <c r="U39" i="79"/>
  <c r="T39" i="79"/>
  <c r="S39" i="79"/>
  <c r="R39" i="79"/>
  <c r="Q39" i="79"/>
  <c r="P39" i="79"/>
  <c r="O39" i="79"/>
  <c r="N39" i="79"/>
  <c r="M39" i="79"/>
  <c r="L39" i="79"/>
  <c r="K39" i="79"/>
  <c r="J39" i="79"/>
  <c r="I39" i="79"/>
  <c r="H39" i="79"/>
  <c r="G39" i="79"/>
  <c r="F39" i="79"/>
  <c r="E39" i="79"/>
  <c r="D39" i="79"/>
  <c r="C39" i="79"/>
  <c r="B39" i="79"/>
  <c r="EF37" i="79"/>
  <c r="EE37" i="79"/>
  <c r="ED37" i="79"/>
  <c r="EC37" i="79"/>
  <c r="EB37" i="79"/>
  <c r="EA37" i="79"/>
  <c r="DZ37" i="79"/>
  <c r="DY37" i="79"/>
  <c r="DX37" i="79"/>
  <c r="DW37" i="79"/>
  <c r="DV37" i="79"/>
  <c r="DU37" i="79"/>
  <c r="DT37" i="79"/>
  <c r="DS37" i="79"/>
  <c r="DR37" i="79"/>
  <c r="DQ37" i="79"/>
  <c r="DP37" i="79"/>
  <c r="DO37" i="79"/>
  <c r="DN37" i="79"/>
  <c r="DM37" i="79"/>
  <c r="DL37" i="79"/>
  <c r="DK37" i="79"/>
  <c r="DJ37" i="79"/>
  <c r="DI37" i="79"/>
  <c r="DH37" i="79"/>
  <c r="DG37" i="79"/>
  <c r="DF37" i="79"/>
  <c r="DE37" i="79"/>
  <c r="DD37" i="79"/>
  <c r="DC37" i="79"/>
  <c r="DB37" i="79"/>
  <c r="DA37" i="79"/>
  <c r="CZ37" i="79"/>
  <c r="CY37" i="79"/>
  <c r="CX37" i="79"/>
  <c r="CW37" i="79"/>
  <c r="CV37" i="79"/>
  <c r="CU37" i="79"/>
  <c r="CT37" i="79"/>
  <c r="CS37" i="79"/>
  <c r="CR37" i="79"/>
  <c r="CQ37" i="79"/>
  <c r="CP37" i="79"/>
  <c r="CO37" i="79"/>
  <c r="CN37" i="79"/>
  <c r="CM37" i="79"/>
  <c r="CL37" i="79"/>
  <c r="CK37" i="79"/>
  <c r="CJ37" i="79"/>
  <c r="CI37" i="79"/>
  <c r="CH37" i="79"/>
  <c r="CG37" i="79"/>
  <c r="CF37" i="79"/>
  <c r="CE37" i="79"/>
  <c r="CD37" i="79"/>
  <c r="CC37" i="79"/>
  <c r="CB37" i="79"/>
  <c r="CA37" i="79"/>
  <c r="BZ37" i="79"/>
  <c r="BY37" i="79"/>
  <c r="BX37" i="79"/>
  <c r="BW37" i="79"/>
  <c r="BV37" i="79"/>
  <c r="BU37" i="79"/>
  <c r="BT37" i="79"/>
  <c r="BS37" i="79"/>
  <c r="BR37" i="79"/>
  <c r="BQ37" i="79"/>
  <c r="BP37" i="79"/>
  <c r="BO37" i="79"/>
  <c r="BN37" i="79"/>
  <c r="BM37" i="79"/>
  <c r="BL37" i="79"/>
  <c r="BK37" i="79"/>
  <c r="BJ37" i="79"/>
  <c r="BI37" i="79"/>
  <c r="BH37" i="79"/>
  <c r="BG37" i="79"/>
  <c r="BF37" i="79"/>
  <c r="BE37" i="79"/>
  <c r="BD37" i="79"/>
  <c r="BC37" i="79"/>
  <c r="BB37" i="79"/>
  <c r="BA37" i="79"/>
  <c r="AZ37" i="79"/>
  <c r="AY37" i="79"/>
  <c r="AX37" i="79"/>
  <c r="AW37" i="79"/>
  <c r="AV37" i="79"/>
  <c r="AU37" i="79"/>
  <c r="AT37" i="79"/>
  <c r="AS37" i="79"/>
  <c r="AR37" i="79"/>
  <c r="AQ37" i="79"/>
  <c r="AP37" i="79"/>
  <c r="AO37" i="79"/>
  <c r="AN37" i="79"/>
  <c r="AM37" i="79"/>
  <c r="AL37" i="79"/>
  <c r="AK37" i="79"/>
  <c r="AJ37" i="79"/>
  <c r="AI37" i="79"/>
  <c r="AH37" i="79"/>
  <c r="AG37" i="79"/>
  <c r="AF37" i="79"/>
  <c r="AE37" i="79"/>
  <c r="AD37" i="79"/>
  <c r="AC37" i="79"/>
  <c r="AB37" i="79"/>
  <c r="AA37" i="79"/>
  <c r="Z37" i="79"/>
  <c r="Y37" i="79"/>
  <c r="X37" i="79"/>
  <c r="W37" i="79"/>
  <c r="V37" i="79"/>
  <c r="U37" i="79"/>
  <c r="T37" i="79"/>
  <c r="S37" i="79"/>
  <c r="R37" i="79"/>
  <c r="Q37" i="79"/>
  <c r="P37" i="79"/>
  <c r="O37" i="79"/>
  <c r="N37" i="79"/>
  <c r="M37" i="79"/>
  <c r="L37" i="79"/>
  <c r="K37" i="79"/>
  <c r="J37" i="79"/>
  <c r="I37" i="79"/>
  <c r="H37" i="79"/>
  <c r="G37" i="79"/>
  <c r="F37" i="79"/>
  <c r="E37" i="79"/>
  <c r="D37" i="79"/>
  <c r="C37" i="79"/>
  <c r="B37" i="79"/>
  <c r="EF36" i="79"/>
  <c r="EE36" i="79"/>
  <c r="ED36" i="79"/>
  <c r="EC36" i="79"/>
  <c r="EB36" i="79"/>
  <c r="EA36" i="79"/>
  <c r="DZ36" i="79"/>
  <c r="DY36" i="79"/>
  <c r="DX36" i="79"/>
  <c r="DW36" i="79"/>
  <c r="DV36" i="79"/>
  <c r="DU36" i="79"/>
  <c r="DT36" i="79"/>
  <c r="DS36" i="79"/>
  <c r="DR36" i="79"/>
  <c r="DQ36" i="79"/>
  <c r="DP36" i="79"/>
  <c r="DO36" i="79"/>
  <c r="DN36" i="79"/>
  <c r="DM36" i="79"/>
  <c r="DL36" i="79"/>
  <c r="DK36" i="79"/>
  <c r="DJ36" i="79"/>
  <c r="DI36" i="79"/>
  <c r="DH36" i="79"/>
  <c r="DG36" i="79"/>
  <c r="DF36" i="79"/>
  <c r="DE36" i="79"/>
  <c r="DD36" i="79"/>
  <c r="DC36" i="79"/>
  <c r="DB36" i="79"/>
  <c r="DA36" i="79"/>
  <c r="CZ36" i="79"/>
  <c r="CY36" i="79"/>
  <c r="CX36" i="79"/>
  <c r="CW36" i="79"/>
  <c r="CV36" i="79"/>
  <c r="CU36" i="79"/>
  <c r="CT36" i="79"/>
  <c r="CS36" i="79"/>
  <c r="CR36" i="79"/>
  <c r="CQ36" i="79"/>
  <c r="CP36" i="79"/>
  <c r="CO36" i="79"/>
  <c r="CN36" i="79"/>
  <c r="CM36" i="79"/>
  <c r="CL36" i="79"/>
  <c r="CK36" i="79"/>
  <c r="CJ36" i="79"/>
  <c r="CI36" i="79"/>
  <c r="CH36" i="79"/>
  <c r="CG36" i="79"/>
  <c r="CF36" i="79"/>
  <c r="CE36" i="79"/>
  <c r="CD36" i="79"/>
  <c r="CC36" i="79"/>
  <c r="CB36" i="79"/>
  <c r="CA36" i="79"/>
  <c r="BZ36" i="79"/>
  <c r="BY36" i="79"/>
  <c r="BX36" i="79"/>
  <c r="BW36" i="79"/>
  <c r="BV36" i="79"/>
  <c r="BU36" i="79"/>
  <c r="BT36" i="79"/>
  <c r="BS36" i="79"/>
  <c r="BR36" i="79"/>
  <c r="BQ36" i="79"/>
  <c r="BP36" i="79"/>
  <c r="BO36" i="79"/>
  <c r="BN36" i="79"/>
  <c r="BM36" i="79"/>
  <c r="BL36" i="79"/>
  <c r="BK36" i="79"/>
  <c r="BJ36" i="79"/>
  <c r="BI36" i="79"/>
  <c r="BH36" i="79"/>
  <c r="BG36" i="79"/>
  <c r="BF36" i="79"/>
  <c r="BE36" i="79"/>
  <c r="BD36" i="79"/>
  <c r="BC36" i="79"/>
  <c r="BB36" i="79"/>
  <c r="BA36" i="79"/>
  <c r="AZ36" i="79"/>
  <c r="AY36" i="79"/>
  <c r="AX36" i="79"/>
  <c r="AW36" i="79"/>
  <c r="AV36" i="79"/>
  <c r="AU36" i="79"/>
  <c r="AT36" i="79"/>
  <c r="AS36" i="79"/>
  <c r="AR36" i="79"/>
  <c r="AQ36" i="79"/>
  <c r="AP36" i="79"/>
  <c r="AO36" i="79"/>
  <c r="AN36" i="79"/>
  <c r="AM36" i="79"/>
  <c r="AL36" i="79"/>
  <c r="AK36" i="79"/>
  <c r="AJ36" i="79"/>
  <c r="AI36" i="79"/>
  <c r="AH36" i="79"/>
  <c r="AG36" i="79"/>
  <c r="AF36" i="79"/>
  <c r="AE36" i="79"/>
  <c r="AD36" i="79"/>
  <c r="AC36" i="79"/>
  <c r="AB36" i="79"/>
  <c r="AA36" i="79"/>
  <c r="Z36" i="79"/>
  <c r="Y36" i="79"/>
  <c r="X36" i="79"/>
  <c r="W36" i="79"/>
  <c r="V36" i="79"/>
  <c r="U36" i="79"/>
  <c r="T36" i="79"/>
  <c r="S36" i="79"/>
  <c r="R36" i="79"/>
  <c r="Q36" i="79"/>
  <c r="P36" i="79"/>
  <c r="O36" i="79"/>
  <c r="N36" i="79"/>
  <c r="M36" i="79"/>
  <c r="L36" i="79"/>
  <c r="K36" i="79"/>
  <c r="J36" i="79"/>
  <c r="I36" i="79"/>
  <c r="H36" i="79"/>
  <c r="G36" i="79"/>
  <c r="F36" i="79"/>
  <c r="E36" i="79"/>
  <c r="D36" i="79"/>
  <c r="C36" i="79"/>
  <c r="B36" i="79"/>
  <c r="EF34" i="79"/>
  <c r="EE34" i="79"/>
  <c r="ED34" i="79"/>
  <c r="EC34" i="79"/>
  <c r="EB34" i="79"/>
  <c r="EA34" i="79"/>
  <c r="DZ34" i="79"/>
  <c r="DY34" i="79"/>
  <c r="DX34" i="79"/>
  <c r="DW34" i="79"/>
  <c r="DV34" i="79"/>
  <c r="DU34" i="79"/>
  <c r="DT34" i="79"/>
  <c r="DS34" i="79"/>
  <c r="DR34" i="79"/>
  <c r="DQ34" i="79"/>
  <c r="DP34" i="79"/>
  <c r="DO34" i="79"/>
  <c r="DN34" i="79"/>
  <c r="DM34" i="79"/>
  <c r="DL34" i="79"/>
  <c r="DK34" i="79"/>
  <c r="DJ34" i="79"/>
  <c r="DI34" i="79"/>
  <c r="DH34" i="79"/>
  <c r="DG34" i="79"/>
  <c r="DF34" i="79"/>
  <c r="DE34" i="79"/>
  <c r="DD34" i="79"/>
  <c r="DC34" i="79"/>
  <c r="DB34" i="79"/>
  <c r="DA34" i="79"/>
  <c r="CZ34" i="79"/>
  <c r="CY34" i="79"/>
  <c r="CX34" i="79"/>
  <c r="CW34" i="79"/>
  <c r="CV34" i="79"/>
  <c r="CU34" i="79"/>
  <c r="CT34" i="79"/>
  <c r="CS34" i="79"/>
  <c r="CR34" i="79"/>
  <c r="CQ34" i="79"/>
  <c r="CP34" i="79"/>
  <c r="CO34" i="79"/>
  <c r="CN34" i="79"/>
  <c r="CM34" i="79"/>
  <c r="CL34" i="79"/>
  <c r="CK34" i="79"/>
  <c r="CJ34" i="79"/>
  <c r="CI34" i="79"/>
  <c r="CH34" i="79"/>
  <c r="CG34" i="79"/>
  <c r="CF34" i="79"/>
  <c r="CE34" i="79"/>
  <c r="CD34" i="79"/>
  <c r="CC34" i="79"/>
  <c r="CB34" i="79"/>
  <c r="CA34" i="79"/>
  <c r="BZ34" i="79"/>
  <c r="BY34" i="79"/>
  <c r="BX34" i="79"/>
  <c r="BW34" i="79"/>
  <c r="BV34" i="79"/>
  <c r="BU34" i="79"/>
  <c r="BT34" i="79"/>
  <c r="BS34" i="79"/>
  <c r="BR34" i="79"/>
  <c r="BQ34" i="79"/>
  <c r="BP34" i="79"/>
  <c r="BO34" i="79"/>
  <c r="BN34" i="79"/>
  <c r="BM34" i="79"/>
  <c r="BL34" i="79"/>
  <c r="BK34" i="79"/>
  <c r="BJ34" i="79"/>
  <c r="BI34" i="79"/>
  <c r="BH34" i="79"/>
  <c r="BG34" i="79"/>
  <c r="BF34" i="79"/>
  <c r="BE34" i="79"/>
  <c r="BD34" i="79"/>
  <c r="BC34" i="79"/>
  <c r="BB34" i="79"/>
  <c r="BA34" i="79"/>
  <c r="AZ34" i="79"/>
  <c r="AY34" i="79"/>
  <c r="AX34" i="79"/>
  <c r="AW34" i="79"/>
  <c r="AV34" i="79"/>
  <c r="AU34" i="79"/>
  <c r="AT34" i="79"/>
  <c r="AS34" i="79"/>
  <c r="AR34" i="79"/>
  <c r="AQ34" i="79"/>
  <c r="AP34" i="79"/>
  <c r="AO34" i="79"/>
  <c r="AN34" i="79"/>
  <c r="AM34" i="79"/>
  <c r="AL34" i="79"/>
  <c r="AK34" i="79"/>
  <c r="AJ34" i="79"/>
  <c r="AI34" i="79"/>
  <c r="AH34" i="79"/>
  <c r="AG34" i="79"/>
  <c r="AF34" i="79"/>
  <c r="AE34" i="79"/>
  <c r="AD34" i="79"/>
  <c r="AC34" i="79"/>
  <c r="AB34" i="79"/>
  <c r="AA34" i="79"/>
  <c r="Z34" i="79"/>
  <c r="Y34" i="79"/>
  <c r="X34" i="79"/>
  <c r="W34" i="79"/>
  <c r="V34" i="79"/>
  <c r="U34" i="79"/>
  <c r="T34" i="79"/>
  <c r="S34" i="79"/>
  <c r="R34" i="79"/>
  <c r="Q34" i="79"/>
  <c r="P34" i="79"/>
  <c r="O34" i="79"/>
  <c r="N34" i="79"/>
  <c r="M34" i="79"/>
  <c r="L34" i="79"/>
  <c r="K34" i="79"/>
  <c r="J34" i="79"/>
  <c r="I34" i="79"/>
  <c r="H34" i="79"/>
  <c r="G34" i="79"/>
  <c r="F34" i="79"/>
  <c r="E34" i="79"/>
  <c r="D34" i="79"/>
  <c r="C34" i="79"/>
  <c r="B34" i="79"/>
  <c r="EF33" i="79"/>
  <c r="EE33" i="79"/>
  <c r="ED33" i="79"/>
  <c r="EC33" i="79"/>
  <c r="EB33" i="79"/>
  <c r="EA33" i="79"/>
  <c r="DZ33" i="79"/>
  <c r="DY33" i="79"/>
  <c r="DX33" i="79"/>
  <c r="DW33" i="79"/>
  <c r="DV33" i="79"/>
  <c r="DU33" i="79"/>
  <c r="DT33" i="79"/>
  <c r="DS33" i="79"/>
  <c r="DR33" i="79"/>
  <c r="DQ33" i="79"/>
  <c r="DP33" i="79"/>
  <c r="DO33" i="79"/>
  <c r="DN33" i="79"/>
  <c r="DM33" i="79"/>
  <c r="DL33" i="79"/>
  <c r="DK33" i="79"/>
  <c r="DJ33" i="79"/>
  <c r="DI33" i="79"/>
  <c r="DH33" i="79"/>
  <c r="DG33" i="79"/>
  <c r="DF33" i="79"/>
  <c r="DE33" i="79"/>
  <c r="DD33" i="79"/>
  <c r="DC33" i="79"/>
  <c r="DB33" i="79"/>
  <c r="DA33" i="79"/>
  <c r="CZ33" i="79"/>
  <c r="CY33" i="79"/>
  <c r="CX33" i="79"/>
  <c r="CW33" i="79"/>
  <c r="CV33" i="79"/>
  <c r="CU33" i="79"/>
  <c r="CT33" i="79"/>
  <c r="CS33" i="79"/>
  <c r="CR33" i="79"/>
  <c r="CQ33" i="79"/>
  <c r="CP33" i="79"/>
  <c r="CO33" i="79"/>
  <c r="CN33" i="79"/>
  <c r="CM33" i="79"/>
  <c r="CL33" i="79"/>
  <c r="CK33" i="79"/>
  <c r="CJ33" i="79"/>
  <c r="CI33" i="79"/>
  <c r="CH33" i="79"/>
  <c r="CG33" i="79"/>
  <c r="CF33" i="79"/>
  <c r="CE33" i="79"/>
  <c r="CD33" i="79"/>
  <c r="CC33" i="79"/>
  <c r="CB33" i="79"/>
  <c r="CA33" i="79"/>
  <c r="BZ33" i="79"/>
  <c r="BY33" i="79"/>
  <c r="BX33" i="79"/>
  <c r="BW33" i="79"/>
  <c r="BV33" i="79"/>
  <c r="BU33" i="79"/>
  <c r="BT33" i="79"/>
  <c r="BS33" i="79"/>
  <c r="BR33" i="79"/>
  <c r="BQ33" i="79"/>
  <c r="BP33" i="79"/>
  <c r="BO33" i="79"/>
  <c r="BN33" i="79"/>
  <c r="BM33" i="79"/>
  <c r="BL33" i="79"/>
  <c r="BK33" i="79"/>
  <c r="BJ33" i="79"/>
  <c r="BI33" i="79"/>
  <c r="BH33" i="79"/>
  <c r="BG33" i="79"/>
  <c r="BF33" i="79"/>
  <c r="BE33" i="79"/>
  <c r="BD33" i="79"/>
  <c r="BC33" i="79"/>
  <c r="BB33" i="79"/>
  <c r="BA33" i="79"/>
  <c r="AZ33" i="79"/>
  <c r="AY33" i="79"/>
  <c r="AX33" i="79"/>
  <c r="AW33" i="79"/>
  <c r="AV33" i="79"/>
  <c r="AU33" i="79"/>
  <c r="AT33" i="79"/>
  <c r="AS33" i="79"/>
  <c r="AR33" i="79"/>
  <c r="AQ33" i="79"/>
  <c r="AP33" i="79"/>
  <c r="AO33" i="79"/>
  <c r="AN33" i="79"/>
  <c r="AM33" i="79"/>
  <c r="AL33" i="79"/>
  <c r="AK33" i="79"/>
  <c r="AJ33" i="79"/>
  <c r="AI33" i="79"/>
  <c r="AH33" i="79"/>
  <c r="AG33" i="79"/>
  <c r="AF33" i="79"/>
  <c r="AE33" i="79"/>
  <c r="AD33" i="79"/>
  <c r="AC33" i="79"/>
  <c r="AB33" i="79"/>
  <c r="AA33" i="79"/>
  <c r="Z33" i="79"/>
  <c r="Y33" i="79"/>
  <c r="X33" i="79"/>
  <c r="W33" i="79"/>
  <c r="V33" i="79"/>
  <c r="U33" i="79"/>
  <c r="T33" i="79"/>
  <c r="S33" i="79"/>
  <c r="R33" i="79"/>
  <c r="Q33" i="79"/>
  <c r="P33" i="79"/>
  <c r="O33" i="79"/>
  <c r="N33" i="79"/>
  <c r="M33" i="79"/>
  <c r="L33" i="79"/>
  <c r="K33" i="79"/>
  <c r="J33" i="79"/>
  <c r="I33" i="79"/>
  <c r="H33" i="79"/>
  <c r="G33" i="79"/>
  <c r="F33" i="79"/>
  <c r="E33" i="79"/>
  <c r="D33" i="79"/>
  <c r="C33" i="79"/>
  <c r="B33" i="79"/>
  <c r="EF31" i="79"/>
  <c r="EE31" i="79"/>
  <c r="ED31" i="79"/>
  <c r="EC31" i="79"/>
  <c r="EB31" i="79"/>
  <c r="EA31" i="79"/>
  <c r="DZ31" i="79"/>
  <c r="DY31" i="79"/>
  <c r="DX31" i="79"/>
  <c r="DW31" i="79"/>
  <c r="DV31" i="79"/>
  <c r="DU31" i="79"/>
  <c r="DT31" i="79"/>
  <c r="DS31" i="79"/>
  <c r="DR31" i="79"/>
  <c r="DQ31" i="79"/>
  <c r="DP31" i="79"/>
  <c r="DO31" i="79"/>
  <c r="DN31" i="79"/>
  <c r="DM31" i="79"/>
  <c r="DL31" i="79"/>
  <c r="DK31" i="79"/>
  <c r="DJ31" i="79"/>
  <c r="DI31" i="79"/>
  <c r="DH31" i="79"/>
  <c r="DG31" i="79"/>
  <c r="DF31" i="79"/>
  <c r="DE31" i="79"/>
  <c r="DD31" i="79"/>
  <c r="DC31" i="79"/>
  <c r="DB31" i="79"/>
  <c r="DA31" i="79"/>
  <c r="CZ31" i="79"/>
  <c r="CY31" i="79"/>
  <c r="CX31" i="79"/>
  <c r="CW31" i="79"/>
  <c r="CV31" i="79"/>
  <c r="CU31" i="79"/>
  <c r="CT31" i="79"/>
  <c r="CS31" i="79"/>
  <c r="CR31" i="79"/>
  <c r="CQ31" i="79"/>
  <c r="CP31" i="79"/>
  <c r="CO31" i="79"/>
  <c r="CN31" i="79"/>
  <c r="CM31" i="79"/>
  <c r="CL31" i="79"/>
  <c r="CK31" i="79"/>
  <c r="CJ31" i="79"/>
  <c r="CI31" i="79"/>
  <c r="CH31" i="79"/>
  <c r="CG31" i="79"/>
  <c r="CF31" i="79"/>
  <c r="CE31" i="79"/>
  <c r="CD31" i="79"/>
  <c r="CC31" i="79"/>
  <c r="CB31" i="79"/>
  <c r="CA31" i="79"/>
  <c r="BZ31" i="79"/>
  <c r="BY31" i="79"/>
  <c r="BX31" i="79"/>
  <c r="BW31" i="79"/>
  <c r="BV31" i="79"/>
  <c r="BU31" i="79"/>
  <c r="BT31" i="79"/>
  <c r="BS31" i="79"/>
  <c r="BR31" i="79"/>
  <c r="BQ31" i="79"/>
  <c r="BP31" i="79"/>
  <c r="BO31" i="79"/>
  <c r="BN31" i="79"/>
  <c r="BM31" i="79"/>
  <c r="BL31" i="79"/>
  <c r="BK31" i="79"/>
  <c r="BJ31" i="79"/>
  <c r="BI31" i="79"/>
  <c r="BH31" i="79"/>
  <c r="BG31" i="79"/>
  <c r="BF31" i="79"/>
  <c r="BE31" i="79"/>
  <c r="BD31" i="79"/>
  <c r="BC31" i="79"/>
  <c r="BB31" i="79"/>
  <c r="BA31" i="79"/>
  <c r="AZ31" i="79"/>
  <c r="AY31" i="79"/>
  <c r="AX31" i="79"/>
  <c r="AW31" i="79"/>
  <c r="AV31" i="79"/>
  <c r="AU31" i="79"/>
  <c r="AT31" i="79"/>
  <c r="AS31" i="79"/>
  <c r="AR31" i="79"/>
  <c r="AQ31" i="79"/>
  <c r="AP31" i="79"/>
  <c r="AO31" i="79"/>
  <c r="AN31" i="79"/>
  <c r="AM31" i="79"/>
  <c r="AL31" i="79"/>
  <c r="AK31" i="79"/>
  <c r="AJ31" i="79"/>
  <c r="AI31" i="79"/>
  <c r="AH31" i="79"/>
  <c r="AG31" i="79"/>
  <c r="AF31" i="79"/>
  <c r="AE31" i="79"/>
  <c r="AD31" i="79"/>
  <c r="AC31" i="79"/>
  <c r="AB31" i="79"/>
  <c r="AA31" i="79"/>
  <c r="Z31" i="79"/>
  <c r="Y31" i="79"/>
  <c r="X31" i="79"/>
  <c r="W31" i="79"/>
  <c r="V31" i="79"/>
  <c r="U31" i="79"/>
  <c r="T31" i="79"/>
  <c r="S31" i="79"/>
  <c r="R31" i="79"/>
  <c r="Q31" i="79"/>
  <c r="P31" i="79"/>
  <c r="O31" i="79"/>
  <c r="N31" i="79"/>
  <c r="M31" i="79"/>
  <c r="L31" i="79"/>
  <c r="K31" i="79"/>
  <c r="J31" i="79"/>
  <c r="I31" i="79"/>
  <c r="H31" i="79"/>
  <c r="G31" i="79"/>
  <c r="F31" i="79"/>
  <c r="E31" i="79"/>
  <c r="D31" i="79"/>
  <c r="C31" i="79"/>
  <c r="B31" i="79"/>
  <c r="EF30" i="79"/>
  <c r="EE30" i="79"/>
  <c r="ED30" i="79"/>
  <c r="EC30" i="79"/>
  <c r="EB30" i="79"/>
  <c r="EA30" i="79"/>
  <c r="DZ30" i="79"/>
  <c r="DY30" i="79"/>
  <c r="DX30" i="79"/>
  <c r="DW30" i="79"/>
  <c r="DV30" i="79"/>
  <c r="DU30" i="79"/>
  <c r="DT30" i="79"/>
  <c r="DS30" i="79"/>
  <c r="DR30" i="79"/>
  <c r="DQ30" i="79"/>
  <c r="DP30" i="79"/>
  <c r="DO30" i="79"/>
  <c r="DN30" i="79"/>
  <c r="DM30" i="79"/>
  <c r="DL30" i="79"/>
  <c r="DK30" i="79"/>
  <c r="DJ30" i="79"/>
  <c r="DI30" i="79"/>
  <c r="DH30" i="79"/>
  <c r="DG30" i="79"/>
  <c r="DF30" i="79"/>
  <c r="DE30" i="79"/>
  <c r="DD30" i="79"/>
  <c r="DC30" i="79"/>
  <c r="DB30" i="79"/>
  <c r="DA30" i="79"/>
  <c r="CZ30" i="79"/>
  <c r="CY30" i="79"/>
  <c r="CX30" i="79"/>
  <c r="CW30" i="79"/>
  <c r="CV30" i="79"/>
  <c r="CU30" i="79"/>
  <c r="CT30" i="79"/>
  <c r="CS30" i="79"/>
  <c r="CR30" i="79"/>
  <c r="CQ30" i="79"/>
  <c r="CP30" i="79"/>
  <c r="CO30" i="79"/>
  <c r="CN30" i="79"/>
  <c r="CM30" i="79"/>
  <c r="CL30" i="79"/>
  <c r="CK30" i="79"/>
  <c r="CJ30" i="79"/>
  <c r="CI30" i="79"/>
  <c r="CH30" i="79"/>
  <c r="CG30" i="79"/>
  <c r="CF30" i="79"/>
  <c r="CE30" i="79"/>
  <c r="CD30" i="79"/>
  <c r="CC30" i="79"/>
  <c r="CB30" i="79"/>
  <c r="CA30" i="79"/>
  <c r="BZ30" i="79"/>
  <c r="BY30" i="79"/>
  <c r="BX30" i="79"/>
  <c r="BW30" i="79"/>
  <c r="BV30" i="79"/>
  <c r="BU30" i="79"/>
  <c r="BT30" i="79"/>
  <c r="BS30" i="79"/>
  <c r="BR30" i="79"/>
  <c r="BQ30" i="79"/>
  <c r="BP30" i="79"/>
  <c r="BO30" i="79"/>
  <c r="BN30" i="79"/>
  <c r="BM30" i="79"/>
  <c r="BL30" i="79"/>
  <c r="BK30" i="79"/>
  <c r="BJ30" i="79"/>
  <c r="BI30" i="79"/>
  <c r="BH30" i="79"/>
  <c r="BG30" i="79"/>
  <c r="BF30" i="79"/>
  <c r="BE30" i="79"/>
  <c r="BD30" i="79"/>
  <c r="BC30" i="79"/>
  <c r="BB30" i="79"/>
  <c r="BA30" i="79"/>
  <c r="AZ30" i="79"/>
  <c r="AY30" i="79"/>
  <c r="AX30" i="79"/>
  <c r="AW30" i="79"/>
  <c r="AV30" i="79"/>
  <c r="AU30" i="79"/>
  <c r="AT30" i="79"/>
  <c r="AS30" i="79"/>
  <c r="AR30" i="79"/>
  <c r="AQ30" i="79"/>
  <c r="AP30" i="79"/>
  <c r="AO30" i="79"/>
  <c r="AN30" i="79"/>
  <c r="AM30" i="79"/>
  <c r="AL30" i="79"/>
  <c r="AK30" i="79"/>
  <c r="AJ30" i="79"/>
  <c r="AI30" i="79"/>
  <c r="AH30" i="79"/>
  <c r="AG30" i="79"/>
  <c r="AF30" i="79"/>
  <c r="AE30" i="79"/>
  <c r="AD30" i="79"/>
  <c r="AC30" i="79"/>
  <c r="AB30" i="79"/>
  <c r="AA30" i="79"/>
  <c r="Z30" i="79"/>
  <c r="Y30" i="79"/>
  <c r="X30" i="79"/>
  <c r="W30" i="79"/>
  <c r="V30" i="79"/>
  <c r="U30" i="79"/>
  <c r="T30" i="79"/>
  <c r="S30" i="79"/>
  <c r="R30" i="79"/>
  <c r="Q30" i="79"/>
  <c r="P30" i="79"/>
  <c r="O30" i="79"/>
  <c r="N30" i="79"/>
  <c r="M30" i="79"/>
  <c r="L30" i="79"/>
  <c r="K30" i="79"/>
  <c r="J30" i="79"/>
  <c r="I30" i="79"/>
  <c r="H30" i="79"/>
  <c r="G30" i="79"/>
  <c r="F30" i="79"/>
  <c r="E30" i="79"/>
  <c r="D30" i="79"/>
  <c r="C30" i="79"/>
  <c r="B30" i="79"/>
  <c r="EF28" i="79"/>
  <c r="EE28" i="79"/>
  <c r="ED28" i="79"/>
  <c r="EC28" i="79"/>
  <c r="EB28" i="79"/>
  <c r="EA28" i="79"/>
  <c r="DZ28" i="79"/>
  <c r="DY28" i="79"/>
  <c r="DX28" i="79"/>
  <c r="DW28" i="79"/>
  <c r="DV28" i="79"/>
  <c r="DU28" i="79"/>
  <c r="DT28" i="79"/>
  <c r="DS28" i="79"/>
  <c r="DR28" i="79"/>
  <c r="DQ28" i="79"/>
  <c r="DP28" i="79"/>
  <c r="DO28" i="79"/>
  <c r="DN28" i="79"/>
  <c r="DM28" i="79"/>
  <c r="DL28" i="79"/>
  <c r="DK28" i="79"/>
  <c r="DJ28" i="79"/>
  <c r="DI28" i="79"/>
  <c r="DH28" i="79"/>
  <c r="DG28" i="79"/>
  <c r="DF28" i="79"/>
  <c r="DE28" i="79"/>
  <c r="DD28" i="79"/>
  <c r="DC28" i="79"/>
  <c r="DB28" i="79"/>
  <c r="DA28" i="79"/>
  <c r="CZ28" i="79"/>
  <c r="CY28" i="79"/>
  <c r="CX28" i="79"/>
  <c r="CW28" i="79"/>
  <c r="CV28" i="79"/>
  <c r="CU28" i="79"/>
  <c r="CT28" i="79"/>
  <c r="CS28" i="79"/>
  <c r="CR28" i="79"/>
  <c r="CQ28" i="79"/>
  <c r="CP28" i="79"/>
  <c r="CO28" i="79"/>
  <c r="CN28" i="79"/>
  <c r="CM28" i="79"/>
  <c r="CL28" i="79"/>
  <c r="CK28" i="79"/>
  <c r="CJ28" i="79"/>
  <c r="CI28" i="79"/>
  <c r="CH28" i="79"/>
  <c r="CG28" i="79"/>
  <c r="CF28" i="79"/>
  <c r="CE28" i="79"/>
  <c r="CD28" i="79"/>
  <c r="CC28" i="79"/>
  <c r="CB28" i="79"/>
  <c r="CA28" i="79"/>
  <c r="BZ28" i="79"/>
  <c r="BY28" i="79"/>
  <c r="BX28" i="79"/>
  <c r="BW28" i="79"/>
  <c r="BV28" i="79"/>
  <c r="BU28" i="79"/>
  <c r="BT28" i="79"/>
  <c r="BS28" i="79"/>
  <c r="BR28" i="79"/>
  <c r="BQ28" i="79"/>
  <c r="BP28" i="79"/>
  <c r="BO28" i="79"/>
  <c r="BN28" i="79"/>
  <c r="BM28" i="79"/>
  <c r="BL28" i="79"/>
  <c r="BK28" i="79"/>
  <c r="BJ28" i="79"/>
  <c r="BI28" i="79"/>
  <c r="BH28" i="79"/>
  <c r="BG28" i="79"/>
  <c r="BF28" i="79"/>
  <c r="BE28" i="79"/>
  <c r="BD28" i="79"/>
  <c r="BC28" i="79"/>
  <c r="BB28" i="79"/>
  <c r="BA28" i="79"/>
  <c r="AZ28" i="79"/>
  <c r="AY28" i="79"/>
  <c r="AX28" i="79"/>
  <c r="AW28" i="79"/>
  <c r="AV28" i="79"/>
  <c r="AU28" i="79"/>
  <c r="AT28" i="79"/>
  <c r="AS28" i="79"/>
  <c r="AR28" i="79"/>
  <c r="AQ28" i="79"/>
  <c r="AP28" i="79"/>
  <c r="AO28" i="79"/>
  <c r="AN28" i="79"/>
  <c r="AM28" i="79"/>
  <c r="AL28" i="79"/>
  <c r="AK28" i="79"/>
  <c r="AJ28" i="79"/>
  <c r="AI28" i="79"/>
  <c r="AH28" i="79"/>
  <c r="AG28" i="79"/>
  <c r="AF28" i="79"/>
  <c r="AE28" i="79"/>
  <c r="AD28" i="79"/>
  <c r="AC28" i="79"/>
  <c r="AB28" i="79"/>
  <c r="AA28" i="79"/>
  <c r="Z28" i="79"/>
  <c r="Y28" i="79"/>
  <c r="X28" i="79"/>
  <c r="W28" i="79"/>
  <c r="V28" i="79"/>
  <c r="U28" i="79"/>
  <c r="T28" i="79"/>
  <c r="S28" i="79"/>
  <c r="R28" i="79"/>
  <c r="Q28" i="79"/>
  <c r="P28" i="79"/>
  <c r="O28" i="79"/>
  <c r="N28" i="79"/>
  <c r="M28" i="79"/>
  <c r="L28" i="79"/>
  <c r="K28" i="79"/>
  <c r="J28" i="79"/>
  <c r="I28" i="79"/>
  <c r="H28" i="79"/>
  <c r="G28" i="79"/>
  <c r="F28" i="79"/>
  <c r="E28" i="79"/>
  <c r="D28" i="79"/>
  <c r="C28" i="79"/>
  <c r="B28" i="79"/>
  <c r="EF27" i="79"/>
  <c r="EE27" i="79"/>
  <c r="ED27" i="79"/>
  <c r="EC27" i="79"/>
  <c r="EB27" i="79"/>
  <c r="EA27" i="79"/>
  <c r="DZ27" i="79"/>
  <c r="DY27" i="79"/>
  <c r="DX27" i="79"/>
  <c r="DW27" i="79"/>
  <c r="DV27" i="79"/>
  <c r="DU27" i="79"/>
  <c r="DT27" i="79"/>
  <c r="DS27" i="79"/>
  <c r="DR27" i="79"/>
  <c r="DQ27" i="79"/>
  <c r="DP27" i="79"/>
  <c r="DO27" i="79"/>
  <c r="DN27" i="79"/>
  <c r="DM27" i="79"/>
  <c r="DL27" i="79"/>
  <c r="DK27" i="79"/>
  <c r="DJ27" i="79"/>
  <c r="DI27" i="79"/>
  <c r="DH27" i="79"/>
  <c r="DG27" i="79"/>
  <c r="DF27" i="79"/>
  <c r="DE27" i="79"/>
  <c r="DD27" i="79"/>
  <c r="DC27" i="79"/>
  <c r="DB27" i="79"/>
  <c r="DA27" i="79"/>
  <c r="CZ27" i="79"/>
  <c r="CY27" i="79"/>
  <c r="CX27" i="79"/>
  <c r="CW27" i="79"/>
  <c r="CV27" i="79"/>
  <c r="CU27" i="79"/>
  <c r="CT27" i="79"/>
  <c r="CS27" i="79"/>
  <c r="CR27" i="79"/>
  <c r="CQ27" i="79"/>
  <c r="CP27" i="79"/>
  <c r="CO27" i="79"/>
  <c r="CN27" i="79"/>
  <c r="CM27" i="79"/>
  <c r="CL27" i="79"/>
  <c r="CK27" i="79"/>
  <c r="CJ27" i="79"/>
  <c r="CI27" i="79"/>
  <c r="CH27" i="79"/>
  <c r="CG27" i="79"/>
  <c r="CF27" i="79"/>
  <c r="CE27" i="79"/>
  <c r="CD27" i="79"/>
  <c r="CC27" i="79"/>
  <c r="CB27" i="79"/>
  <c r="CA27" i="79"/>
  <c r="BZ27" i="79"/>
  <c r="BY27" i="79"/>
  <c r="BX27" i="79"/>
  <c r="BW27" i="79"/>
  <c r="BV27" i="79"/>
  <c r="BU27" i="79"/>
  <c r="BT27" i="79"/>
  <c r="BS27" i="79"/>
  <c r="BR27" i="79"/>
  <c r="BQ27" i="79"/>
  <c r="BP27" i="79"/>
  <c r="BO27" i="79"/>
  <c r="BN27" i="79"/>
  <c r="BM27" i="79"/>
  <c r="BL27" i="79"/>
  <c r="BK27" i="79"/>
  <c r="BJ27" i="79"/>
  <c r="BI27" i="79"/>
  <c r="BH27" i="79"/>
  <c r="BG27" i="79"/>
  <c r="BF27" i="79"/>
  <c r="BE27" i="79"/>
  <c r="BD27" i="79"/>
  <c r="BC27" i="79"/>
  <c r="BB27" i="79"/>
  <c r="BA27" i="79"/>
  <c r="AZ27" i="79"/>
  <c r="AY27" i="79"/>
  <c r="AX27" i="79"/>
  <c r="AW27" i="79"/>
  <c r="AV27" i="79"/>
  <c r="AU27" i="79"/>
  <c r="AT27" i="79"/>
  <c r="AS27" i="79"/>
  <c r="AR27" i="79"/>
  <c r="AQ27" i="79"/>
  <c r="AP27" i="79"/>
  <c r="AO27" i="79"/>
  <c r="AN27" i="79"/>
  <c r="AM27" i="79"/>
  <c r="AL27" i="79"/>
  <c r="AK27" i="79"/>
  <c r="AJ27" i="79"/>
  <c r="AI27" i="79"/>
  <c r="AH27" i="79"/>
  <c r="AG27" i="79"/>
  <c r="AF27" i="79"/>
  <c r="AE27" i="79"/>
  <c r="AD27" i="79"/>
  <c r="AC27" i="79"/>
  <c r="AB27" i="79"/>
  <c r="AA27" i="79"/>
  <c r="Z27" i="79"/>
  <c r="Y27" i="79"/>
  <c r="X27" i="79"/>
  <c r="W27" i="79"/>
  <c r="V27" i="79"/>
  <c r="U27" i="79"/>
  <c r="T27" i="79"/>
  <c r="S27" i="79"/>
  <c r="R27" i="79"/>
  <c r="Q27" i="79"/>
  <c r="P27" i="79"/>
  <c r="O27" i="79"/>
  <c r="N27" i="79"/>
  <c r="M27" i="79"/>
  <c r="L27" i="79"/>
  <c r="K27" i="79"/>
  <c r="J27" i="79"/>
  <c r="I27" i="79"/>
  <c r="H27" i="79"/>
  <c r="G27" i="79"/>
  <c r="F27" i="79"/>
  <c r="E27" i="79"/>
  <c r="D27" i="79"/>
  <c r="C27" i="79"/>
  <c r="B27" i="79"/>
  <c r="EF25" i="79"/>
  <c r="EE25" i="79"/>
  <c r="ED25" i="79"/>
  <c r="EC25" i="79"/>
  <c r="EB25" i="79"/>
  <c r="EA25" i="79"/>
  <c r="DZ25" i="79"/>
  <c r="DY25" i="79"/>
  <c r="DX25" i="79"/>
  <c r="DW25" i="79"/>
  <c r="DV25" i="79"/>
  <c r="DU25" i="79"/>
  <c r="DT25" i="79"/>
  <c r="DS25" i="79"/>
  <c r="DR25" i="79"/>
  <c r="DQ25" i="79"/>
  <c r="DP25" i="79"/>
  <c r="DO25" i="79"/>
  <c r="DN25" i="79"/>
  <c r="DM25" i="79"/>
  <c r="DL25" i="79"/>
  <c r="DK25" i="79"/>
  <c r="DJ25" i="79"/>
  <c r="DI25" i="79"/>
  <c r="DH25" i="79"/>
  <c r="DG25" i="79"/>
  <c r="DF25" i="79"/>
  <c r="DE25" i="79"/>
  <c r="DD25" i="79"/>
  <c r="DC25" i="79"/>
  <c r="DB25" i="79"/>
  <c r="DA25" i="79"/>
  <c r="CZ25" i="79"/>
  <c r="CY25" i="79"/>
  <c r="CX25" i="79"/>
  <c r="CW25" i="79"/>
  <c r="CV25" i="79"/>
  <c r="CU25" i="79"/>
  <c r="CT25" i="79"/>
  <c r="CS25" i="79"/>
  <c r="CR25" i="79"/>
  <c r="CQ25" i="79"/>
  <c r="CP25" i="79"/>
  <c r="CO25" i="79"/>
  <c r="CN25" i="79"/>
  <c r="CM25" i="79"/>
  <c r="CL25" i="79"/>
  <c r="CK25" i="79"/>
  <c r="CJ25" i="79"/>
  <c r="CI25" i="79"/>
  <c r="CH25" i="79"/>
  <c r="CG25" i="79"/>
  <c r="CF25" i="79"/>
  <c r="CE25" i="79"/>
  <c r="CD25" i="79"/>
  <c r="CC25" i="79"/>
  <c r="CB25" i="79"/>
  <c r="CA25" i="79"/>
  <c r="BZ25" i="79"/>
  <c r="BY25" i="79"/>
  <c r="BX25" i="79"/>
  <c r="BW25" i="79"/>
  <c r="BV25" i="79"/>
  <c r="BU25" i="79"/>
  <c r="BT25" i="79"/>
  <c r="BS25" i="79"/>
  <c r="BR25" i="79"/>
  <c r="BQ25" i="79"/>
  <c r="BP25" i="79"/>
  <c r="BO25" i="79"/>
  <c r="BN25" i="79"/>
  <c r="BM25" i="79"/>
  <c r="BL25" i="79"/>
  <c r="BK25" i="79"/>
  <c r="BJ25" i="79"/>
  <c r="BI25" i="79"/>
  <c r="BH25" i="79"/>
  <c r="BG25" i="79"/>
  <c r="BF25" i="79"/>
  <c r="BE25" i="79"/>
  <c r="BD25" i="79"/>
  <c r="BC25" i="79"/>
  <c r="BB25" i="79"/>
  <c r="BA25" i="79"/>
  <c r="AZ25" i="79"/>
  <c r="AY25" i="79"/>
  <c r="AX25" i="79"/>
  <c r="AW25" i="79"/>
  <c r="AV25" i="79"/>
  <c r="AU25" i="79"/>
  <c r="AT25" i="79"/>
  <c r="AS25" i="79"/>
  <c r="AR25" i="79"/>
  <c r="AQ25" i="79"/>
  <c r="AP25" i="79"/>
  <c r="AO25" i="79"/>
  <c r="AN25" i="79"/>
  <c r="AM25" i="79"/>
  <c r="AL25" i="79"/>
  <c r="AK25" i="79"/>
  <c r="AJ25" i="79"/>
  <c r="AI25" i="79"/>
  <c r="AH25" i="79"/>
  <c r="AG25" i="79"/>
  <c r="AF25" i="79"/>
  <c r="AE25" i="79"/>
  <c r="AD25" i="79"/>
  <c r="AC25" i="79"/>
  <c r="AB25" i="79"/>
  <c r="AA25" i="79"/>
  <c r="Z25" i="79"/>
  <c r="Y25" i="79"/>
  <c r="X25" i="79"/>
  <c r="W25" i="79"/>
  <c r="V25" i="79"/>
  <c r="U25" i="79"/>
  <c r="T25" i="79"/>
  <c r="S25" i="79"/>
  <c r="R25" i="79"/>
  <c r="Q25" i="79"/>
  <c r="P25" i="79"/>
  <c r="O25" i="79"/>
  <c r="N25" i="79"/>
  <c r="M25" i="79"/>
  <c r="L25" i="79"/>
  <c r="K25" i="79"/>
  <c r="J25" i="79"/>
  <c r="I25" i="79"/>
  <c r="H25" i="79"/>
  <c r="G25" i="79"/>
  <c r="F25" i="79"/>
  <c r="E25" i="79"/>
  <c r="D25" i="79"/>
  <c r="C25" i="79"/>
  <c r="B25" i="79"/>
  <c r="EF23" i="79"/>
  <c r="EE23" i="79"/>
  <c r="ED23" i="79"/>
  <c r="EC23" i="79"/>
  <c r="EB23" i="79"/>
  <c r="EA23" i="79"/>
  <c r="DZ23" i="79"/>
  <c r="DY23" i="79"/>
  <c r="DX23" i="79"/>
  <c r="DW23" i="79"/>
  <c r="DV23" i="79"/>
  <c r="DU23" i="79"/>
  <c r="DT23" i="79"/>
  <c r="DS23" i="79"/>
  <c r="DR23" i="79"/>
  <c r="DQ23" i="79"/>
  <c r="DP23" i="79"/>
  <c r="DO23" i="79"/>
  <c r="DN23" i="79"/>
  <c r="DM23" i="79"/>
  <c r="DL23" i="79"/>
  <c r="DK23" i="79"/>
  <c r="DJ23" i="79"/>
  <c r="DI23" i="79"/>
  <c r="DH23" i="79"/>
  <c r="DG23" i="79"/>
  <c r="DF23" i="79"/>
  <c r="DE23" i="79"/>
  <c r="DD23" i="79"/>
  <c r="DC23" i="79"/>
  <c r="DB23" i="79"/>
  <c r="DA23" i="79"/>
  <c r="CZ23" i="79"/>
  <c r="CY23" i="79"/>
  <c r="CX23" i="79"/>
  <c r="CW23" i="79"/>
  <c r="CV23" i="79"/>
  <c r="CU23" i="79"/>
  <c r="CT23" i="79"/>
  <c r="CS23" i="79"/>
  <c r="CR23" i="79"/>
  <c r="CQ23" i="79"/>
  <c r="CP23" i="79"/>
  <c r="CO23" i="79"/>
  <c r="CN23" i="79"/>
  <c r="CM23" i="79"/>
  <c r="CL23" i="79"/>
  <c r="CK23" i="79"/>
  <c r="CJ23" i="79"/>
  <c r="CI23" i="79"/>
  <c r="CH23" i="79"/>
  <c r="CG23" i="79"/>
  <c r="CF23" i="79"/>
  <c r="CE23" i="79"/>
  <c r="CD23" i="79"/>
  <c r="CC23" i="79"/>
  <c r="CB23" i="79"/>
  <c r="CA23" i="79"/>
  <c r="BZ23" i="79"/>
  <c r="BY23" i="79"/>
  <c r="BX23" i="79"/>
  <c r="BW23" i="79"/>
  <c r="BV23" i="79"/>
  <c r="BU23" i="79"/>
  <c r="BT23" i="79"/>
  <c r="BS23" i="79"/>
  <c r="BR23" i="79"/>
  <c r="BQ23" i="79"/>
  <c r="BP23" i="79"/>
  <c r="BO23" i="79"/>
  <c r="BN23" i="79"/>
  <c r="BM23" i="79"/>
  <c r="BL23" i="79"/>
  <c r="BK23" i="79"/>
  <c r="BJ23" i="79"/>
  <c r="BI23" i="79"/>
  <c r="BH23" i="79"/>
  <c r="BG23" i="79"/>
  <c r="BF23" i="79"/>
  <c r="BE23" i="79"/>
  <c r="BD23" i="79"/>
  <c r="BC23" i="79"/>
  <c r="BB23" i="79"/>
  <c r="BA23" i="79"/>
  <c r="AZ23" i="79"/>
  <c r="AY23" i="79"/>
  <c r="AX23" i="79"/>
  <c r="AW23" i="79"/>
  <c r="AV23" i="79"/>
  <c r="AU23" i="79"/>
  <c r="AT23" i="79"/>
  <c r="AS23" i="79"/>
  <c r="AR23" i="79"/>
  <c r="AQ23" i="79"/>
  <c r="AP23" i="79"/>
  <c r="AO23" i="79"/>
  <c r="AN23" i="79"/>
  <c r="AM23" i="79"/>
  <c r="AL23" i="79"/>
  <c r="AK23" i="79"/>
  <c r="AJ23" i="79"/>
  <c r="AI23" i="79"/>
  <c r="AH23" i="79"/>
  <c r="AG23" i="79"/>
  <c r="AF23" i="79"/>
  <c r="AE23" i="79"/>
  <c r="AD23" i="79"/>
  <c r="AC23" i="79"/>
  <c r="AB23" i="79"/>
  <c r="AA23" i="79"/>
  <c r="Z23" i="79"/>
  <c r="Y23" i="79"/>
  <c r="X23" i="79"/>
  <c r="W23" i="79"/>
  <c r="V23" i="79"/>
  <c r="U23" i="79"/>
  <c r="T23" i="79"/>
  <c r="S23" i="79"/>
  <c r="R23" i="79"/>
  <c r="Q23" i="79"/>
  <c r="P23" i="79"/>
  <c r="O23" i="79"/>
  <c r="N23" i="79"/>
  <c r="M23" i="79"/>
  <c r="L23" i="79"/>
  <c r="K23" i="79"/>
  <c r="J23" i="79"/>
  <c r="I23" i="79"/>
  <c r="H23" i="79"/>
  <c r="G23" i="79"/>
  <c r="F23" i="79"/>
  <c r="E23" i="79"/>
  <c r="D23" i="79"/>
  <c r="C23" i="79"/>
  <c r="B23" i="79"/>
  <c r="EF21" i="79"/>
  <c r="EE21" i="79"/>
  <c r="ED21" i="79"/>
  <c r="EC21" i="79"/>
  <c r="EB21" i="79"/>
  <c r="EA21" i="79"/>
  <c r="DZ21" i="79"/>
  <c r="DY21" i="79"/>
  <c r="DX21" i="79"/>
  <c r="DW21" i="79"/>
  <c r="DV21" i="79"/>
  <c r="DU21" i="79"/>
  <c r="DT21" i="79"/>
  <c r="DS21" i="79"/>
  <c r="DR21" i="79"/>
  <c r="DQ21" i="79"/>
  <c r="DP21" i="79"/>
  <c r="DO21" i="79"/>
  <c r="DN21" i="79"/>
  <c r="DM21" i="79"/>
  <c r="DL21" i="79"/>
  <c r="DK21" i="79"/>
  <c r="DJ21" i="79"/>
  <c r="DI21" i="79"/>
  <c r="DH21" i="79"/>
  <c r="DG21" i="79"/>
  <c r="DF21" i="79"/>
  <c r="DE21" i="79"/>
  <c r="DD21" i="79"/>
  <c r="DC21" i="79"/>
  <c r="DB21" i="79"/>
  <c r="DA21" i="79"/>
  <c r="CZ21" i="79"/>
  <c r="CY21" i="79"/>
  <c r="CX21" i="79"/>
  <c r="CW21" i="79"/>
  <c r="CV21" i="79"/>
  <c r="CU21" i="79"/>
  <c r="CT21" i="79"/>
  <c r="CS21" i="79"/>
  <c r="CR21" i="79"/>
  <c r="CQ21" i="79"/>
  <c r="CP21" i="79"/>
  <c r="CO21" i="79"/>
  <c r="CN21" i="79"/>
  <c r="CM21" i="79"/>
  <c r="CL21" i="79"/>
  <c r="CK21" i="79"/>
  <c r="CJ21" i="79"/>
  <c r="CI21" i="79"/>
  <c r="CH21" i="79"/>
  <c r="CG21" i="79"/>
  <c r="CF21" i="79"/>
  <c r="CE21" i="79"/>
  <c r="CD21" i="79"/>
  <c r="CC21" i="79"/>
  <c r="CB21" i="79"/>
  <c r="CA21" i="79"/>
  <c r="BZ21" i="79"/>
  <c r="BY21" i="79"/>
  <c r="BX21" i="79"/>
  <c r="BW21" i="79"/>
  <c r="BV21" i="79"/>
  <c r="BU21" i="79"/>
  <c r="BT21" i="79"/>
  <c r="BS21" i="79"/>
  <c r="BR21" i="79"/>
  <c r="BQ21" i="79"/>
  <c r="BP21" i="79"/>
  <c r="BO21" i="79"/>
  <c r="BN21" i="79"/>
  <c r="BM21" i="79"/>
  <c r="BL21" i="79"/>
  <c r="BK21" i="79"/>
  <c r="BJ21" i="79"/>
  <c r="BI21" i="79"/>
  <c r="BH21" i="79"/>
  <c r="BG21" i="79"/>
  <c r="BF21" i="79"/>
  <c r="BE21" i="79"/>
  <c r="BD21" i="79"/>
  <c r="BC21" i="79"/>
  <c r="BB21" i="79"/>
  <c r="BA21" i="79"/>
  <c r="AZ21" i="79"/>
  <c r="AY21" i="79"/>
  <c r="AX21" i="79"/>
  <c r="AW21" i="79"/>
  <c r="AV21" i="79"/>
  <c r="AU21" i="79"/>
  <c r="AT21" i="79"/>
  <c r="AS21" i="79"/>
  <c r="AR21" i="79"/>
  <c r="AQ21" i="79"/>
  <c r="AP21" i="79"/>
  <c r="AO21" i="79"/>
  <c r="AN21" i="79"/>
  <c r="AM21" i="79"/>
  <c r="AL21" i="79"/>
  <c r="AK21" i="79"/>
  <c r="AJ21" i="79"/>
  <c r="AI21" i="79"/>
  <c r="AH21" i="79"/>
  <c r="AG21" i="79"/>
  <c r="AF21" i="79"/>
  <c r="AE21" i="79"/>
  <c r="AD21" i="79"/>
  <c r="AC21" i="79"/>
  <c r="AB21" i="79"/>
  <c r="AA21" i="79"/>
  <c r="Z21" i="79"/>
  <c r="Y21" i="79"/>
  <c r="X21" i="79"/>
  <c r="W21" i="79"/>
  <c r="V21" i="79"/>
  <c r="U21" i="79"/>
  <c r="T21" i="79"/>
  <c r="S21" i="79"/>
  <c r="R21" i="79"/>
  <c r="Q21" i="79"/>
  <c r="P21" i="79"/>
  <c r="O21" i="79"/>
  <c r="N21" i="79"/>
  <c r="M21" i="79"/>
  <c r="L21" i="79"/>
  <c r="K21" i="79"/>
  <c r="J21" i="79"/>
  <c r="I21" i="79"/>
  <c r="H21" i="79"/>
  <c r="G21" i="79"/>
  <c r="F21" i="79"/>
  <c r="E21" i="79"/>
  <c r="D21" i="79"/>
  <c r="C21" i="79"/>
  <c r="B21" i="79"/>
  <c r="EF20" i="79"/>
  <c r="EE20" i="79"/>
  <c r="ED20" i="79"/>
  <c r="EC20" i="79"/>
  <c r="EB20" i="79"/>
  <c r="EA20" i="79"/>
  <c r="DZ20" i="79"/>
  <c r="DY20" i="79"/>
  <c r="DX20" i="79"/>
  <c r="DW20" i="79"/>
  <c r="DV20" i="79"/>
  <c r="DU20" i="79"/>
  <c r="DT20" i="79"/>
  <c r="DS20" i="79"/>
  <c r="DR20" i="79"/>
  <c r="DQ20" i="79"/>
  <c r="DP20" i="79"/>
  <c r="DO20" i="79"/>
  <c r="DN20" i="79"/>
  <c r="DM20" i="79"/>
  <c r="DL20" i="79"/>
  <c r="DK20" i="79"/>
  <c r="DJ20" i="79"/>
  <c r="DI20" i="79"/>
  <c r="DH20" i="79"/>
  <c r="DG20" i="79"/>
  <c r="DF20" i="79"/>
  <c r="DE20" i="79"/>
  <c r="DD20" i="79"/>
  <c r="DC20" i="79"/>
  <c r="DB20" i="79"/>
  <c r="DA20" i="79"/>
  <c r="CZ20" i="79"/>
  <c r="CY20" i="79"/>
  <c r="CX20" i="79"/>
  <c r="CW20" i="79"/>
  <c r="CV20" i="79"/>
  <c r="CU20" i="79"/>
  <c r="CT20" i="79"/>
  <c r="CS20" i="79"/>
  <c r="CR20" i="79"/>
  <c r="CQ20" i="79"/>
  <c r="CP20" i="79"/>
  <c r="CO20" i="79"/>
  <c r="CN20" i="79"/>
  <c r="CM20" i="79"/>
  <c r="CL20" i="79"/>
  <c r="CK20" i="79"/>
  <c r="CJ20" i="79"/>
  <c r="CI20" i="79"/>
  <c r="CH20" i="79"/>
  <c r="CG20" i="79"/>
  <c r="CF20" i="79"/>
  <c r="CE20" i="79"/>
  <c r="CD20" i="79"/>
  <c r="CC20" i="79"/>
  <c r="CB20" i="79"/>
  <c r="CA20" i="79"/>
  <c r="BZ20" i="79"/>
  <c r="BY20" i="79"/>
  <c r="BX20" i="79"/>
  <c r="BW20" i="79"/>
  <c r="BV20" i="79"/>
  <c r="BU20" i="79"/>
  <c r="BT20" i="79"/>
  <c r="BS20" i="79"/>
  <c r="BR20" i="79"/>
  <c r="BQ20" i="79"/>
  <c r="BP20" i="79"/>
  <c r="BO20" i="79"/>
  <c r="BN20" i="79"/>
  <c r="BM20" i="79"/>
  <c r="BL20" i="79"/>
  <c r="BK20" i="79"/>
  <c r="BJ20" i="79"/>
  <c r="BI20" i="79"/>
  <c r="BH20" i="79"/>
  <c r="BG20" i="79"/>
  <c r="BF20" i="79"/>
  <c r="BE20" i="79"/>
  <c r="BD20" i="79"/>
  <c r="BC20" i="79"/>
  <c r="BB20" i="79"/>
  <c r="BA20" i="79"/>
  <c r="AZ20" i="79"/>
  <c r="AY20" i="79"/>
  <c r="AX20" i="79"/>
  <c r="AW20" i="79"/>
  <c r="AV20" i="79"/>
  <c r="AU20" i="79"/>
  <c r="AT20" i="79"/>
  <c r="AS20" i="79"/>
  <c r="AR20" i="79"/>
  <c r="AQ20" i="79"/>
  <c r="AP20" i="79"/>
  <c r="AO20" i="79"/>
  <c r="AN20" i="79"/>
  <c r="AM20" i="79"/>
  <c r="AL20" i="79"/>
  <c r="AK20" i="79"/>
  <c r="AJ20" i="79"/>
  <c r="AI20" i="79"/>
  <c r="AH20" i="79"/>
  <c r="AG20" i="79"/>
  <c r="AF20" i="79"/>
  <c r="AE20" i="79"/>
  <c r="AD20" i="79"/>
  <c r="AC20" i="79"/>
  <c r="AB20" i="79"/>
  <c r="AA20" i="79"/>
  <c r="Z20" i="79"/>
  <c r="Y20" i="79"/>
  <c r="X20" i="79"/>
  <c r="W20" i="79"/>
  <c r="V20" i="79"/>
  <c r="U20" i="79"/>
  <c r="T20" i="79"/>
  <c r="S20" i="79"/>
  <c r="R20" i="79"/>
  <c r="Q20" i="79"/>
  <c r="P20" i="79"/>
  <c r="O20" i="79"/>
  <c r="N20" i="79"/>
  <c r="M20" i="79"/>
  <c r="L20" i="79"/>
  <c r="K20" i="79"/>
  <c r="J20" i="79"/>
  <c r="I20" i="79"/>
  <c r="H20" i="79"/>
  <c r="G20" i="79"/>
  <c r="F20" i="79"/>
  <c r="E20" i="79"/>
  <c r="D20" i="79"/>
  <c r="C20" i="79"/>
  <c r="B20" i="79"/>
  <c r="EF18" i="79"/>
  <c r="EE18" i="79"/>
  <c r="ED18" i="79"/>
  <c r="EC18" i="79"/>
  <c r="EB18" i="79"/>
  <c r="EA18" i="79"/>
  <c r="DZ18" i="79"/>
  <c r="DY18" i="79"/>
  <c r="DX18" i="79"/>
  <c r="DW18" i="79"/>
  <c r="DV18" i="79"/>
  <c r="DU18" i="79"/>
  <c r="DT18" i="79"/>
  <c r="DS18" i="79"/>
  <c r="DR18" i="79"/>
  <c r="DQ18" i="79"/>
  <c r="DP18" i="79"/>
  <c r="DO18" i="79"/>
  <c r="DN18" i="79"/>
  <c r="DM18" i="79"/>
  <c r="DL18" i="79"/>
  <c r="DK18" i="79"/>
  <c r="DJ18" i="79"/>
  <c r="DI18" i="79"/>
  <c r="DH18" i="79"/>
  <c r="DG18" i="79"/>
  <c r="DF18" i="79"/>
  <c r="DE18" i="79"/>
  <c r="DD18" i="79"/>
  <c r="DC18" i="79"/>
  <c r="DB18" i="79"/>
  <c r="DA18" i="79"/>
  <c r="CZ18" i="79"/>
  <c r="CY18" i="79"/>
  <c r="CX18" i="79"/>
  <c r="CW18" i="79"/>
  <c r="CV18" i="79"/>
  <c r="CU18" i="79"/>
  <c r="CT18" i="79"/>
  <c r="CS18" i="79"/>
  <c r="CR18" i="79"/>
  <c r="CQ18" i="79"/>
  <c r="CP18" i="79"/>
  <c r="CO18" i="79"/>
  <c r="CN18" i="79"/>
  <c r="CM18" i="79"/>
  <c r="CL18" i="79"/>
  <c r="CK18" i="79"/>
  <c r="CJ18" i="79"/>
  <c r="CI18" i="79"/>
  <c r="CH18" i="79"/>
  <c r="CG18" i="79"/>
  <c r="CF18" i="79"/>
  <c r="CE18" i="79"/>
  <c r="CD18" i="79"/>
  <c r="CC18" i="79"/>
  <c r="CB18" i="79"/>
  <c r="CA18" i="79"/>
  <c r="BZ18" i="79"/>
  <c r="BY18" i="79"/>
  <c r="BX18" i="79"/>
  <c r="BW18" i="79"/>
  <c r="BV18" i="79"/>
  <c r="BU18" i="79"/>
  <c r="BT18" i="79"/>
  <c r="BS18" i="79"/>
  <c r="BR18" i="79"/>
  <c r="BQ18" i="79"/>
  <c r="BP18" i="79"/>
  <c r="BO18" i="79"/>
  <c r="BN18" i="79"/>
  <c r="BM18" i="79"/>
  <c r="BL18" i="79"/>
  <c r="BK18" i="79"/>
  <c r="BJ18" i="79"/>
  <c r="BI18" i="79"/>
  <c r="BH18" i="79"/>
  <c r="BG18" i="79"/>
  <c r="BF18" i="79"/>
  <c r="BE18" i="79"/>
  <c r="BD18" i="79"/>
  <c r="BC18" i="79"/>
  <c r="BB18" i="79"/>
  <c r="BA18" i="79"/>
  <c r="AZ18" i="79"/>
  <c r="AY18" i="79"/>
  <c r="AX18" i="79"/>
  <c r="AW18" i="79"/>
  <c r="AV18" i="79"/>
  <c r="AU18" i="79"/>
  <c r="AT18" i="79"/>
  <c r="AS18" i="79"/>
  <c r="AR18" i="79"/>
  <c r="AQ18" i="79"/>
  <c r="AP18" i="79"/>
  <c r="AO18" i="79"/>
  <c r="AN18" i="79"/>
  <c r="AM18" i="79"/>
  <c r="AL18" i="79"/>
  <c r="AK18" i="79"/>
  <c r="AJ18" i="79"/>
  <c r="AI18" i="79"/>
  <c r="AH18" i="79"/>
  <c r="AG18" i="79"/>
  <c r="AF18" i="79"/>
  <c r="AE18" i="79"/>
  <c r="AD18" i="79"/>
  <c r="AC18" i="79"/>
  <c r="AB18" i="79"/>
  <c r="AA18" i="79"/>
  <c r="Z18" i="79"/>
  <c r="Y18" i="79"/>
  <c r="X18" i="79"/>
  <c r="W18" i="79"/>
  <c r="V18" i="79"/>
  <c r="U18" i="79"/>
  <c r="T18" i="79"/>
  <c r="S18" i="79"/>
  <c r="R18" i="79"/>
  <c r="Q18" i="79"/>
  <c r="P18" i="79"/>
  <c r="O18" i="79"/>
  <c r="N18" i="79"/>
  <c r="M18" i="79"/>
  <c r="L18" i="79"/>
  <c r="K18" i="79"/>
  <c r="J18" i="79"/>
  <c r="I18" i="79"/>
  <c r="H18" i="79"/>
  <c r="G18" i="79"/>
  <c r="F18" i="79"/>
  <c r="E18" i="79"/>
  <c r="D18" i="79"/>
  <c r="C18" i="79"/>
  <c r="B18" i="79"/>
  <c r="EF17" i="79"/>
  <c r="EE17" i="79"/>
  <c r="ED17" i="79"/>
  <c r="EC17" i="79"/>
  <c r="EB17" i="79"/>
  <c r="EA17" i="79"/>
  <c r="DZ17" i="79"/>
  <c r="DY17" i="79"/>
  <c r="DX17" i="79"/>
  <c r="DW17" i="79"/>
  <c r="DV17" i="79"/>
  <c r="DU17" i="79"/>
  <c r="DT17" i="79"/>
  <c r="DS17" i="79"/>
  <c r="DR17" i="79"/>
  <c r="DQ17" i="79"/>
  <c r="DP17" i="79"/>
  <c r="DO17" i="79"/>
  <c r="DN17" i="79"/>
  <c r="DM17" i="79"/>
  <c r="DL17" i="79"/>
  <c r="DK17" i="79"/>
  <c r="DJ17" i="79"/>
  <c r="DI17" i="79"/>
  <c r="DH17" i="79"/>
  <c r="DG17" i="79"/>
  <c r="DF17" i="79"/>
  <c r="DE17" i="79"/>
  <c r="DD17" i="79"/>
  <c r="DC17" i="79"/>
  <c r="DB17" i="79"/>
  <c r="DA17" i="79"/>
  <c r="CZ17" i="79"/>
  <c r="CY17" i="79"/>
  <c r="CX17" i="79"/>
  <c r="CW17" i="79"/>
  <c r="CV17" i="79"/>
  <c r="CU17" i="79"/>
  <c r="CT17" i="79"/>
  <c r="CS17" i="79"/>
  <c r="CR17" i="79"/>
  <c r="CQ17" i="79"/>
  <c r="CP17" i="79"/>
  <c r="CO17" i="79"/>
  <c r="CN17" i="79"/>
  <c r="CM17" i="79"/>
  <c r="CL17" i="79"/>
  <c r="CK17" i="79"/>
  <c r="CJ17" i="79"/>
  <c r="CI17" i="79"/>
  <c r="CH17" i="79"/>
  <c r="CG17" i="79"/>
  <c r="CF17" i="79"/>
  <c r="CE17" i="79"/>
  <c r="CD17" i="79"/>
  <c r="CC17" i="79"/>
  <c r="CB17" i="79"/>
  <c r="CA17" i="79"/>
  <c r="BZ17" i="79"/>
  <c r="BY17" i="79"/>
  <c r="BX17" i="79"/>
  <c r="BW17" i="79"/>
  <c r="BV17" i="79"/>
  <c r="BU17" i="79"/>
  <c r="BT17" i="79"/>
  <c r="BS17" i="79"/>
  <c r="BR17" i="79"/>
  <c r="BQ17" i="79"/>
  <c r="BP17" i="79"/>
  <c r="BO17" i="79"/>
  <c r="BN17" i="79"/>
  <c r="BM17" i="79"/>
  <c r="BL17" i="79"/>
  <c r="BK17" i="79"/>
  <c r="BJ17" i="79"/>
  <c r="BI17" i="79"/>
  <c r="BH17" i="79"/>
  <c r="BG17" i="79"/>
  <c r="BF17" i="79"/>
  <c r="BE17" i="79"/>
  <c r="BD17" i="79"/>
  <c r="BC17" i="79"/>
  <c r="BB17" i="79"/>
  <c r="BA17" i="79"/>
  <c r="AZ17" i="79"/>
  <c r="AY17" i="79"/>
  <c r="AX17" i="79"/>
  <c r="AW17" i="79"/>
  <c r="AV17" i="79"/>
  <c r="AU17" i="79"/>
  <c r="AT17" i="79"/>
  <c r="AS17" i="79"/>
  <c r="AR17" i="79"/>
  <c r="AQ17" i="79"/>
  <c r="AP17" i="79"/>
  <c r="AO17" i="79"/>
  <c r="AN17" i="79"/>
  <c r="AM17" i="79"/>
  <c r="AL17" i="79"/>
  <c r="AK17" i="79"/>
  <c r="AJ17" i="79"/>
  <c r="AI17" i="79"/>
  <c r="AH17" i="79"/>
  <c r="AG17" i="79"/>
  <c r="AF17" i="79"/>
  <c r="AE17" i="79"/>
  <c r="AD17" i="79"/>
  <c r="AC17" i="79"/>
  <c r="AB17" i="79"/>
  <c r="AA17" i="79"/>
  <c r="Z17" i="79"/>
  <c r="Y17" i="79"/>
  <c r="X17" i="79"/>
  <c r="W17" i="79"/>
  <c r="V17" i="79"/>
  <c r="U17" i="79"/>
  <c r="T17" i="79"/>
  <c r="S17" i="79"/>
  <c r="R17" i="79"/>
  <c r="Q17" i="79"/>
  <c r="P17" i="79"/>
  <c r="O17" i="79"/>
  <c r="N17" i="79"/>
  <c r="M17" i="79"/>
  <c r="L17" i="79"/>
  <c r="K17" i="79"/>
  <c r="J17" i="79"/>
  <c r="I17" i="79"/>
  <c r="H17" i="79"/>
  <c r="G17" i="79"/>
  <c r="F17" i="79"/>
  <c r="E17" i="79"/>
  <c r="D17" i="79"/>
  <c r="C17" i="79"/>
  <c r="B17" i="79"/>
  <c r="EF15" i="79"/>
  <c r="EE15" i="79"/>
  <c r="ED15" i="79"/>
  <c r="EC15" i="79"/>
  <c r="EB15" i="79"/>
  <c r="EA15" i="79"/>
  <c r="DZ15" i="79"/>
  <c r="DY15" i="79"/>
  <c r="DX15" i="79"/>
  <c r="DW15" i="79"/>
  <c r="DV15" i="79"/>
  <c r="DU15" i="79"/>
  <c r="DT15" i="79"/>
  <c r="DS15" i="79"/>
  <c r="DR15" i="79"/>
  <c r="DQ15" i="79"/>
  <c r="DP15" i="79"/>
  <c r="DO15" i="79"/>
  <c r="DN15" i="79"/>
  <c r="DM15" i="79"/>
  <c r="DL15" i="79"/>
  <c r="DK15" i="79"/>
  <c r="DJ15" i="79"/>
  <c r="DI15" i="79"/>
  <c r="DH15" i="79"/>
  <c r="DG15" i="79"/>
  <c r="DF15" i="79"/>
  <c r="DE15" i="79"/>
  <c r="DD15" i="79"/>
  <c r="DC15" i="79"/>
  <c r="DB15" i="79"/>
  <c r="DA15" i="79"/>
  <c r="CZ15" i="79"/>
  <c r="CY15" i="79"/>
  <c r="CX15" i="79"/>
  <c r="CW15" i="79"/>
  <c r="CV15" i="79"/>
  <c r="CU15" i="79"/>
  <c r="CT15" i="79"/>
  <c r="CS15" i="79"/>
  <c r="CR15" i="79"/>
  <c r="CQ15" i="79"/>
  <c r="CP15" i="79"/>
  <c r="CO15" i="79"/>
  <c r="CN15" i="79"/>
  <c r="CM15" i="79"/>
  <c r="CL15" i="79"/>
  <c r="CK15" i="79"/>
  <c r="CJ15" i="79"/>
  <c r="CI15" i="79"/>
  <c r="CH15" i="79"/>
  <c r="CG15" i="79"/>
  <c r="CF15" i="79"/>
  <c r="CE15" i="79"/>
  <c r="CD15" i="79"/>
  <c r="CC15" i="79"/>
  <c r="CB15" i="79"/>
  <c r="CA15" i="79"/>
  <c r="BZ15" i="79"/>
  <c r="BY15" i="79"/>
  <c r="BX15" i="79"/>
  <c r="BW15" i="79"/>
  <c r="BV15" i="79"/>
  <c r="BU15" i="79"/>
  <c r="BT15" i="79"/>
  <c r="BS15" i="79"/>
  <c r="BR15" i="79"/>
  <c r="BQ15" i="79"/>
  <c r="BP15" i="79"/>
  <c r="BO15" i="79"/>
  <c r="BN15" i="79"/>
  <c r="BM15" i="79"/>
  <c r="BL15" i="79"/>
  <c r="BK15" i="79"/>
  <c r="BJ15" i="79"/>
  <c r="BI15" i="79"/>
  <c r="BH15" i="79"/>
  <c r="BG15" i="79"/>
  <c r="BF15" i="79"/>
  <c r="BE15" i="79"/>
  <c r="BD15" i="79"/>
  <c r="BC15" i="79"/>
  <c r="BB15" i="79"/>
  <c r="BA15" i="79"/>
  <c r="AZ15" i="79"/>
  <c r="AY15" i="79"/>
  <c r="AX15" i="79"/>
  <c r="AW15" i="79"/>
  <c r="AV15" i="79"/>
  <c r="AU15" i="79"/>
  <c r="AT15" i="79"/>
  <c r="AS15" i="79"/>
  <c r="AR15" i="79"/>
  <c r="AQ15" i="79"/>
  <c r="AP15" i="79"/>
  <c r="AO15" i="79"/>
  <c r="AN15" i="79"/>
  <c r="AM15" i="79"/>
  <c r="AL15" i="79"/>
  <c r="AK15" i="79"/>
  <c r="AJ15" i="79"/>
  <c r="AI15" i="79"/>
  <c r="AH15" i="79"/>
  <c r="AG15" i="79"/>
  <c r="AF15" i="79"/>
  <c r="AE15" i="79"/>
  <c r="AD15" i="79"/>
  <c r="AC15" i="79"/>
  <c r="AB15" i="79"/>
  <c r="AA15" i="79"/>
  <c r="Z15" i="79"/>
  <c r="Y15" i="79"/>
  <c r="X15" i="79"/>
  <c r="W15" i="79"/>
  <c r="V15" i="79"/>
  <c r="U15" i="79"/>
  <c r="T15" i="79"/>
  <c r="S15" i="79"/>
  <c r="R15" i="79"/>
  <c r="Q15" i="79"/>
  <c r="P15" i="79"/>
  <c r="O15" i="79"/>
  <c r="N15" i="79"/>
  <c r="M15" i="79"/>
  <c r="L15" i="79"/>
  <c r="K15" i="79"/>
  <c r="J15" i="79"/>
  <c r="I15" i="79"/>
  <c r="H15" i="79"/>
  <c r="G15" i="79"/>
  <c r="F15" i="79"/>
  <c r="E15" i="79"/>
  <c r="D15" i="79"/>
  <c r="C15" i="79"/>
  <c r="B15" i="79"/>
  <c r="EF14" i="79"/>
  <c r="EE14" i="79"/>
  <c r="ED14" i="79"/>
  <c r="EC14" i="79"/>
  <c r="EB14" i="79"/>
  <c r="EA14" i="79"/>
  <c r="DZ14" i="79"/>
  <c r="DY14" i="79"/>
  <c r="DX14" i="79"/>
  <c r="DW14" i="79"/>
  <c r="DV14" i="79"/>
  <c r="DU14" i="79"/>
  <c r="DT14" i="79"/>
  <c r="DS14" i="79"/>
  <c r="DR14" i="79"/>
  <c r="DQ14" i="79"/>
  <c r="DP14" i="79"/>
  <c r="DO14" i="79"/>
  <c r="DN14" i="79"/>
  <c r="DM14" i="79"/>
  <c r="DL14" i="79"/>
  <c r="DK14" i="79"/>
  <c r="DJ14" i="79"/>
  <c r="DI14" i="79"/>
  <c r="DH14" i="79"/>
  <c r="DG14" i="79"/>
  <c r="DF14" i="79"/>
  <c r="DE14" i="79"/>
  <c r="DD14" i="79"/>
  <c r="DC14" i="79"/>
  <c r="DB14" i="79"/>
  <c r="DA14" i="79"/>
  <c r="CZ14" i="79"/>
  <c r="CY14" i="79"/>
  <c r="CX14" i="79"/>
  <c r="CW14" i="79"/>
  <c r="CV14" i="79"/>
  <c r="CU14" i="79"/>
  <c r="CT14" i="79"/>
  <c r="CS14" i="79"/>
  <c r="CR14" i="79"/>
  <c r="CQ14" i="79"/>
  <c r="CP14" i="79"/>
  <c r="CO14" i="79"/>
  <c r="CN14" i="79"/>
  <c r="CM14" i="79"/>
  <c r="CL14" i="79"/>
  <c r="CK14" i="79"/>
  <c r="CJ14" i="79"/>
  <c r="CI14" i="79"/>
  <c r="CH14" i="79"/>
  <c r="CG14" i="79"/>
  <c r="CF14" i="79"/>
  <c r="CE14" i="79"/>
  <c r="CD14" i="79"/>
  <c r="CC14" i="79"/>
  <c r="CB14" i="79"/>
  <c r="CA14" i="79"/>
  <c r="BZ14" i="79"/>
  <c r="BY14" i="79"/>
  <c r="BX14" i="79"/>
  <c r="BW14" i="79"/>
  <c r="BV14" i="79"/>
  <c r="BU14" i="79"/>
  <c r="BT14" i="79"/>
  <c r="BS14" i="79"/>
  <c r="BR14" i="79"/>
  <c r="BQ14" i="79"/>
  <c r="BP14" i="79"/>
  <c r="BO14" i="79"/>
  <c r="BN14" i="79"/>
  <c r="BM14" i="79"/>
  <c r="BL14" i="79"/>
  <c r="BK14" i="79"/>
  <c r="BJ14" i="79"/>
  <c r="BI14" i="79"/>
  <c r="BH14" i="79"/>
  <c r="BG14" i="79"/>
  <c r="BF14" i="79"/>
  <c r="BE14" i="79"/>
  <c r="BD14" i="79"/>
  <c r="BC14" i="79"/>
  <c r="BB14" i="79"/>
  <c r="BA14" i="79"/>
  <c r="AZ14" i="79"/>
  <c r="AY14" i="79"/>
  <c r="AX14" i="79"/>
  <c r="AW14" i="79"/>
  <c r="AV14" i="79"/>
  <c r="AU14" i="79"/>
  <c r="AT14" i="79"/>
  <c r="AS14" i="79"/>
  <c r="AR14" i="79"/>
  <c r="AQ14" i="79"/>
  <c r="AP14" i="79"/>
  <c r="AO14" i="79"/>
  <c r="AN14" i="79"/>
  <c r="AM14" i="79"/>
  <c r="AL14" i="79"/>
  <c r="AK14" i="79"/>
  <c r="AJ14" i="79"/>
  <c r="AI14" i="79"/>
  <c r="AH14" i="79"/>
  <c r="AG14" i="79"/>
  <c r="AF14" i="79"/>
  <c r="AE14" i="79"/>
  <c r="AD14" i="79"/>
  <c r="AC14" i="79"/>
  <c r="AB14" i="79"/>
  <c r="AA14" i="79"/>
  <c r="Z14" i="79"/>
  <c r="Y14" i="79"/>
  <c r="X14" i="79"/>
  <c r="W14" i="79"/>
  <c r="V14" i="79"/>
  <c r="U14" i="79"/>
  <c r="T14" i="79"/>
  <c r="S14" i="79"/>
  <c r="R14" i="79"/>
  <c r="Q14" i="79"/>
  <c r="P14" i="79"/>
  <c r="O14" i="79"/>
  <c r="N14" i="79"/>
  <c r="M14" i="79"/>
  <c r="L14" i="79"/>
  <c r="K14" i="79"/>
  <c r="J14" i="79"/>
  <c r="I14" i="79"/>
  <c r="H14" i="79"/>
  <c r="G14" i="79"/>
  <c r="F14" i="79"/>
  <c r="E14" i="79"/>
  <c r="D14" i="79"/>
  <c r="C14" i="79"/>
  <c r="B14" i="79"/>
  <c r="EF12" i="79"/>
  <c r="EE12" i="79"/>
  <c r="ED12" i="79"/>
  <c r="EC12" i="79"/>
  <c r="EB12" i="79"/>
  <c r="EA12" i="79"/>
  <c r="DZ12" i="79"/>
  <c r="DY12" i="79"/>
  <c r="DX12" i="79"/>
  <c r="DW12" i="79"/>
  <c r="DV12" i="79"/>
  <c r="DU12" i="79"/>
  <c r="DT12" i="79"/>
  <c r="DS12" i="79"/>
  <c r="DR12" i="79"/>
  <c r="DQ12" i="79"/>
  <c r="DP12" i="79"/>
  <c r="DO12" i="79"/>
  <c r="DN12" i="79"/>
  <c r="DM12" i="79"/>
  <c r="DL12" i="79"/>
  <c r="DK12" i="79"/>
  <c r="DJ12" i="79"/>
  <c r="DI12" i="79"/>
  <c r="DH12" i="79"/>
  <c r="DG12" i="79"/>
  <c r="DF12" i="79"/>
  <c r="DE12" i="79"/>
  <c r="DD12" i="79"/>
  <c r="DC12" i="79"/>
  <c r="DB12" i="79"/>
  <c r="DA12" i="79"/>
  <c r="CZ12" i="79"/>
  <c r="CY12" i="79"/>
  <c r="CX12" i="79"/>
  <c r="CW12" i="79"/>
  <c r="CV12" i="79"/>
  <c r="CU12" i="79"/>
  <c r="CT12" i="79"/>
  <c r="CS12" i="79"/>
  <c r="CR12" i="79"/>
  <c r="CQ12" i="79"/>
  <c r="CP12" i="79"/>
  <c r="CO12" i="79"/>
  <c r="CN12" i="79"/>
  <c r="CM12" i="79"/>
  <c r="CL12" i="79"/>
  <c r="CK12" i="79"/>
  <c r="CJ12" i="79"/>
  <c r="CI12" i="79"/>
  <c r="CH12" i="79"/>
  <c r="CG12" i="79"/>
  <c r="CF12" i="79"/>
  <c r="CE12" i="79"/>
  <c r="CD12" i="79"/>
  <c r="CC12" i="79"/>
  <c r="CB12" i="79"/>
  <c r="CA12" i="79"/>
  <c r="BZ12" i="79"/>
  <c r="BY12" i="79"/>
  <c r="BX12" i="79"/>
  <c r="BW12" i="79"/>
  <c r="BV12" i="79"/>
  <c r="BU12" i="79"/>
  <c r="BT12" i="79"/>
  <c r="BS12" i="79"/>
  <c r="BR12" i="79"/>
  <c r="BQ12" i="79"/>
  <c r="BP12" i="79"/>
  <c r="BO12" i="79"/>
  <c r="BN12" i="79"/>
  <c r="BM12" i="79"/>
  <c r="BL12" i="79"/>
  <c r="BK12" i="79"/>
  <c r="BJ12" i="79"/>
  <c r="BI12" i="79"/>
  <c r="BH12" i="79"/>
  <c r="BG12" i="79"/>
  <c r="BF12" i="79"/>
  <c r="BE12" i="79"/>
  <c r="BD12" i="79"/>
  <c r="BC12" i="79"/>
  <c r="BB12" i="79"/>
  <c r="BA12" i="79"/>
  <c r="AZ12" i="79"/>
  <c r="AY12" i="79"/>
  <c r="AX12" i="79"/>
  <c r="AW12" i="79"/>
  <c r="AV12" i="79"/>
  <c r="AU12" i="79"/>
  <c r="AT12" i="79"/>
  <c r="AS12" i="79"/>
  <c r="AR12" i="79"/>
  <c r="AQ12" i="79"/>
  <c r="AP12" i="79"/>
  <c r="AO12" i="79"/>
  <c r="AN12" i="79"/>
  <c r="AM12" i="79"/>
  <c r="AL12" i="79"/>
  <c r="AK12" i="79"/>
  <c r="AJ12" i="79"/>
  <c r="AI12" i="79"/>
  <c r="AH12" i="79"/>
  <c r="AG12" i="79"/>
  <c r="AF12" i="79"/>
  <c r="AE12" i="79"/>
  <c r="AD12" i="79"/>
  <c r="AC12" i="79"/>
  <c r="AB12" i="79"/>
  <c r="AA12" i="79"/>
  <c r="Z12" i="79"/>
  <c r="Y12" i="79"/>
  <c r="X12" i="79"/>
  <c r="W12" i="79"/>
  <c r="V12" i="79"/>
  <c r="U12" i="79"/>
  <c r="T12" i="79"/>
  <c r="S12" i="79"/>
  <c r="R12" i="79"/>
  <c r="Q12" i="79"/>
  <c r="P12" i="79"/>
  <c r="O12" i="79"/>
  <c r="N12" i="79"/>
  <c r="M12" i="79"/>
  <c r="L12" i="79"/>
  <c r="K12" i="79"/>
  <c r="J12" i="79"/>
  <c r="I12" i="79"/>
  <c r="H12" i="79"/>
  <c r="G12" i="79"/>
  <c r="F12" i="79"/>
  <c r="E12" i="79"/>
  <c r="D12" i="79"/>
  <c r="C12" i="79"/>
  <c r="B12" i="79"/>
  <c r="EF11" i="79"/>
  <c r="EE11" i="79"/>
  <c r="ED11" i="79"/>
  <c r="EC11" i="79"/>
  <c r="EB11" i="79"/>
  <c r="EA11" i="79"/>
  <c r="DZ11" i="79"/>
  <c r="DY11" i="79"/>
  <c r="DX11" i="79"/>
  <c r="DW11" i="79"/>
  <c r="DV11" i="79"/>
  <c r="DU11" i="79"/>
  <c r="DT11" i="79"/>
  <c r="DS11" i="79"/>
  <c r="DR11" i="79"/>
  <c r="DQ11" i="79"/>
  <c r="DP11" i="79"/>
  <c r="DO11" i="79"/>
  <c r="DN11" i="79"/>
  <c r="DM11" i="79"/>
  <c r="DL11" i="79"/>
  <c r="DK11" i="79"/>
  <c r="DJ11" i="79"/>
  <c r="DI11" i="79"/>
  <c r="DH11" i="79"/>
  <c r="DG11" i="79"/>
  <c r="DF11" i="79"/>
  <c r="DE11" i="79"/>
  <c r="DD11" i="79"/>
  <c r="DC11" i="79"/>
  <c r="DB11" i="79"/>
  <c r="DA11" i="79"/>
  <c r="CZ11" i="79"/>
  <c r="CY11" i="79"/>
  <c r="CX11" i="79"/>
  <c r="CW11" i="79"/>
  <c r="CV11" i="79"/>
  <c r="CU11" i="79"/>
  <c r="CT11" i="79"/>
  <c r="CS11" i="79"/>
  <c r="CR11" i="79"/>
  <c r="CQ11" i="79"/>
  <c r="CP11" i="79"/>
  <c r="CO11" i="79"/>
  <c r="CN11" i="79"/>
  <c r="CM11" i="79"/>
  <c r="CL11" i="79"/>
  <c r="CK11" i="79"/>
  <c r="CJ11" i="79"/>
  <c r="CI11" i="79"/>
  <c r="CH11" i="79"/>
  <c r="CG11" i="79"/>
  <c r="CF11" i="79"/>
  <c r="CE11" i="79"/>
  <c r="CD11" i="79"/>
  <c r="CC11" i="79"/>
  <c r="CB11" i="79"/>
  <c r="CA11" i="79"/>
  <c r="BZ11" i="79"/>
  <c r="BY11" i="79"/>
  <c r="BX11" i="79"/>
  <c r="BW11" i="79"/>
  <c r="BV11" i="79"/>
  <c r="BU11" i="79"/>
  <c r="BT11" i="79"/>
  <c r="BS11" i="79"/>
  <c r="BR11" i="79"/>
  <c r="BQ11" i="79"/>
  <c r="BP11" i="79"/>
  <c r="BO11" i="79"/>
  <c r="BN11" i="79"/>
  <c r="BM11" i="79"/>
  <c r="BL11" i="79"/>
  <c r="BK11" i="79"/>
  <c r="BJ11" i="79"/>
  <c r="BI11" i="79"/>
  <c r="BH11" i="79"/>
  <c r="BG11" i="79"/>
  <c r="BF11" i="79"/>
  <c r="BE11" i="79"/>
  <c r="BD11" i="79"/>
  <c r="BC11" i="79"/>
  <c r="BB11" i="79"/>
  <c r="BA11" i="79"/>
  <c r="AZ11" i="79"/>
  <c r="AY11" i="79"/>
  <c r="AX11" i="79"/>
  <c r="AW11" i="79"/>
  <c r="AV11" i="79"/>
  <c r="AU11" i="79"/>
  <c r="AT11" i="79"/>
  <c r="AS11" i="79"/>
  <c r="AR11" i="79"/>
  <c r="AQ11" i="79"/>
  <c r="AP11" i="79"/>
  <c r="AO11" i="79"/>
  <c r="AN11" i="79"/>
  <c r="AM11" i="79"/>
  <c r="AL11" i="79"/>
  <c r="AK11" i="79"/>
  <c r="AJ11" i="79"/>
  <c r="AI11" i="79"/>
  <c r="AH11" i="79"/>
  <c r="AG11" i="79"/>
  <c r="AF11" i="79"/>
  <c r="AE11" i="79"/>
  <c r="AD11" i="79"/>
  <c r="AC11" i="79"/>
  <c r="AB11" i="79"/>
  <c r="AA11" i="79"/>
  <c r="Z11" i="79"/>
  <c r="Y11" i="79"/>
  <c r="X11" i="79"/>
  <c r="W11" i="79"/>
  <c r="V11" i="79"/>
  <c r="U11" i="79"/>
  <c r="T11" i="79"/>
  <c r="S11" i="79"/>
  <c r="R11" i="79"/>
  <c r="Q11" i="79"/>
  <c r="P11" i="79"/>
  <c r="O11" i="79"/>
  <c r="N11" i="79"/>
  <c r="M11" i="79"/>
  <c r="L11" i="79"/>
  <c r="K11" i="79"/>
  <c r="J11" i="79"/>
  <c r="I11" i="79"/>
  <c r="H11" i="79"/>
  <c r="G11" i="79"/>
  <c r="F11" i="79"/>
  <c r="E11" i="79"/>
  <c r="D11" i="79"/>
  <c r="C11" i="79"/>
  <c r="B11" i="79"/>
  <c r="EF9" i="79"/>
  <c r="EE9" i="79"/>
  <c r="ED9" i="79"/>
  <c r="EC9" i="79"/>
  <c r="EB9" i="79"/>
  <c r="EA9" i="79"/>
  <c r="DZ9" i="79"/>
  <c r="DY9" i="79"/>
  <c r="DX9" i="79"/>
  <c r="DW9" i="79"/>
  <c r="DV9" i="79"/>
  <c r="DU9" i="79"/>
  <c r="DT9" i="79"/>
  <c r="DS9" i="79"/>
  <c r="DR9" i="79"/>
  <c r="DQ9" i="79"/>
  <c r="DP9" i="79"/>
  <c r="DO9" i="79"/>
  <c r="DN9" i="79"/>
  <c r="DM9" i="79"/>
  <c r="DL9" i="79"/>
  <c r="DK9" i="79"/>
  <c r="DJ9" i="79"/>
  <c r="DI9" i="79"/>
  <c r="DH9" i="79"/>
  <c r="DG9" i="79"/>
  <c r="DF9" i="79"/>
  <c r="DE9" i="79"/>
  <c r="DD9" i="79"/>
  <c r="DC9" i="79"/>
  <c r="DB9" i="79"/>
  <c r="DA9" i="79"/>
  <c r="CZ9" i="79"/>
  <c r="CY9" i="79"/>
  <c r="CX9" i="79"/>
  <c r="CW9" i="79"/>
  <c r="CV9" i="79"/>
  <c r="CU9" i="79"/>
  <c r="CT9" i="79"/>
  <c r="CS9" i="79"/>
  <c r="CR9" i="79"/>
  <c r="CQ9" i="79"/>
  <c r="CP9" i="79"/>
  <c r="CO9" i="79"/>
  <c r="CN9" i="79"/>
  <c r="CM9" i="79"/>
  <c r="CL9" i="79"/>
  <c r="CK9" i="79"/>
  <c r="CJ9" i="79"/>
  <c r="CI9" i="79"/>
  <c r="CH9" i="79"/>
  <c r="CG9" i="79"/>
  <c r="CF9" i="79"/>
  <c r="CE9" i="79"/>
  <c r="CD9" i="79"/>
  <c r="CC9" i="79"/>
  <c r="CB9" i="79"/>
  <c r="CA9" i="79"/>
  <c r="BZ9" i="79"/>
  <c r="BY9" i="79"/>
  <c r="BX9" i="79"/>
  <c r="BW9" i="79"/>
  <c r="BV9" i="79"/>
  <c r="BU9" i="79"/>
  <c r="BT9" i="79"/>
  <c r="BS9" i="79"/>
  <c r="BR9" i="79"/>
  <c r="BQ9" i="79"/>
  <c r="BP9" i="79"/>
  <c r="BO9" i="79"/>
  <c r="BN9" i="79"/>
  <c r="BM9" i="79"/>
  <c r="BL9" i="79"/>
  <c r="BK9" i="79"/>
  <c r="BJ9" i="79"/>
  <c r="BI9" i="79"/>
  <c r="BH9" i="79"/>
  <c r="BG9" i="79"/>
  <c r="BF9" i="79"/>
  <c r="BE9" i="79"/>
  <c r="BD9" i="79"/>
  <c r="BC9" i="79"/>
  <c r="BB9" i="79"/>
  <c r="BA9" i="79"/>
  <c r="AZ9" i="79"/>
  <c r="AY9" i="79"/>
  <c r="AX9" i="79"/>
  <c r="AW9" i="79"/>
  <c r="AV9" i="79"/>
  <c r="AU9" i="79"/>
  <c r="AT9" i="79"/>
  <c r="AS9" i="79"/>
  <c r="AR9" i="79"/>
  <c r="AQ9" i="79"/>
  <c r="AP9" i="79"/>
  <c r="AO9" i="79"/>
  <c r="AN9" i="79"/>
  <c r="AM9" i="79"/>
  <c r="AL9" i="79"/>
  <c r="AK9" i="79"/>
  <c r="AJ9" i="79"/>
  <c r="AI9" i="79"/>
  <c r="AH9" i="79"/>
  <c r="AG9" i="79"/>
  <c r="AF9" i="79"/>
  <c r="AE9" i="79"/>
  <c r="AD9" i="79"/>
  <c r="AC9" i="79"/>
  <c r="AB9" i="79"/>
  <c r="AA9" i="79"/>
  <c r="Z9" i="79"/>
  <c r="Y9" i="79"/>
  <c r="X9" i="79"/>
  <c r="W9" i="79"/>
  <c r="V9" i="79"/>
  <c r="U9" i="79"/>
  <c r="T9" i="79"/>
  <c r="S9" i="79"/>
  <c r="R9" i="79"/>
  <c r="Q9" i="79"/>
  <c r="P9" i="79"/>
  <c r="O9" i="79"/>
  <c r="N9" i="79"/>
  <c r="M9" i="79"/>
  <c r="L9" i="79"/>
  <c r="K9" i="79"/>
  <c r="J9" i="79"/>
  <c r="I9" i="79"/>
  <c r="H9" i="79"/>
  <c r="G9" i="79"/>
  <c r="F9" i="79"/>
  <c r="E9" i="79"/>
  <c r="D9" i="79"/>
  <c r="C9" i="79"/>
  <c r="B9" i="79"/>
  <c r="EF8" i="79"/>
  <c r="EE8" i="79"/>
  <c r="ED8" i="79"/>
  <c r="EC8" i="79"/>
  <c r="EB8" i="79"/>
  <c r="EA8" i="79"/>
  <c r="DZ8" i="79"/>
  <c r="DY8" i="79"/>
  <c r="DX8" i="79"/>
  <c r="DW8" i="79"/>
  <c r="DV8" i="79"/>
  <c r="DU8" i="79"/>
  <c r="DT8" i="79"/>
  <c r="DS8" i="79"/>
  <c r="DR8" i="79"/>
  <c r="DQ8" i="79"/>
  <c r="DP8" i="79"/>
  <c r="DO8" i="79"/>
  <c r="DN8" i="79"/>
  <c r="DM8" i="79"/>
  <c r="DL8" i="79"/>
  <c r="DK8" i="79"/>
  <c r="DJ8" i="79"/>
  <c r="DI8" i="79"/>
  <c r="DH8" i="79"/>
  <c r="DG8" i="79"/>
  <c r="DF8" i="79"/>
  <c r="DE8" i="79"/>
  <c r="DD8" i="79"/>
  <c r="DC8" i="79"/>
  <c r="DB8" i="79"/>
  <c r="DA8" i="79"/>
  <c r="CZ8" i="79"/>
  <c r="CY8" i="79"/>
  <c r="CX8" i="79"/>
  <c r="CW8" i="79"/>
  <c r="CV8" i="79"/>
  <c r="CU8" i="79"/>
  <c r="CT8" i="79"/>
  <c r="CS8" i="79"/>
  <c r="CR8" i="79"/>
  <c r="CQ8" i="79"/>
  <c r="CP8" i="79"/>
  <c r="CO8" i="79"/>
  <c r="CN8" i="79"/>
  <c r="CM8" i="79"/>
  <c r="CL8" i="79"/>
  <c r="CK8" i="79"/>
  <c r="CJ8" i="79"/>
  <c r="CI8" i="79"/>
  <c r="CH8" i="79"/>
  <c r="CG8" i="79"/>
  <c r="CF8" i="79"/>
  <c r="CE8" i="79"/>
  <c r="CD8" i="79"/>
  <c r="CC8" i="79"/>
  <c r="CB8" i="79"/>
  <c r="CA8" i="79"/>
  <c r="BZ8" i="79"/>
  <c r="BY8" i="79"/>
  <c r="BX8" i="79"/>
  <c r="BW8" i="79"/>
  <c r="BV8" i="79"/>
  <c r="BU8" i="79"/>
  <c r="BT8" i="79"/>
  <c r="BS8" i="79"/>
  <c r="BR8" i="79"/>
  <c r="BQ8" i="79"/>
  <c r="BP8" i="79"/>
  <c r="BO8" i="79"/>
  <c r="BN8" i="79"/>
  <c r="BM8" i="79"/>
  <c r="BL8" i="79"/>
  <c r="BK8" i="79"/>
  <c r="BJ8" i="79"/>
  <c r="BI8" i="79"/>
  <c r="BH8" i="79"/>
  <c r="BG8" i="79"/>
  <c r="BF8" i="79"/>
  <c r="BE8" i="79"/>
  <c r="BD8" i="79"/>
  <c r="BC8" i="79"/>
  <c r="BB8" i="79"/>
  <c r="BA8" i="79"/>
  <c r="AZ8" i="79"/>
  <c r="AY8" i="79"/>
  <c r="AX8" i="79"/>
  <c r="AW8" i="79"/>
  <c r="AV8" i="79"/>
  <c r="AU8" i="79"/>
  <c r="AT8" i="79"/>
  <c r="AS8" i="79"/>
  <c r="AR8" i="79"/>
  <c r="AQ8" i="79"/>
  <c r="AP8" i="79"/>
  <c r="AO8" i="79"/>
  <c r="AN8" i="79"/>
  <c r="AM8" i="79"/>
  <c r="AL8" i="79"/>
  <c r="AK8" i="79"/>
  <c r="AJ8" i="79"/>
  <c r="AI8" i="79"/>
  <c r="AH8" i="79"/>
  <c r="AG8" i="79"/>
  <c r="AF8" i="79"/>
  <c r="AE8" i="79"/>
  <c r="AD8" i="79"/>
  <c r="AC8" i="79"/>
  <c r="AB8" i="79"/>
  <c r="AA8" i="79"/>
  <c r="Z8" i="79"/>
  <c r="Y8" i="79"/>
  <c r="X8" i="79"/>
  <c r="W8" i="79"/>
  <c r="V8" i="79"/>
  <c r="U8" i="79"/>
  <c r="T8" i="79"/>
  <c r="S8" i="79"/>
  <c r="R8" i="79"/>
  <c r="Q8" i="79"/>
  <c r="P8" i="79"/>
  <c r="O8" i="79"/>
  <c r="N8" i="79"/>
  <c r="M8" i="79"/>
  <c r="L8" i="79"/>
  <c r="K8" i="79"/>
  <c r="J8" i="79"/>
  <c r="I8" i="79"/>
  <c r="H8" i="79"/>
  <c r="G8" i="79"/>
  <c r="F8" i="79"/>
  <c r="E8" i="79"/>
  <c r="D8" i="79"/>
  <c r="C8" i="79"/>
  <c r="B8" i="79"/>
  <c r="EF6" i="79"/>
  <c r="EE6" i="79"/>
  <c r="ED6" i="79"/>
  <c r="EC6" i="79"/>
  <c r="EB6" i="79"/>
  <c r="EA6" i="79"/>
  <c r="DZ6" i="79"/>
  <c r="DY6" i="79"/>
  <c r="DX6" i="79"/>
  <c r="DW6" i="79"/>
  <c r="DV6" i="79"/>
  <c r="DU6" i="79"/>
  <c r="DT6" i="79"/>
  <c r="DS6" i="79"/>
  <c r="DR6" i="79"/>
  <c r="DQ6" i="79"/>
  <c r="DP6" i="79"/>
  <c r="DO6" i="79"/>
  <c r="DN6" i="79"/>
  <c r="DM6" i="79"/>
  <c r="DL6" i="79"/>
  <c r="DK6" i="79"/>
  <c r="DJ6" i="79"/>
  <c r="DI6" i="79"/>
  <c r="DH6" i="79"/>
  <c r="DG6" i="79"/>
  <c r="DF6" i="79"/>
  <c r="DE6" i="79"/>
  <c r="DD6" i="79"/>
  <c r="DC6" i="79"/>
  <c r="DB6" i="79"/>
  <c r="DA6" i="79"/>
  <c r="CZ6" i="79"/>
  <c r="CY6" i="79"/>
  <c r="CX6" i="79"/>
  <c r="CW6" i="79"/>
  <c r="CV6" i="79"/>
  <c r="CU6" i="79"/>
  <c r="CT6" i="79"/>
  <c r="CS6" i="79"/>
  <c r="CR6" i="79"/>
  <c r="CQ6" i="79"/>
  <c r="CP6" i="79"/>
  <c r="CO6" i="79"/>
  <c r="CN6" i="79"/>
  <c r="CM6" i="79"/>
  <c r="CL6" i="79"/>
  <c r="CK6" i="79"/>
  <c r="CJ6" i="79"/>
  <c r="CI6" i="79"/>
  <c r="CH6" i="79"/>
  <c r="CG6" i="79"/>
  <c r="CF6" i="79"/>
  <c r="CE6" i="79"/>
  <c r="CD6" i="79"/>
  <c r="CC6" i="79"/>
  <c r="CB6" i="79"/>
  <c r="CA6" i="79"/>
  <c r="BZ6" i="79"/>
  <c r="BY6" i="79"/>
  <c r="BX6" i="79"/>
  <c r="BW6" i="79"/>
  <c r="BV6" i="79"/>
  <c r="BU6" i="79"/>
  <c r="BT6" i="79"/>
  <c r="BS6" i="79"/>
  <c r="BR6" i="79"/>
  <c r="BQ6" i="79"/>
  <c r="BP6" i="79"/>
  <c r="BO6" i="79"/>
  <c r="BN6" i="79"/>
  <c r="BM6" i="79"/>
  <c r="BL6" i="79"/>
  <c r="BK6" i="79"/>
  <c r="BJ6" i="79"/>
  <c r="BI6" i="79"/>
  <c r="BH6" i="79"/>
  <c r="BG6" i="79"/>
  <c r="BF6" i="79"/>
  <c r="BE6" i="79"/>
  <c r="BD6" i="79"/>
  <c r="BC6" i="79"/>
  <c r="BB6" i="79"/>
  <c r="BA6" i="79"/>
  <c r="AZ6" i="79"/>
  <c r="AY6" i="79"/>
  <c r="AX6" i="79"/>
  <c r="AW6" i="79"/>
  <c r="AV6" i="79"/>
  <c r="AU6" i="79"/>
  <c r="AT6" i="79"/>
  <c r="AS6" i="79"/>
  <c r="AR6" i="79"/>
  <c r="AQ6" i="79"/>
  <c r="AP6" i="79"/>
  <c r="AO6" i="79"/>
  <c r="AN6" i="79"/>
  <c r="AM6" i="79"/>
  <c r="AL6" i="79"/>
  <c r="AK6" i="79"/>
  <c r="AJ6" i="79"/>
  <c r="AI6" i="79"/>
  <c r="AH6" i="79"/>
  <c r="AG6" i="79"/>
  <c r="AF6" i="79"/>
  <c r="AE6" i="79"/>
  <c r="AD6" i="79"/>
  <c r="AC6" i="79"/>
  <c r="AB6" i="79"/>
  <c r="AA6" i="79"/>
  <c r="Z6" i="79"/>
  <c r="Y6" i="79"/>
  <c r="X6" i="79"/>
  <c r="W6" i="79"/>
  <c r="V6" i="79"/>
  <c r="U6" i="79"/>
  <c r="T6" i="79"/>
  <c r="S6" i="79"/>
  <c r="R6" i="79"/>
  <c r="Q6" i="79"/>
  <c r="P6" i="79"/>
  <c r="O6" i="79"/>
  <c r="N6" i="79"/>
  <c r="M6" i="79"/>
  <c r="L6" i="79"/>
  <c r="K6" i="79"/>
  <c r="J6" i="79"/>
  <c r="I6" i="79"/>
  <c r="H6" i="79"/>
  <c r="G6" i="79"/>
  <c r="F6" i="79"/>
  <c r="E6" i="79"/>
  <c r="D6" i="79"/>
  <c r="C6" i="79"/>
  <c r="B6" i="79"/>
  <c r="EF5" i="79"/>
  <c r="EE5" i="79"/>
  <c r="ED5" i="79"/>
  <c r="EC5" i="79"/>
  <c r="EB5" i="79"/>
  <c r="EA5" i="79"/>
  <c r="DZ5" i="79"/>
  <c r="DY5" i="79"/>
  <c r="DX5" i="79"/>
  <c r="DW5" i="79"/>
  <c r="DV5" i="79"/>
  <c r="DU5" i="79"/>
  <c r="DT5" i="79"/>
  <c r="DS5" i="79"/>
  <c r="DR5" i="79"/>
  <c r="DQ5" i="79"/>
  <c r="DP5" i="79"/>
  <c r="DO5" i="79"/>
  <c r="DN5" i="79"/>
  <c r="DM5" i="79"/>
  <c r="DL5" i="79"/>
  <c r="DK5" i="79"/>
  <c r="DJ5" i="79"/>
  <c r="DI5" i="79"/>
  <c r="DH5" i="79"/>
  <c r="DG5" i="79"/>
  <c r="DF5" i="79"/>
  <c r="DE5" i="79"/>
  <c r="DD5" i="79"/>
  <c r="DC5" i="79"/>
  <c r="DB5" i="79"/>
  <c r="DA5" i="79"/>
  <c r="CZ5" i="79"/>
  <c r="CY5" i="79"/>
  <c r="CX5" i="79"/>
  <c r="CW5" i="79"/>
  <c r="CV5" i="79"/>
  <c r="CU5" i="79"/>
  <c r="CT5" i="79"/>
  <c r="CS5" i="79"/>
  <c r="CR5" i="79"/>
  <c r="CQ5" i="79"/>
  <c r="CP5" i="79"/>
  <c r="CO5" i="79"/>
  <c r="CN5" i="79"/>
  <c r="CM5" i="79"/>
  <c r="CL5" i="79"/>
  <c r="CK5" i="79"/>
  <c r="CJ5" i="79"/>
  <c r="CI5" i="79"/>
  <c r="CH5" i="79"/>
  <c r="CG5" i="79"/>
  <c r="CF5" i="79"/>
  <c r="CE5" i="79"/>
  <c r="CD5" i="79"/>
  <c r="CC5" i="79"/>
  <c r="CB5" i="79"/>
  <c r="CA5" i="79"/>
  <c r="BZ5" i="79"/>
  <c r="BY5" i="79"/>
  <c r="BX5" i="79"/>
  <c r="BW5" i="79"/>
  <c r="BV5" i="79"/>
  <c r="BU5" i="79"/>
  <c r="BT5" i="79"/>
  <c r="BS5" i="79"/>
  <c r="BR5" i="79"/>
  <c r="BQ5" i="79"/>
  <c r="BP5" i="79"/>
  <c r="BO5" i="79"/>
  <c r="BN5" i="79"/>
  <c r="BM5" i="79"/>
  <c r="BL5" i="79"/>
  <c r="BK5" i="79"/>
  <c r="BJ5" i="79"/>
  <c r="BI5" i="79"/>
  <c r="BH5" i="79"/>
  <c r="BG5" i="79"/>
  <c r="BF5" i="79"/>
  <c r="BE5" i="79"/>
  <c r="BD5" i="79"/>
  <c r="BC5" i="79"/>
  <c r="BB5" i="79"/>
  <c r="BA5" i="79"/>
  <c r="AZ5" i="79"/>
  <c r="AY5" i="79"/>
  <c r="AX5" i="79"/>
  <c r="AW5" i="79"/>
  <c r="AV5" i="79"/>
  <c r="AU5" i="79"/>
  <c r="AT5" i="79"/>
  <c r="AS5" i="79"/>
  <c r="AR5" i="79"/>
  <c r="AQ5" i="79"/>
  <c r="AP5" i="79"/>
  <c r="AO5" i="79"/>
  <c r="AN5" i="79"/>
  <c r="AM5" i="79"/>
  <c r="AL5" i="79"/>
  <c r="AK5" i="79"/>
  <c r="AJ5" i="79"/>
  <c r="AI5" i="79"/>
  <c r="AH5" i="79"/>
  <c r="AG5" i="79"/>
  <c r="AF5" i="79"/>
  <c r="AE5" i="79"/>
  <c r="AD5" i="79"/>
  <c r="AC5" i="79"/>
  <c r="AB5" i="79"/>
  <c r="AA5" i="79"/>
  <c r="Z5" i="79"/>
  <c r="Y5" i="79"/>
  <c r="X5" i="79"/>
  <c r="W5" i="79"/>
  <c r="V5" i="79"/>
  <c r="U5" i="79"/>
  <c r="T5" i="79"/>
  <c r="S5" i="79"/>
  <c r="R5" i="79"/>
  <c r="Q5" i="79"/>
  <c r="P5" i="79"/>
  <c r="O5" i="79"/>
  <c r="N5" i="79"/>
  <c r="M5" i="79"/>
  <c r="L5" i="79"/>
  <c r="K5" i="79"/>
  <c r="J5" i="79"/>
  <c r="I5" i="79"/>
  <c r="H5" i="79"/>
  <c r="G5" i="79"/>
  <c r="F5" i="79"/>
  <c r="E5" i="79"/>
  <c r="D5" i="79"/>
  <c r="C5" i="79"/>
  <c r="B5" i="79"/>
  <c r="B17" i="76"/>
  <c r="B15" i="76"/>
  <c r="B14" i="76"/>
  <c r="B12" i="76"/>
  <c r="B11" i="76"/>
  <c r="B9" i="76"/>
  <c r="B8" i="76"/>
  <c r="B6" i="76"/>
  <c r="B5" i="76"/>
  <c r="B3" i="76"/>
  <c r="B2" i="76"/>
  <c r="B34" i="75"/>
  <c r="B32" i="75"/>
  <c r="B31" i="75"/>
  <c r="B29" i="75"/>
  <c r="B28" i="75"/>
  <c r="B26" i="75"/>
  <c r="B25" i="75"/>
  <c r="B23" i="75"/>
  <c r="B22" i="75"/>
  <c r="B20" i="75"/>
  <c r="B19" i="75"/>
  <c r="B17" i="75"/>
  <c r="B15" i="75"/>
  <c r="B14" i="75"/>
  <c r="B12" i="75"/>
  <c r="B11" i="75"/>
  <c r="B9" i="75"/>
  <c r="B8" i="75"/>
  <c r="B6" i="75"/>
  <c r="B5" i="75"/>
  <c r="B3" i="75"/>
  <c r="B2" i="75"/>
  <c r="B34" i="74"/>
  <c r="B32" i="74"/>
  <c r="B31" i="74"/>
  <c r="B29" i="74"/>
  <c r="B28" i="74"/>
  <c r="B26" i="74"/>
  <c r="B25" i="74"/>
  <c r="B23" i="74"/>
  <c r="B22" i="74"/>
  <c r="B20" i="74"/>
  <c r="B19" i="74"/>
  <c r="B17" i="74"/>
  <c r="B15" i="74"/>
  <c r="B14" i="74"/>
  <c r="B12" i="74"/>
  <c r="B11" i="74"/>
  <c r="B9" i="74"/>
  <c r="B8" i="74"/>
  <c r="B6" i="74"/>
  <c r="B5" i="74"/>
  <c r="B3" i="74"/>
  <c r="B2" i="74"/>
  <c r="EF30" i="96"/>
  <c r="EE30" i="96"/>
  <c r="ED30" i="96"/>
  <c r="EC30" i="96"/>
  <c r="EB30" i="96"/>
  <c r="EA30" i="96"/>
  <c r="DZ30" i="96"/>
  <c r="DY30" i="96"/>
  <c r="DX30" i="96"/>
  <c r="DW30" i="96"/>
  <c r="DV30" i="96"/>
  <c r="DU30" i="96"/>
  <c r="DT30" i="96"/>
  <c r="DS30" i="96"/>
  <c r="DR30" i="96"/>
  <c r="DQ30" i="96"/>
  <c r="DP30" i="96"/>
  <c r="DO30" i="96"/>
  <c r="DN30" i="96"/>
  <c r="DM30" i="96"/>
  <c r="DL30" i="96"/>
  <c r="DK30" i="96"/>
  <c r="DJ30" i="96"/>
  <c r="DI30" i="96"/>
  <c r="DH30" i="96"/>
  <c r="DG30" i="96"/>
  <c r="DF30" i="96"/>
  <c r="DE30" i="96"/>
  <c r="DD30" i="96"/>
  <c r="DC30" i="96"/>
  <c r="DB30" i="96"/>
  <c r="DA30" i="96"/>
  <c r="CZ30" i="96"/>
  <c r="CY30" i="96"/>
  <c r="CX30" i="96"/>
  <c r="CW30" i="96"/>
  <c r="CV30" i="96"/>
  <c r="CU30" i="96"/>
  <c r="CT30" i="96"/>
  <c r="CS30" i="96"/>
  <c r="CR30" i="96"/>
  <c r="CQ30" i="96"/>
  <c r="CP30" i="96"/>
  <c r="CO30" i="96"/>
  <c r="CN30" i="96"/>
  <c r="CM30" i="96"/>
  <c r="CL30" i="96"/>
  <c r="CK30" i="96"/>
  <c r="CJ30" i="96"/>
  <c r="CI30" i="96"/>
  <c r="CH30" i="96"/>
  <c r="CG30" i="96"/>
  <c r="CF30" i="96"/>
  <c r="CE30" i="96"/>
  <c r="CD30" i="96"/>
  <c r="CC30" i="96"/>
  <c r="CB30" i="96"/>
  <c r="CA30" i="96"/>
  <c r="BZ30" i="96"/>
  <c r="BY30" i="96"/>
  <c r="BX30" i="96"/>
  <c r="BW30" i="96"/>
  <c r="BV30" i="96"/>
  <c r="BU30" i="96"/>
  <c r="BT30" i="96"/>
  <c r="BS30" i="96"/>
  <c r="BR30" i="96"/>
  <c r="BQ30" i="96"/>
  <c r="BP30" i="96"/>
  <c r="BO30" i="96"/>
  <c r="BN30" i="96"/>
  <c r="BM30" i="96"/>
  <c r="BL30" i="96"/>
  <c r="BK30" i="96"/>
  <c r="BJ30" i="96"/>
  <c r="BI30" i="96"/>
  <c r="BH30" i="96"/>
  <c r="BG30" i="96"/>
  <c r="BF30" i="96"/>
  <c r="BE30" i="96"/>
  <c r="BD30" i="96"/>
  <c r="BC30" i="96"/>
  <c r="BB30" i="96"/>
  <c r="BA30" i="96"/>
  <c r="AZ30" i="96"/>
  <c r="AY30" i="96"/>
  <c r="AX30" i="96"/>
  <c r="AW30" i="96"/>
  <c r="AV30" i="96"/>
  <c r="AU30" i="96"/>
  <c r="AT30" i="96"/>
  <c r="AS30" i="96"/>
  <c r="AR30" i="96"/>
  <c r="AQ30" i="96"/>
  <c r="AP30" i="96"/>
  <c r="AO30" i="96"/>
  <c r="AN30" i="96"/>
  <c r="AM30" i="96"/>
  <c r="AL30" i="96"/>
  <c r="AK30" i="96"/>
  <c r="AJ30" i="96"/>
  <c r="AI30" i="96"/>
  <c r="AH30" i="96"/>
  <c r="AG30" i="96"/>
  <c r="AF30" i="96"/>
  <c r="AE30" i="96"/>
  <c r="AD30" i="96"/>
  <c r="AC30" i="96"/>
  <c r="AB30" i="96"/>
  <c r="AA30" i="96"/>
  <c r="Z30" i="96"/>
  <c r="Y30" i="96"/>
  <c r="X30" i="96"/>
  <c r="W30" i="96"/>
  <c r="V30" i="96"/>
  <c r="U30" i="96"/>
  <c r="T30" i="96"/>
  <c r="S30" i="96"/>
  <c r="R30" i="96"/>
  <c r="Q30" i="96"/>
  <c r="P30" i="96"/>
  <c r="O30" i="96"/>
  <c r="N30" i="96"/>
  <c r="M30" i="96"/>
  <c r="L30" i="96"/>
  <c r="K30" i="96"/>
  <c r="J30" i="96"/>
  <c r="I30" i="96"/>
  <c r="H30" i="96"/>
  <c r="G30" i="96"/>
  <c r="F30" i="96"/>
  <c r="E30" i="96"/>
  <c r="D30" i="96"/>
  <c r="C30" i="96"/>
  <c r="B30" i="96"/>
  <c r="EF28" i="96"/>
  <c r="EE28" i="96"/>
  <c r="ED28" i="96"/>
  <c r="EC28" i="96"/>
  <c r="EB28" i="96"/>
  <c r="EA28" i="96"/>
  <c r="DZ28" i="96"/>
  <c r="DY28" i="96"/>
  <c r="DX28" i="96"/>
  <c r="DW28" i="96"/>
  <c r="DV28" i="96"/>
  <c r="DU28" i="96"/>
  <c r="DT28" i="96"/>
  <c r="DS28" i="96"/>
  <c r="DR28" i="96"/>
  <c r="DQ28" i="96"/>
  <c r="DP28" i="96"/>
  <c r="DO28" i="96"/>
  <c r="DN28" i="96"/>
  <c r="DM28" i="96"/>
  <c r="DL28" i="96"/>
  <c r="DK28" i="96"/>
  <c r="DJ28" i="96"/>
  <c r="DI28" i="96"/>
  <c r="DH28" i="96"/>
  <c r="DG28" i="96"/>
  <c r="DF28" i="96"/>
  <c r="DE28" i="96"/>
  <c r="DD28" i="96"/>
  <c r="DC28" i="96"/>
  <c r="DB28" i="96"/>
  <c r="DA28" i="96"/>
  <c r="CZ28" i="96"/>
  <c r="CY28" i="96"/>
  <c r="CX28" i="96"/>
  <c r="CW28" i="96"/>
  <c r="CV28" i="96"/>
  <c r="CU28" i="96"/>
  <c r="CT28" i="96"/>
  <c r="CS28" i="96"/>
  <c r="CR28" i="96"/>
  <c r="CQ28" i="96"/>
  <c r="CP28" i="96"/>
  <c r="CO28" i="96"/>
  <c r="CN28" i="96"/>
  <c r="CM28" i="96"/>
  <c r="CL28" i="96"/>
  <c r="CK28" i="96"/>
  <c r="CJ28" i="96"/>
  <c r="CI28" i="96"/>
  <c r="CH28" i="96"/>
  <c r="CG28" i="96"/>
  <c r="CF28" i="96"/>
  <c r="CE28" i="96"/>
  <c r="CD28" i="96"/>
  <c r="CC28" i="96"/>
  <c r="CB28" i="96"/>
  <c r="CA28" i="96"/>
  <c r="BZ28" i="96"/>
  <c r="BY28" i="96"/>
  <c r="BX28" i="96"/>
  <c r="BW28" i="96"/>
  <c r="BV28" i="96"/>
  <c r="BU28" i="96"/>
  <c r="BT28" i="96"/>
  <c r="BS28" i="96"/>
  <c r="BR28" i="96"/>
  <c r="BQ28" i="96"/>
  <c r="BP28" i="96"/>
  <c r="BO28" i="96"/>
  <c r="BN28" i="96"/>
  <c r="BM28" i="96"/>
  <c r="BL28" i="96"/>
  <c r="BK28" i="96"/>
  <c r="BJ28" i="96"/>
  <c r="BI28" i="96"/>
  <c r="BH28" i="96"/>
  <c r="BG28" i="96"/>
  <c r="BF28" i="96"/>
  <c r="BE28" i="96"/>
  <c r="BD28" i="96"/>
  <c r="BC28" i="96"/>
  <c r="BB28" i="96"/>
  <c r="BA28" i="96"/>
  <c r="AZ28" i="96"/>
  <c r="AY28" i="96"/>
  <c r="AX28" i="96"/>
  <c r="AW28" i="96"/>
  <c r="AV28" i="96"/>
  <c r="AU28" i="96"/>
  <c r="AT28" i="96"/>
  <c r="AS28" i="96"/>
  <c r="AR28" i="96"/>
  <c r="AQ28" i="96"/>
  <c r="AP28" i="96"/>
  <c r="AO28" i="96"/>
  <c r="AN28" i="96"/>
  <c r="AM28" i="96"/>
  <c r="AL28" i="96"/>
  <c r="AK28" i="96"/>
  <c r="AJ28" i="96"/>
  <c r="AI28" i="96"/>
  <c r="AH28" i="96"/>
  <c r="AG28" i="96"/>
  <c r="AF28" i="96"/>
  <c r="AE28" i="96"/>
  <c r="AD28" i="96"/>
  <c r="AC28" i="96"/>
  <c r="AB28" i="96"/>
  <c r="AA28" i="96"/>
  <c r="Z28" i="96"/>
  <c r="Y28" i="96"/>
  <c r="X28" i="96"/>
  <c r="W28" i="96"/>
  <c r="V28" i="96"/>
  <c r="U28" i="96"/>
  <c r="T28" i="96"/>
  <c r="S28" i="96"/>
  <c r="R28" i="96"/>
  <c r="Q28" i="96"/>
  <c r="P28" i="96"/>
  <c r="O28" i="96"/>
  <c r="N28" i="96"/>
  <c r="M28" i="96"/>
  <c r="L28" i="96"/>
  <c r="K28" i="96"/>
  <c r="J28" i="96"/>
  <c r="I28" i="96"/>
  <c r="H28" i="96"/>
  <c r="G28" i="96"/>
  <c r="F28" i="96"/>
  <c r="E28" i="96"/>
  <c r="D28" i="96"/>
  <c r="C28" i="96"/>
  <c r="B28" i="96"/>
  <c r="EF26" i="96"/>
  <c r="EE26" i="96"/>
  <c r="ED26" i="96"/>
  <c r="EC26" i="96"/>
  <c r="EB26" i="96"/>
  <c r="EA26" i="96"/>
  <c r="DZ26" i="96"/>
  <c r="DY26" i="96"/>
  <c r="DX26" i="96"/>
  <c r="DW26" i="96"/>
  <c r="DV26" i="96"/>
  <c r="DU26" i="96"/>
  <c r="DT26" i="96"/>
  <c r="DS26" i="96"/>
  <c r="DR26" i="96"/>
  <c r="DQ26" i="96"/>
  <c r="DP26" i="96"/>
  <c r="DO26" i="96"/>
  <c r="DN26" i="96"/>
  <c r="DM26" i="96"/>
  <c r="DL26" i="96"/>
  <c r="DK26" i="96"/>
  <c r="DJ26" i="96"/>
  <c r="DI26" i="96"/>
  <c r="DH26" i="96"/>
  <c r="DG26" i="96"/>
  <c r="DF26" i="96"/>
  <c r="DE26" i="96"/>
  <c r="DD26" i="96"/>
  <c r="DC26" i="96"/>
  <c r="DB26" i="96"/>
  <c r="DA26" i="96"/>
  <c r="CZ26" i="96"/>
  <c r="CY26" i="96"/>
  <c r="CX26" i="96"/>
  <c r="CW26" i="96"/>
  <c r="CV26" i="96"/>
  <c r="CU26" i="96"/>
  <c r="CT26" i="96"/>
  <c r="CS26" i="96"/>
  <c r="CR26" i="96"/>
  <c r="CQ26" i="96"/>
  <c r="CP26" i="96"/>
  <c r="CO26" i="96"/>
  <c r="CN26" i="96"/>
  <c r="CM26" i="96"/>
  <c r="CL26" i="96"/>
  <c r="CK26" i="96"/>
  <c r="CJ26" i="96"/>
  <c r="CI26" i="96"/>
  <c r="CH26" i="96"/>
  <c r="CG26" i="96"/>
  <c r="CF26" i="96"/>
  <c r="CE26" i="96"/>
  <c r="CD26" i="96"/>
  <c r="CC26" i="96"/>
  <c r="CB26" i="96"/>
  <c r="CA26" i="96"/>
  <c r="BZ26" i="96"/>
  <c r="BY26" i="96"/>
  <c r="BX26" i="96"/>
  <c r="BW26" i="96"/>
  <c r="BV26" i="96"/>
  <c r="BU26" i="96"/>
  <c r="BT26" i="96"/>
  <c r="BS26" i="96"/>
  <c r="BR26" i="96"/>
  <c r="BQ26" i="96"/>
  <c r="BP26" i="96"/>
  <c r="BO26" i="96"/>
  <c r="BN26" i="96"/>
  <c r="BM26" i="96"/>
  <c r="BL26" i="96"/>
  <c r="BK26" i="96"/>
  <c r="BJ26" i="96"/>
  <c r="BI26" i="96"/>
  <c r="BH26" i="96"/>
  <c r="BG26" i="96"/>
  <c r="BF26" i="96"/>
  <c r="BE26" i="96"/>
  <c r="BD26" i="96"/>
  <c r="BC26" i="96"/>
  <c r="BB26" i="96"/>
  <c r="BA26" i="96"/>
  <c r="AZ26" i="96"/>
  <c r="AY26" i="96"/>
  <c r="AX26" i="96"/>
  <c r="AW26" i="96"/>
  <c r="AV26" i="96"/>
  <c r="AU26" i="96"/>
  <c r="AT26" i="96"/>
  <c r="AS26" i="96"/>
  <c r="AR26" i="96"/>
  <c r="AQ26" i="96"/>
  <c r="AP26" i="96"/>
  <c r="AO26" i="96"/>
  <c r="AN26" i="96"/>
  <c r="AM26" i="96"/>
  <c r="AL26"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F26" i="96"/>
  <c r="E26" i="96"/>
  <c r="D26" i="96"/>
  <c r="C26" i="96"/>
  <c r="B26" i="96"/>
  <c r="EF24" i="96"/>
  <c r="EE24" i="96"/>
  <c r="ED24" i="96"/>
  <c r="EC24" i="96"/>
  <c r="EB24" i="96"/>
  <c r="EA24" i="96"/>
  <c r="DZ24" i="96"/>
  <c r="DY24" i="96"/>
  <c r="DX24" i="96"/>
  <c r="DW24" i="96"/>
  <c r="DV24" i="96"/>
  <c r="DU24" i="96"/>
  <c r="DT24" i="96"/>
  <c r="DS24" i="96"/>
  <c r="DR24" i="96"/>
  <c r="DQ24" i="96"/>
  <c r="DP24" i="96"/>
  <c r="DO24" i="96"/>
  <c r="DN24" i="96"/>
  <c r="DM24" i="96"/>
  <c r="DL24" i="96"/>
  <c r="DK24" i="96"/>
  <c r="DJ24" i="96"/>
  <c r="DI24" i="96"/>
  <c r="DH24" i="96"/>
  <c r="DG24" i="96"/>
  <c r="DF24" i="96"/>
  <c r="DE24" i="96"/>
  <c r="DD24" i="96"/>
  <c r="DC24" i="96"/>
  <c r="DB24" i="96"/>
  <c r="DA24" i="96"/>
  <c r="CZ24" i="96"/>
  <c r="CY24" i="96"/>
  <c r="CX24" i="96"/>
  <c r="CW24" i="96"/>
  <c r="CV24" i="96"/>
  <c r="CU24" i="96"/>
  <c r="CT24" i="96"/>
  <c r="CS24" i="96"/>
  <c r="CR24" i="96"/>
  <c r="CQ24" i="96"/>
  <c r="CP24" i="96"/>
  <c r="CO24" i="96"/>
  <c r="CN24" i="96"/>
  <c r="CM24" i="96"/>
  <c r="CL24" i="96"/>
  <c r="CK24" i="96"/>
  <c r="CJ24" i="96"/>
  <c r="CI24" i="96"/>
  <c r="CH24" i="96"/>
  <c r="CG24" i="96"/>
  <c r="CF24" i="96"/>
  <c r="CE24" i="96"/>
  <c r="CD24" i="96"/>
  <c r="CC24" i="96"/>
  <c r="CB24" i="96"/>
  <c r="CA24" i="96"/>
  <c r="BZ24" i="96"/>
  <c r="BY24" i="96"/>
  <c r="BX24" i="96"/>
  <c r="BW24" i="96"/>
  <c r="BV24" i="96"/>
  <c r="BU24" i="96"/>
  <c r="BT24" i="96"/>
  <c r="BS24" i="96"/>
  <c r="BR24" i="96"/>
  <c r="BQ24" i="96"/>
  <c r="BP24" i="96"/>
  <c r="BO24" i="96"/>
  <c r="BN24" i="96"/>
  <c r="BM24" i="96"/>
  <c r="BL24" i="96"/>
  <c r="BK24" i="96"/>
  <c r="BJ24" i="96"/>
  <c r="BI24" i="96"/>
  <c r="BH24" i="96"/>
  <c r="BG24" i="96"/>
  <c r="BF24" i="96"/>
  <c r="BE24" i="96"/>
  <c r="BD24" i="96"/>
  <c r="BC24" i="96"/>
  <c r="BB24" i="96"/>
  <c r="BA24" i="96"/>
  <c r="AZ24" i="96"/>
  <c r="AY24" i="96"/>
  <c r="AX24" i="96"/>
  <c r="AW24" i="96"/>
  <c r="AV24" i="96"/>
  <c r="AU24" i="96"/>
  <c r="AT24" i="96"/>
  <c r="AS24" i="96"/>
  <c r="AR24" i="96"/>
  <c r="AQ24" i="96"/>
  <c r="AP24" i="96"/>
  <c r="AO24" i="96"/>
  <c r="AN24" i="96"/>
  <c r="AM24" i="96"/>
  <c r="AL24"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EF22" i="96"/>
  <c r="EE22" i="96"/>
  <c r="ED22" i="96"/>
  <c r="EC22" i="96"/>
  <c r="EB22" i="96"/>
  <c r="EA22" i="96"/>
  <c r="DZ22" i="96"/>
  <c r="DY22" i="96"/>
  <c r="DX22" i="96"/>
  <c r="DW22" i="96"/>
  <c r="DV22" i="96"/>
  <c r="DU22" i="96"/>
  <c r="DT22" i="96"/>
  <c r="DS22" i="96"/>
  <c r="DR22" i="96"/>
  <c r="DQ22" i="96"/>
  <c r="DP22" i="96"/>
  <c r="DO22" i="96"/>
  <c r="DN22" i="96"/>
  <c r="DM22" i="96"/>
  <c r="DL22" i="96"/>
  <c r="DK22" i="96"/>
  <c r="DJ22" i="96"/>
  <c r="DI22" i="96"/>
  <c r="DH22" i="96"/>
  <c r="DG22" i="96"/>
  <c r="DF22" i="96"/>
  <c r="DE22" i="96"/>
  <c r="DD22" i="96"/>
  <c r="DC22" i="96"/>
  <c r="DB22" i="96"/>
  <c r="DA22" i="96"/>
  <c r="CZ22" i="96"/>
  <c r="CY22" i="96"/>
  <c r="CX22" i="96"/>
  <c r="CW22" i="96"/>
  <c r="CV22" i="96"/>
  <c r="CU22" i="96"/>
  <c r="CT22" i="96"/>
  <c r="CS22" i="96"/>
  <c r="CR22" i="96"/>
  <c r="CQ22" i="96"/>
  <c r="CP22" i="96"/>
  <c r="CO22" i="96"/>
  <c r="CN22" i="96"/>
  <c r="CM22" i="96"/>
  <c r="CL22" i="96"/>
  <c r="CK22" i="96"/>
  <c r="CJ22" i="96"/>
  <c r="CI22" i="96"/>
  <c r="CH22" i="96"/>
  <c r="CG22" i="96"/>
  <c r="CF22" i="96"/>
  <c r="CE22" i="96"/>
  <c r="CD22" i="96"/>
  <c r="CC22" i="96"/>
  <c r="CB22" i="96"/>
  <c r="CA22" i="96"/>
  <c r="BZ22" i="96"/>
  <c r="BY22" i="96"/>
  <c r="BX22" i="96"/>
  <c r="BW22" i="96"/>
  <c r="BV22" i="96"/>
  <c r="BU22" i="96"/>
  <c r="BT22" i="96"/>
  <c r="BS22" i="96"/>
  <c r="BR22" i="96"/>
  <c r="BQ22" i="96"/>
  <c r="BP22" i="96"/>
  <c r="BO22" i="96"/>
  <c r="BN22" i="96"/>
  <c r="BM22" i="96"/>
  <c r="BL22" i="96"/>
  <c r="BK22" i="96"/>
  <c r="BJ22" i="96"/>
  <c r="BI22" i="96"/>
  <c r="BH22" i="96"/>
  <c r="BG22" i="96"/>
  <c r="BF22" i="96"/>
  <c r="BE22" i="96"/>
  <c r="BD22" i="96"/>
  <c r="BC22" i="96"/>
  <c r="BB22" i="96"/>
  <c r="BA22" i="96"/>
  <c r="AZ22" i="96"/>
  <c r="AY22" i="96"/>
  <c r="AX22" i="96"/>
  <c r="AW22" i="96"/>
  <c r="AV22" i="96"/>
  <c r="AU22" i="96"/>
  <c r="AT22" i="96"/>
  <c r="AS22" i="96"/>
  <c r="AR22" i="96"/>
  <c r="AQ22" i="96"/>
  <c r="AP22" i="96"/>
  <c r="AO22" i="96"/>
  <c r="AN22" i="96"/>
  <c r="AM22" i="96"/>
  <c r="AL22" i="96"/>
  <c r="AK22" i="96"/>
  <c r="AJ22" i="96"/>
  <c r="AI22" i="96"/>
  <c r="AH22" i="96"/>
  <c r="AG22" i="96"/>
  <c r="AF22" i="96"/>
  <c r="AE22" i="96"/>
  <c r="AD22" i="96"/>
  <c r="AC22" i="96"/>
  <c r="AB22" i="96"/>
  <c r="AA22" i="96"/>
  <c r="Z22" i="96"/>
  <c r="Y22" i="96"/>
  <c r="X22" i="96"/>
  <c r="W22" i="96"/>
  <c r="V22" i="96"/>
  <c r="U22" i="96"/>
  <c r="T22" i="96"/>
  <c r="S22" i="96"/>
  <c r="R22" i="96"/>
  <c r="Q22" i="96"/>
  <c r="P22" i="96"/>
  <c r="O22" i="96"/>
  <c r="N22" i="96"/>
  <c r="M22" i="96"/>
  <c r="L22" i="96"/>
  <c r="K22" i="96"/>
  <c r="J22" i="96"/>
  <c r="I22" i="96"/>
  <c r="H22" i="96"/>
  <c r="G22" i="96"/>
  <c r="F22" i="96"/>
  <c r="E22" i="96"/>
  <c r="D22" i="96"/>
  <c r="C22" i="96"/>
  <c r="B22" i="96"/>
  <c r="EF20" i="96"/>
  <c r="EE20" i="96"/>
  <c r="ED20" i="96"/>
  <c r="EC20" i="96"/>
  <c r="EB20" i="96"/>
  <c r="EA20" i="96"/>
  <c r="DZ20" i="96"/>
  <c r="DY20" i="96"/>
  <c r="DX20" i="96"/>
  <c r="DW20" i="96"/>
  <c r="DV20" i="96"/>
  <c r="DU20" i="96"/>
  <c r="DT20" i="96"/>
  <c r="DS20" i="96"/>
  <c r="DR20" i="96"/>
  <c r="DQ20" i="96"/>
  <c r="DP20" i="96"/>
  <c r="DO20" i="96"/>
  <c r="DN20" i="96"/>
  <c r="DM20" i="96"/>
  <c r="DL20" i="96"/>
  <c r="DK20" i="96"/>
  <c r="DJ20" i="96"/>
  <c r="DI20" i="96"/>
  <c r="DH20" i="96"/>
  <c r="DG20" i="96"/>
  <c r="DF20" i="96"/>
  <c r="DE20" i="96"/>
  <c r="DD20" i="96"/>
  <c r="DC20" i="96"/>
  <c r="DB20" i="96"/>
  <c r="DA20" i="96"/>
  <c r="CZ20" i="96"/>
  <c r="CY20" i="96"/>
  <c r="CX20" i="96"/>
  <c r="CW20" i="96"/>
  <c r="CV20" i="96"/>
  <c r="CU20" i="96"/>
  <c r="CT20" i="96"/>
  <c r="CS20" i="96"/>
  <c r="CR20" i="96"/>
  <c r="CQ20" i="96"/>
  <c r="CP20" i="96"/>
  <c r="CO20" i="96"/>
  <c r="CN20" i="96"/>
  <c r="CM20" i="96"/>
  <c r="CL20" i="96"/>
  <c r="CK20" i="96"/>
  <c r="CJ20" i="96"/>
  <c r="CI20" i="96"/>
  <c r="CH20" i="96"/>
  <c r="CG20" i="96"/>
  <c r="CF20" i="96"/>
  <c r="CE20" i="96"/>
  <c r="CD20" i="96"/>
  <c r="CC20" i="96"/>
  <c r="CB20" i="96"/>
  <c r="CA20" i="96"/>
  <c r="BZ20" i="96"/>
  <c r="BY20" i="96"/>
  <c r="BX20" i="96"/>
  <c r="BW20" i="96"/>
  <c r="BV20" i="96"/>
  <c r="BU20" i="96"/>
  <c r="BT20" i="96"/>
  <c r="BS20" i="96"/>
  <c r="BR20" i="96"/>
  <c r="BQ20" i="96"/>
  <c r="BP20" i="96"/>
  <c r="BO20" i="96"/>
  <c r="BN20" i="96"/>
  <c r="BM20" i="96"/>
  <c r="BL20" i="96"/>
  <c r="BK20" i="96"/>
  <c r="BJ20" i="96"/>
  <c r="BI20" i="96"/>
  <c r="BH20" i="96"/>
  <c r="BG20" i="96"/>
  <c r="BF20" i="96"/>
  <c r="BE20" i="96"/>
  <c r="BD20" i="96"/>
  <c r="BC20" i="96"/>
  <c r="BB20" i="96"/>
  <c r="BA20" i="96"/>
  <c r="AZ20" i="96"/>
  <c r="AY20" i="96"/>
  <c r="AX20" i="96"/>
  <c r="AW20" i="96"/>
  <c r="AV20" i="96"/>
  <c r="AU20" i="96"/>
  <c r="AT20" i="96"/>
  <c r="AS20" i="96"/>
  <c r="AR20" i="96"/>
  <c r="AQ20" i="96"/>
  <c r="AP20" i="96"/>
  <c r="AO20" i="96"/>
  <c r="AN20" i="96"/>
  <c r="AM20" i="96"/>
  <c r="AL20" i="96"/>
  <c r="AK20" i="96"/>
  <c r="AJ20" i="96"/>
  <c r="AI20" i="96"/>
  <c r="AH20" i="96"/>
  <c r="AG20" i="96"/>
  <c r="AF20" i="96"/>
  <c r="AE20" i="96"/>
  <c r="AD20" i="96"/>
  <c r="AC20" i="96"/>
  <c r="AB20" i="96"/>
  <c r="AA20" i="96"/>
  <c r="Z20" i="96"/>
  <c r="Y20" i="96"/>
  <c r="X20" i="96"/>
  <c r="W20" i="96"/>
  <c r="V20" i="96"/>
  <c r="U20" i="96"/>
  <c r="T20" i="96"/>
  <c r="S20" i="96"/>
  <c r="R20" i="96"/>
  <c r="Q20" i="96"/>
  <c r="P20" i="96"/>
  <c r="O20" i="96"/>
  <c r="N20" i="96"/>
  <c r="M20" i="96"/>
  <c r="L20" i="96"/>
  <c r="K20" i="96"/>
  <c r="J20" i="96"/>
  <c r="I20" i="96"/>
  <c r="H20" i="96"/>
  <c r="G20" i="96"/>
  <c r="F20" i="96"/>
  <c r="E20" i="96"/>
  <c r="D20" i="96"/>
  <c r="C20" i="96"/>
  <c r="B20" i="96"/>
  <c r="EF19" i="96"/>
  <c r="EE19" i="96"/>
  <c r="ED19" i="96"/>
  <c r="EC19" i="96"/>
  <c r="EB19" i="96"/>
  <c r="EA19" i="96"/>
  <c r="DZ19" i="96"/>
  <c r="DY19" i="96"/>
  <c r="DX19" i="96"/>
  <c r="DW19" i="96"/>
  <c r="DV19" i="96"/>
  <c r="DU19" i="96"/>
  <c r="DT19" i="96"/>
  <c r="DS19" i="96"/>
  <c r="DR19" i="96"/>
  <c r="DQ19" i="96"/>
  <c r="DP19" i="96"/>
  <c r="DO19" i="96"/>
  <c r="DN19" i="96"/>
  <c r="DM19" i="96"/>
  <c r="DL19" i="96"/>
  <c r="DK19" i="96"/>
  <c r="DJ19" i="96"/>
  <c r="DI19" i="96"/>
  <c r="DH19" i="96"/>
  <c r="DG19" i="96"/>
  <c r="DF19" i="96"/>
  <c r="DE19" i="96"/>
  <c r="DD19" i="96"/>
  <c r="DC19" i="96"/>
  <c r="DB19" i="96"/>
  <c r="DA19" i="96"/>
  <c r="CZ19" i="96"/>
  <c r="CY19" i="96"/>
  <c r="CX19" i="96"/>
  <c r="CW19" i="96"/>
  <c r="CV19" i="96"/>
  <c r="CU19" i="96"/>
  <c r="CT19" i="96"/>
  <c r="CS19" i="96"/>
  <c r="CR19" i="96"/>
  <c r="CQ19" i="96"/>
  <c r="CP19" i="96"/>
  <c r="CO19" i="96"/>
  <c r="CN19" i="96"/>
  <c r="CM19" i="96"/>
  <c r="CL19" i="96"/>
  <c r="CK19" i="96"/>
  <c r="CJ19" i="96"/>
  <c r="CI19" i="96"/>
  <c r="CH19" i="96"/>
  <c r="CG19" i="96"/>
  <c r="CF19" i="96"/>
  <c r="CE19" i="96"/>
  <c r="CD19" i="96"/>
  <c r="CC19" i="96"/>
  <c r="CB19" i="96"/>
  <c r="CA19" i="96"/>
  <c r="BZ19" i="96"/>
  <c r="BY19" i="96"/>
  <c r="BX19" i="96"/>
  <c r="BW19" i="96"/>
  <c r="BV19" i="96"/>
  <c r="BU19" i="96"/>
  <c r="BT19" i="96"/>
  <c r="BS19" i="96"/>
  <c r="BR19" i="96"/>
  <c r="BQ19" i="96"/>
  <c r="BP19" i="96"/>
  <c r="BO19" i="96"/>
  <c r="BN19" i="96"/>
  <c r="BM19" i="96"/>
  <c r="BL19" i="96"/>
  <c r="BK19" i="96"/>
  <c r="BJ19" i="96"/>
  <c r="BI19" i="96"/>
  <c r="BH19" i="96"/>
  <c r="BG19" i="96"/>
  <c r="BF19" i="96"/>
  <c r="BE19" i="96"/>
  <c r="BD19" i="96"/>
  <c r="BC19" i="96"/>
  <c r="BB19" i="96"/>
  <c r="BA19" i="96"/>
  <c r="AZ19" i="96"/>
  <c r="AY19" i="96"/>
  <c r="AX19" i="96"/>
  <c r="AW19" i="96"/>
  <c r="AV19" i="96"/>
  <c r="AU19" i="96"/>
  <c r="AT19" i="96"/>
  <c r="AS19" i="96"/>
  <c r="AR19" i="96"/>
  <c r="AQ19" i="96"/>
  <c r="AP19" i="96"/>
  <c r="AO19" i="96"/>
  <c r="AN19" i="96"/>
  <c r="AM19" i="96"/>
  <c r="AL19" i="96"/>
  <c r="AK19" i="96"/>
  <c r="AJ19" i="96"/>
  <c r="AI19" i="96"/>
  <c r="AH19" i="96"/>
  <c r="AG19" i="96"/>
  <c r="AF19" i="96"/>
  <c r="AE19" i="96"/>
  <c r="AD19" i="96"/>
  <c r="AC19" i="96"/>
  <c r="AB19" i="96"/>
  <c r="AA19" i="96"/>
  <c r="Z19" i="96"/>
  <c r="Y19" i="96"/>
  <c r="X19" i="96"/>
  <c r="W19" i="96"/>
  <c r="V19" i="96"/>
  <c r="U19" i="96"/>
  <c r="T19" i="96"/>
  <c r="S19" i="96"/>
  <c r="R19" i="96"/>
  <c r="Q19" i="96"/>
  <c r="P19" i="96"/>
  <c r="O19" i="96"/>
  <c r="N19" i="96"/>
  <c r="M19" i="96"/>
  <c r="L19" i="96"/>
  <c r="K19" i="96"/>
  <c r="J19" i="96"/>
  <c r="I19" i="96"/>
  <c r="H19" i="96"/>
  <c r="G19" i="96"/>
  <c r="F19" i="96"/>
  <c r="E19" i="96"/>
  <c r="D19" i="96"/>
  <c r="C19" i="96"/>
  <c r="B19" i="96"/>
  <c r="EF16" i="96"/>
  <c r="EE16" i="96"/>
  <c r="ED16" i="96"/>
  <c r="EC16" i="96"/>
  <c r="EB16" i="96"/>
  <c r="EA16" i="96"/>
  <c r="DZ16" i="96"/>
  <c r="DY16" i="96"/>
  <c r="DX16" i="96"/>
  <c r="DW16" i="96"/>
  <c r="DV16" i="96"/>
  <c r="DU16" i="96"/>
  <c r="DT16" i="96"/>
  <c r="DS16" i="96"/>
  <c r="DR16" i="96"/>
  <c r="DQ16" i="96"/>
  <c r="DP16" i="96"/>
  <c r="DO16" i="96"/>
  <c r="DN16" i="96"/>
  <c r="DM16" i="96"/>
  <c r="DL16" i="96"/>
  <c r="DK16" i="96"/>
  <c r="DJ16" i="96"/>
  <c r="DI16" i="96"/>
  <c r="DH16" i="96"/>
  <c r="DG16" i="96"/>
  <c r="DF16" i="96"/>
  <c r="DE16" i="96"/>
  <c r="DD16" i="96"/>
  <c r="DC16" i="96"/>
  <c r="DB16" i="96"/>
  <c r="DA16" i="96"/>
  <c r="CZ16" i="96"/>
  <c r="CY16" i="96"/>
  <c r="CX16" i="96"/>
  <c r="CW16" i="96"/>
  <c r="CV16" i="96"/>
  <c r="CU16" i="96"/>
  <c r="CT16" i="96"/>
  <c r="CS16" i="96"/>
  <c r="CR16" i="96"/>
  <c r="CQ16" i="96"/>
  <c r="CP16" i="96"/>
  <c r="CO16" i="96"/>
  <c r="CN16" i="96"/>
  <c r="CM16" i="96"/>
  <c r="CL16" i="96"/>
  <c r="CK16" i="96"/>
  <c r="CJ16" i="96"/>
  <c r="CI16" i="96"/>
  <c r="CH16" i="96"/>
  <c r="CG16" i="96"/>
  <c r="CF16" i="96"/>
  <c r="CE16" i="96"/>
  <c r="CD16" i="96"/>
  <c r="CC16" i="96"/>
  <c r="CB16" i="96"/>
  <c r="CA16" i="96"/>
  <c r="BZ16" i="96"/>
  <c r="BY16" i="96"/>
  <c r="BX16" i="96"/>
  <c r="BW16" i="96"/>
  <c r="BV16" i="96"/>
  <c r="BU16" i="96"/>
  <c r="BT16" i="96"/>
  <c r="BS16" i="96"/>
  <c r="BR16" i="96"/>
  <c r="BQ16" i="96"/>
  <c r="BP16" i="96"/>
  <c r="BO16" i="96"/>
  <c r="BN16" i="96"/>
  <c r="BM16" i="96"/>
  <c r="BL16" i="96"/>
  <c r="BK16" i="96"/>
  <c r="BJ16" i="96"/>
  <c r="BI16" i="96"/>
  <c r="BH16" i="96"/>
  <c r="BG16" i="96"/>
  <c r="BF16" i="96"/>
  <c r="BE16" i="96"/>
  <c r="BD16" i="96"/>
  <c r="BC16" i="96"/>
  <c r="BB16" i="96"/>
  <c r="BA16" i="96"/>
  <c r="AZ16" i="96"/>
  <c r="AY16" i="96"/>
  <c r="AX16" i="96"/>
  <c r="AW16" i="96"/>
  <c r="AV16" i="96"/>
  <c r="AU16" i="96"/>
  <c r="AT16" i="96"/>
  <c r="AS16" i="96"/>
  <c r="AR16" i="96"/>
  <c r="AQ16" i="96"/>
  <c r="AP16" i="96"/>
  <c r="AO16" i="96"/>
  <c r="AN16" i="96"/>
  <c r="AM16" i="96"/>
  <c r="AL16" i="96"/>
  <c r="AK16" i="96"/>
  <c r="AJ16" i="96"/>
  <c r="AI16" i="96"/>
  <c r="AH16" i="96"/>
  <c r="AG16" i="96"/>
  <c r="AF16" i="96"/>
  <c r="AE16" i="96"/>
  <c r="AD16" i="96"/>
  <c r="AC16" i="96"/>
  <c r="AB16" i="96"/>
  <c r="AA16" i="96"/>
  <c r="Z16" i="96"/>
  <c r="Y16" i="96"/>
  <c r="X16" i="96"/>
  <c r="W16" i="96"/>
  <c r="V16" i="96"/>
  <c r="U16" i="96"/>
  <c r="T16" i="96"/>
  <c r="S16" i="96"/>
  <c r="R16" i="96"/>
  <c r="Q16" i="96"/>
  <c r="P16" i="96"/>
  <c r="O16" i="96"/>
  <c r="N16" i="96"/>
  <c r="M16" i="96"/>
  <c r="L16" i="96"/>
  <c r="K16" i="96"/>
  <c r="J16" i="96"/>
  <c r="I16" i="96"/>
  <c r="H16" i="96"/>
  <c r="G16" i="96"/>
  <c r="F16" i="96"/>
  <c r="E16" i="96"/>
  <c r="D16" i="96"/>
  <c r="C16" i="96"/>
  <c r="B16" i="96"/>
  <c r="EF14" i="96"/>
  <c r="EE14" i="96"/>
  <c r="ED14" i="96"/>
  <c r="EC14" i="96"/>
  <c r="EB14" i="96"/>
  <c r="EA14" i="96"/>
  <c r="DZ14" i="96"/>
  <c r="DY14" i="96"/>
  <c r="DX14" i="96"/>
  <c r="DW14" i="96"/>
  <c r="DV14" i="96"/>
  <c r="DU14" i="96"/>
  <c r="DT14" i="96"/>
  <c r="DS14" i="96"/>
  <c r="DR14" i="96"/>
  <c r="DQ14" i="96"/>
  <c r="DP14" i="96"/>
  <c r="DO14" i="96"/>
  <c r="DN14" i="96"/>
  <c r="DM14" i="96"/>
  <c r="DL14" i="96"/>
  <c r="DK14" i="96"/>
  <c r="DJ14" i="96"/>
  <c r="DI14" i="96"/>
  <c r="DH14" i="96"/>
  <c r="DG14" i="96"/>
  <c r="DF14" i="96"/>
  <c r="DE14" i="96"/>
  <c r="DD14" i="96"/>
  <c r="DC14" i="96"/>
  <c r="DB14" i="96"/>
  <c r="DA14" i="96"/>
  <c r="CZ14" i="96"/>
  <c r="CY14" i="96"/>
  <c r="CX14" i="96"/>
  <c r="CW14" i="96"/>
  <c r="CV14" i="96"/>
  <c r="CU14" i="96"/>
  <c r="CT14" i="96"/>
  <c r="CS14" i="96"/>
  <c r="CR14" i="96"/>
  <c r="CQ14" i="96"/>
  <c r="CP14" i="96"/>
  <c r="CO14" i="96"/>
  <c r="CN14" i="96"/>
  <c r="CM14" i="96"/>
  <c r="CL14" i="96"/>
  <c r="CK14" i="96"/>
  <c r="CJ14" i="96"/>
  <c r="CI14" i="96"/>
  <c r="CH14" i="96"/>
  <c r="CG14" i="96"/>
  <c r="CF14" i="96"/>
  <c r="CE14" i="96"/>
  <c r="CD14" i="96"/>
  <c r="CC14" i="96"/>
  <c r="CB14" i="96"/>
  <c r="CA14" i="96"/>
  <c r="BZ14" i="96"/>
  <c r="BY14" i="96"/>
  <c r="BX14" i="96"/>
  <c r="BW14" i="96"/>
  <c r="BV14" i="96"/>
  <c r="BU14" i="96"/>
  <c r="BT14" i="96"/>
  <c r="BS14" i="96"/>
  <c r="BR14" i="96"/>
  <c r="BQ14" i="96"/>
  <c r="BP14" i="96"/>
  <c r="BO14" i="96"/>
  <c r="BN14" i="96"/>
  <c r="BM14" i="96"/>
  <c r="BL14" i="96"/>
  <c r="BK14" i="96"/>
  <c r="BJ14" i="96"/>
  <c r="BI14" i="96"/>
  <c r="BH14" i="96"/>
  <c r="BG14" i="96"/>
  <c r="BF14" i="96"/>
  <c r="BE14" i="96"/>
  <c r="BD14" i="96"/>
  <c r="BC14" i="96"/>
  <c r="BB14" i="96"/>
  <c r="BA14" i="96"/>
  <c r="AZ14" i="96"/>
  <c r="AY14" i="96"/>
  <c r="AX14" i="96"/>
  <c r="AW14" i="96"/>
  <c r="AV14" i="96"/>
  <c r="AU14" i="96"/>
  <c r="AT14" i="96"/>
  <c r="AS14" i="96"/>
  <c r="AR14" i="96"/>
  <c r="AQ14" i="96"/>
  <c r="AP14" i="96"/>
  <c r="AO14" i="96"/>
  <c r="AN14" i="96"/>
  <c r="AM14" i="96"/>
  <c r="AL14" i="96"/>
  <c r="AK14" i="96"/>
  <c r="AJ14" i="96"/>
  <c r="AI14" i="96"/>
  <c r="AH14" i="96"/>
  <c r="AG14" i="96"/>
  <c r="AF14" i="96"/>
  <c r="AE14" i="96"/>
  <c r="AD14" i="96"/>
  <c r="AC14" i="96"/>
  <c r="AB14" i="96"/>
  <c r="AA14" i="96"/>
  <c r="Z14" i="96"/>
  <c r="Y14" i="96"/>
  <c r="X14" i="96"/>
  <c r="W14" i="96"/>
  <c r="V14" i="96"/>
  <c r="U14" i="96"/>
  <c r="T14" i="96"/>
  <c r="S14" i="96"/>
  <c r="R14" i="96"/>
  <c r="Q14" i="96"/>
  <c r="P14" i="96"/>
  <c r="O14" i="96"/>
  <c r="N14" i="96"/>
  <c r="M14" i="96"/>
  <c r="L14" i="96"/>
  <c r="K14" i="96"/>
  <c r="J14" i="96"/>
  <c r="I14" i="96"/>
  <c r="H14" i="96"/>
  <c r="G14" i="96"/>
  <c r="F14" i="96"/>
  <c r="E14" i="96"/>
  <c r="D14" i="96"/>
  <c r="C14" i="96"/>
  <c r="B14" i="96"/>
  <c r="EF12" i="96"/>
  <c r="EE12" i="96"/>
  <c r="ED12" i="96"/>
  <c r="EC12" i="96"/>
  <c r="EB12" i="96"/>
  <c r="EA12" i="96"/>
  <c r="DZ12" i="96"/>
  <c r="DY12" i="96"/>
  <c r="DX12" i="96"/>
  <c r="DW12" i="96"/>
  <c r="DV12" i="96"/>
  <c r="DU12" i="96"/>
  <c r="DT12" i="96"/>
  <c r="DS12" i="96"/>
  <c r="DR12" i="96"/>
  <c r="DQ12" i="96"/>
  <c r="DP12" i="96"/>
  <c r="DO12" i="96"/>
  <c r="DN12" i="96"/>
  <c r="DM12" i="96"/>
  <c r="DL12" i="96"/>
  <c r="DK12" i="96"/>
  <c r="DJ12" i="96"/>
  <c r="DI12" i="96"/>
  <c r="DH12" i="96"/>
  <c r="DG12" i="96"/>
  <c r="DF12" i="96"/>
  <c r="DE12" i="96"/>
  <c r="DD12" i="96"/>
  <c r="DC12" i="96"/>
  <c r="DB12" i="96"/>
  <c r="DA12" i="96"/>
  <c r="CZ12" i="96"/>
  <c r="CY12" i="96"/>
  <c r="CX12" i="96"/>
  <c r="CW12" i="96"/>
  <c r="CV12" i="96"/>
  <c r="CU12" i="96"/>
  <c r="CT12" i="96"/>
  <c r="CS12" i="96"/>
  <c r="CR12" i="96"/>
  <c r="CQ12" i="96"/>
  <c r="CP12" i="96"/>
  <c r="CO12" i="96"/>
  <c r="CN12" i="96"/>
  <c r="CM12" i="96"/>
  <c r="CL12" i="96"/>
  <c r="CK12" i="96"/>
  <c r="CJ12" i="96"/>
  <c r="CI12" i="96"/>
  <c r="CH12" i="96"/>
  <c r="CG12" i="96"/>
  <c r="CF12" i="96"/>
  <c r="CE12" i="96"/>
  <c r="CD12" i="96"/>
  <c r="CC12" i="96"/>
  <c r="CB12" i="96"/>
  <c r="CA12" i="96"/>
  <c r="BZ12" i="96"/>
  <c r="BY12" i="96"/>
  <c r="BX12" i="96"/>
  <c r="BW12" i="96"/>
  <c r="BV12" i="96"/>
  <c r="BU12" i="96"/>
  <c r="BT12" i="96"/>
  <c r="BS12" i="96"/>
  <c r="BR12" i="96"/>
  <c r="BQ12" i="96"/>
  <c r="BP12" i="96"/>
  <c r="BO12" i="96"/>
  <c r="BN12" i="96"/>
  <c r="BM12" i="96"/>
  <c r="BL12" i="96"/>
  <c r="BK12" i="96"/>
  <c r="BJ12" i="96"/>
  <c r="BI12" i="96"/>
  <c r="BH12" i="96"/>
  <c r="BG12" i="96"/>
  <c r="BF12" i="96"/>
  <c r="BE12" i="96"/>
  <c r="BD12" i="96"/>
  <c r="BC12" i="96"/>
  <c r="BB12" i="96"/>
  <c r="BA12" i="96"/>
  <c r="AZ12" i="96"/>
  <c r="AY12" i="96"/>
  <c r="AX12" i="96"/>
  <c r="AW12" i="96"/>
  <c r="AV12" i="96"/>
  <c r="AU12" i="96"/>
  <c r="AT12" i="96"/>
  <c r="AS12" i="96"/>
  <c r="AR12" i="96"/>
  <c r="AQ12" i="96"/>
  <c r="AP12" i="96"/>
  <c r="AO12" i="96"/>
  <c r="AN12" i="96"/>
  <c r="AM12" i="96"/>
  <c r="AL12" i="96"/>
  <c r="AK12" i="96"/>
  <c r="AJ12" i="96"/>
  <c r="AI12" i="96"/>
  <c r="AH12" i="96"/>
  <c r="AG12" i="96"/>
  <c r="AF12" i="96"/>
  <c r="AE12" i="96"/>
  <c r="AD12" i="96"/>
  <c r="AC12" i="96"/>
  <c r="AB12" i="96"/>
  <c r="AA12" i="96"/>
  <c r="Z12" i="96"/>
  <c r="Y12" i="96"/>
  <c r="X12" i="96"/>
  <c r="W12" i="96"/>
  <c r="V12" i="96"/>
  <c r="U12" i="96"/>
  <c r="T12" i="96"/>
  <c r="S12" i="96"/>
  <c r="R12" i="96"/>
  <c r="Q12" i="96"/>
  <c r="P12" i="96"/>
  <c r="O12" i="96"/>
  <c r="N12" i="96"/>
  <c r="M12" i="96"/>
  <c r="L12" i="96"/>
  <c r="K12" i="96"/>
  <c r="J12" i="96"/>
  <c r="I12" i="96"/>
  <c r="H12" i="96"/>
  <c r="G12" i="96"/>
  <c r="F12" i="96"/>
  <c r="E12" i="96"/>
  <c r="D12" i="96"/>
  <c r="C12" i="96"/>
  <c r="B12" i="96"/>
  <c r="EF10" i="96"/>
  <c r="EE10" i="96"/>
  <c r="ED10" i="96"/>
  <c r="EC10" i="96"/>
  <c r="EB10" i="96"/>
  <c r="EA10" i="96"/>
  <c r="DZ10" i="96"/>
  <c r="DY10" i="96"/>
  <c r="DX10" i="96"/>
  <c r="DW10" i="96"/>
  <c r="DV10" i="96"/>
  <c r="DU10" i="96"/>
  <c r="DT10" i="96"/>
  <c r="DS10" i="96"/>
  <c r="DR10" i="96"/>
  <c r="DQ10" i="96"/>
  <c r="DP10" i="96"/>
  <c r="DO10" i="96"/>
  <c r="DN10" i="96"/>
  <c r="DM10" i="96"/>
  <c r="DL10" i="96"/>
  <c r="DK10" i="96"/>
  <c r="DJ10" i="96"/>
  <c r="DI10" i="96"/>
  <c r="DH10" i="96"/>
  <c r="DG10" i="96"/>
  <c r="DF10" i="96"/>
  <c r="DE10" i="96"/>
  <c r="DD10" i="96"/>
  <c r="DC10" i="96"/>
  <c r="DB10" i="96"/>
  <c r="DA10" i="96"/>
  <c r="CZ10" i="96"/>
  <c r="CY10" i="96"/>
  <c r="CX10" i="96"/>
  <c r="CW10" i="96"/>
  <c r="CV10" i="96"/>
  <c r="CU10" i="96"/>
  <c r="CT10" i="96"/>
  <c r="CS10" i="96"/>
  <c r="CR10" i="96"/>
  <c r="CQ10" i="96"/>
  <c r="CP10" i="96"/>
  <c r="CO10" i="96"/>
  <c r="CN10" i="96"/>
  <c r="CM10" i="96"/>
  <c r="CL10" i="96"/>
  <c r="CK10" i="96"/>
  <c r="CJ10" i="96"/>
  <c r="CI10" i="96"/>
  <c r="CH10" i="96"/>
  <c r="CG10" i="96"/>
  <c r="CF10" i="96"/>
  <c r="CE10" i="96"/>
  <c r="CD10" i="96"/>
  <c r="CC10" i="96"/>
  <c r="CB10" i="96"/>
  <c r="CA10" i="96"/>
  <c r="BZ10" i="96"/>
  <c r="BY10" i="96"/>
  <c r="BX10" i="96"/>
  <c r="BW10" i="96"/>
  <c r="BV10" i="96"/>
  <c r="BU10" i="96"/>
  <c r="BT10" i="96"/>
  <c r="BS10" i="96"/>
  <c r="BR10" i="96"/>
  <c r="BQ10" i="96"/>
  <c r="BP10" i="96"/>
  <c r="BO10" i="96"/>
  <c r="BN10" i="96"/>
  <c r="BM10" i="96"/>
  <c r="BL10" i="96"/>
  <c r="BK10" i="96"/>
  <c r="BJ10" i="96"/>
  <c r="BI10" i="96"/>
  <c r="BH10" i="96"/>
  <c r="BG10" i="96"/>
  <c r="BF10" i="96"/>
  <c r="BE10" i="96"/>
  <c r="BD10" i="96"/>
  <c r="BC10" i="96"/>
  <c r="BB10" i="96"/>
  <c r="BA10" i="96"/>
  <c r="AZ10" i="96"/>
  <c r="AY10" i="96"/>
  <c r="AX10" i="96"/>
  <c r="AW10" i="96"/>
  <c r="AV10" i="96"/>
  <c r="AU10" i="96"/>
  <c r="AT10" i="96"/>
  <c r="AS10" i="96"/>
  <c r="AR10" i="96"/>
  <c r="AQ10" i="96"/>
  <c r="AP10" i="96"/>
  <c r="AO10" i="96"/>
  <c r="AN10" i="96"/>
  <c r="AM10" i="96"/>
  <c r="AL10" i="96"/>
  <c r="AK10" i="96"/>
  <c r="AJ10" i="96"/>
  <c r="AI10" i="96"/>
  <c r="AH10"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E10" i="96"/>
  <c r="D10" i="96"/>
  <c r="C10" i="96"/>
  <c r="B10" i="96"/>
  <c r="EF8" i="96"/>
  <c r="EE8" i="96"/>
  <c r="ED8" i="96"/>
  <c r="EC8" i="96"/>
  <c r="EB8" i="96"/>
  <c r="EA8" i="96"/>
  <c r="DZ8" i="96"/>
  <c r="DY8" i="96"/>
  <c r="DX8" i="96"/>
  <c r="DW8" i="96"/>
  <c r="DV8" i="96"/>
  <c r="DU8" i="96"/>
  <c r="DT8" i="96"/>
  <c r="DS8" i="96"/>
  <c r="DR8" i="96"/>
  <c r="DQ8" i="96"/>
  <c r="DP8" i="96"/>
  <c r="DO8" i="96"/>
  <c r="DN8" i="96"/>
  <c r="DM8" i="96"/>
  <c r="DL8" i="96"/>
  <c r="DK8" i="96"/>
  <c r="DJ8" i="96"/>
  <c r="DI8" i="96"/>
  <c r="DH8" i="96"/>
  <c r="DG8" i="96"/>
  <c r="DF8" i="96"/>
  <c r="DE8" i="96"/>
  <c r="DD8" i="96"/>
  <c r="DC8" i="96"/>
  <c r="DB8" i="96"/>
  <c r="DA8" i="96"/>
  <c r="CZ8" i="96"/>
  <c r="CY8" i="96"/>
  <c r="CX8" i="96"/>
  <c r="CW8" i="96"/>
  <c r="CV8" i="96"/>
  <c r="CU8" i="96"/>
  <c r="CT8" i="96"/>
  <c r="CS8" i="96"/>
  <c r="CR8" i="96"/>
  <c r="CQ8" i="96"/>
  <c r="CP8" i="96"/>
  <c r="CO8" i="96"/>
  <c r="CN8" i="96"/>
  <c r="CM8" i="96"/>
  <c r="CL8" i="96"/>
  <c r="CK8" i="96"/>
  <c r="CJ8" i="96"/>
  <c r="CI8" i="96"/>
  <c r="CH8" i="96"/>
  <c r="CG8" i="96"/>
  <c r="CF8" i="96"/>
  <c r="CE8" i="96"/>
  <c r="CD8" i="96"/>
  <c r="CC8" i="96"/>
  <c r="CB8" i="96"/>
  <c r="CA8" i="96"/>
  <c r="BZ8" i="96"/>
  <c r="BY8" i="96"/>
  <c r="BX8" i="96"/>
  <c r="BW8" i="96"/>
  <c r="BV8" i="96"/>
  <c r="BU8" i="96"/>
  <c r="BT8" i="96"/>
  <c r="BS8" i="96"/>
  <c r="BR8" i="96"/>
  <c r="BQ8" i="96"/>
  <c r="BP8" i="96"/>
  <c r="BO8" i="96"/>
  <c r="BN8" i="96"/>
  <c r="BM8" i="96"/>
  <c r="BL8" i="96"/>
  <c r="BK8" i="96"/>
  <c r="BJ8" i="96"/>
  <c r="BI8" i="96"/>
  <c r="BH8" i="96"/>
  <c r="BG8" i="96"/>
  <c r="BF8" i="96"/>
  <c r="BE8" i="96"/>
  <c r="BD8" i="96"/>
  <c r="BC8" i="96"/>
  <c r="BB8" i="96"/>
  <c r="BA8" i="96"/>
  <c r="AZ8" i="96"/>
  <c r="AY8" i="96"/>
  <c r="AX8" i="96"/>
  <c r="AW8" i="96"/>
  <c r="AV8" i="96"/>
  <c r="AU8" i="96"/>
  <c r="AT8" i="96"/>
  <c r="AS8" i="96"/>
  <c r="AR8" i="96"/>
  <c r="AQ8" i="96"/>
  <c r="AP8" i="96"/>
  <c r="AO8" i="96"/>
  <c r="AN8" i="96"/>
  <c r="AM8" i="96"/>
  <c r="AL8" i="96"/>
  <c r="AK8" i="96"/>
  <c r="AJ8" i="96"/>
  <c r="AI8" i="96"/>
  <c r="AH8" i="96"/>
  <c r="AG8" i="96"/>
  <c r="AF8" i="96"/>
  <c r="AE8" i="96"/>
  <c r="AD8" i="96"/>
  <c r="AC8" i="96"/>
  <c r="AB8" i="96"/>
  <c r="AA8" i="96"/>
  <c r="Z8" i="96"/>
  <c r="Y8" i="96"/>
  <c r="X8" i="96"/>
  <c r="W8" i="96"/>
  <c r="V8" i="96"/>
  <c r="U8" i="96"/>
  <c r="T8" i="96"/>
  <c r="S8" i="96"/>
  <c r="R8" i="96"/>
  <c r="Q8" i="96"/>
  <c r="P8" i="96"/>
  <c r="O8" i="96"/>
  <c r="N8" i="96"/>
  <c r="M8" i="96"/>
  <c r="L8" i="96"/>
  <c r="K8" i="96"/>
  <c r="J8" i="96"/>
  <c r="I8" i="96"/>
  <c r="H8" i="96"/>
  <c r="G8" i="96"/>
  <c r="F8" i="96"/>
  <c r="E8" i="96"/>
  <c r="D8" i="96"/>
  <c r="C8" i="96"/>
  <c r="B8" i="96"/>
  <c r="EF6" i="96"/>
  <c r="EE6" i="96"/>
  <c r="ED6" i="96"/>
  <c r="EC6" i="96"/>
  <c r="EB6" i="96"/>
  <c r="EA6" i="96"/>
  <c r="DZ6" i="96"/>
  <c r="DY6" i="96"/>
  <c r="DX6" i="96"/>
  <c r="DW6" i="96"/>
  <c r="DV6" i="96"/>
  <c r="DU6" i="96"/>
  <c r="DT6" i="96"/>
  <c r="DS6" i="96"/>
  <c r="DR6" i="96"/>
  <c r="DQ6" i="96"/>
  <c r="DP6" i="96"/>
  <c r="DO6" i="96"/>
  <c r="DN6" i="96"/>
  <c r="DM6" i="96"/>
  <c r="DL6" i="96"/>
  <c r="DK6" i="96"/>
  <c r="DJ6" i="96"/>
  <c r="DI6" i="96"/>
  <c r="DH6" i="96"/>
  <c r="DG6" i="96"/>
  <c r="DF6" i="96"/>
  <c r="DE6" i="96"/>
  <c r="DD6" i="96"/>
  <c r="DC6" i="96"/>
  <c r="DB6" i="96"/>
  <c r="DA6" i="96"/>
  <c r="CZ6" i="96"/>
  <c r="CY6" i="96"/>
  <c r="CX6" i="96"/>
  <c r="CW6" i="96"/>
  <c r="CV6" i="96"/>
  <c r="CU6" i="96"/>
  <c r="CT6" i="96"/>
  <c r="CS6" i="96"/>
  <c r="CR6" i="96"/>
  <c r="CQ6" i="96"/>
  <c r="CP6" i="96"/>
  <c r="CO6" i="96"/>
  <c r="CN6" i="96"/>
  <c r="CM6" i="96"/>
  <c r="CL6" i="96"/>
  <c r="CK6" i="96"/>
  <c r="CJ6" i="96"/>
  <c r="CI6" i="96"/>
  <c r="CH6" i="96"/>
  <c r="CG6" i="96"/>
  <c r="CF6" i="96"/>
  <c r="CE6" i="96"/>
  <c r="CD6" i="96"/>
  <c r="CC6" i="96"/>
  <c r="CB6" i="96"/>
  <c r="CA6" i="96"/>
  <c r="BZ6" i="96"/>
  <c r="BY6" i="96"/>
  <c r="BX6" i="96"/>
  <c r="BW6" i="96"/>
  <c r="BV6" i="96"/>
  <c r="BU6" i="96"/>
  <c r="BT6" i="96"/>
  <c r="BS6" i="96"/>
  <c r="BR6" i="96"/>
  <c r="BQ6" i="96"/>
  <c r="BP6" i="96"/>
  <c r="BO6" i="96"/>
  <c r="BN6" i="96"/>
  <c r="BM6" i="96"/>
  <c r="BL6" i="96"/>
  <c r="BK6" i="96"/>
  <c r="BJ6" i="96"/>
  <c r="BI6" i="96"/>
  <c r="BH6" i="96"/>
  <c r="BG6" i="96"/>
  <c r="BF6" i="96"/>
  <c r="BE6" i="96"/>
  <c r="BD6" i="96"/>
  <c r="BC6" i="96"/>
  <c r="BB6" i="96"/>
  <c r="BA6" i="96"/>
  <c r="AZ6" i="96"/>
  <c r="AY6" i="96"/>
  <c r="AX6" i="96"/>
  <c r="AW6" i="96"/>
  <c r="AV6" i="96"/>
  <c r="AU6" i="96"/>
  <c r="AT6" i="96"/>
  <c r="AS6" i="96"/>
  <c r="AR6" i="96"/>
  <c r="AQ6" i="96"/>
  <c r="AP6" i="96"/>
  <c r="AO6" i="96"/>
  <c r="AN6" i="96"/>
  <c r="AM6" i="96"/>
  <c r="AL6" i="96"/>
  <c r="AK6" i="96"/>
  <c r="AJ6" i="96"/>
  <c r="AI6" i="96"/>
  <c r="AH6" i="96"/>
  <c r="AG6" i="96"/>
  <c r="AF6" i="96"/>
  <c r="AE6" i="96"/>
  <c r="AD6" i="96"/>
  <c r="AC6" i="96"/>
  <c r="AB6" i="96"/>
  <c r="AA6" i="96"/>
  <c r="Z6" i="96"/>
  <c r="Y6" i="96"/>
  <c r="X6" i="96"/>
  <c r="W6" i="96"/>
  <c r="V6" i="96"/>
  <c r="U6" i="96"/>
  <c r="T6" i="96"/>
  <c r="S6" i="96"/>
  <c r="R6" i="96"/>
  <c r="Q6" i="96"/>
  <c r="P6" i="96"/>
  <c r="O6" i="96"/>
  <c r="N6" i="96"/>
  <c r="M6" i="96"/>
  <c r="L6" i="96"/>
  <c r="K6" i="96"/>
  <c r="J6" i="96"/>
  <c r="I6" i="96"/>
  <c r="H6" i="96"/>
  <c r="G6" i="96"/>
  <c r="F6" i="96"/>
  <c r="E6" i="96"/>
  <c r="D6" i="96"/>
  <c r="C6" i="96"/>
  <c r="B6" i="96"/>
  <c r="EF5" i="96"/>
  <c r="EE5" i="96"/>
  <c r="ED5" i="96"/>
  <c r="EC5" i="96"/>
  <c r="EB5" i="96"/>
  <c r="EA5" i="96"/>
  <c r="DZ5" i="96"/>
  <c r="DY5" i="96"/>
  <c r="DX5" i="96"/>
  <c r="DW5" i="96"/>
  <c r="DV5" i="96"/>
  <c r="DU5" i="96"/>
  <c r="DT5" i="96"/>
  <c r="DS5" i="96"/>
  <c r="DR5" i="96"/>
  <c r="DQ5" i="96"/>
  <c r="DP5" i="96"/>
  <c r="DO5" i="96"/>
  <c r="DN5" i="96"/>
  <c r="DM5" i="96"/>
  <c r="DL5" i="96"/>
  <c r="DK5" i="96"/>
  <c r="DJ5" i="96"/>
  <c r="DI5" i="96"/>
  <c r="DH5" i="96"/>
  <c r="DG5" i="96"/>
  <c r="DF5" i="96"/>
  <c r="DE5" i="96"/>
  <c r="DD5" i="96"/>
  <c r="DC5" i="96"/>
  <c r="DB5" i="96"/>
  <c r="DA5" i="96"/>
  <c r="CZ5" i="96"/>
  <c r="CY5" i="96"/>
  <c r="CX5" i="96"/>
  <c r="CW5" i="96"/>
  <c r="CV5" i="96"/>
  <c r="CU5" i="96"/>
  <c r="CT5" i="96"/>
  <c r="CS5" i="96"/>
  <c r="CR5" i="96"/>
  <c r="CQ5" i="96"/>
  <c r="CP5" i="96"/>
  <c r="CO5" i="96"/>
  <c r="CN5" i="96"/>
  <c r="CM5" i="96"/>
  <c r="CL5" i="96"/>
  <c r="CK5" i="96"/>
  <c r="CJ5" i="96"/>
  <c r="CI5" i="96"/>
  <c r="CH5" i="96"/>
  <c r="CG5" i="96"/>
  <c r="CF5" i="96"/>
  <c r="CE5" i="96"/>
  <c r="CD5" i="96"/>
  <c r="CC5" i="96"/>
  <c r="CB5" i="96"/>
  <c r="CA5" i="96"/>
  <c r="BZ5" i="96"/>
  <c r="BY5" i="96"/>
  <c r="BX5" i="96"/>
  <c r="BW5" i="96"/>
  <c r="BV5" i="96"/>
  <c r="BU5" i="96"/>
  <c r="BT5" i="96"/>
  <c r="BS5" i="96"/>
  <c r="BR5" i="96"/>
  <c r="BQ5" i="96"/>
  <c r="BP5" i="96"/>
  <c r="BO5" i="96"/>
  <c r="BN5" i="96"/>
  <c r="BM5" i="96"/>
  <c r="BL5" i="96"/>
  <c r="BK5" i="96"/>
  <c r="BJ5" i="96"/>
  <c r="BI5" i="96"/>
  <c r="BH5" i="96"/>
  <c r="BG5" i="96"/>
  <c r="BF5" i="96"/>
  <c r="BE5" i="96"/>
  <c r="BD5" i="96"/>
  <c r="BC5" i="96"/>
  <c r="BB5" i="96"/>
  <c r="BA5" i="96"/>
  <c r="AZ5" i="96"/>
  <c r="AY5" i="96"/>
  <c r="AX5" i="96"/>
  <c r="AW5" i="96"/>
  <c r="AV5" i="96"/>
  <c r="AU5" i="96"/>
  <c r="AT5" i="96"/>
  <c r="AS5" i="96"/>
  <c r="AR5" i="96"/>
  <c r="AQ5" i="96"/>
  <c r="AP5" i="96"/>
  <c r="AO5" i="96"/>
  <c r="AN5" i="96"/>
  <c r="AM5" i="96"/>
  <c r="AL5" i="96"/>
  <c r="AK5" i="96"/>
  <c r="AJ5" i="96"/>
  <c r="AI5" i="96"/>
  <c r="AH5" i="96"/>
  <c r="AG5" i="96"/>
  <c r="AF5" i="96"/>
  <c r="AE5" i="96"/>
  <c r="AD5" i="96"/>
  <c r="AC5" i="96"/>
  <c r="AB5" i="96"/>
  <c r="AA5" i="96"/>
  <c r="Z5" i="96"/>
  <c r="Y5" i="96"/>
  <c r="X5" i="96"/>
  <c r="W5" i="96"/>
  <c r="V5" i="96"/>
  <c r="U5" i="96"/>
  <c r="T5" i="96"/>
  <c r="S5" i="96"/>
  <c r="R5" i="96"/>
  <c r="Q5" i="96"/>
  <c r="P5" i="96"/>
  <c r="O5" i="96"/>
  <c r="N5" i="96"/>
  <c r="M5" i="96"/>
  <c r="L5" i="96"/>
  <c r="K5" i="96"/>
  <c r="J5" i="96"/>
  <c r="I5" i="96"/>
  <c r="H5" i="96"/>
  <c r="G5" i="96"/>
  <c r="F5" i="96"/>
  <c r="E5" i="96"/>
  <c r="D5" i="96"/>
  <c r="C5" i="96"/>
  <c r="B5" i="96"/>
  <c r="EF30" i="101"/>
  <c r="EE30" i="101"/>
  <c r="ED30" i="101"/>
  <c r="EC30" i="101"/>
  <c r="EB30" i="101"/>
  <c r="EA30" i="101"/>
  <c r="DZ30" i="101"/>
  <c r="DY30" i="101"/>
  <c r="DX30" i="101"/>
  <c r="DW30" i="101"/>
  <c r="DV30" i="101"/>
  <c r="DU30" i="101"/>
  <c r="DT30" i="101"/>
  <c r="DS30" i="101"/>
  <c r="DR30" i="101"/>
  <c r="DQ30" i="101"/>
  <c r="DP30" i="101"/>
  <c r="DO30" i="101"/>
  <c r="DN30" i="101"/>
  <c r="DM30" i="101"/>
  <c r="DL30" i="101"/>
  <c r="DK30" i="101"/>
  <c r="DJ30" i="101"/>
  <c r="DI30" i="101"/>
  <c r="DH30" i="101"/>
  <c r="DG30" i="101"/>
  <c r="DF30" i="101"/>
  <c r="DE30" i="101"/>
  <c r="DD30" i="101"/>
  <c r="DC30" i="101"/>
  <c r="DB30" i="101"/>
  <c r="DA30" i="101"/>
  <c r="CZ30" i="101"/>
  <c r="CY30" i="101"/>
  <c r="CX30" i="101"/>
  <c r="CW30" i="101"/>
  <c r="CV30" i="101"/>
  <c r="CU30" i="101"/>
  <c r="CT30" i="101"/>
  <c r="CS30" i="101"/>
  <c r="CR30" i="101"/>
  <c r="CQ30" i="101"/>
  <c r="CP30" i="101"/>
  <c r="CO30" i="101"/>
  <c r="CN30" i="101"/>
  <c r="CM30" i="101"/>
  <c r="CL30" i="101"/>
  <c r="CK30" i="101"/>
  <c r="CJ30" i="101"/>
  <c r="CI30" i="101"/>
  <c r="CH30" i="101"/>
  <c r="CG30" i="101"/>
  <c r="CF30" i="101"/>
  <c r="CE30" i="101"/>
  <c r="CD30" i="101"/>
  <c r="CC30" i="101"/>
  <c r="CB30" i="101"/>
  <c r="CA30" i="101"/>
  <c r="BZ30" i="101"/>
  <c r="BY30" i="101"/>
  <c r="BX30" i="101"/>
  <c r="BW30" i="101"/>
  <c r="BV30" i="101"/>
  <c r="BU30" i="101"/>
  <c r="BT30" i="101"/>
  <c r="BS30" i="101"/>
  <c r="BR30" i="101"/>
  <c r="BQ30" i="101"/>
  <c r="BP30" i="101"/>
  <c r="BO30" i="101"/>
  <c r="BN30" i="101"/>
  <c r="BM30" i="101"/>
  <c r="BL30" i="101"/>
  <c r="BK30" i="101"/>
  <c r="BJ30" i="101"/>
  <c r="BI30" i="101"/>
  <c r="BH30" i="101"/>
  <c r="BG30" i="101"/>
  <c r="BF30" i="101"/>
  <c r="BE30" i="101"/>
  <c r="BD30" i="101"/>
  <c r="BC30" i="101"/>
  <c r="BB30" i="101"/>
  <c r="BA30" i="101"/>
  <c r="AZ30" i="101"/>
  <c r="AY30" i="101"/>
  <c r="AX30" i="101"/>
  <c r="AW30" i="101"/>
  <c r="AV30" i="101"/>
  <c r="AU30" i="101"/>
  <c r="AT30" i="101"/>
  <c r="AS30" i="101"/>
  <c r="AR30" i="101"/>
  <c r="AQ30" i="101"/>
  <c r="AP30" i="101"/>
  <c r="AO30" i="101"/>
  <c r="AN30" i="101"/>
  <c r="AM30" i="101"/>
  <c r="AL30" i="101"/>
  <c r="AK30" i="101"/>
  <c r="AJ30" i="101"/>
  <c r="AI30" i="101"/>
  <c r="AH30" i="101"/>
  <c r="AG30" i="101"/>
  <c r="AF30" i="101"/>
  <c r="AE30" i="101"/>
  <c r="AD30" i="101"/>
  <c r="AC30" i="101"/>
  <c r="AB30" i="101"/>
  <c r="AA30" i="101"/>
  <c r="Z30" i="101"/>
  <c r="Y30" i="101"/>
  <c r="X30" i="101"/>
  <c r="W30" i="101"/>
  <c r="V30" i="101"/>
  <c r="U30" i="101"/>
  <c r="T30" i="101"/>
  <c r="S30" i="101"/>
  <c r="R30" i="101"/>
  <c r="Q30" i="101"/>
  <c r="P30" i="101"/>
  <c r="O30" i="101"/>
  <c r="N30" i="101"/>
  <c r="M30" i="101"/>
  <c r="L30" i="101"/>
  <c r="K30" i="101"/>
  <c r="J30" i="101"/>
  <c r="I30" i="101"/>
  <c r="H30" i="101"/>
  <c r="G30" i="101"/>
  <c r="F30" i="101"/>
  <c r="E30" i="101"/>
  <c r="D30" i="101"/>
  <c r="C30" i="101"/>
  <c r="B30" i="101"/>
  <c r="EF28" i="101"/>
  <c r="EE28" i="101"/>
  <c r="ED28" i="101"/>
  <c r="EC28" i="101"/>
  <c r="EB28" i="101"/>
  <c r="EA28" i="101"/>
  <c r="DZ28" i="101"/>
  <c r="DY28" i="101"/>
  <c r="DX28" i="101"/>
  <c r="DW28" i="101"/>
  <c r="DV28" i="101"/>
  <c r="DU28" i="101"/>
  <c r="DT28" i="101"/>
  <c r="DS28" i="101"/>
  <c r="DR28" i="101"/>
  <c r="DQ28" i="101"/>
  <c r="DP28" i="101"/>
  <c r="DO28" i="101"/>
  <c r="DN28" i="101"/>
  <c r="DM28" i="101"/>
  <c r="DL28" i="101"/>
  <c r="DK28" i="101"/>
  <c r="DJ28" i="101"/>
  <c r="DI28" i="101"/>
  <c r="DH28" i="101"/>
  <c r="DG28" i="101"/>
  <c r="DF28" i="101"/>
  <c r="DE28" i="101"/>
  <c r="DD28" i="101"/>
  <c r="DC28" i="101"/>
  <c r="DB28" i="101"/>
  <c r="DA28" i="101"/>
  <c r="CZ28" i="101"/>
  <c r="CY28" i="101"/>
  <c r="CX28" i="101"/>
  <c r="CW28" i="101"/>
  <c r="CV28" i="101"/>
  <c r="CU28" i="101"/>
  <c r="CT28" i="101"/>
  <c r="CS28" i="101"/>
  <c r="CR28" i="101"/>
  <c r="CQ28" i="101"/>
  <c r="CP28" i="101"/>
  <c r="CO28" i="101"/>
  <c r="CN28" i="101"/>
  <c r="CM28" i="101"/>
  <c r="CL28" i="101"/>
  <c r="CK28" i="101"/>
  <c r="CJ28" i="101"/>
  <c r="CI28" i="101"/>
  <c r="CH28" i="101"/>
  <c r="CG28" i="101"/>
  <c r="CF28" i="101"/>
  <c r="CE28" i="101"/>
  <c r="CD28" i="101"/>
  <c r="CC28" i="101"/>
  <c r="CB28" i="101"/>
  <c r="CA28" i="101"/>
  <c r="BZ28" i="101"/>
  <c r="BY28" i="101"/>
  <c r="BX28" i="101"/>
  <c r="BW28" i="101"/>
  <c r="BV28" i="101"/>
  <c r="BU28" i="101"/>
  <c r="BT28" i="101"/>
  <c r="BS28" i="101"/>
  <c r="BR28" i="101"/>
  <c r="BQ28" i="101"/>
  <c r="BP28" i="101"/>
  <c r="BO28" i="101"/>
  <c r="BN28" i="101"/>
  <c r="BM28" i="101"/>
  <c r="BL28" i="101"/>
  <c r="BK28" i="101"/>
  <c r="BJ28" i="101"/>
  <c r="BI28" i="101"/>
  <c r="BH28" i="101"/>
  <c r="BG28" i="101"/>
  <c r="BF28" i="101"/>
  <c r="BE28" i="101"/>
  <c r="BD28" i="101"/>
  <c r="BC28" i="101"/>
  <c r="BB28" i="101"/>
  <c r="BA28" i="101"/>
  <c r="AZ28" i="101"/>
  <c r="AY28" i="101"/>
  <c r="AX28" i="101"/>
  <c r="AW28" i="101"/>
  <c r="AV28" i="101"/>
  <c r="AU28" i="101"/>
  <c r="AT28" i="101"/>
  <c r="AS28" i="101"/>
  <c r="AR28" i="101"/>
  <c r="AQ28" i="101"/>
  <c r="AP28" i="101"/>
  <c r="AO28" i="101"/>
  <c r="AN28" i="101"/>
  <c r="AM28" i="101"/>
  <c r="AL28" i="101"/>
  <c r="AK28" i="101"/>
  <c r="AJ28" i="101"/>
  <c r="AI28" i="101"/>
  <c r="AH28" i="101"/>
  <c r="AG28" i="101"/>
  <c r="AF28" i="101"/>
  <c r="AE28" i="101"/>
  <c r="AD28" i="101"/>
  <c r="AC28" i="101"/>
  <c r="AB28" i="101"/>
  <c r="AA28" i="101"/>
  <c r="Z28" i="101"/>
  <c r="Y28" i="101"/>
  <c r="X28" i="101"/>
  <c r="W28" i="101"/>
  <c r="V28" i="101"/>
  <c r="U28" i="101"/>
  <c r="T28" i="101"/>
  <c r="S28" i="101"/>
  <c r="R28" i="101"/>
  <c r="Q28" i="101"/>
  <c r="P28" i="101"/>
  <c r="O28" i="101"/>
  <c r="N28" i="101"/>
  <c r="M28" i="101"/>
  <c r="L28" i="101"/>
  <c r="K28" i="101"/>
  <c r="J28" i="101"/>
  <c r="I28" i="101"/>
  <c r="H28" i="101"/>
  <c r="G28" i="101"/>
  <c r="F28" i="101"/>
  <c r="E28" i="101"/>
  <c r="D28" i="101"/>
  <c r="C28" i="101"/>
  <c r="B28" i="101"/>
  <c r="EF26" i="101"/>
  <c r="EE26" i="101"/>
  <c r="ED26" i="101"/>
  <c r="EC26" i="101"/>
  <c r="EB26" i="101"/>
  <c r="EA26" i="101"/>
  <c r="DZ26" i="101"/>
  <c r="DY26" i="101"/>
  <c r="DX26" i="101"/>
  <c r="DW26" i="101"/>
  <c r="DV26" i="101"/>
  <c r="DU26" i="101"/>
  <c r="DT26" i="101"/>
  <c r="DS26" i="101"/>
  <c r="DR26" i="101"/>
  <c r="DQ26" i="101"/>
  <c r="DP26" i="101"/>
  <c r="DO26" i="101"/>
  <c r="DN26" i="101"/>
  <c r="DM26" i="101"/>
  <c r="DL26" i="101"/>
  <c r="DK26" i="101"/>
  <c r="DJ26" i="101"/>
  <c r="DI26" i="101"/>
  <c r="DH26" i="101"/>
  <c r="DG26" i="101"/>
  <c r="DF26" i="101"/>
  <c r="DE26" i="101"/>
  <c r="DD26" i="101"/>
  <c r="DC26" i="101"/>
  <c r="DB26" i="101"/>
  <c r="DA26" i="101"/>
  <c r="CZ26" i="101"/>
  <c r="CY26" i="101"/>
  <c r="CX26" i="101"/>
  <c r="CW26" i="101"/>
  <c r="CV26" i="101"/>
  <c r="CU26" i="101"/>
  <c r="CT26" i="101"/>
  <c r="CS26" i="101"/>
  <c r="CR26" i="101"/>
  <c r="CQ26" i="101"/>
  <c r="CP26" i="101"/>
  <c r="CO26" i="101"/>
  <c r="CN26" i="101"/>
  <c r="CM26" i="101"/>
  <c r="CL26" i="101"/>
  <c r="CK26" i="101"/>
  <c r="CJ26" i="101"/>
  <c r="CI26" i="101"/>
  <c r="CH26" i="101"/>
  <c r="CG26" i="101"/>
  <c r="CF26" i="101"/>
  <c r="CE26" i="101"/>
  <c r="CD26" i="101"/>
  <c r="CC26" i="101"/>
  <c r="CB26" i="101"/>
  <c r="CA26" i="101"/>
  <c r="BZ26" i="101"/>
  <c r="BY26" i="101"/>
  <c r="BX26" i="101"/>
  <c r="BW26" i="101"/>
  <c r="BV26" i="101"/>
  <c r="BU26" i="101"/>
  <c r="BT26" i="101"/>
  <c r="BS26" i="101"/>
  <c r="BR26" i="101"/>
  <c r="BQ26" i="101"/>
  <c r="BP26" i="101"/>
  <c r="BO26" i="101"/>
  <c r="BN26" i="101"/>
  <c r="BM26" i="101"/>
  <c r="BL26" i="101"/>
  <c r="BK26" i="101"/>
  <c r="BJ26" i="101"/>
  <c r="BI26" i="101"/>
  <c r="BH26" i="101"/>
  <c r="BG26" i="101"/>
  <c r="BF26" i="101"/>
  <c r="BE26" i="101"/>
  <c r="BD26" i="101"/>
  <c r="BC26" i="101"/>
  <c r="BB26" i="101"/>
  <c r="BA26" i="101"/>
  <c r="AZ26" i="101"/>
  <c r="AY26" i="101"/>
  <c r="AX26" i="101"/>
  <c r="AW26" i="101"/>
  <c r="AV26" i="101"/>
  <c r="AU26" i="101"/>
  <c r="AT26" i="101"/>
  <c r="AS26" i="101"/>
  <c r="AR26" i="101"/>
  <c r="AQ26" i="101"/>
  <c r="AP26" i="101"/>
  <c r="AO26" i="101"/>
  <c r="AN26" i="101"/>
  <c r="AM26" i="101"/>
  <c r="AL26" i="101"/>
  <c r="AK26" i="101"/>
  <c r="AJ26" i="101"/>
  <c r="AI26" i="101"/>
  <c r="AH26" i="101"/>
  <c r="AG26" i="101"/>
  <c r="AF26" i="101"/>
  <c r="AE26" i="101"/>
  <c r="AD26" i="101"/>
  <c r="AC26" i="101"/>
  <c r="AB26" i="101"/>
  <c r="AA26" i="101"/>
  <c r="Z26" i="101"/>
  <c r="Y26" i="101"/>
  <c r="X26" i="101"/>
  <c r="W26" i="101"/>
  <c r="V26" i="101"/>
  <c r="U26" i="101"/>
  <c r="T26" i="101"/>
  <c r="S26" i="101"/>
  <c r="R26" i="101"/>
  <c r="Q26" i="101"/>
  <c r="P26" i="101"/>
  <c r="O26" i="101"/>
  <c r="N26" i="101"/>
  <c r="M26" i="101"/>
  <c r="L26" i="101"/>
  <c r="K26" i="101"/>
  <c r="J26" i="101"/>
  <c r="I26" i="101"/>
  <c r="H26" i="101"/>
  <c r="G26" i="101"/>
  <c r="F26" i="101"/>
  <c r="E26" i="101"/>
  <c r="D26" i="101"/>
  <c r="C26" i="101"/>
  <c r="B26" i="101"/>
  <c r="EF24" i="101"/>
  <c r="EE24" i="101"/>
  <c r="ED24" i="101"/>
  <c r="EC24" i="101"/>
  <c r="EB24" i="101"/>
  <c r="EA24" i="101"/>
  <c r="DZ24" i="101"/>
  <c r="DY24" i="101"/>
  <c r="DX24" i="101"/>
  <c r="DW24" i="101"/>
  <c r="DV24" i="101"/>
  <c r="DU24" i="101"/>
  <c r="DT24" i="101"/>
  <c r="DS24" i="101"/>
  <c r="DR24" i="101"/>
  <c r="DQ24" i="101"/>
  <c r="DP24" i="101"/>
  <c r="DO24" i="101"/>
  <c r="DN24" i="101"/>
  <c r="DM24" i="101"/>
  <c r="DL24" i="101"/>
  <c r="DK24" i="101"/>
  <c r="DJ24" i="101"/>
  <c r="DI24" i="101"/>
  <c r="DH24" i="101"/>
  <c r="DG24" i="101"/>
  <c r="DF24" i="101"/>
  <c r="DE24" i="101"/>
  <c r="DD24" i="101"/>
  <c r="DC24" i="101"/>
  <c r="DB24" i="101"/>
  <c r="DA24" i="101"/>
  <c r="CZ24" i="101"/>
  <c r="CY24" i="101"/>
  <c r="CX24" i="101"/>
  <c r="CW24" i="101"/>
  <c r="CV24" i="101"/>
  <c r="CU24" i="101"/>
  <c r="CT24" i="101"/>
  <c r="CS24" i="101"/>
  <c r="CR24" i="101"/>
  <c r="CQ24" i="101"/>
  <c r="CP24" i="101"/>
  <c r="CO24" i="101"/>
  <c r="CN24" i="101"/>
  <c r="CM24" i="101"/>
  <c r="CL24" i="101"/>
  <c r="CK24" i="101"/>
  <c r="CJ24" i="101"/>
  <c r="CI24" i="101"/>
  <c r="CH24" i="101"/>
  <c r="CG24" i="101"/>
  <c r="CF24" i="101"/>
  <c r="CE24" i="101"/>
  <c r="CD24" i="101"/>
  <c r="CC24" i="101"/>
  <c r="CB24" i="101"/>
  <c r="CA24" i="101"/>
  <c r="BZ24" i="101"/>
  <c r="BY24" i="101"/>
  <c r="BX24" i="101"/>
  <c r="BW24" i="101"/>
  <c r="BV24" i="101"/>
  <c r="BU24" i="101"/>
  <c r="BT24" i="101"/>
  <c r="BS24" i="101"/>
  <c r="BR24" i="101"/>
  <c r="BQ24" i="101"/>
  <c r="BP24" i="101"/>
  <c r="BO24" i="101"/>
  <c r="BN24" i="101"/>
  <c r="BM24" i="101"/>
  <c r="BL24" i="101"/>
  <c r="BK24" i="101"/>
  <c r="BJ24" i="101"/>
  <c r="BI24" i="101"/>
  <c r="BH24" i="101"/>
  <c r="BG24" i="101"/>
  <c r="BF24" i="101"/>
  <c r="BE24" i="101"/>
  <c r="BD24" i="101"/>
  <c r="BC24" i="101"/>
  <c r="BB24" i="101"/>
  <c r="BA24" i="101"/>
  <c r="AZ24" i="101"/>
  <c r="AY24" i="101"/>
  <c r="AX24" i="101"/>
  <c r="AW24" i="101"/>
  <c r="AV24" i="101"/>
  <c r="AU24" i="101"/>
  <c r="AT24" i="101"/>
  <c r="AS24" i="101"/>
  <c r="AR24" i="101"/>
  <c r="AQ24" i="101"/>
  <c r="AP24" i="101"/>
  <c r="AO24" i="101"/>
  <c r="AN24" i="101"/>
  <c r="AM24" i="101"/>
  <c r="AL24" i="101"/>
  <c r="AK24" i="101"/>
  <c r="AJ24" i="101"/>
  <c r="AI24" i="101"/>
  <c r="AH24" i="101"/>
  <c r="AG24" i="101"/>
  <c r="AF24" i="101"/>
  <c r="AE24" i="101"/>
  <c r="AD24" i="101"/>
  <c r="AC24" i="101"/>
  <c r="AB24" i="101"/>
  <c r="AA24" i="101"/>
  <c r="Z24" i="101"/>
  <c r="Y24" i="101"/>
  <c r="X24" i="101"/>
  <c r="W24" i="101"/>
  <c r="V24" i="101"/>
  <c r="U24" i="101"/>
  <c r="T24" i="101"/>
  <c r="S24" i="101"/>
  <c r="R24" i="101"/>
  <c r="Q24" i="101"/>
  <c r="P24" i="101"/>
  <c r="O24" i="101"/>
  <c r="N24" i="101"/>
  <c r="M24" i="101"/>
  <c r="L24" i="101"/>
  <c r="K24" i="101"/>
  <c r="J24" i="101"/>
  <c r="I24" i="101"/>
  <c r="H24" i="101"/>
  <c r="G24" i="101"/>
  <c r="F24" i="101"/>
  <c r="E24" i="101"/>
  <c r="D24" i="101"/>
  <c r="C24" i="101"/>
  <c r="B24" i="101"/>
  <c r="EF22" i="101"/>
  <c r="EE22" i="101"/>
  <c r="ED22" i="101"/>
  <c r="EC22" i="101"/>
  <c r="EB22" i="101"/>
  <c r="EA22" i="101"/>
  <c r="DZ22" i="101"/>
  <c r="DY22" i="101"/>
  <c r="DX22" i="101"/>
  <c r="DW22" i="101"/>
  <c r="DV22" i="101"/>
  <c r="DU22" i="101"/>
  <c r="DT22" i="101"/>
  <c r="DS22" i="101"/>
  <c r="DR22" i="101"/>
  <c r="DQ22" i="101"/>
  <c r="DP22" i="101"/>
  <c r="DO22" i="101"/>
  <c r="DN22" i="101"/>
  <c r="DM22" i="101"/>
  <c r="DL22" i="101"/>
  <c r="DK22" i="101"/>
  <c r="DJ22" i="101"/>
  <c r="DI22" i="101"/>
  <c r="DH22" i="101"/>
  <c r="DG22" i="101"/>
  <c r="DF22" i="101"/>
  <c r="DE22" i="101"/>
  <c r="DD22" i="101"/>
  <c r="DC22" i="101"/>
  <c r="DB22" i="101"/>
  <c r="DA22" i="101"/>
  <c r="CZ22" i="101"/>
  <c r="CY22" i="101"/>
  <c r="CX22" i="101"/>
  <c r="CW22" i="101"/>
  <c r="CV22" i="101"/>
  <c r="CU22" i="101"/>
  <c r="CT22" i="101"/>
  <c r="CS22" i="101"/>
  <c r="CR22" i="101"/>
  <c r="CQ22" i="101"/>
  <c r="CP22" i="101"/>
  <c r="CO22" i="101"/>
  <c r="CN22" i="101"/>
  <c r="CM22" i="101"/>
  <c r="CL22" i="101"/>
  <c r="CK22" i="101"/>
  <c r="CJ22" i="101"/>
  <c r="CI22" i="101"/>
  <c r="CH22" i="101"/>
  <c r="CG22" i="101"/>
  <c r="CF22" i="101"/>
  <c r="CE22" i="101"/>
  <c r="CD22" i="101"/>
  <c r="CC22" i="101"/>
  <c r="CB22" i="101"/>
  <c r="CA22" i="101"/>
  <c r="BZ22" i="101"/>
  <c r="BY22" i="101"/>
  <c r="BX22" i="101"/>
  <c r="BW22" i="101"/>
  <c r="BV22" i="101"/>
  <c r="BU22" i="101"/>
  <c r="BT22" i="101"/>
  <c r="BS22" i="101"/>
  <c r="BR22" i="101"/>
  <c r="BQ22" i="101"/>
  <c r="BP22" i="101"/>
  <c r="BO22" i="101"/>
  <c r="BN22" i="101"/>
  <c r="BM22" i="101"/>
  <c r="BL22" i="101"/>
  <c r="BK22" i="101"/>
  <c r="BJ22" i="101"/>
  <c r="BI22" i="101"/>
  <c r="BH22" i="101"/>
  <c r="BG22" i="101"/>
  <c r="BF22" i="101"/>
  <c r="BE22" i="101"/>
  <c r="BD22" i="101"/>
  <c r="BC22" i="101"/>
  <c r="BB22" i="101"/>
  <c r="BA22" i="101"/>
  <c r="AZ22" i="101"/>
  <c r="AY22" i="101"/>
  <c r="AX22" i="101"/>
  <c r="AW22" i="101"/>
  <c r="AV22" i="101"/>
  <c r="AU22" i="101"/>
  <c r="AT22" i="101"/>
  <c r="AS22" i="101"/>
  <c r="AR22" i="101"/>
  <c r="AQ22" i="101"/>
  <c r="AP22" i="101"/>
  <c r="AO22" i="101"/>
  <c r="AN22" i="101"/>
  <c r="AM22" i="101"/>
  <c r="AL22" i="101"/>
  <c r="AK22" i="101"/>
  <c r="AJ22" i="101"/>
  <c r="AI22" i="101"/>
  <c r="AH22" i="101"/>
  <c r="AG22" i="101"/>
  <c r="AF22" i="101"/>
  <c r="AE22" i="101"/>
  <c r="AD22" i="101"/>
  <c r="AC22" i="101"/>
  <c r="AB22" i="101"/>
  <c r="AA22" i="101"/>
  <c r="Z22" i="101"/>
  <c r="Y22" i="101"/>
  <c r="X22" i="101"/>
  <c r="W22" i="101"/>
  <c r="V22" i="101"/>
  <c r="U22" i="101"/>
  <c r="T22" i="101"/>
  <c r="S22" i="101"/>
  <c r="R22" i="101"/>
  <c r="Q22" i="101"/>
  <c r="P22" i="101"/>
  <c r="O22" i="101"/>
  <c r="N22" i="101"/>
  <c r="M22" i="101"/>
  <c r="L22" i="101"/>
  <c r="K22" i="101"/>
  <c r="J22" i="101"/>
  <c r="I22" i="101"/>
  <c r="H22" i="101"/>
  <c r="G22" i="101"/>
  <c r="F22" i="101"/>
  <c r="E22" i="101"/>
  <c r="D22" i="101"/>
  <c r="C22" i="101"/>
  <c r="B22" i="101"/>
  <c r="EF20" i="101"/>
  <c r="EE20" i="101"/>
  <c r="ED20" i="101"/>
  <c r="EC20" i="101"/>
  <c r="EB20" i="101"/>
  <c r="EA20" i="101"/>
  <c r="DZ20" i="101"/>
  <c r="DY20" i="101"/>
  <c r="DX20" i="101"/>
  <c r="DW20" i="101"/>
  <c r="DV20" i="101"/>
  <c r="DU20" i="101"/>
  <c r="DT20" i="101"/>
  <c r="DS20" i="101"/>
  <c r="DR20" i="101"/>
  <c r="DQ20" i="101"/>
  <c r="DP20" i="101"/>
  <c r="DO20" i="101"/>
  <c r="DN20" i="101"/>
  <c r="DM20" i="101"/>
  <c r="DL20" i="101"/>
  <c r="DK20" i="101"/>
  <c r="DJ20" i="101"/>
  <c r="DI20" i="101"/>
  <c r="DH20" i="101"/>
  <c r="DG20" i="101"/>
  <c r="DF20" i="101"/>
  <c r="DE20" i="101"/>
  <c r="DD20" i="101"/>
  <c r="DC20" i="101"/>
  <c r="DB20" i="101"/>
  <c r="DA20" i="101"/>
  <c r="CZ20" i="101"/>
  <c r="CY20" i="101"/>
  <c r="CX20" i="101"/>
  <c r="CW20" i="101"/>
  <c r="CV20" i="101"/>
  <c r="CU20" i="101"/>
  <c r="CT20" i="101"/>
  <c r="CS20" i="101"/>
  <c r="CR20" i="101"/>
  <c r="CQ20" i="101"/>
  <c r="CP20" i="101"/>
  <c r="CO20" i="101"/>
  <c r="CN20" i="101"/>
  <c r="CM20" i="101"/>
  <c r="CL20" i="101"/>
  <c r="CK20" i="101"/>
  <c r="CJ20" i="101"/>
  <c r="CI20" i="101"/>
  <c r="CH20" i="101"/>
  <c r="CG20" i="101"/>
  <c r="CF20" i="101"/>
  <c r="CE20" i="101"/>
  <c r="CD20" i="101"/>
  <c r="CC20" i="101"/>
  <c r="CB20" i="101"/>
  <c r="CA20" i="101"/>
  <c r="BZ20" i="101"/>
  <c r="BY20" i="101"/>
  <c r="BX20" i="101"/>
  <c r="BW20" i="101"/>
  <c r="BV20" i="101"/>
  <c r="BU20" i="101"/>
  <c r="BT20" i="101"/>
  <c r="BS20" i="101"/>
  <c r="BR20" i="101"/>
  <c r="BQ20" i="101"/>
  <c r="BP20" i="101"/>
  <c r="BO20" i="101"/>
  <c r="BN20" i="101"/>
  <c r="BM20" i="101"/>
  <c r="BL20" i="101"/>
  <c r="BK20" i="101"/>
  <c r="BJ20" i="101"/>
  <c r="BI20" i="101"/>
  <c r="BH20" i="101"/>
  <c r="BG20" i="101"/>
  <c r="BF20" i="101"/>
  <c r="BE20" i="101"/>
  <c r="BD20" i="101"/>
  <c r="BC20" i="101"/>
  <c r="BB20" i="101"/>
  <c r="BA20" i="101"/>
  <c r="AZ20" i="101"/>
  <c r="AY20" i="101"/>
  <c r="AX20" i="101"/>
  <c r="AW20" i="101"/>
  <c r="AV20" i="101"/>
  <c r="AU20" i="101"/>
  <c r="AT20" i="101"/>
  <c r="AS20" i="101"/>
  <c r="AR20" i="101"/>
  <c r="AQ20" i="101"/>
  <c r="AP20" i="101"/>
  <c r="AO20" i="101"/>
  <c r="AN20" i="101"/>
  <c r="AM20" i="101"/>
  <c r="AL20" i="101"/>
  <c r="AK20" i="101"/>
  <c r="AJ20" i="101"/>
  <c r="AI20" i="101"/>
  <c r="AH20" i="101"/>
  <c r="AG20" i="101"/>
  <c r="AF20" i="101"/>
  <c r="AE20" i="101"/>
  <c r="AD20" i="101"/>
  <c r="AC20" i="101"/>
  <c r="AB20" i="101"/>
  <c r="AA20" i="101"/>
  <c r="Z20" i="101"/>
  <c r="Y20" i="101"/>
  <c r="X20" i="101"/>
  <c r="W20" i="101"/>
  <c r="V20" i="101"/>
  <c r="U20" i="101"/>
  <c r="T20" i="101"/>
  <c r="S20" i="101"/>
  <c r="R20" i="101"/>
  <c r="Q20" i="101"/>
  <c r="P20" i="101"/>
  <c r="O20" i="101"/>
  <c r="N20" i="101"/>
  <c r="M20" i="101"/>
  <c r="L20" i="101"/>
  <c r="K20" i="101"/>
  <c r="J20" i="101"/>
  <c r="I20" i="101"/>
  <c r="H20" i="101"/>
  <c r="G20" i="101"/>
  <c r="F20" i="101"/>
  <c r="E20" i="101"/>
  <c r="D20" i="101"/>
  <c r="C20" i="101"/>
  <c r="B20" i="101"/>
  <c r="EF19" i="101"/>
  <c r="EE19" i="101"/>
  <c r="ED19" i="101"/>
  <c r="EC19" i="101"/>
  <c r="EB19" i="101"/>
  <c r="EA19" i="101"/>
  <c r="DZ19" i="101"/>
  <c r="DY19" i="101"/>
  <c r="DX19" i="101"/>
  <c r="DW19" i="101"/>
  <c r="DV19" i="101"/>
  <c r="DU19" i="101"/>
  <c r="DT19" i="101"/>
  <c r="DS19" i="101"/>
  <c r="DR19" i="101"/>
  <c r="DQ19" i="101"/>
  <c r="DP19" i="101"/>
  <c r="DO19" i="101"/>
  <c r="DN19" i="101"/>
  <c r="DM19" i="101"/>
  <c r="DL19" i="101"/>
  <c r="DK19" i="101"/>
  <c r="DJ19" i="101"/>
  <c r="DI19" i="101"/>
  <c r="DH19" i="101"/>
  <c r="DG19" i="101"/>
  <c r="DF19" i="101"/>
  <c r="DE19" i="101"/>
  <c r="DD19" i="101"/>
  <c r="DC19" i="101"/>
  <c r="DB19" i="101"/>
  <c r="DA19" i="101"/>
  <c r="CZ19" i="101"/>
  <c r="CY19" i="101"/>
  <c r="CX19" i="101"/>
  <c r="CW19" i="101"/>
  <c r="CV19" i="101"/>
  <c r="CU19" i="101"/>
  <c r="CT19" i="101"/>
  <c r="CS19" i="101"/>
  <c r="CR19" i="101"/>
  <c r="CQ19" i="101"/>
  <c r="CP19" i="101"/>
  <c r="CO19" i="101"/>
  <c r="CN19" i="101"/>
  <c r="CM19" i="101"/>
  <c r="CL19" i="101"/>
  <c r="CK19" i="101"/>
  <c r="CJ19" i="101"/>
  <c r="CI19" i="101"/>
  <c r="CH19" i="101"/>
  <c r="CG19" i="101"/>
  <c r="CF19" i="101"/>
  <c r="CE19" i="101"/>
  <c r="CD19" i="101"/>
  <c r="CC19" i="101"/>
  <c r="CB19" i="101"/>
  <c r="CA19" i="101"/>
  <c r="BZ19" i="101"/>
  <c r="BY19" i="101"/>
  <c r="BX19" i="101"/>
  <c r="BW19" i="101"/>
  <c r="BV19" i="101"/>
  <c r="BU19" i="101"/>
  <c r="BT19" i="101"/>
  <c r="BS19" i="101"/>
  <c r="BR19" i="101"/>
  <c r="BQ19" i="101"/>
  <c r="BP19" i="101"/>
  <c r="BO19" i="101"/>
  <c r="BN19" i="101"/>
  <c r="BM19" i="101"/>
  <c r="BL19" i="101"/>
  <c r="BK19" i="101"/>
  <c r="BJ19" i="101"/>
  <c r="BI19" i="101"/>
  <c r="BH19" i="101"/>
  <c r="BG19" i="101"/>
  <c r="BF19" i="101"/>
  <c r="BE19" i="101"/>
  <c r="BD19" i="101"/>
  <c r="BC19" i="101"/>
  <c r="BB19" i="101"/>
  <c r="BA19" i="101"/>
  <c r="AZ19" i="101"/>
  <c r="AY19" i="101"/>
  <c r="AX19" i="101"/>
  <c r="AW19" i="101"/>
  <c r="AV19" i="101"/>
  <c r="AU19" i="101"/>
  <c r="AT19" i="101"/>
  <c r="AS19" i="101"/>
  <c r="AR19" i="101"/>
  <c r="AQ19" i="101"/>
  <c r="AP19" i="101"/>
  <c r="AO19" i="101"/>
  <c r="AN19" i="101"/>
  <c r="AM19" i="101"/>
  <c r="AL19" i="101"/>
  <c r="AK19" i="101"/>
  <c r="AJ19" i="101"/>
  <c r="AI19" i="101"/>
  <c r="AH19" i="101"/>
  <c r="AG19" i="101"/>
  <c r="AF19" i="101"/>
  <c r="AE19" i="101"/>
  <c r="AD19" i="101"/>
  <c r="AC19" i="101"/>
  <c r="AB19" i="101"/>
  <c r="AA19" i="101"/>
  <c r="Z19" i="101"/>
  <c r="Y19" i="101"/>
  <c r="X19" i="101"/>
  <c r="W19" i="101"/>
  <c r="V19" i="101"/>
  <c r="U19" i="101"/>
  <c r="T19" i="101"/>
  <c r="S19" i="101"/>
  <c r="R19" i="101"/>
  <c r="Q19" i="101"/>
  <c r="P19" i="101"/>
  <c r="O19" i="101"/>
  <c r="N19" i="101"/>
  <c r="M19" i="101"/>
  <c r="L19" i="101"/>
  <c r="K19" i="101"/>
  <c r="J19" i="101"/>
  <c r="I19" i="101"/>
  <c r="H19" i="101"/>
  <c r="G19" i="101"/>
  <c r="F19" i="101"/>
  <c r="E19" i="101"/>
  <c r="D19" i="101"/>
  <c r="C19" i="101"/>
  <c r="B19" i="101"/>
  <c r="EF16" i="101"/>
  <c r="EE16" i="101"/>
  <c r="ED16" i="101"/>
  <c r="EC16" i="101"/>
  <c r="EB16" i="101"/>
  <c r="EA16" i="101"/>
  <c r="DZ16" i="101"/>
  <c r="DY16" i="101"/>
  <c r="DX16" i="101"/>
  <c r="DW16" i="101"/>
  <c r="DV16" i="101"/>
  <c r="DU16" i="101"/>
  <c r="DT16" i="101"/>
  <c r="DS16" i="101"/>
  <c r="DR16" i="101"/>
  <c r="DQ16" i="101"/>
  <c r="DP16" i="101"/>
  <c r="DO16" i="101"/>
  <c r="DN16" i="101"/>
  <c r="DM16" i="101"/>
  <c r="DL16" i="101"/>
  <c r="DK16" i="101"/>
  <c r="DJ16" i="101"/>
  <c r="DI16" i="101"/>
  <c r="DH16" i="101"/>
  <c r="DG16" i="101"/>
  <c r="DF16" i="101"/>
  <c r="DE16" i="101"/>
  <c r="DD16" i="101"/>
  <c r="DC16" i="101"/>
  <c r="DB16" i="101"/>
  <c r="DA16" i="101"/>
  <c r="CZ16" i="101"/>
  <c r="CY16" i="101"/>
  <c r="CX16" i="101"/>
  <c r="CW16" i="101"/>
  <c r="CV16" i="101"/>
  <c r="CU16" i="101"/>
  <c r="CT16" i="101"/>
  <c r="CS16" i="101"/>
  <c r="CR16" i="101"/>
  <c r="CQ16" i="101"/>
  <c r="CP16" i="101"/>
  <c r="CO16" i="101"/>
  <c r="CN16" i="101"/>
  <c r="CM16" i="101"/>
  <c r="CL16" i="101"/>
  <c r="CK16" i="101"/>
  <c r="CJ16" i="101"/>
  <c r="CI16" i="101"/>
  <c r="CH16" i="101"/>
  <c r="CG16" i="101"/>
  <c r="CF16" i="101"/>
  <c r="CE16" i="101"/>
  <c r="CD16" i="101"/>
  <c r="CC16" i="101"/>
  <c r="CB16" i="101"/>
  <c r="CA16" i="101"/>
  <c r="BZ16" i="101"/>
  <c r="BY16" i="101"/>
  <c r="BX16" i="101"/>
  <c r="BW16" i="101"/>
  <c r="BV16" i="101"/>
  <c r="BU16" i="101"/>
  <c r="BT16" i="101"/>
  <c r="BS16" i="101"/>
  <c r="BR16" i="101"/>
  <c r="BQ16" i="101"/>
  <c r="BP16" i="101"/>
  <c r="BO16" i="101"/>
  <c r="BN16" i="101"/>
  <c r="BM16" i="101"/>
  <c r="BL16" i="101"/>
  <c r="BK16" i="101"/>
  <c r="BJ16" i="101"/>
  <c r="BI16" i="101"/>
  <c r="BH16" i="101"/>
  <c r="BG16" i="101"/>
  <c r="BF16" i="101"/>
  <c r="BE16" i="101"/>
  <c r="BD16" i="101"/>
  <c r="BC16" i="101"/>
  <c r="BB16" i="101"/>
  <c r="BA16" i="101"/>
  <c r="AZ16" i="101"/>
  <c r="AY16" i="101"/>
  <c r="AX16" i="101"/>
  <c r="AW16" i="101"/>
  <c r="AV16" i="101"/>
  <c r="AU16" i="101"/>
  <c r="AT16" i="101"/>
  <c r="AS16" i="101"/>
  <c r="AR16" i="101"/>
  <c r="AQ16" i="101"/>
  <c r="AP16" i="101"/>
  <c r="AO16" i="101"/>
  <c r="AN16" i="101"/>
  <c r="AM16" i="101"/>
  <c r="AL16" i="101"/>
  <c r="AK16" i="101"/>
  <c r="AJ16" i="101"/>
  <c r="AI16" i="101"/>
  <c r="AH16" i="101"/>
  <c r="AG16" i="101"/>
  <c r="AF16" i="101"/>
  <c r="AE16" i="101"/>
  <c r="AD16" i="101"/>
  <c r="AC16" i="101"/>
  <c r="AB16" i="101"/>
  <c r="AA16" i="101"/>
  <c r="Z16" i="101"/>
  <c r="Y16" i="101"/>
  <c r="X16" i="101"/>
  <c r="W16" i="101"/>
  <c r="V16" i="101"/>
  <c r="U16" i="101"/>
  <c r="T16" i="101"/>
  <c r="S16" i="101"/>
  <c r="R16" i="101"/>
  <c r="Q16" i="101"/>
  <c r="P16" i="101"/>
  <c r="O16" i="101"/>
  <c r="N16" i="101"/>
  <c r="M16" i="101"/>
  <c r="L16" i="101"/>
  <c r="K16" i="101"/>
  <c r="J16" i="101"/>
  <c r="I16" i="101"/>
  <c r="H16" i="101"/>
  <c r="G16" i="101"/>
  <c r="F16" i="101"/>
  <c r="E16" i="101"/>
  <c r="D16" i="101"/>
  <c r="C16" i="101"/>
  <c r="B16" i="101"/>
  <c r="EF14" i="101"/>
  <c r="EE14" i="101"/>
  <c r="ED14" i="101"/>
  <c r="EC14" i="101"/>
  <c r="EB14" i="101"/>
  <c r="EA14" i="101"/>
  <c r="DZ14" i="101"/>
  <c r="DY14" i="101"/>
  <c r="DX14" i="101"/>
  <c r="DW14" i="101"/>
  <c r="DV14" i="101"/>
  <c r="DU14" i="101"/>
  <c r="DT14" i="101"/>
  <c r="DS14" i="101"/>
  <c r="DR14" i="101"/>
  <c r="DQ14" i="101"/>
  <c r="DP14" i="101"/>
  <c r="DO14" i="101"/>
  <c r="DN14" i="101"/>
  <c r="DM14" i="101"/>
  <c r="DL14" i="101"/>
  <c r="DK14" i="101"/>
  <c r="DJ14" i="101"/>
  <c r="DI14" i="101"/>
  <c r="DH14" i="101"/>
  <c r="DG14" i="101"/>
  <c r="DF14" i="101"/>
  <c r="DE14" i="101"/>
  <c r="DD14" i="101"/>
  <c r="DC14" i="101"/>
  <c r="DB14" i="101"/>
  <c r="DA14" i="101"/>
  <c r="CZ14" i="101"/>
  <c r="CY14" i="101"/>
  <c r="CX14" i="101"/>
  <c r="CW14" i="101"/>
  <c r="CV14" i="101"/>
  <c r="CU14" i="101"/>
  <c r="CT14" i="101"/>
  <c r="CS14" i="101"/>
  <c r="CR14" i="101"/>
  <c r="CQ14" i="101"/>
  <c r="CP14" i="101"/>
  <c r="CO14" i="101"/>
  <c r="CN14" i="101"/>
  <c r="CM14" i="101"/>
  <c r="CL14" i="101"/>
  <c r="CK14" i="101"/>
  <c r="CJ14" i="101"/>
  <c r="CI14" i="101"/>
  <c r="CH14" i="101"/>
  <c r="CG14" i="101"/>
  <c r="CF14" i="101"/>
  <c r="CE14" i="101"/>
  <c r="CD14" i="101"/>
  <c r="CC14" i="101"/>
  <c r="CB14" i="101"/>
  <c r="CA14" i="101"/>
  <c r="BZ14" i="101"/>
  <c r="BY14" i="101"/>
  <c r="BX14" i="101"/>
  <c r="BW14" i="101"/>
  <c r="BV14" i="101"/>
  <c r="BU14" i="101"/>
  <c r="BT14" i="101"/>
  <c r="BS14" i="101"/>
  <c r="BR14" i="101"/>
  <c r="BQ14" i="101"/>
  <c r="BP14" i="101"/>
  <c r="BO14" i="101"/>
  <c r="BN14" i="101"/>
  <c r="BM14" i="101"/>
  <c r="BL14" i="101"/>
  <c r="BK14" i="101"/>
  <c r="BJ14" i="101"/>
  <c r="BI14" i="101"/>
  <c r="BH14" i="101"/>
  <c r="BG14" i="101"/>
  <c r="BF14" i="101"/>
  <c r="BE14" i="101"/>
  <c r="BD14" i="101"/>
  <c r="BC14" i="101"/>
  <c r="BB14" i="101"/>
  <c r="BA14" i="101"/>
  <c r="AZ14" i="101"/>
  <c r="AY14" i="101"/>
  <c r="AX14" i="101"/>
  <c r="AW14" i="101"/>
  <c r="AV14" i="101"/>
  <c r="AU14" i="101"/>
  <c r="AT14" i="101"/>
  <c r="AS14" i="101"/>
  <c r="AR14" i="101"/>
  <c r="AQ14" i="101"/>
  <c r="AP14" i="101"/>
  <c r="AO14" i="101"/>
  <c r="AN14" i="101"/>
  <c r="AM14" i="101"/>
  <c r="AL14" i="101"/>
  <c r="AK14" i="101"/>
  <c r="AJ14" i="101"/>
  <c r="AI14" i="101"/>
  <c r="AH14" i="101"/>
  <c r="AG14" i="101"/>
  <c r="AF14" i="101"/>
  <c r="AE14" i="101"/>
  <c r="AD14" i="101"/>
  <c r="AC14" i="101"/>
  <c r="AB14" i="101"/>
  <c r="AA14" i="101"/>
  <c r="Z14" i="101"/>
  <c r="Y14" i="101"/>
  <c r="X14" i="101"/>
  <c r="W14" i="101"/>
  <c r="V14" i="101"/>
  <c r="U14" i="101"/>
  <c r="T14" i="101"/>
  <c r="S14" i="101"/>
  <c r="R14" i="101"/>
  <c r="Q14" i="101"/>
  <c r="P14" i="101"/>
  <c r="O14" i="101"/>
  <c r="N14" i="101"/>
  <c r="M14" i="101"/>
  <c r="L14" i="101"/>
  <c r="K14" i="101"/>
  <c r="J14" i="101"/>
  <c r="I14" i="101"/>
  <c r="H14" i="101"/>
  <c r="G14" i="101"/>
  <c r="F14" i="101"/>
  <c r="E14" i="101"/>
  <c r="D14" i="101"/>
  <c r="C14" i="101"/>
  <c r="B14" i="101"/>
  <c r="EF12" i="101"/>
  <c r="EE12" i="101"/>
  <c r="ED12" i="101"/>
  <c r="EC12" i="101"/>
  <c r="EB12" i="101"/>
  <c r="EA12" i="101"/>
  <c r="DZ12" i="101"/>
  <c r="DY12" i="101"/>
  <c r="DX12" i="101"/>
  <c r="DW12" i="101"/>
  <c r="DV12" i="101"/>
  <c r="DU12" i="101"/>
  <c r="DT12" i="101"/>
  <c r="DS12" i="101"/>
  <c r="DR12" i="101"/>
  <c r="DQ12" i="101"/>
  <c r="DP12" i="101"/>
  <c r="DO12" i="101"/>
  <c r="DN12" i="101"/>
  <c r="DM12" i="101"/>
  <c r="DL12" i="101"/>
  <c r="DK12" i="101"/>
  <c r="DJ12" i="101"/>
  <c r="DI12" i="101"/>
  <c r="DH12" i="101"/>
  <c r="DG12" i="101"/>
  <c r="DF12" i="101"/>
  <c r="DE12" i="101"/>
  <c r="DD12" i="101"/>
  <c r="DC12" i="101"/>
  <c r="DB12" i="101"/>
  <c r="DA12" i="101"/>
  <c r="CZ12" i="101"/>
  <c r="CY12" i="101"/>
  <c r="CX12" i="101"/>
  <c r="CW12" i="101"/>
  <c r="CV12" i="101"/>
  <c r="CU12" i="101"/>
  <c r="CT12" i="101"/>
  <c r="CS12" i="101"/>
  <c r="CR12" i="101"/>
  <c r="CQ12" i="101"/>
  <c r="CP12" i="101"/>
  <c r="CO12" i="101"/>
  <c r="CN12" i="101"/>
  <c r="CM12" i="101"/>
  <c r="CL12" i="101"/>
  <c r="CK12" i="101"/>
  <c r="CJ12" i="101"/>
  <c r="CI12" i="101"/>
  <c r="CH12" i="101"/>
  <c r="CG12" i="101"/>
  <c r="CF12" i="101"/>
  <c r="CE12" i="101"/>
  <c r="CD12" i="101"/>
  <c r="CC12" i="101"/>
  <c r="CB12" i="101"/>
  <c r="CA12" i="101"/>
  <c r="BZ12" i="101"/>
  <c r="BY12" i="101"/>
  <c r="BX12" i="101"/>
  <c r="BW12" i="101"/>
  <c r="BV12" i="101"/>
  <c r="BU12" i="101"/>
  <c r="BT12" i="101"/>
  <c r="BS12" i="101"/>
  <c r="BR12" i="101"/>
  <c r="BQ12" i="101"/>
  <c r="BP12" i="101"/>
  <c r="BO12" i="101"/>
  <c r="BN12" i="101"/>
  <c r="BM12" i="101"/>
  <c r="BL12" i="101"/>
  <c r="BK12" i="101"/>
  <c r="BJ12" i="101"/>
  <c r="BI12" i="101"/>
  <c r="BH12" i="101"/>
  <c r="BG12" i="101"/>
  <c r="BF12" i="101"/>
  <c r="BE12" i="101"/>
  <c r="BD12" i="101"/>
  <c r="BC12" i="101"/>
  <c r="BB12" i="101"/>
  <c r="BA12" i="101"/>
  <c r="AZ12" i="101"/>
  <c r="AY12" i="101"/>
  <c r="AX12" i="101"/>
  <c r="AW12" i="101"/>
  <c r="AV12" i="101"/>
  <c r="AU12" i="101"/>
  <c r="AT12" i="101"/>
  <c r="AS12" i="101"/>
  <c r="AR12" i="101"/>
  <c r="AQ12" i="101"/>
  <c r="AP12" i="101"/>
  <c r="AO12" i="101"/>
  <c r="AN12" i="101"/>
  <c r="AM12" i="101"/>
  <c r="AL12" i="101"/>
  <c r="AK12" i="101"/>
  <c r="AJ12" i="101"/>
  <c r="AI12" i="101"/>
  <c r="AH12" i="101"/>
  <c r="AG12" i="101"/>
  <c r="AF12" i="101"/>
  <c r="AE12" i="101"/>
  <c r="AD12" i="101"/>
  <c r="AC12" i="101"/>
  <c r="AB12" i="101"/>
  <c r="AA12" i="101"/>
  <c r="Z12" i="101"/>
  <c r="Y12" i="101"/>
  <c r="X12" i="101"/>
  <c r="W12" i="101"/>
  <c r="V12" i="101"/>
  <c r="U12" i="101"/>
  <c r="T12" i="101"/>
  <c r="S12" i="101"/>
  <c r="R12" i="101"/>
  <c r="Q12" i="101"/>
  <c r="P12" i="101"/>
  <c r="O12" i="101"/>
  <c r="N12" i="101"/>
  <c r="M12" i="101"/>
  <c r="L12" i="101"/>
  <c r="K12" i="101"/>
  <c r="J12" i="101"/>
  <c r="I12" i="101"/>
  <c r="H12" i="101"/>
  <c r="G12" i="101"/>
  <c r="F12" i="101"/>
  <c r="E12" i="101"/>
  <c r="D12" i="101"/>
  <c r="C12" i="101"/>
  <c r="B12" i="101"/>
  <c r="EF10" i="101"/>
  <c r="EE10" i="101"/>
  <c r="ED10" i="101"/>
  <c r="EC10" i="101"/>
  <c r="EB10" i="101"/>
  <c r="EA10" i="101"/>
  <c r="DZ10" i="101"/>
  <c r="DY10" i="101"/>
  <c r="DX10" i="101"/>
  <c r="DW10" i="101"/>
  <c r="DV10" i="101"/>
  <c r="DU10" i="101"/>
  <c r="DT10" i="101"/>
  <c r="DS10" i="101"/>
  <c r="DR10" i="101"/>
  <c r="DQ10" i="101"/>
  <c r="DP10" i="101"/>
  <c r="DO10" i="101"/>
  <c r="DN10" i="101"/>
  <c r="DM10" i="101"/>
  <c r="DL10" i="101"/>
  <c r="DK10" i="101"/>
  <c r="DJ10" i="101"/>
  <c r="DI10" i="101"/>
  <c r="DH10" i="101"/>
  <c r="DG10" i="101"/>
  <c r="DF10" i="101"/>
  <c r="DE10" i="101"/>
  <c r="DD10" i="101"/>
  <c r="DC10" i="101"/>
  <c r="DB10" i="101"/>
  <c r="DA10" i="101"/>
  <c r="CZ10" i="101"/>
  <c r="CY10" i="101"/>
  <c r="CX10" i="101"/>
  <c r="CW10" i="101"/>
  <c r="CV10" i="101"/>
  <c r="CU10" i="101"/>
  <c r="CT10" i="101"/>
  <c r="CS10" i="101"/>
  <c r="CR10" i="101"/>
  <c r="CQ10" i="101"/>
  <c r="CP10" i="101"/>
  <c r="CO10" i="101"/>
  <c r="CN10" i="101"/>
  <c r="CM10" i="101"/>
  <c r="CL10" i="101"/>
  <c r="CK10" i="101"/>
  <c r="CJ10" i="101"/>
  <c r="CI10" i="101"/>
  <c r="CH10" i="101"/>
  <c r="CG10" i="101"/>
  <c r="CF10" i="101"/>
  <c r="CE10" i="101"/>
  <c r="CD10" i="101"/>
  <c r="CC10" i="101"/>
  <c r="CB10" i="101"/>
  <c r="CA10" i="101"/>
  <c r="BZ10" i="101"/>
  <c r="BY10" i="101"/>
  <c r="BX10" i="101"/>
  <c r="BW10" i="101"/>
  <c r="BV10" i="101"/>
  <c r="BU10" i="101"/>
  <c r="BT10" i="101"/>
  <c r="BS10" i="101"/>
  <c r="BR10" i="101"/>
  <c r="BQ10" i="101"/>
  <c r="BP10" i="101"/>
  <c r="BO10" i="101"/>
  <c r="BN10" i="101"/>
  <c r="BM10" i="101"/>
  <c r="BL10" i="101"/>
  <c r="BK10" i="101"/>
  <c r="BJ10" i="101"/>
  <c r="BI10" i="101"/>
  <c r="BH10" i="101"/>
  <c r="BG10" i="101"/>
  <c r="BF10" i="101"/>
  <c r="BE10" i="101"/>
  <c r="BD10" i="101"/>
  <c r="BC10" i="101"/>
  <c r="BB10" i="101"/>
  <c r="BA10" i="101"/>
  <c r="AZ10" i="101"/>
  <c r="AY10" i="101"/>
  <c r="AX10" i="101"/>
  <c r="AW10" i="101"/>
  <c r="AV10" i="101"/>
  <c r="AU10" i="101"/>
  <c r="AT10" i="101"/>
  <c r="AS10" i="101"/>
  <c r="AR10" i="101"/>
  <c r="AQ10" i="101"/>
  <c r="AP10" i="101"/>
  <c r="AO10" i="101"/>
  <c r="AN10" i="101"/>
  <c r="AM10" i="101"/>
  <c r="AL10" i="101"/>
  <c r="AK10" i="101"/>
  <c r="AJ10" i="101"/>
  <c r="AI10" i="101"/>
  <c r="AH10"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E10" i="101"/>
  <c r="D10" i="101"/>
  <c r="C10" i="101"/>
  <c r="B10" i="101"/>
  <c r="EF8" i="101"/>
  <c r="EE8" i="101"/>
  <c r="ED8" i="101"/>
  <c r="EC8" i="101"/>
  <c r="EB8" i="101"/>
  <c r="EA8" i="101"/>
  <c r="DZ8" i="101"/>
  <c r="DY8" i="101"/>
  <c r="DX8" i="101"/>
  <c r="DW8" i="101"/>
  <c r="DV8" i="101"/>
  <c r="DU8" i="101"/>
  <c r="DT8" i="101"/>
  <c r="DS8" i="101"/>
  <c r="DR8" i="101"/>
  <c r="DQ8" i="101"/>
  <c r="DP8" i="101"/>
  <c r="DO8" i="101"/>
  <c r="DN8" i="101"/>
  <c r="DM8" i="101"/>
  <c r="DL8" i="101"/>
  <c r="DK8" i="101"/>
  <c r="DJ8" i="101"/>
  <c r="DI8" i="101"/>
  <c r="DH8" i="101"/>
  <c r="DG8" i="101"/>
  <c r="DF8" i="101"/>
  <c r="DE8" i="101"/>
  <c r="DD8" i="101"/>
  <c r="DC8" i="101"/>
  <c r="DB8" i="101"/>
  <c r="DA8" i="101"/>
  <c r="CZ8" i="101"/>
  <c r="CY8" i="101"/>
  <c r="CX8" i="101"/>
  <c r="CW8" i="101"/>
  <c r="CV8" i="101"/>
  <c r="CU8" i="101"/>
  <c r="CT8" i="101"/>
  <c r="CS8" i="101"/>
  <c r="CR8" i="101"/>
  <c r="CQ8" i="101"/>
  <c r="CP8" i="101"/>
  <c r="CO8" i="101"/>
  <c r="CN8" i="101"/>
  <c r="CM8" i="101"/>
  <c r="CL8" i="101"/>
  <c r="CK8" i="101"/>
  <c r="CJ8" i="101"/>
  <c r="CI8" i="101"/>
  <c r="CH8" i="101"/>
  <c r="CG8" i="101"/>
  <c r="CF8" i="101"/>
  <c r="CE8" i="101"/>
  <c r="CD8" i="101"/>
  <c r="CC8" i="101"/>
  <c r="CB8" i="101"/>
  <c r="CA8" i="101"/>
  <c r="BZ8" i="101"/>
  <c r="BY8" i="101"/>
  <c r="BX8" i="101"/>
  <c r="BW8" i="101"/>
  <c r="BV8" i="101"/>
  <c r="BU8" i="101"/>
  <c r="BT8" i="101"/>
  <c r="BS8" i="101"/>
  <c r="BR8" i="101"/>
  <c r="BQ8" i="101"/>
  <c r="BP8" i="101"/>
  <c r="BO8" i="101"/>
  <c r="BN8" i="101"/>
  <c r="BM8" i="101"/>
  <c r="BL8" i="101"/>
  <c r="BK8" i="101"/>
  <c r="BJ8" i="101"/>
  <c r="BI8" i="101"/>
  <c r="BH8" i="101"/>
  <c r="BG8" i="101"/>
  <c r="BF8" i="101"/>
  <c r="BE8" i="101"/>
  <c r="BD8" i="101"/>
  <c r="BC8" i="101"/>
  <c r="BB8" i="101"/>
  <c r="BA8" i="101"/>
  <c r="AZ8" i="101"/>
  <c r="AY8" i="101"/>
  <c r="AX8" i="101"/>
  <c r="AW8" i="101"/>
  <c r="AV8" i="101"/>
  <c r="AU8" i="101"/>
  <c r="AT8" i="101"/>
  <c r="AS8" i="101"/>
  <c r="AR8" i="101"/>
  <c r="AQ8" i="101"/>
  <c r="AP8" i="101"/>
  <c r="AO8" i="101"/>
  <c r="AN8" i="101"/>
  <c r="AM8" i="101"/>
  <c r="AL8" i="101"/>
  <c r="AK8" i="101"/>
  <c r="AJ8" i="101"/>
  <c r="AI8" i="101"/>
  <c r="AH8" i="101"/>
  <c r="AG8" i="101"/>
  <c r="AF8" i="101"/>
  <c r="AE8" i="101"/>
  <c r="AD8" i="101"/>
  <c r="AC8" i="101"/>
  <c r="AB8" i="101"/>
  <c r="AA8" i="101"/>
  <c r="Z8" i="101"/>
  <c r="Y8" i="101"/>
  <c r="X8" i="101"/>
  <c r="W8" i="101"/>
  <c r="V8" i="101"/>
  <c r="U8" i="101"/>
  <c r="T8" i="101"/>
  <c r="S8" i="101"/>
  <c r="R8" i="101"/>
  <c r="Q8" i="101"/>
  <c r="P8" i="101"/>
  <c r="O8" i="101"/>
  <c r="N8" i="101"/>
  <c r="M8" i="101"/>
  <c r="L8" i="101"/>
  <c r="K8" i="101"/>
  <c r="J8" i="101"/>
  <c r="I8" i="101"/>
  <c r="H8" i="101"/>
  <c r="G8" i="101"/>
  <c r="F8" i="101"/>
  <c r="E8" i="101"/>
  <c r="D8" i="101"/>
  <c r="C8" i="101"/>
  <c r="B8" i="101"/>
  <c r="EF6" i="101"/>
  <c r="EE6" i="101"/>
  <c r="ED6" i="101"/>
  <c r="EC6" i="101"/>
  <c r="EB6" i="101"/>
  <c r="EA6" i="101"/>
  <c r="DZ6" i="101"/>
  <c r="DY6" i="101"/>
  <c r="DX6" i="101"/>
  <c r="DW6" i="101"/>
  <c r="DV6" i="101"/>
  <c r="DU6" i="101"/>
  <c r="DT6" i="101"/>
  <c r="DS6" i="101"/>
  <c r="DR6" i="101"/>
  <c r="DQ6" i="101"/>
  <c r="DP6" i="101"/>
  <c r="DO6" i="101"/>
  <c r="DN6" i="101"/>
  <c r="DM6" i="101"/>
  <c r="DL6" i="101"/>
  <c r="DK6" i="101"/>
  <c r="DJ6" i="101"/>
  <c r="DI6" i="101"/>
  <c r="DH6" i="101"/>
  <c r="DG6" i="101"/>
  <c r="DF6" i="101"/>
  <c r="DE6" i="101"/>
  <c r="DD6" i="101"/>
  <c r="DC6" i="101"/>
  <c r="DB6" i="101"/>
  <c r="DA6" i="101"/>
  <c r="CZ6" i="101"/>
  <c r="CY6" i="101"/>
  <c r="CX6" i="101"/>
  <c r="CW6" i="101"/>
  <c r="CV6" i="101"/>
  <c r="CU6" i="101"/>
  <c r="CT6" i="101"/>
  <c r="CS6" i="101"/>
  <c r="CR6" i="101"/>
  <c r="CQ6" i="101"/>
  <c r="CP6" i="101"/>
  <c r="CO6" i="101"/>
  <c r="CN6" i="101"/>
  <c r="CM6" i="101"/>
  <c r="CL6" i="101"/>
  <c r="CK6" i="101"/>
  <c r="CJ6" i="101"/>
  <c r="CI6" i="101"/>
  <c r="CH6" i="101"/>
  <c r="CG6" i="101"/>
  <c r="CF6" i="101"/>
  <c r="CE6" i="101"/>
  <c r="CD6" i="101"/>
  <c r="CC6" i="101"/>
  <c r="CB6" i="101"/>
  <c r="CA6" i="101"/>
  <c r="BZ6" i="101"/>
  <c r="BY6" i="101"/>
  <c r="BX6" i="101"/>
  <c r="BW6" i="101"/>
  <c r="BV6" i="101"/>
  <c r="BU6" i="101"/>
  <c r="BT6" i="101"/>
  <c r="BS6" i="101"/>
  <c r="BR6" i="101"/>
  <c r="BQ6" i="101"/>
  <c r="BP6" i="101"/>
  <c r="BO6" i="101"/>
  <c r="BN6" i="101"/>
  <c r="BM6" i="101"/>
  <c r="BL6" i="101"/>
  <c r="BK6" i="101"/>
  <c r="BJ6" i="101"/>
  <c r="BI6" i="101"/>
  <c r="BH6" i="101"/>
  <c r="BG6" i="101"/>
  <c r="BF6" i="101"/>
  <c r="BE6" i="101"/>
  <c r="BD6" i="101"/>
  <c r="BC6" i="101"/>
  <c r="BB6" i="101"/>
  <c r="BA6" i="101"/>
  <c r="AZ6" i="101"/>
  <c r="AY6" i="101"/>
  <c r="AX6" i="101"/>
  <c r="AW6" i="101"/>
  <c r="AV6" i="101"/>
  <c r="AU6" i="101"/>
  <c r="AT6" i="101"/>
  <c r="AS6" i="101"/>
  <c r="AR6" i="101"/>
  <c r="AQ6" i="101"/>
  <c r="AP6" i="101"/>
  <c r="AO6" i="101"/>
  <c r="AN6" i="101"/>
  <c r="AM6" i="101"/>
  <c r="AL6" i="101"/>
  <c r="AK6" i="101"/>
  <c r="AJ6" i="101"/>
  <c r="AI6" i="101"/>
  <c r="AH6" i="101"/>
  <c r="AG6" i="101"/>
  <c r="AF6" i="101"/>
  <c r="AE6" i="101"/>
  <c r="AD6" i="101"/>
  <c r="AC6" i="101"/>
  <c r="AB6" i="101"/>
  <c r="AA6" i="101"/>
  <c r="Z6" i="101"/>
  <c r="Y6" i="101"/>
  <c r="X6" i="101"/>
  <c r="W6" i="101"/>
  <c r="V6" i="101"/>
  <c r="U6" i="101"/>
  <c r="T6" i="101"/>
  <c r="S6" i="101"/>
  <c r="R6" i="101"/>
  <c r="Q6" i="101"/>
  <c r="P6" i="101"/>
  <c r="O6" i="101"/>
  <c r="N6" i="101"/>
  <c r="M6" i="101"/>
  <c r="L6" i="101"/>
  <c r="K6" i="101"/>
  <c r="J6" i="101"/>
  <c r="I6" i="101"/>
  <c r="H6" i="101"/>
  <c r="G6" i="101"/>
  <c r="F6" i="101"/>
  <c r="E6" i="101"/>
  <c r="D6" i="101"/>
  <c r="C6" i="101"/>
  <c r="B6" i="101"/>
  <c r="EF5" i="101"/>
  <c r="EE5" i="101"/>
  <c r="ED5" i="101"/>
  <c r="EC5" i="101"/>
  <c r="EB5" i="101"/>
  <c r="EA5" i="101"/>
  <c r="DZ5" i="101"/>
  <c r="DY5" i="101"/>
  <c r="DX5" i="101"/>
  <c r="DW5" i="101"/>
  <c r="DV5" i="101"/>
  <c r="DU5" i="101"/>
  <c r="DT5" i="101"/>
  <c r="DS5" i="101"/>
  <c r="DR5" i="101"/>
  <c r="DQ5" i="101"/>
  <c r="DP5" i="101"/>
  <c r="DO5" i="101"/>
  <c r="DN5" i="101"/>
  <c r="DM5" i="101"/>
  <c r="DL5" i="101"/>
  <c r="DK5" i="101"/>
  <c r="DJ5" i="101"/>
  <c r="DI5" i="101"/>
  <c r="DH5" i="101"/>
  <c r="DG5" i="101"/>
  <c r="DF5" i="101"/>
  <c r="DE5" i="101"/>
  <c r="DD5" i="101"/>
  <c r="DC5" i="101"/>
  <c r="DB5" i="101"/>
  <c r="DA5" i="101"/>
  <c r="CZ5" i="101"/>
  <c r="CY5" i="101"/>
  <c r="CX5" i="101"/>
  <c r="CW5" i="101"/>
  <c r="CV5" i="101"/>
  <c r="CU5" i="101"/>
  <c r="CT5" i="101"/>
  <c r="CS5" i="101"/>
  <c r="CR5" i="101"/>
  <c r="CQ5" i="101"/>
  <c r="CP5" i="101"/>
  <c r="CO5" i="101"/>
  <c r="CN5" i="101"/>
  <c r="CM5" i="101"/>
  <c r="CL5" i="101"/>
  <c r="CK5" i="101"/>
  <c r="CJ5" i="101"/>
  <c r="CI5" i="101"/>
  <c r="CH5" i="101"/>
  <c r="CG5" i="101"/>
  <c r="CF5" i="101"/>
  <c r="CE5" i="101"/>
  <c r="CD5" i="101"/>
  <c r="CC5" i="101"/>
  <c r="CB5" i="101"/>
  <c r="CA5" i="101"/>
  <c r="BZ5" i="101"/>
  <c r="BY5" i="101"/>
  <c r="BX5" i="101"/>
  <c r="BW5" i="101"/>
  <c r="BV5" i="101"/>
  <c r="BU5" i="101"/>
  <c r="BT5" i="101"/>
  <c r="BS5" i="101"/>
  <c r="BR5" i="101"/>
  <c r="BQ5" i="101"/>
  <c r="BP5" i="101"/>
  <c r="BO5" i="101"/>
  <c r="BN5" i="101"/>
  <c r="BM5" i="101"/>
  <c r="BL5" i="101"/>
  <c r="BK5" i="101"/>
  <c r="BJ5" i="101"/>
  <c r="BI5" i="101"/>
  <c r="BH5" i="101"/>
  <c r="BG5" i="101"/>
  <c r="BF5" i="101"/>
  <c r="BE5" i="101"/>
  <c r="BD5" i="101"/>
  <c r="BC5" i="101"/>
  <c r="BB5" i="101"/>
  <c r="BA5" i="101"/>
  <c r="AZ5" i="101"/>
  <c r="AY5" i="101"/>
  <c r="AX5" i="101"/>
  <c r="AW5" i="101"/>
  <c r="AV5" i="101"/>
  <c r="AU5" i="101"/>
  <c r="AT5" i="101"/>
  <c r="AS5" i="101"/>
  <c r="AR5" i="101"/>
  <c r="AQ5" i="101"/>
  <c r="AP5" i="101"/>
  <c r="AO5" i="101"/>
  <c r="AN5" i="101"/>
  <c r="AM5" i="101"/>
  <c r="AL5" i="101"/>
  <c r="AK5" i="101"/>
  <c r="AJ5" i="101"/>
  <c r="AI5" i="101"/>
  <c r="AH5" i="101"/>
  <c r="AG5" i="101"/>
  <c r="AF5" i="101"/>
  <c r="AE5" i="101"/>
  <c r="AD5" i="101"/>
  <c r="AC5" i="101"/>
  <c r="AB5" i="101"/>
  <c r="AA5" i="101"/>
  <c r="Z5" i="101"/>
  <c r="Y5" i="101"/>
  <c r="X5" i="101"/>
  <c r="W5" i="101"/>
  <c r="V5" i="101"/>
  <c r="U5" i="101"/>
  <c r="T5" i="101"/>
  <c r="S5" i="101"/>
  <c r="R5" i="101"/>
  <c r="Q5" i="101"/>
  <c r="P5" i="101"/>
  <c r="O5" i="101"/>
  <c r="N5" i="101"/>
  <c r="M5" i="101"/>
  <c r="L5" i="101"/>
  <c r="K5" i="101"/>
  <c r="J5" i="101"/>
  <c r="I5" i="101"/>
  <c r="H5" i="101"/>
  <c r="G5" i="101"/>
  <c r="F5" i="101"/>
  <c r="E5" i="101"/>
  <c r="D5" i="101"/>
  <c r="C5" i="101"/>
  <c r="B5" i="101"/>
  <c r="EF30" i="102"/>
  <c r="EE30" i="102"/>
  <c r="ED30" i="102"/>
  <c r="EC30" i="102"/>
  <c r="EB30" i="102"/>
  <c r="EA30" i="102"/>
  <c r="DZ30" i="102"/>
  <c r="DY30" i="102"/>
  <c r="DX30" i="102"/>
  <c r="DW30" i="102"/>
  <c r="DV30" i="102"/>
  <c r="DU30" i="102"/>
  <c r="DT30" i="102"/>
  <c r="DS30" i="102"/>
  <c r="DR30" i="102"/>
  <c r="DQ30" i="102"/>
  <c r="DP30" i="102"/>
  <c r="DO30" i="102"/>
  <c r="DN30" i="102"/>
  <c r="DM30" i="102"/>
  <c r="DL30" i="102"/>
  <c r="DK30" i="102"/>
  <c r="DJ30" i="102"/>
  <c r="DI30" i="102"/>
  <c r="DH30" i="102"/>
  <c r="DG30" i="102"/>
  <c r="DF30" i="102"/>
  <c r="DE30" i="102"/>
  <c r="DD30" i="102"/>
  <c r="DC30" i="102"/>
  <c r="DB30" i="102"/>
  <c r="DA30" i="102"/>
  <c r="CZ30" i="102"/>
  <c r="CY30" i="102"/>
  <c r="CX30" i="102"/>
  <c r="CW30" i="102"/>
  <c r="CV30" i="102"/>
  <c r="CU30" i="102"/>
  <c r="CT30" i="102"/>
  <c r="CS30" i="102"/>
  <c r="CR30" i="102"/>
  <c r="CQ30" i="102"/>
  <c r="CP30" i="102"/>
  <c r="CO30" i="102"/>
  <c r="CN30" i="102"/>
  <c r="CM30" i="102"/>
  <c r="CL30" i="102"/>
  <c r="CK30" i="102"/>
  <c r="CJ30" i="102"/>
  <c r="CI30" i="102"/>
  <c r="CH30" i="102"/>
  <c r="CG30" i="102"/>
  <c r="CF30" i="102"/>
  <c r="CE30" i="102"/>
  <c r="CD30" i="102"/>
  <c r="CC30" i="102"/>
  <c r="CB30" i="102"/>
  <c r="CA30" i="102"/>
  <c r="BZ30" i="102"/>
  <c r="BY30" i="102"/>
  <c r="BX30" i="102"/>
  <c r="BW30" i="102"/>
  <c r="BV30" i="102"/>
  <c r="BU30" i="102"/>
  <c r="BT30" i="102"/>
  <c r="BS30" i="102"/>
  <c r="BR30" i="102"/>
  <c r="BQ30" i="102"/>
  <c r="BP30" i="102"/>
  <c r="BO30" i="102"/>
  <c r="BN30" i="102"/>
  <c r="BM30" i="102"/>
  <c r="BL30" i="102"/>
  <c r="BK30" i="102"/>
  <c r="BJ30" i="102"/>
  <c r="BI30" i="102"/>
  <c r="BH30" i="102"/>
  <c r="BG30" i="102"/>
  <c r="BF30" i="102"/>
  <c r="BE30" i="102"/>
  <c r="BD30" i="102"/>
  <c r="BC30" i="102"/>
  <c r="BB30" i="102"/>
  <c r="BA30" i="102"/>
  <c r="AZ30" i="102"/>
  <c r="AY30" i="102"/>
  <c r="AX30" i="102"/>
  <c r="AW30" i="102"/>
  <c r="AV30" i="102"/>
  <c r="AU30" i="102"/>
  <c r="AT30" i="102"/>
  <c r="AS30" i="102"/>
  <c r="AR30" i="102"/>
  <c r="AQ30" i="102"/>
  <c r="AP30" i="102"/>
  <c r="AO30" i="102"/>
  <c r="AN30" i="102"/>
  <c r="AM30" i="102"/>
  <c r="AL30" i="102"/>
  <c r="AK30" i="102"/>
  <c r="AJ30" i="102"/>
  <c r="AI30" i="102"/>
  <c r="AH30" i="102"/>
  <c r="AG30" i="102"/>
  <c r="AF30" i="102"/>
  <c r="AE30" i="102"/>
  <c r="AD30" i="102"/>
  <c r="AC30" i="102"/>
  <c r="AB30" i="102"/>
  <c r="AA30" i="102"/>
  <c r="Z30" i="102"/>
  <c r="Y30" i="102"/>
  <c r="X30" i="102"/>
  <c r="W30" i="102"/>
  <c r="V30" i="102"/>
  <c r="U30" i="102"/>
  <c r="T30" i="102"/>
  <c r="S30" i="102"/>
  <c r="R30" i="102"/>
  <c r="Q30" i="102"/>
  <c r="P30" i="102"/>
  <c r="O30" i="102"/>
  <c r="N30" i="102"/>
  <c r="M30" i="102"/>
  <c r="L30" i="102"/>
  <c r="K30" i="102"/>
  <c r="J30" i="102"/>
  <c r="I30" i="102"/>
  <c r="H30" i="102"/>
  <c r="G30" i="102"/>
  <c r="F30" i="102"/>
  <c r="E30" i="102"/>
  <c r="D30" i="102"/>
  <c r="C30" i="102"/>
  <c r="B30" i="102"/>
  <c r="EF28" i="102"/>
  <c r="EE28" i="102"/>
  <c r="ED28" i="102"/>
  <c r="EC28" i="102"/>
  <c r="EB28" i="102"/>
  <c r="EA28" i="102"/>
  <c r="DZ28" i="102"/>
  <c r="DY28" i="102"/>
  <c r="DX28" i="102"/>
  <c r="DW28" i="102"/>
  <c r="DV28" i="102"/>
  <c r="DU28" i="102"/>
  <c r="DT28" i="102"/>
  <c r="DS28" i="102"/>
  <c r="DR28" i="102"/>
  <c r="DQ28" i="102"/>
  <c r="DP28" i="102"/>
  <c r="DO28" i="102"/>
  <c r="DN28" i="102"/>
  <c r="DM28" i="102"/>
  <c r="DL28" i="102"/>
  <c r="DK28" i="102"/>
  <c r="DJ28" i="102"/>
  <c r="DI28" i="102"/>
  <c r="DH28" i="102"/>
  <c r="DG28" i="102"/>
  <c r="DF28" i="102"/>
  <c r="DE28" i="102"/>
  <c r="DD28" i="102"/>
  <c r="DC28" i="102"/>
  <c r="DB28" i="102"/>
  <c r="DA28" i="102"/>
  <c r="CZ28" i="102"/>
  <c r="CY28" i="102"/>
  <c r="CX28" i="102"/>
  <c r="CW28" i="102"/>
  <c r="CV28" i="102"/>
  <c r="CU28" i="102"/>
  <c r="CT28" i="102"/>
  <c r="CS28" i="102"/>
  <c r="CR28" i="102"/>
  <c r="CQ28" i="102"/>
  <c r="CP28" i="102"/>
  <c r="CO28" i="102"/>
  <c r="CN28" i="102"/>
  <c r="CM28" i="102"/>
  <c r="CL28" i="102"/>
  <c r="CK28" i="102"/>
  <c r="CJ28" i="102"/>
  <c r="CI28" i="102"/>
  <c r="CH28" i="102"/>
  <c r="CG28" i="102"/>
  <c r="CF28" i="102"/>
  <c r="CE28" i="102"/>
  <c r="CD28" i="102"/>
  <c r="CC28" i="102"/>
  <c r="CB28" i="102"/>
  <c r="CA28" i="102"/>
  <c r="BZ28" i="102"/>
  <c r="BY28" i="102"/>
  <c r="BX28" i="102"/>
  <c r="BW28" i="102"/>
  <c r="BV28" i="102"/>
  <c r="BU28" i="102"/>
  <c r="BT28" i="102"/>
  <c r="BS28" i="102"/>
  <c r="BR28" i="102"/>
  <c r="BQ28" i="102"/>
  <c r="BP28" i="102"/>
  <c r="BO28" i="102"/>
  <c r="BN28" i="102"/>
  <c r="BM28" i="102"/>
  <c r="BL28" i="102"/>
  <c r="BK28" i="102"/>
  <c r="BJ28" i="102"/>
  <c r="BI28" i="102"/>
  <c r="BH28" i="102"/>
  <c r="BG28" i="102"/>
  <c r="BF28" i="102"/>
  <c r="BE28" i="102"/>
  <c r="BD28" i="102"/>
  <c r="BC28" i="102"/>
  <c r="BB28" i="102"/>
  <c r="BA28" i="102"/>
  <c r="AZ28" i="102"/>
  <c r="AY28" i="102"/>
  <c r="AX28" i="102"/>
  <c r="AW28" i="102"/>
  <c r="AV28" i="102"/>
  <c r="AU28" i="102"/>
  <c r="AT28" i="102"/>
  <c r="AS28" i="102"/>
  <c r="AR28" i="102"/>
  <c r="AQ28" i="102"/>
  <c r="AP28" i="102"/>
  <c r="AO28" i="102"/>
  <c r="AN28" i="102"/>
  <c r="AM28" i="102"/>
  <c r="AL28" i="102"/>
  <c r="AK28" i="102"/>
  <c r="AJ28" i="102"/>
  <c r="AI28" i="102"/>
  <c r="AH28" i="102"/>
  <c r="AG28" i="102"/>
  <c r="AF28" i="102"/>
  <c r="AE28" i="102"/>
  <c r="AD28" i="102"/>
  <c r="AC28" i="102"/>
  <c r="AB28" i="102"/>
  <c r="AA28" i="102"/>
  <c r="Z28" i="102"/>
  <c r="Y28" i="102"/>
  <c r="X28" i="102"/>
  <c r="W28" i="102"/>
  <c r="V28" i="102"/>
  <c r="U28" i="102"/>
  <c r="T28" i="102"/>
  <c r="S28" i="102"/>
  <c r="R28" i="102"/>
  <c r="Q28" i="102"/>
  <c r="P28" i="102"/>
  <c r="O28" i="102"/>
  <c r="N28" i="102"/>
  <c r="M28" i="102"/>
  <c r="L28" i="102"/>
  <c r="K28" i="102"/>
  <c r="J28" i="102"/>
  <c r="I28" i="102"/>
  <c r="H28" i="102"/>
  <c r="G28" i="102"/>
  <c r="F28" i="102"/>
  <c r="E28" i="102"/>
  <c r="D28" i="102"/>
  <c r="C28" i="102"/>
  <c r="B28" i="102"/>
  <c r="EF26" i="102"/>
  <c r="EE26" i="102"/>
  <c r="ED26" i="102"/>
  <c r="EC26" i="102"/>
  <c r="EB26" i="102"/>
  <c r="EA26" i="102"/>
  <c r="DZ26" i="102"/>
  <c r="DY26" i="102"/>
  <c r="DX26" i="102"/>
  <c r="DW26" i="102"/>
  <c r="DV26" i="102"/>
  <c r="DU26" i="102"/>
  <c r="DT26" i="102"/>
  <c r="DS26" i="102"/>
  <c r="DR26" i="102"/>
  <c r="DQ26" i="102"/>
  <c r="DP26" i="102"/>
  <c r="DO26" i="102"/>
  <c r="DN26" i="102"/>
  <c r="DM26" i="102"/>
  <c r="DL26" i="102"/>
  <c r="DK26" i="102"/>
  <c r="DJ26" i="102"/>
  <c r="DI26" i="102"/>
  <c r="DH26" i="102"/>
  <c r="DG26" i="102"/>
  <c r="DF26" i="102"/>
  <c r="DE26" i="102"/>
  <c r="DD26" i="102"/>
  <c r="DC26" i="102"/>
  <c r="DB26" i="102"/>
  <c r="DA26" i="102"/>
  <c r="CZ26" i="102"/>
  <c r="CY26" i="102"/>
  <c r="CX26" i="102"/>
  <c r="CW26" i="102"/>
  <c r="CV26" i="102"/>
  <c r="CU26" i="102"/>
  <c r="CT26" i="102"/>
  <c r="CS26" i="102"/>
  <c r="CR26" i="102"/>
  <c r="CQ26" i="102"/>
  <c r="CP26" i="102"/>
  <c r="CO26" i="102"/>
  <c r="CN26" i="102"/>
  <c r="CM26" i="102"/>
  <c r="CL26" i="102"/>
  <c r="CK26" i="102"/>
  <c r="CJ26" i="102"/>
  <c r="CI26" i="102"/>
  <c r="CH26" i="102"/>
  <c r="CG26" i="102"/>
  <c r="CF26" i="102"/>
  <c r="CE26" i="102"/>
  <c r="CD26" i="102"/>
  <c r="CC26" i="102"/>
  <c r="CB26" i="102"/>
  <c r="CA26" i="102"/>
  <c r="BZ26" i="102"/>
  <c r="BY26" i="102"/>
  <c r="BX26" i="102"/>
  <c r="BW26" i="102"/>
  <c r="BV26" i="102"/>
  <c r="BU26" i="102"/>
  <c r="BT26" i="102"/>
  <c r="BS26" i="102"/>
  <c r="BR26" i="102"/>
  <c r="BQ26" i="102"/>
  <c r="BP26" i="102"/>
  <c r="BO26" i="102"/>
  <c r="BN26" i="102"/>
  <c r="BM26" i="102"/>
  <c r="BL26" i="102"/>
  <c r="BK26" i="102"/>
  <c r="BJ26" i="102"/>
  <c r="BI26" i="102"/>
  <c r="BH26" i="102"/>
  <c r="BG26" i="102"/>
  <c r="BF26" i="102"/>
  <c r="BE26" i="102"/>
  <c r="BD26" i="102"/>
  <c r="BC26" i="102"/>
  <c r="BB26" i="102"/>
  <c r="BA26" i="102"/>
  <c r="AZ26" i="102"/>
  <c r="AY26" i="102"/>
  <c r="AX26" i="102"/>
  <c r="AW26" i="102"/>
  <c r="AV26" i="102"/>
  <c r="AU26" i="102"/>
  <c r="AT26" i="102"/>
  <c r="AS26" i="102"/>
  <c r="AR26" i="102"/>
  <c r="AQ26" i="102"/>
  <c r="AP26" i="102"/>
  <c r="AO26" i="102"/>
  <c r="AN26" i="102"/>
  <c r="AM26" i="102"/>
  <c r="AL26" i="102"/>
  <c r="AK26" i="102"/>
  <c r="AJ26" i="102"/>
  <c r="AI26" i="102"/>
  <c r="AH26" i="102"/>
  <c r="AG26" i="102"/>
  <c r="AF26" i="102"/>
  <c r="AE26" i="102"/>
  <c r="AD26" i="102"/>
  <c r="AC26" i="102"/>
  <c r="AB26" i="102"/>
  <c r="AA26" i="102"/>
  <c r="Z26" i="102"/>
  <c r="Y26" i="102"/>
  <c r="X26" i="102"/>
  <c r="W26" i="102"/>
  <c r="V26" i="102"/>
  <c r="U26" i="102"/>
  <c r="T26" i="102"/>
  <c r="S26" i="102"/>
  <c r="R26" i="102"/>
  <c r="Q26" i="102"/>
  <c r="P26" i="102"/>
  <c r="O26" i="102"/>
  <c r="N26" i="102"/>
  <c r="M26" i="102"/>
  <c r="L26" i="102"/>
  <c r="K26" i="102"/>
  <c r="J26" i="102"/>
  <c r="I26" i="102"/>
  <c r="H26" i="102"/>
  <c r="G26" i="102"/>
  <c r="F26" i="102"/>
  <c r="E26" i="102"/>
  <c r="D26" i="102"/>
  <c r="C26" i="102"/>
  <c r="B26" i="102"/>
  <c r="EF24" i="102"/>
  <c r="EE24" i="102"/>
  <c r="ED24" i="102"/>
  <c r="EC24" i="102"/>
  <c r="EB24" i="102"/>
  <c r="EA24" i="102"/>
  <c r="DZ24" i="102"/>
  <c r="DY24" i="102"/>
  <c r="DX24" i="102"/>
  <c r="DW24" i="102"/>
  <c r="DV24" i="102"/>
  <c r="DU24" i="102"/>
  <c r="DT24" i="102"/>
  <c r="DS24" i="102"/>
  <c r="DR24" i="102"/>
  <c r="DQ24" i="102"/>
  <c r="DP24" i="102"/>
  <c r="DO24" i="102"/>
  <c r="DN24" i="102"/>
  <c r="DM24" i="102"/>
  <c r="DL24" i="102"/>
  <c r="DK24" i="102"/>
  <c r="DJ24" i="102"/>
  <c r="DI24" i="102"/>
  <c r="DH24" i="102"/>
  <c r="DG24" i="102"/>
  <c r="DF24" i="102"/>
  <c r="DE24" i="102"/>
  <c r="DD24" i="102"/>
  <c r="DC24" i="102"/>
  <c r="DB24" i="102"/>
  <c r="DA24" i="102"/>
  <c r="CZ24" i="102"/>
  <c r="CY24" i="102"/>
  <c r="CX24" i="102"/>
  <c r="CW24" i="102"/>
  <c r="CV24" i="102"/>
  <c r="CU24" i="102"/>
  <c r="CT24" i="102"/>
  <c r="CS24" i="102"/>
  <c r="CR24" i="102"/>
  <c r="CQ24" i="102"/>
  <c r="CP24" i="102"/>
  <c r="CO24" i="102"/>
  <c r="CN24" i="102"/>
  <c r="CM24" i="102"/>
  <c r="CL24" i="102"/>
  <c r="CK24" i="102"/>
  <c r="CJ24" i="102"/>
  <c r="CI24" i="102"/>
  <c r="CH24" i="102"/>
  <c r="CG24" i="102"/>
  <c r="CF24" i="102"/>
  <c r="CE24" i="102"/>
  <c r="CD24" i="102"/>
  <c r="CC24" i="102"/>
  <c r="CB24" i="102"/>
  <c r="CA24" i="102"/>
  <c r="BZ24" i="102"/>
  <c r="BY24" i="102"/>
  <c r="BX24" i="102"/>
  <c r="BW24" i="102"/>
  <c r="BV24" i="102"/>
  <c r="BU24" i="102"/>
  <c r="BT24" i="102"/>
  <c r="BS24" i="102"/>
  <c r="BR24" i="102"/>
  <c r="BQ24" i="102"/>
  <c r="BP24" i="102"/>
  <c r="BO24" i="102"/>
  <c r="BN24" i="102"/>
  <c r="BM24" i="102"/>
  <c r="BL24" i="102"/>
  <c r="BK24" i="102"/>
  <c r="BJ24" i="102"/>
  <c r="BI24" i="102"/>
  <c r="BH24" i="102"/>
  <c r="BG24" i="102"/>
  <c r="BF24" i="102"/>
  <c r="BE24" i="102"/>
  <c r="BD24" i="102"/>
  <c r="BC24" i="102"/>
  <c r="BB24" i="102"/>
  <c r="BA24" i="102"/>
  <c r="AZ24" i="102"/>
  <c r="AY24" i="102"/>
  <c r="AX24" i="102"/>
  <c r="AW24" i="102"/>
  <c r="AV24" i="102"/>
  <c r="AU24" i="102"/>
  <c r="AT24" i="102"/>
  <c r="AS24" i="102"/>
  <c r="AR24" i="102"/>
  <c r="AQ24" i="102"/>
  <c r="AP24" i="102"/>
  <c r="AO24" i="102"/>
  <c r="AN24" i="102"/>
  <c r="AM24" i="102"/>
  <c r="AL24" i="102"/>
  <c r="AK24" i="102"/>
  <c r="AJ24" i="102"/>
  <c r="AI24" i="102"/>
  <c r="AH24" i="102"/>
  <c r="AG24" i="102"/>
  <c r="AF24" i="102"/>
  <c r="AE24" i="102"/>
  <c r="AD24" i="102"/>
  <c r="AC24" i="102"/>
  <c r="AB24" i="102"/>
  <c r="AA24" i="102"/>
  <c r="Z24" i="102"/>
  <c r="Y24" i="102"/>
  <c r="X24" i="102"/>
  <c r="W24" i="102"/>
  <c r="V24" i="102"/>
  <c r="U24" i="102"/>
  <c r="T24" i="102"/>
  <c r="S24" i="102"/>
  <c r="R24" i="102"/>
  <c r="Q24" i="102"/>
  <c r="P24" i="102"/>
  <c r="O24" i="102"/>
  <c r="N24" i="102"/>
  <c r="M24" i="102"/>
  <c r="L24" i="102"/>
  <c r="K24" i="102"/>
  <c r="J24" i="102"/>
  <c r="I24" i="102"/>
  <c r="H24" i="102"/>
  <c r="G24" i="102"/>
  <c r="F24" i="102"/>
  <c r="E24" i="102"/>
  <c r="D24" i="102"/>
  <c r="C24" i="102"/>
  <c r="B24" i="102"/>
  <c r="EF22" i="102"/>
  <c r="EE22" i="102"/>
  <c r="ED22" i="102"/>
  <c r="EC22" i="102"/>
  <c r="EB22" i="102"/>
  <c r="EA22" i="102"/>
  <c r="DZ22" i="102"/>
  <c r="DY22" i="102"/>
  <c r="DX22" i="102"/>
  <c r="DW22" i="102"/>
  <c r="DV22" i="102"/>
  <c r="DU22" i="102"/>
  <c r="DT22" i="102"/>
  <c r="DS22" i="102"/>
  <c r="DR22" i="102"/>
  <c r="DQ22" i="102"/>
  <c r="DP22" i="102"/>
  <c r="DO22" i="102"/>
  <c r="DN22" i="102"/>
  <c r="DM22" i="102"/>
  <c r="DL22" i="102"/>
  <c r="DK22" i="102"/>
  <c r="DJ22" i="102"/>
  <c r="DI22" i="102"/>
  <c r="DH22" i="102"/>
  <c r="DG22" i="102"/>
  <c r="DF22" i="102"/>
  <c r="DE22" i="102"/>
  <c r="DD22" i="102"/>
  <c r="DC22" i="102"/>
  <c r="DB22" i="102"/>
  <c r="DA22" i="102"/>
  <c r="CZ22" i="102"/>
  <c r="CY22" i="102"/>
  <c r="CX22" i="102"/>
  <c r="CW22" i="102"/>
  <c r="CV22" i="102"/>
  <c r="CU22" i="102"/>
  <c r="CT22" i="102"/>
  <c r="CS22" i="102"/>
  <c r="CR22" i="102"/>
  <c r="CQ22" i="102"/>
  <c r="CP22" i="102"/>
  <c r="CO22" i="102"/>
  <c r="CN22" i="102"/>
  <c r="CM22" i="102"/>
  <c r="CL22" i="102"/>
  <c r="CK22" i="102"/>
  <c r="CJ22" i="102"/>
  <c r="CI22" i="102"/>
  <c r="CH22" i="102"/>
  <c r="CG22" i="102"/>
  <c r="CF22" i="102"/>
  <c r="CE22" i="102"/>
  <c r="CD22" i="102"/>
  <c r="CC22" i="102"/>
  <c r="CB22" i="102"/>
  <c r="CA22" i="102"/>
  <c r="BZ22" i="102"/>
  <c r="BY22" i="102"/>
  <c r="BX22" i="102"/>
  <c r="BW22" i="102"/>
  <c r="BV22" i="102"/>
  <c r="BU22" i="102"/>
  <c r="BT22" i="102"/>
  <c r="BS22" i="102"/>
  <c r="BR22" i="102"/>
  <c r="BQ22" i="102"/>
  <c r="BP22" i="102"/>
  <c r="BO22" i="102"/>
  <c r="BN22" i="102"/>
  <c r="BM22" i="102"/>
  <c r="BL22" i="102"/>
  <c r="BK22" i="102"/>
  <c r="BJ22" i="102"/>
  <c r="BI22" i="102"/>
  <c r="BH22" i="102"/>
  <c r="BG22" i="102"/>
  <c r="BF22" i="102"/>
  <c r="BE22" i="102"/>
  <c r="BD22" i="102"/>
  <c r="BC22" i="102"/>
  <c r="BB22" i="102"/>
  <c r="BA22" i="102"/>
  <c r="AZ22" i="102"/>
  <c r="AY22" i="102"/>
  <c r="AX22" i="102"/>
  <c r="AW22" i="102"/>
  <c r="AV22" i="102"/>
  <c r="AU22" i="102"/>
  <c r="AT22" i="102"/>
  <c r="AS22" i="102"/>
  <c r="AR22" i="102"/>
  <c r="AQ22" i="102"/>
  <c r="AP22" i="102"/>
  <c r="AO22" i="102"/>
  <c r="AN22" i="102"/>
  <c r="AM22" i="102"/>
  <c r="AL22" i="102"/>
  <c r="AK22" i="102"/>
  <c r="AJ22" i="102"/>
  <c r="AI22" i="102"/>
  <c r="AH22" i="102"/>
  <c r="AG22" i="102"/>
  <c r="AF22" i="102"/>
  <c r="AE22" i="102"/>
  <c r="AD22" i="102"/>
  <c r="AC22" i="102"/>
  <c r="AB22" i="102"/>
  <c r="AA22" i="102"/>
  <c r="Z22" i="102"/>
  <c r="Y22" i="102"/>
  <c r="X22" i="102"/>
  <c r="W22" i="102"/>
  <c r="V22" i="102"/>
  <c r="U22" i="102"/>
  <c r="T22" i="102"/>
  <c r="S22" i="102"/>
  <c r="R22" i="102"/>
  <c r="Q22" i="102"/>
  <c r="P22" i="102"/>
  <c r="O22" i="102"/>
  <c r="N22" i="102"/>
  <c r="M22" i="102"/>
  <c r="L22" i="102"/>
  <c r="K22" i="102"/>
  <c r="J22" i="102"/>
  <c r="I22" i="102"/>
  <c r="H22" i="102"/>
  <c r="G22" i="102"/>
  <c r="F22" i="102"/>
  <c r="E22" i="102"/>
  <c r="D22" i="102"/>
  <c r="C22" i="102"/>
  <c r="B22" i="102"/>
  <c r="EF20" i="102"/>
  <c r="EE20" i="102"/>
  <c r="ED20" i="102"/>
  <c r="EC20" i="102"/>
  <c r="EB20" i="102"/>
  <c r="EA20" i="102"/>
  <c r="DZ20" i="102"/>
  <c r="DY20" i="102"/>
  <c r="DX20" i="102"/>
  <c r="DW20" i="102"/>
  <c r="DV20" i="102"/>
  <c r="DU20" i="102"/>
  <c r="DT20" i="102"/>
  <c r="DS20" i="102"/>
  <c r="DR20" i="102"/>
  <c r="DQ20" i="102"/>
  <c r="DP20" i="102"/>
  <c r="DO20" i="102"/>
  <c r="DN20" i="102"/>
  <c r="DM20" i="102"/>
  <c r="DL20" i="102"/>
  <c r="DK20" i="102"/>
  <c r="DJ20" i="102"/>
  <c r="DI20" i="102"/>
  <c r="DH20" i="102"/>
  <c r="DG20" i="102"/>
  <c r="DF20" i="102"/>
  <c r="DE20" i="102"/>
  <c r="DD20" i="102"/>
  <c r="DC20" i="102"/>
  <c r="DB20" i="102"/>
  <c r="DA20" i="102"/>
  <c r="CZ20" i="102"/>
  <c r="CY20" i="102"/>
  <c r="CX20" i="102"/>
  <c r="CW20" i="102"/>
  <c r="CV20" i="102"/>
  <c r="CU20" i="102"/>
  <c r="CT20" i="102"/>
  <c r="CS20" i="102"/>
  <c r="CR20" i="102"/>
  <c r="CQ20" i="102"/>
  <c r="CP20" i="102"/>
  <c r="CO20" i="102"/>
  <c r="CN20" i="102"/>
  <c r="CM20" i="102"/>
  <c r="CL20" i="102"/>
  <c r="CK20" i="102"/>
  <c r="CJ20" i="102"/>
  <c r="CI20" i="102"/>
  <c r="CH20" i="102"/>
  <c r="CG20" i="102"/>
  <c r="CF20" i="102"/>
  <c r="CE20" i="102"/>
  <c r="CD20" i="102"/>
  <c r="CC20" i="102"/>
  <c r="CB20" i="102"/>
  <c r="CA20" i="102"/>
  <c r="BZ20" i="102"/>
  <c r="BY20" i="102"/>
  <c r="BX20" i="102"/>
  <c r="BW20" i="102"/>
  <c r="BV20" i="102"/>
  <c r="BU20" i="102"/>
  <c r="BT20" i="102"/>
  <c r="BS20" i="102"/>
  <c r="BR20" i="102"/>
  <c r="BQ20" i="102"/>
  <c r="BP20" i="102"/>
  <c r="BO20" i="102"/>
  <c r="BN20" i="102"/>
  <c r="BM20" i="102"/>
  <c r="BL20" i="102"/>
  <c r="BK20" i="102"/>
  <c r="BJ20" i="102"/>
  <c r="BI20" i="102"/>
  <c r="BH20" i="102"/>
  <c r="BG20" i="102"/>
  <c r="BF20" i="102"/>
  <c r="BE20" i="102"/>
  <c r="BD20" i="102"/>
  <c r="BC20" i="102"/>
  <c r="BB20" i="102"/>
  <c r="BA20" i="102"/>
  <c r="AZ20" i="102"/>
  <c r="AY20" i="102"/>
  <c r="AX20" i="102"/>
  <c r="AW20" i="102"/>
  <c r="AV20" i="102"/>
  <c r="AU20" i="102"/>
  <c r="AT20" i="102"/>
  <c r="AS20" i="102"/>
  <c r="AR20" i="102"/>
  <c r="AQ20" i="102"/>
  <c r="AP20" i="102"/>
  <c r="AO20" i="102"/>
  <c r="AN20" i="102"/>
  <c r="AM20" i="102"/>
  <c r="AL20" i="102"/>
  <c r="AK20" i="102"/>
  <c r="AJ20" i="102"/>
  <c r="AI20" i="102"/>
  <c r="AH20" i="102"/>
  <c r="AG20" i="102"/>
  <c r="AF20" i="102"/>
  <c r="AE20" i="102"/>
  <c r="AD20" i="102"/>
  <c r="AC20" i="102"/>
  <c r="AB20" i="102"/>
  <c r="AA20" i="102"/>
  <c r="Z20" i="102"/>
  <c r="Y20" i="102"/>
  <c r="X20" i="102"/>
  <c r="W20" i="102"/>
  <c r="V20" i="102"/>
  <c r="U20" i="102"/>
  <c r="T20" i="102"/>
  <c r="S20" i="102"/>
  <c r="R20" i="102"/>
  <c r="Q20" i="102"/>
  <c r="P20" i="102"/>
  <c r="O20" i="102"/>
  <c r="N20" i="102"/>
  <c r="M20" i="102"/>
  <c r="L20" i="102"/>
  <c r="K20" i="102"/>
  <c r="J20" i="102"/>
  <c r="I20" i="102"/>
  <c r="H20" i="102"/>
  <c r="G20" i="102"/>
  <c r="F20" i="102"/>
  <c r="E20" i="102"/>
  <c r="D20" i="102"/>
  <c r="C20" i="102"/>
  <c r="B20" i="102"/>
  <c r="EF19" i="102"/>
  <c r="EE19" i="102"/>
  <c r="ED19" i="102"/>
  <c r="EC19" i="102"/>
  <c r="EB19" i="102"/>
  <c r="EA19" i="102"/>
  <c r="DZ19" i="102"/>
  <c r="DY19" i="102"/>
  <c r="DX19" i="102"/>
  <c r="DW19" i="102"/>
  <c r="DV19" i="102"/>
  <c r="DU19" i="102"/>
  <c r="DT19" i="102"/>
  <c r="DS19" i="102"/>
  <c r="DR19" i="102"/>
  <c r="DQ19" i="102"/>
  <c r="DP19" i="102"/>
  <c r="DO19" i="102"/>
  <c r="DN19" i="102"/>
  <c r="DM19" i="102"/>
  <c r="DL19" i="102"/>
  <c r="DK19" i="102"/>
  <c r="DJ19" i="102"/>
  <c r="DI19" i="102"/>
  <c r="DH19" i="102"/>
  <c r="DG19" i="102"/>
  <c r="DF19" i="102"/>
  <c r="DE19" i="102"/>
  <c r="DD19" i="102"/>
  <c r="DC19" i="102"/>
  <c r="DB19" i="102"/>
  <c r="DA19" i="102"/>
  <c r="CZ19" i="102"/>
  <c r="CY19" i="102"/>
  <c r="CX19" i="102"/>
  <c r="CW19" i="102"/>
  <c r="CV19" i="102"/>
  <c r="CU19" i="102"/>
  <c r="CT19" i="102"/>
  <c r="CS19" i="102"/>
  <c r="CR19" i="102"/>
  <c r="CQ19" i="102"/>
  <c r="CP19" i="102"/>
  <c r="CO19" i="102"/>
  <c r="CN19" i="102"/>
  <c r="CM19" i="102"/>
  <c r="CL19" i="102"/>
  <c r="CK19" i="102"/>
  <c r="CJ19" i="102"/>
  <c r="CI19" i="102"/>
  <c r="CH19" i="102"/>
  <c r="CG19" i="102"/>
  <c r="CF19" i="102"/>
  <c r="CE19" i="102"/>
  <c r="CD19" i="102"/>
  <c r="CC19" i="102"/>
  <c r="CB19" i="102"/>
  <c r="CA19" i="102"/>
  <c r="BZ19" i="102"/>
  <c r="BY19" i="102"/>
  <c r="BX19" i="102"/>
  <c r="BW19" i="102"/>
  <c r="BV19" i="102"/>
  <c r="BU19" i="102"/>
  <c r="BT19" i="102"/>
  <c r="BS19" i="102"/>
  <c r="BR19" i="102"/>
  <c r="BQ19" i="102"/>
  <c r="BP19" i="102"/>
  <c r="BO19" i="102"/>
  <c r="BN19" i="102"/>
  <c r="BM19" i="102"/>
  <c r="BL19" i="102"/>
  <c r="BK19" i="102"/>
  <c r="BJ19" i="102"/>
  <c r="BI19" i="102"/>
  <c r="BH19" i="102"/>
  <c r="BG19" i="102"/>
  <c r="BF19" i="102"/>
  <c r="BE19" i="102"/>
  <c r="BD19" i="102"/>
  <c r="BC19" i="102"/>
  <c r="BB19" i="102"/>
  <c r="BA19" i="102"/>
  <c r="AZ19" i="102"/>
  <c r="AY19" i="102"/>
  <c r="AX19" i="102"/>
  <c r="AW19" i="102"/>
  <c r="AV19" i="102"/>
  <c r="AU19" i="102"/>
  <c r="AT19" i="102"/>
  <c r="AS19" i="102"/>
  <c r="AR19" i="102"/>
  <c r="AQ19" i="102"/>
  <c r="AP19" i="102"/>
  <c r="AO19" i="102"/>
  <c r="AN19" i="102"/>
  <c r="AM19" i="102"/>
  <c r="AL19" i="102"/>
  <c r="AK19" i="102"/>
  <c r="AJ19" i="102"/>
  <c r="AI19" i="102"/>
  <c r="AH19" i="102"/>
  <c r="AG19" i="102"/>
  <c r="AF19" i="102"/>
  <c r="AE19" i="102"/>
  <c r="AD19" i="102"/>
  <c r="AC19" i="102"/>
  <c r="AB19" i="102"/>
  <c r="AA19" i="102"/>
  <c r="Z19" i="102"/>
  <c r="Y19" i="102"/>
  <c r="X19" i="102"/>
  <c r="W19" i="102"/>
  <c r="V19" i="102"/>
  <c r="U19" i="102"/>
  <c r="T19" i="102"/>
  <c r="S19" i="102"/>
  <c r="R19" i="102"/>
  <c r="Q19" i="102"/>
  <c r="P19" i="102"/>
  <c r="O19" i="102"/>
  <c r="N19" i="102"/>
  <c r="M19" i="102"/>
  <c r="L19" i="102"/>
  <c r="K19" i="102"/>
  <c r="J19" i="102"/>
  <c r="I19" i="102"/>
  <c r="H19" i="102"/>
  <c r="G19" i="102"/>
  <c r="F19" i="102"/>
  <c r="E19" i="102"/>
  <c r="D19" i="102"/>
  <c r="C19" i="102"/>
  <c r="B19" i="102"/>
  <c r="EF16" i="102"/>
  <c r="EE16" i="102"/>
  <c r="ED16" i="102"/>
  <c r="EC16" i="102"/>
  <c r="EB16" i="102"/>
  <c r="EA16" i="102"/>
  <c r="DZ16" i="102"/>
  <c r="DY16" i="102"/>
  <c r="DX16" i="102"/>
  <c r="DW16" i="102"/>
  <c r="DV16" i="102"/>
  <c r="DU16" i="102"/>
  <c r="DT16" i="102"/>
  <c r="DS16" i="102"/>
  <c r="DR16" i="102"/>
  <c r="DQ16" i="102"/>
  <c r="DP16" i="102"/>
  <c r="DO16" i="102"/>
  <c r="DN16" i="102"/>
  <c r="DM16" i="102"/>
  <c r="DL16" i="102"/>
  <c r="DK16" i="102"/>
  <c r="DJ16" i="102"/>
  <c r="DI16" i="102"/>
  <c r="DH16" i="102"/>
  <c r="DG16" i="102"/>
  <c r="DF16" i="102"/>
  <c r="DE16" i="102"/>
  <c r="DD16" i="102"/>
  <c r="DC16" i="102"/>
  <c r="DB16" i="102"/>
  <c r="DA16" i="102"/>
  <c r="CZ16" i="102"/>
  <c r="CY16" i="102"/>
  <c r="CX16" i="102"/>
  <c r="CW16" i="102"/>
  <c r="CV16" i="102"/>
  <c r="CU16" i="102"/>
  <c r="CT16" i="102"/>
  <c r="CS16" i="102"/>
  <c r="CR16" i="102"/>
  <c r="CQ16" i="102"/>
  <c r="CP16" i="102"/>
  <c r="CO16" i="102"/>
  <c r="CN16" i="102"/>
  <c r="CM16" i="102"/>
  <c r="CL16" i="102"/>
  <c r="CK16" i="102"/>
  <c r="CJ16" i="102"/>
  <c r="CI16" i="102"/>
  <c r="CH16" i="102"/>
  <c r="CG16" i="102"/>
  <c r="CF16" i="102"/>
  <c r="CE16" i="102"/>
  <c r="CD16" i="102"/>
  <c r="CC16" i="102"/>
  <c r="CB16" i="102"/>
  <c r="CA16" i="102"/>
  <c r="BZ16" i="102"/>
  <c r="BY16" i="102"/>
  <c r="BX16" i="102"/>
  <c r="BW16" i="102"/>
  <c r="BV16" i="102"/>
  <c r="BU16" i="102"/>
  <c r="BT16" i="102"/>
  <c r="BS16" i="102"/>
  <c r="BR16" i="102"/>
  <c r="BQ16" i="102"/>
  <c r="BP16" i="102"/>
  <c r="BO16" i="102"/>
  <c r="BN16" i="102"/>
  <c r="BM16" i="102"/>
  <c r="BL16" i="102"/>
  <c r="BK16" i="102"/>
  <c r="BJ16" i="102"/>
  <c r="BI16" i="102"/>
  <c r="BH16" i="102"/>
  <c r="BG16" i="102"/>
  <c r="BF16" i="102"/>
  <c r="BE16" i="102"/>
  <c r="BD16" i="102"/>
  <c r="BC16" i="102"/>
  <c r="BB16" i="102"/>
  <c r="BA16" i="102"/>
  <c r="AZ16" i="102"/>
  <c r="AY16" i="102"/>
  <c r="AX16" i="102"/>
  <c r="AW16" i="102"/>
  <c r="AV16" i="102"/>
  <c r="AU16" i="102"/>
  <c r="AT16" i="102"/>
  <c r="AS16" i="102"/>
  <c r="AR16" i="102"/>
  <c r="AQ16" i="102"/>
  <c r="AP16" i="102"/>
  <c r="AO16" i="102"/>
  <c r="AN16" i="102"/>
  <c r="AM16" i="102"/>
  <c r="AL16" i="102"/>
  <c r="AK16" i="102"/>
  <c r="AJ16" i="102"/>
  <c r="AI16" i="102"/>
  <c r="AH16" i="102"/>
  <c r="AG16" i="102"/>
  <c r="AF16" i="102"/>
  <c r="AE16" i="102"/>
  <c r="AD16" i="102"/>
  <c r="AC16" i="102"/>
  <c r="AB16" i="102"/>
  <c r="AA16" i="102"/>
  <c r="Z16" i="102"/>
  <c r="Y16" i="102"/>
  <c r="X16" i="102"/>
  <c r="W16" i="102"/>
  <c r="V16" i="102"/>
  <c r="U16" i="102"/>
  <c r="T16" i="102"/>
  <c r="S16" i="102"/>
  <c r="R16" i="102"/>
  <c r="Q16" i="102"/>
  <c r="P16" i="102"/>
  <c r="O16" i="102"/>
  <c r="N16" i="102"/>
  <c r="M16" i="102"/>
  <c r="L16" i="102"/>
  <c r="K16" i="102"/>
  <c r="J16" i="102"/>
  <c r="I16" i="102"/>
  <c r="H16" i="102"/>
  <c r="G16" i="102"/>
  <c r="F16" i="102"/>
  <c r="E16" i="102"/>
  <c r="D16" i="102"/>
  <c r="C16" i="102"/>
  <c r="B16" i="102"/>
  <c r="EF14" i="102"/>
  <c r="EE14" i="102"/>
  <c r="ED14" i="102"/>
  <c r="EC14" i="102"/>
  <c r="EB14" i="102"/>
  <c r="EA14" i="102"/>
  <c r="DZ14" i="102"/>
  <c r="DY14" i="102"/>
  <c r="DX14" i="102"/>
  <c r="DW14" i="102"/>
  <c r="DV14" i="102"/>
  <c r="DU14" i="102"/>
  <c r="DT14" i="102"/>
  <c r="DS14" i="102"/>
  <c r="DR14" i="102"/>
  <c r="DQ14" i="102"/>
  <c r="DP14" i="102"/>
  <c r="DO14" i="102"/>
  <c r="DN14" i="102"/>
  <c r="DM14" i="102"/>
  <c r="DL14" i="102"/>
  <c r="DK14" i="102"/>
  <c r="DJ14" i="102"/>
  <c r="DI14" i="102"/>
  <c r="DH14" i="102"/>
  <c r="DG14" i="102"/>
  <c r="DF14" i="102"/>
  <c r="DE14" i="102"/>
  <c r="DD14" i="102"/>
  <c r="DC14" i="102"/>
  <c r="DB14" i="102"/>
  <c r="DA14" i="102"/>
  <c r="CZ14" i="102"/>
  <c r="CY14" i="102"/>
  <c r="CX14" i="102"/>
  <c r="CW14" i="102"/>
  <c r="CV14" i="102"/>
  <c r="CU14" i="102"/>
  <c r="CT14" i="102"/>
  <c r="CS14" i="102"/>
  <c r="CR14" i="102"/>
  <c r="CQ14" i="102"/>
  <c r="CP14" i="102"/>
  <c r="CO14" i="102"/>
  <c r="CN14" i="102"/>
  <c r="CM14" i="102"/>
  <c r="CL14" i="102"/>
  <c r="CK14" i="102"/>
  <c r="CJ14" i="102"/>
  <c r="CI14" i="102"/>
  <c r="CH14" i="102"/>
  <c r="CG14" i="102"/>
  <c r="CF14" i="102"/>
  <c r="CE14" i="102"/>
  <c r="CD14" i="102"/>
  <c r="CC14" i="102"/>
  <c r="CB14" i="102"/>
  <c r="CA14" i="102"/>
  <c r="BZ14" i="102"/>
  <c r="BY14" i="102"/>
  <c r="BX14" i="102"/>
  <c r="BW14" i="102"/>
  <c r="BV14" i="102"/>
  <c r="BU14" i="102"/>
  <c r="BT14" i="102"/>
  <c r="BS14" i="102"/>
  <c r="BR14" i="102"/>
  <c r="BQ14" i="102"/>
  <c r="BP14" i="102"/>
  <c r="BO14" i="102"/>
  <c r="BN14" i="102"/>
  <c r="BM14" i="102"/>
  <c r="BL14" i="102"/>
  <c r="BK14" i="102"/>
  <c r="BJ14" i="102"/>
  <c r="BI14" i="102"/>
  <c r="BH14" i="102"/>
  <c r="BG14" i="102"/>
  <c r="BF14" i="102"/>
  <c r="BE14" i="102"/>
  <c r="BD14" i="102"/>
  <c r="BC14" i="102"/>
  <c r="BB14" i="102"/>
  <c r="BA14" i="102"/>
  <c r="AZ14" i="102"/>
  <c r="AY14" i="102"/>
  <c r="AX14" i="102"/>
  <c r="AW14" i="102"/>
  <c r="AV14" i="102"/>
  <c r="AU14" i="102"/>
  <c r="AT14" i="102"/>
  <c r="AS14" i="102"/>
  <c r="AR14" i="102"/>
  <c r="AQ14" i="102"/>
  <c r="AP14" i="102"/>
  <c r="AO14" i="102"/>
  <c r="AN14" i="102"/>
  <c r="AM14" i="102"/>
  <c r="AL14" i="102"/>
  <c r="AK14" i="102"/>
  <c r="AJ14" i="102"/>
  <c r="AI14" i="102"/>
  <c r="AH14" i="102"/>
  <c r="AG14" i="102"/>
  <c r="AF14" i="102"/>
  <c r="AE14" i="102"/>
  <c r="AD14" i="102"/>
  <c r="AC14" i="102"/>
  <c r="AB14" i="102"/>
  <c r="AA14" i="102"/>
  <c r="Z14" i="102"/>
  <c r="Y14" i="102"/>
  <c r="X14" i="102"/>
  <c r="W14" i="102"/>
  <c r="V14" i="102"/>
  <c r="U14" i="102"/>
  <c r="T14" i="102"/>
  <c r="S14" i="102"/>
  <c r="R14" i="102"/>
  <c r="Q14" i="102"/>
  <c r="P14" i="102"/>
  <c r="O14" i="102"/>
  <c r="N14" i="102"/>
  <c r="M14" i="102"/>
  <c r="L14" i="102"/>
  <c r="K14" i="102"/>
  <c r="J14" i="102"/>
  <c r="I14" i="102"/>
  <c r="H14" i="102"/>
  <c r="G14" i="102"/>
  <c r="F14" i="102"/>
  <c r="E14" i="102"/>
  <c r="D14" i="102"/>
  <c r="C14" i="102"/>
  <c r="B14" i="102"/>
  <c r="EF12" i="102"/>
  <c r="EE12" i="102"/>
  <c r="ED12" i="102"/>
  <c r="EC12" i="102"/>
  <c r="EB12" i="102"/>
  <c r="EA12" i="102"/>
  <c r="DZ12" i="102"/>
  <c r="DY12" i="102"/>
  <c r="DX12" i="102"/>
  <c r="DW12" i="102"/>
  <c r="DV12" i="102"/>
  <c r="DU12" i="102"/>
  <c r="DT12" i="102"/>
  <c r="DS12" i="102"/>
  <c r="DR12" i="102"/>
  <c r="DQ12" i="102"/>
  <c r="DP12" i="102"/>
  <c r="DO12" i="102"/>
  <c r="DN12" i="102"/>
  <c r="DM12" i="102"/>
  <c r="DL12" i="102"/>
  <c r="DK12" i="102"/>
  <c r="DJ12" i="102"/>
  <c r="DI12" i="102"/>
  <c r="DH12" i="102"/>
  <c r="DG12" i="102"/>
  <c r="DF12" i="102"/>
  <c r="DE12" i="102"/>
  <c r="DD12" i="102"/>
  <c r="DC12" i="102"/>
  <c r="DB12" i="102"/>
  <c r="DA12" i="102"/>
  <c r="CZ12" i="102"/>
  <c r="CY12" i="102"/>
  <c r="CX12" i="102"/>
  <c r="CW12" i="102"/>
  <c r="CV12" i="102"/>
  <c r="CU12" i="102"/>
  <c r="CT12" i="102"/>
  <c r="CS12" i="102"/>
  <c r="CR12" i="102"/>
  <c r="CQ12" i="102"/>
  <c r="CP12" i="102"/>
  <c r="CO12" i="102"/>
  <c r="CN12" i="102"/>
  <c r="CM12" i="102"/>
  <c r="CL12" i="102"/>
  <c r="CK12" i="102"/>
  <c r="CJ12" i="102"/>
  <c r="CI12" i="102"/>
  <c r="CH12" i="102"/>
  <c r="CG12" i="102"/>
  <c r="CF12" i="102"/>
  <c r="CE12" i="102"/>
  <c r="CD12" i="102"/>
  <c r="CC12" i="102"/>
  <c r="CB12" i="102"/>
  <c r="CA12" i="102"/>
  <c r="BZ12" i="102"/>
  <c r="BY12" i="102"/>
  <c r="BX12" i="102"/>
  <c r="BW12" i="102"/>
  <c r="BV12" i="102"/>
  <c r="BU12" i="102"/>
  <c r="BT12" i="102"/>
  <c r="BS12" i="102"/>
  <c r="BR12" i="102"/>
  <c r="BQ12" i="102"/>
  <c r="BP12" i="102"/>
  <c r="BO12" i="102"/>
  <c r="BN12" i="102"/>
  <c r="BM12" i="102"/>
  <c r="BL12" i="102"/>
  <c r="BK12" i="102"/>
  <c r="BJ12" i="102"/>
  <c r="BI12" i="102"/>
  <c r="BH12" i="102"/>
  <c r="BG12" i="102"/>
  <c r="BF12" i="102"/>
  <c r="BE12" i="102"/>
  <c r="BD12" i="102"/>
  <c r="BC12" i="102"/>
  <c r="BB12" i="102"/>
  <c r="BA12" i="102"/>
  <c r="AZ12" i="102"/>
  <c r="AY12" i="102"/>
  <c r="AX12" i="102"/>
  <c r="AW12" i="102"/>
  <c r="AV12" i="102"/>
  <c r="AU12" i="102"/>
  <c r="AT12" i="102"/>
  <c r="AS12" i="102"/>
  <c r="AR12" i="102"/>
  <c r="AQ12" i="102"/>
  <c r="AP12" i="102"/>
  <c r="AO12" i="102"/>
  <c r="AN12" i="102"/>
  <c r="AM12" i="102"/>
  <c r="AL12" i="102"/>
  <c r="AK12" i="102"/>
  <c r="AJ12" i="102"/>
  <c r="AI12" i="102"/>
  <c r="AH12" i="102"/>
  <c r="AG12" i="102"/>
  <c r="AF12" i="102"/>
  <c r="AE12" i="102"/>
  <c r="AD12" i="102"/>
  <c r="AC12" i="102"/>
  <c r="AB12" i="102"/>
  <c r="AA12" i="102"/>
  <c r="Z12" i="102"/>
  <c r="Y12" i="102"/>
  <c r="X12" i="102"/>
  <c r="W12" i="102"/>
  <c r="V12" i="102"/>
  <c r="U12" i="102"/>
  <c r="T12" i="102"/>
  <c r="S12" i="102"/>
  <c r="R12" i="102"/>
  <c r="Q12" i="102"/>
  <c r="P12" i="102"/>
  <c r="O12" i="102"/>
  <c r="N12" i="102"/>
  <c r="M12" i="102"/>
  <c r="L12" i="102"/>
  <c r="K12" i="102"/>
  <c r="J12" i="102"/>
  <c r="I12" i="102"/>
  <c r="H12" i="102"/>
  <c r="G12" i="102"/>
  <c r="F12" i="102"/>
  <c r="E12" i="102"/>
  <c r="D12" i="102"/>
  <c r="C12" i="102"/>
  <c r="B12" i="102"/>
  <c r="EF10" i="102"/>
  <c r="EE10" i="102"/>
  <c r="ED10" i="102"/>
  <c r="EC10" i="102"/>
  <c r="EB10" i="102"/>
  <c r="EA10" i="102"/>
  <c r="DZ10" i="102"/>
  <c r="DY10" i="102"/>
  <c r="DX10" i="102"/>
  <c r="DW10" i="102"/>
  <c r="DV10" i="102"/>
  <c r="DU10" i="102"/>
  <c r="DT10" i="102"/>
  <c r="DS10" i="102"/>
  <c r="DR10" i="102"/>
  <c r="DQ10" i="102"/>
  <c r="DP10" i="102"/>
  <c r="DO10" i="102"/>
  <c r="DN10" i="102"/>
  <c r="DM10" i="102"/>
  <c r="DL10" i="102"/>
  <c r="DK10" i="102"/>
  <c r="DJ10" i="102"/>
  <c r="DI10" i="102"/>
  <c r="DH10" i="102"/>
  <c r="DG10" i="102"/>
  <c r="DF10" i="102"/>
  <c r="DE10" i="102"/>
  <c r="DD10" i="102"/>
  <c r="DC10" i="102"/>
  <c r="DB10" i="102"/>
  <c r="DA10" i="102"/>
  <c r="CZ10" i="102"/>
  <c r="CY10" i="102"/>
  <c r="CX10" i="102"/>
  <c r="CW10" i="102"/>
  <c r="CV10" i="102"/>
  <c r="CU10" i="102"/>
  <c r="CT10" i="102"/>
  <c r="CS10" i="102"/>
  <c r="CR10" i="102"/>
  <c r="CQ10" i="102"/>
  <c r="CP10" i="102"/>
  <c r="CO10" i="102"/>
  <c r="CN10" i="102"/>
  <c r="CM10" i="102"/>
  <c r="CL10" i="102"/>
  <c r="CK10" i="102"/>
  <c r="CJ10" i="102"/>
  <c r="CI10" i="102"/>
  <c r="CH10" i="102"/>
  <c r="CG10" i="102"/>
  <c r="CF10" i="102"/>
  <c r="CE10" i="102"/>
  <c r="CD10" i="102"/>
  <c r="CC10" i="102"/>
  <c r="CB10" i="102"/>
  <c r="CA10" i="102"/>
  <c r="BZ10" i="102"/>
  <c r="BY10" i="102"/>
  <c r="BX10" i="102"/>
  <c r="BW10" i="102"/>
  <c r="BV10" i="102"/>
  <c r="BU10" i="102"/>
  <c r="BT10" i="102"/>
  <c r="BS10" i="102"/>
  <c r="BR10" i="102"/>
  <c r="BQ10" i="102"/>
  <c r="BP10" i="102"/>
  <c r="BO10" i="102"/>
  <c r="BN10" i="102"/>
  <c r="BM10" i="102"/>
  <c r="BL10" i="102"/>
  <c r="BK10" i="102"/>
  <c r="BJ10" i="102"/>
  <c r="BI10" i="102"/>
  <c r="BH10" i="102"/>
  <c r="BG10" i="102"/>
  <c r="BF10" i="102"/>
  <c r="BE10" i="102"/>
  <c r="BD10" i="102"/>
  <c r="BC10" i="102"/>
  <c r="BB10" i="102"/>
  <c r="BA10" i="102"/>
  <c r="AZ10" i="102"/>
  <c r="AY10" i="102"/>
  <c r="AX10" i="102"/>
  <c r="AW10" i="102"/>
  <c r="AV10" i="102"/>
  <c r="AU10" i="102"/>
  <c r="AT10" i="102"/>
  <c r="AS10" i="102"/>
  <c r="AR10" i="102"/>
  <c r="AQ10" i="102"/>
  <c r="AP10" i="102"/>
  <c r="AO10" i="102"/>
  <c r="AN10" i="102"/>
  <c r="AM10" i="102"/>
  <c r="AL10" i="102"/>
  <c r="AK10" i="102"/>
  <c r="AJ10" i="102"/>
  <c r="AI10" i="102"/>
  <c r="AH10"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E10" i="102"/>
  <c r="D10" i="102"/>
  <c r="C10" i="102"/>
  <c r="B10" i="102"/>
  <c r="EF8" i="102"/>
  <c r="EE8" i="102"/>
  <c r="ED8" i="102"/>
  <c r="EC8" i="102"/>
  <c r="EB8" i="102"/>
  <c r="EA8" i="102"/>
  <c r="DZ8" i="102"/>
  <c r="DY8" i="102"/>
  <c r="DX8" i="102"/>
  <c r="DW8" i="102"/>
  <c r="DV8" i="102"/>
  <c r="DU8" i="102"/>
  <c r="DT8" i="102"/>
  <c r="DS8" i="102"/>
  <c r="DR8" i="102"/>
  <c r="DQ8" i="102"/>
  <c r="DP8" i="102"/>
  <c r="DO8" i="102"/>
  <c r="DN8" i="102"/>
  <c r="DM8" i="102"/>
  <c r="DL8" i="102"/>
  <c r="DK8" i="102"/>
  <c r="DJ8" i="102"/>
  <c r="DI8" i="102"/>
  <c r="DH8" i="102"/>
  <c r="DG8" i="102"/>
  <c r="DF8" i="102"/>
  <c r="DE8" i="102"/>
  <c r="DD8" i="102"/>
  <c r="DC8" i="102"/>
  <c r="DB8" i="102"/>
  <c r="DA8" i="102"/>
  <c r="CZ8" i="102"/>
  <c r="CY8" i="102"/>
  <c r="CX8" i="102"/>
  <c r="CW8" i="102"/>
  <c r="CV8" i="102"/>
  <c r="CU8" i="102"/>
  <c r="CT8" i="102"/>
  <c r="CS8" i="102"/>
  <c r="CR8" i="102"/>
  <c r="CQ8" i="102"/>
  <c r="CP8" i="102"/>
  <c r="CO8" i="102"/>
  <c r="CN8" i="102"/>
  <c r="CM8" i="102"/>
  <c r="CL8" i="102"/>
  <c r="CK8" i="102"/>
  <c r="CJ8" i="102"/>
  <c r="CI8" i="102"/>
  <c r="CH8" i="102"/>
  <c r="CG8" i="102"/>
  <c r="CF8" i="102"/>
  <c r="CE8" i="102"/>
  <c r="CD8" i="102"/>
  <c r="CC8" i="102"/>
  <c r="CB8" i="102"/>
  <c r="CA8" i="102"/>
  <c r="BZ8" i="102"/>
  <c r="BY8" i="102"/>
  <c r="BX8" i="102"/>
  <c r="BW8" i="102"/>
  <c r="BV8" i="102"/>
  <c r="BU8" i="102"/>
  <c r="BT8" i="102"/>
  <c r="BS8" i="102"/>
  <c r="BR8" i="102"/>
  <c r="BQ8" i="102"/>
  <c r="BP8" i="102"/>
  <c r="BO8" i="102"/>
  <c r="BN8" i="102"/>
  <c r="BM8" i="102"/>
  <c r="BL8" i="102"/>
  <c r="BK8" i="102"/>
  <c r="BJ8" i="102"/>
  <c r="BI8" i="102"/>
  <c r="BH8" i="102"/>
  <c r="BG8" i="102"/>
  <c r="BF8" i="102"/>
  <c r="BE8" i="102"/>
  <c r="BD8" i="102"/>
  <c r="BC8" i="102"/>
  <c r="BB8" i="102"/>
  <c r="BA8" i="102"/>
  <c r="AZ8" i="102"/>
  <c r="AY8" i="102"/>
  <c r="AX8" i="102"/>
  <c r="AW8" i="102"/>
  <c r="AV8" i="102"/>
  <c r="AU8" i="102"/>
  <c r="AT8" i="102"/>
  <c r="AS8" i="102"/>
  <c r="AR8" i="102"/>
  <c r="AQ8" i="102"/>
  <c r="AP8" i="102"/>
  <c r="AO8" i="102"/>
  <c r="AN8" i="102"/>
  <c r="AM8" i="102"/>
  <c r="AL8" i="102"/>
  <c r="AK8" i="102"/>
  <c r="AJ8" i="102"/>
  <c r="AI8" i="102"/>
  <c r="AH8" i="102"/>
  <c r="AG8" i="102"/>
  <c r="AF8" i="102"/>
  <c r="AE8" i="102"/>
  <c r="AD8" i="102"/>
  <c r="AC8" i="102"/>
  <c r="AB8" i="102"/>
  <c r="AA8" i="102"/>
  <c r="Z8" i="102"/>
  <c r="Y8" i="102"/>
  <c r="X8" i="102"/>
  <c r="W8" i="102"/>
  <c r="V8" i="102"/>
  <c r="U8" i="102"/>
  <c r="T8" i="102"/>
  <c r="S8" i="102"/>
  <c r="R8" i="102"/>
  <c r="Q8" i="102"/>
  <c r="P8" i="102"/>
  <c r="O8" i="102"/>
  <c r="N8" i="102"/>
  <c r="M8" i="102"/>
  <c r="L8" i="102"/>
  <c r="K8" i="102"/>
  <c r="J8" i="102"/>
  <c r="I8" i="102"/>
  <c r="H8" i="102"/>
  <c r="G8" i="102"/>
  <c r="F8" i="102"/>
  <c r="E8" i="102"/>
  <c r="D8" i="102"/>
  <c r="C8" i="102"/>
  <c r="B8" i="102"/>
  <c r="EF6" i="102"/>
  <c r="EE6" i="102"/>
  <c r="ED6" i="102"/>
  <c r="EC6" i="102"/>
  <c r="EB6" i="102"/>
  <c r="EA6" i="102"/>
  <c r="DZ6" i="102"/>
  <c r="DY6" i="102"/>
  <c r="DX6" i="102"/>
  <c r="DW6" i="102"/>
  <c r="DV6" i="102"/>
  <c r="DU6" i="102"/>
  <c r="DT6" i="102"/>
  <c r="DS6" i="102"/>
  <c r="DR6" i="102"/>
  <c r="DQ6" i="102"/>
  <c r="DP6" i="102"/>
  <c r="DO6" i="102"/>
  <c r="DN6" i="102"/>
  <c r="DM6" i="102"/>
  <c r="DL6" i="102"/>
  <c r="DK6" i="102"/>
  <c r="DJ6" i="102"/>
  <c r="DI6" i="102"/>
  <c r="DH6" i="102"/>
  <c r="DG6" i="102"/>
  <c r="DF6" i="102"/>
  <c r="DE6" i="102"/>
  <c r="DD6" i="102"/>
  <c r="DC6" i="102"/>
  <c r="DB6" i="102"/>
  <c r="DA6" i="102"/>
  <c r="CZ6" i="102"/>
  <c r="CY6" i="102"/>
  <c r="CX6" i="102"/>
  <c r="CW6" i="102"/>
  <c r="CV6" i="102"/>
  <c r="CU6" i="102"/>
  <c r="CT6" i="102"/>
  <c r="CS6" i="102"/>
  <c r="CR6" i="102"/>
  <c r="CQ6" i="102"/>
  <c r="CP6" i="102"/>
  <c r="CO6" i="102"/>
  <c r="CN6" i="102"/>
  <c r="CM6" i="102"/>
  <c r="CL6" i="102"/>
  <c r="CK6" i="102"/>
  <c r="CJ6" i="102"/>
  <c r="CI6" i="102"/>
  <c r="CH6" i="102"/>
  <c r="CG6" i="102"/>
  <c r="CF6" i="102"/>
  <c r="CE6" i="102"/>
  <c r="CD6" i="102"/>
  <c r="CC6" i="102"/>
  <c r="CB6" i="102"/>
  <c r="CA6" i="102"/>
  <c r="BZ6" i="102"/>
  <c r="BY6" i="102"/>
  <c r="BX6" i="102"/>
  <c r="BW6" i="102"/>
  <c r="BV6" i="102"/>
  <c r="BU6" i="102"/>
  <c r="BT6" i="102"/>
  <c r="BS6" i="102"/>
  <c r="BR6" i="102"/>
  <c r="BQ6" i="102"/>
  <c r="BP6" i="102"/>
  <c r="BO6" i="102"/>
  <c r="BN6" i="102"/>
  <c r="BM6" i="102"/>
  <c r="BL6" i="102"/>
  <c r="BK6" i="102"/>
  <c r="BJ6" i="102"/>
  <c r="BI6" i="102"/>
  <c r="BH6" i="102"/>
  <c r="BG6" i="102"/>
  <c r="BF6" i="102"/>
  <c r="BE6" i="102"/>
  <c r="BD6" i="102"/>
  <c r="BC6" i="102"/>
  <c r="BB6" i="102"/>
  <c r="BA6" i="102"/>
  <c r="AZ6" i="102"/>
  <c r="AY6" i="102"/>
  <c r="AX6" i="102"/>
  <c r="AW6" i="102"/>
  <c r="AV6" i="102"/>
  <c r="AU6" i="102"/>
  <c r="AT6" i="102"/>
  <c r="AS6" i="102"/>
  <c r="AR6" i="102"/>
  <c r="AQ6" i="102"/>
  <c r="AP6" i="102"/>
  <c r="AO6" i="102"/>
  <c r="AN6" i="102"/>
  <c r="AM6" i="102"/>
  <c r="AL6" i="102"/>
  <c r="AK6" i="102"/>
  <c r="AJ6" i="102"/>
  <c r="AI6" i="102"/>
  <c r="AH6" i="102"/>
  <c r="AG6" i="102"/>
  <c r="AF6" i="102"/>
  <c r="AE6" i="102"/>
  <c r="AD6" i="102"/>
  <c r="AC6" i="102"/>
  <c r="AB6" i="102"/>
  <c r="AA6" i="102"/>
  <c r="Z6" i="102"/>
  <c r="Y6" i="102"/>
  <c r="X6" i="102"/>
  <c r="W6" i="102"/>
  <c r="V6" i="102"/>
  <c r="U6" i="102"/>
  <c r="T6" i="102"/>
  <c r="S6" i="102"/>
  <c r="R6" i="102"/>
  <c r="Q6" i="102"/>
  <c r="P6" i="102"/>
  <c r="O6" i="102"/>
  <c r="N6" i="102"/>
  <c r="M6" i="102"/>
  <c r="L6" i="102"/>
  <c r="K6" i="102"/>
  <c r="J6" i="102"/>
  <c r="I6" i="102"/>
  <c r="H6" i="102"/>
  <c r="G6" i="102"/>
  <c r="F6" i="102"/>
  <c r="E6" i="102"/>
  <c r="D6" i="102"/>
  <c r="C6" i="102"/>
  <c r="B6" i="102"/>
  <c r="EF5" i="102"/>
  <c r="EE5" i="102"/>
  <c r="ED5" i="102"/>
  <c r="EC5" i="102"/>
  <c r="EB5" i="102"/>
  <c r="EA5" i="102"/>
  <c r="DZ5" i="102"/>
  <c r="DY5" i="102"/>
  <c r="DX5" i="102"/>
  <c r="DW5" i="102"/>
  <c r="DV5" i="102"/>
  <c r="DU5" i="102"/>
  <c r="DT5" i="102"/>
  <c r="DS5" i="102"/>
  <c r="DR5" i="102"/>
  <c r="DQ5" i="102"/>
  <c r="DP5" i="102"/>
  <c r="DO5" i="102"/>
  <c r="DN5" i="102"/>
  <c r="DM5" i="102"/>
  <c r="DL5" i="102"/>
  <c r="DK5" i="102"/>
  <c r="DJ5" i="102"/>
  <c r="DI5" i="102"/>
  <c r="DH5" i="102"/>
  <c r="DG5" i="102"/>
  <c r="DF5" i="102"/>
  <c r="DE5" i="102"/>
  <c r="DD5" i="102"/>
  <c r="DC5" i="102"/>
  <c r="DB5" i="102"/>
  <c r="DA5" i="102"/>
  <c r="CZ5" i="102"/>
  <c r="CY5" i="102"/>
  <c r="CX5" i="102"/>
  <c r="CW5" i="102"/>
  <c r="CV5" i="102"/>
  <c r="CU5" i="102"/>
  <c r="CT5" i="102"/>
  <c r="CS5" i="102"/>
  <c r="CR5" i="102"/>
  <c r="CQ5" i="102"/>
  <c r="CP5" i="102"/>
  <c r="CO5" i="102"/>
  <c r="CN5" i="102"/>
  <c r="CM5" i="102"/>
  <c r="CL5" i="102"/>
  <c r="CK5" i="102"/>
  <c r="CJ5" i="102"/>
  <c r="CI5" i="102"/>
  <c r="CH5" i="102"/>
  <c r="CG5" i="102"/>
  <c r="CF5" i="102"/>
  <c r="CE5" i="102"/>
  <c r="CD5" i="102"/>
  <c r="CC5" i="102"/>
  <c r="CB5" i="102"/>
  <c r="CA5" i="102"/>
  <c r="BZ5" i="102"/>
  <c r="BY5" i="102"/>
  <c r="BX5" i="102"/>
  <c r="BW5" i="102"/>
  <c r="BV5" i="102"/>
  <c r="BU5" i="102"/>
  <c r="BT5" i="102"/>
  <c r="BS5" i="102"/>
  <c r="BR5" i="102"/>
  <c r="BQ5" i="102"/>
  <c r="BP5" i="102"/>
  <c r="BO5" i="102"/>
  <c r="BN5" i="102"/>
  <c r="BM5" i="102"/>
  <c r="BL5" i="102"/>
  <c r="BK5" i="102"/>
  <c r="BJ5" i="102"/>
  <c r="BI5" i="102"/>
  <c r="BH5" i="102"/>
  <c r="BG5" i="102"/>
  <c r="BF5" i="102"/>
  <c r="BE5" i="102"/>
  <c r="BD5" i="102"/>
  <c r="BC5" i="102"/>
  <c r="BB5" i="102"/>
  <c r="BA5" i="102"/>
  <c r="AZ5" i="102"/>
  <c r="AY5" i="102"/>
  <c r="AX5" i="102"/>
  <c r="AW5" i="102"/>
  <c r="AV5" i="102"/>
  <c r="AU5" i="102"/>
  <c r="AT5" i="102"/>
  <c r="AS5" i="102"/>
  <c r="AR5" i="102"/>
  <c r="AQ5" i="102"/>
  <c r="AP5" i="102"/>
  <c r="AO5" i="102"/>
  <c r="AN5" i="102"/>
  <c r="AM5" i="102"/>
  <c r="AL5" i="102"/>
  <c r="AK5" i="102"/>
  <c r="AJ5" i="102"/>
  <c r="AI5" i="102"/>
  <c r="AH5" i="102"/>
  <c r="AG5" i="102"/>
  <c r="AF5" i="102"/>
  <c r="AE5" i="102"/>
  <c r="AD5" i="102"/>
  <c r="AC5" i="102"/>
  <c r="AB5" i="102"/>
  <c r="AA5" i="102"/>
  <c r="Z5" i="102"/>
  <c r="Y5" i="102"/>
  <c r="X5" i="102"/>
  <c r="W5" i="102"/>
  <c r="V5" i="102"/>
  <c r="U5" i="102"/>
  <c r="T5" i="102"/>
  <c r="S5" i="102"/>
  <c r="R5" i="102"/>
  <c r="Q5" i="102"/>
  <c r="P5" i="102"/>
  <c r="O5" i="102"/>
  <c r="N5" i="102"/>
  <c r="M5" i="102"/>
  <c r="L5" i="102"/>
  <c r="K5" i="102"/>
  <c r="J5" i="102"/>
  <c r="I5" i="102"/>
  <c r="H5" i="102"/>
  <c r="G5" i="102"/>
  <c r="F5" i="102"/>
  <c r="E5" i="102"/>
  <c r="D5" i="102"/>
  <c r="C5" i="102"/>
  <c r="B5" i="102"/>
  <c r="EF30" i="95"/>
  <c r="EE30" i="95"/>
  <c r="ED30" i="95"/>
  <c r="EC30" i="95"/>
  <c r="EB30" i="95"/>
  <c r="EA30" i="95"/>
  <c r="DZ30" i="95"/>
  <c r="DY30" i="95"/>
  <c r="DX30" i="95"/>
  <c r="DW30" i="95"/>
  <c r="DV30" i="95"/>
  <c r="DU30" i="95"/>
  <c r="DT30" i="95"/>
  <c r="DS30" i="95"/>
  <c r="DR30" i="95"/>
  <c r="DQ30" i="95"/>
  <c r="DP30" i="95"/>
  <c r="DO30" i="95"/>
  <c r="DN30" i="95"/>
  <c r="DM30" i="95"/>
  <c r="DL30" i="95"/>
  <c r="DK30" i="95"/>
  <c r="DJ30" i="95"/>
  <c r="DI30" i="95"/>
  <c r="DH30" i="95"/>
  <c r="DG30" i="95"/>
  <c r="DF30" i="95"/>
  <c r="DE30" i="95"/>
  <c r="DD30" i="95"/>
  <c r="DC30" i="95"/>
  <c r="DB30" i="95"/>
  <c r="DA30" i="95"/>
  <c r="CZ30" i="95"/>
  <c r="CY30" i="95"/>
  <c r="CX30" i="95"/>
  <c r="CW30" i="95"/>
  <c r="CV30" i="95"/>
  <c r="CU30" i="95"/>
  <c r="CT30" i="95"/>
  <c r="CS30" i="95"/>
  <c r="CR30" i="95"/>
  <c r="CQ30" i="95"/>
  <c r="CP30" i="95"/>
  <c r="CO30" i="95"/>
  <c r="CN30" i="95"/>
  <c r="CM30" i="95"/>
  <c r="CL30" i="95"/>
  <c r="CK30" i="95"/>
  <c r="CJ30" i="95"/>
  <c r="CI30" i="95"/>
  <c r="CH30" i="95"/>
  <c r="CG30" i="95"/>
  <c r="CF30" i="95"/>
  <c r="CE30" i="95"/>
  <c r="CD30" i="95"/>
  <c r="CC30" i="95"/>
  <c r="CB30" i="95"/>
  <c r="CA30" i="95"/>
  <c r="BZ30" i="95"/>
  <c r="BY30" i="95"/>
  <c r="BX30" i="95"/>
  <c r="BW30" i="95"/>
  <c r="BV30" i="95"/>
  <c r="BU30" i="95"/>
  <c r="BT30" i="95"/>
  <c r="BS30" i="95"/>
  <c r="BR30" i="95"/>
  <c r="BQ30" i="95"/>
  <c r="BP30" i="95"/>
  <c r="BO30" i="95"/>
  <c r="BN30" i="95"/>
  <c r="BM30" i="95"/>
  <c r="BL30" i="95"/>
  <c r="BK30" i="95"/>
  <c r="BJ30" i="95"/>
  <c r="BI30" i="95"/>
  <c r="BH30" i="95"/>
  <c r="BG30" i="95"/>
  <c r="BF30" i="95"/>
  <c r="BE30" i="95"/>
  <c r="BD30" i="95"/>
  <c r="BC30" i="95"/>
  <c r="BB30" i="95"/>
  <c r="BA30" i="95"/>
  <c r="AZ30" i="95"/>
  <c r="AY30" i="95"/>
  <c r="AX30" i="95"/>
  <c r="AW30" i="95"/>
  <c r="AV30" i="95"/>
  <c r="AU30" i="95"/>
  <c r="AT30" i="95"/>
  <c r="AS30" i="95"/>
  <c r="AR30" i="95"/>
  <c r="AQ30" i="95"/>
  <c r="AP30" i="95"/>
  <c r="AO30" i="95"/>
  <c r="AN30" i="95"/>
  <c r="AM30" i="95"/>
  <c r="AL30" i="95"/>
  <c r="AK30" i="95"/>
  <c r="AJ30" i="95"/>
  <c r="AI30" i="95"/>
  <c r="AH30" i="95"/>
  <c r="AG30" i="95"/>
  <c r="AF30" i="95"/>
  <c r="AE30" i="95"/>
  <c r="AD30" i="95"/>
  <c r="AC30" i="95"/>
  <c r="AB30" i="95"/>
  <c r="AA30" i="95"/>
  <c r="Z30" i="95"/>
  <c r="Y30" i="95"/>
  <c r="X30" i="95"/>
  <c r="W30" i="95"/>
  <c r="V30" i="95"/>
  <c r="U30" i="95"/>
  <c r="T30" i="95"/>
  <c r="S30" i="95"/>
  <c r="R30" i="95"/>
  <c r="Q30" i="95"/>
  <c r="P30" i="95"/>
  <c r="O30" i="95"/>
  <c r="N30" i="95"/>
  <c r="M30" i="95"/>
  <c r="L30" i="95"/>
  <c r="K30" i="95"/>
  <c r="J30" i="95"/>
  <c r="I30" i="95"/>
  <c r="H30" i="95"/>
  <c r="G30" i="95"/>
  <c r="F30" i="95"/>
  <c r="E30" i="95"/>
  <c r="D30" i="95"/>
  <c r="C30" i="95"/>
  <c r="B30" i="95"/>
  <c r="EF28" i="95"/>
  <c r="EE28" i="95"/>
  <c r="ED28" i="95"/>
  <c r="EC28" i="95"/>
  <c r="EB28" i="95"/>
  <c r="EA28" i="95"/>
  <c r="DZ28" i="95"/>
  <c r="DY28" i="95"/>
  <c r="DX28" i="95"/>
  <c r="DW28" i="95"/>
  <c r="DV28" i="95"/>
  <c r="DU28" i="95"/>
  <c r="DT28" i="95"/>
  <c r="DS28" i="95"/>
  <c r="DR28" i="95"/>
  <c r="DQ28" i="95"/>
  <c r="DP28" i="95"/>
  <c r="DO28" i="95"/>
  <c r="DN28" i="95"/>
  <c r="DM28" i="95"/>
  <c r="DL28" i="95"/>
  <c r="DK28" i="95"/>
  <c r="DJ28" i="95"/>
  <c r="DI28" i="95"/>
  <c r="DH28" i="95"/>
  <c r="DG28" i="95"/>
  <c r="DF28" i="95"/>
  <c r="DE28" i="95"/>
  <c r="DD28" i="95"/>
  <c r="DC28" i="95"/>
  <c r="DB28" i="95"/>
  <c r="DA28" i="95"/>
  <c r="CZ28" i="95"/>
  <c r="CY28" i="95"/>
  <c r="CX28" i="95"/>
  <c r="CW28" i="95"/>
  <c r="CV28" i="95"/>
  <c r="CU28" i="95"/>
  <c r="CT28" i="95"/>
  <c r="CS28" i="95"/>
  <c r="CR28" i="95"/>
  <c r="CQ28" i="95"/>
  <c r="CP28" i="95"/>
  <c r="CO28" i="95"/>
  <c r="CN28" i="95"/>
  <c r="CM28" i="95"/>
  <c r="CL28" i="95"/>
  <c r="CK28" i="95"/>
  <c r="CJ28" i="95"/>
  <c r="CI28" i="95"/>
  <c r="CH28" i="95"/>
  <c r="CG28" i="95"/>
  <c r="CF28" i="95"/>
  <c r="CE28" i="95"/>
  <c r="CD28" i="95"/>
  <c r="CC28" i="95"/>
  <c r="CB28" i="95"/>
  <c r="CA28" i="95"/>
  <c r="BZ28" i="95"/>
  <c r="BY28" i="95"/>
  <c r="BX28" i="95"/>
  <c r="BW28" i="95"/>
  <c r="BV28" i="95"/>
  <c r="BU28" i="95"/>
  <c r="BT28" i="95"/>
  <c r="BS28" i="95"/>
  <c r="BR28" i="95"/>
  <c r="BQ28" i="95"/>
  <c r="BP28" i="95"/>
  <c r="BO28" i="95"/>
  <c r="BN28" i="95"/>
  <c r="BM28" i="95"/>
  <c r="BL28" i="95"/>
  <c r="BK28" i="95"/>
  <c r="BJ28" i="95"/>
  <c r="BI28" i="95"/>
  <c r="BH28" i="95"/>
  <c r="BG28" i="95"/>
  <c r="BF28" i="95"/>
  <c r="BE28" i="95"/>
  <c r="BD28" i="95"/>
  <c r="BC28" i="95"/>
  <c r="BB28" i="95"/>
  <c r="BA28" i="95"/>
  <c r="AZ28" i="95"/>
  <c r="AY28" i="95"/>
  <c r="AX28" i="95"/>
  <c r="AW28" i="95"/>
  <c r="AV28" i="95"/>
  <c r="AU28" i="95"/>
  <c r="AT28" i="95"/>
  <c r="AS28" i="95"/>
  <c r="AR28" i="95"/>
  <c r="AQ28" i="95"/>
  <c r="AP28" i="95"/>
  <c r="AO28" i="95"/>
  <c r="AN28" i="95"/>
  <c r="AM28" i="95"/>
  <c r="AL28" i="95"/>
  <c r="AK28" i="95"/>
  <c r="AJ28" i="95"/>
  <c r="AI28" i="95"/>
  <c r="AH28" i="95"/>
  <c r="AG28" i="95"/>
  <c r="AF28" i="95"/>
  <c r="AE28" i="95"/>
  <c r="AD28" i="95"/>
  <c r="AC28" i="95"/>
  <c r="AB28" i="95"/>
  <c r="AA28" i="95"/>
  <c r="Z28" i="95"/>
  <c r="Y28" i="95"/>
  <c r="X28" i="95"/>
  <c r="W28" i="95"/>
  <c r="V28" i="95"/>
  <c r="U28" i="95"/>
  <c r="T28" i="95"/>
  <c r="S28" i="95"/>
  <c r="R28" i="95"/>
  <c r="Q28" i="95"/>
  <c r="P28" i="95"/>
  <c r="O28" i="95"/>
  <c r="N28" i="95"/>
  <c r="M28" i="95"/>
  <c r="L28" i="95"/>
  <c r="K28" i="95"/>
  <c r="J28" i="95"/>
  <c r="I28" i="95"/>
  <c r="H28" i="95"/>
  <c r="G28" i="95"/>
  <c r="F28" i="95"/>
  <c r="E28" i="95"/>
  <c r="D28" i="95"/>
  <c r="C28" i="95"/>
  <c r="B28" i="95"/>
  <c r="EF26" i="95"/>
  <c r="EE26" i="95"/>
  <c r="ED26" i="95"/>
  <c r="EC26" i="95"/>
  <c r="EB26" i="95"/>
  <c r="EA26" i="95"/>
  <c r="DZ26" i="95"/>
  <c r="DY26" i="95"/>
  <c r="DX26" i="95"/>
  <c r="DW26" i="95"/>
  <c r="DV26" i="95"/>
  <c r="DU26" i="95"/>
  <c r="DT26" i="95"/>
  <c r="DS26" i="95"/>
  <c r="DR26" i="95"/>
  <c r="DQ26" i="95"/>
  <c r="DP26" i="95"/>
  <c r="DO26" i="95"/>
  <c r="DN26" i="95"/>
  <c r="DM26" i="95"/>
  <c r="DL26" i="95"/>
  <c r="DK26" i="95"/>
  <c r="DJ26" i="95"/>
  <c r="DI26" i="95"/>
  <c r="DH26" i="95"/>
  <c r="DG26" i="95"/>
  <c r="DF26" i="95"/>
  <c r="DE26" i="95"/>
  <c r="DD26" i="95"/>
  <c r="DC26" i="95"/>
  <c r="DB26" i="95"/>
  <c r="DA26" i="95"/>
  <c r="CZ26" i="95"/>
  <c r="CY26" i="95"/>
  <c r="CX26" i="95"/>
  <c r="CW26" i="95"/>
  <c r="CV26" i="95"/>
  <c r="CU26" i="95"/>
  <c r="CT26" i="95"/>
  <c r="CS26" i="95"/>
  <c r="CR26" i="95"/>
  <c r="CQ26" i="95"/>
  <c r="CP26" i="95"/>
  <c r="CO26" i="95"/>
  <c r="CN26" i="95"/>
  <c r="CM26" i="95"/>
  <c r="CL26" i="95"/>
  <c r="CK26" i="95"/>
  <c r="CJ26" i="95"/>
  <c r="CI26" i="95"/>
  <c r="CH26" i="95"/>
  <c r="CG26" i="95"/>
  <c r="CF26" i="95"/>
  <c r="CE26" i="95"/>
  <c r="CD26" i="95"/>
  <c r="CC26" i="95"/>
  <c r="CB26" i="95"/>
  <c r="CA26" i="95"/>
  <c r="BZ26" i="95"/>
  <c r="BY26" i="95"/>
  <c r="BX26" i="95"/>
  <c r="BW26" i="95"/>
  <c r="BV26" i="95"/>
  <c r="BU26" i="95"/>
  <c r="BT26" i="95"/>
  <c r="BS26" i="95"/>
  <c r="BR26" i="95"/>
  <c r="BQ26" i="95"/>
  <c r="BP26" i="95"/>
  <c r="BO26" i="95"/>
  <c r="BN26" i="95"/>
  <c r="BM26" i="95"/>
  <c r="BL26" i="95"/>
  <c r="BK26" i="95"/>
  <c r="BJ26" i="95"/>
  <c r="BI26" i="95"/>
  <c r="BH26" i="95"/>
  <c r="BG26" i="95"/>
  <c r="BF26" i="95"/>
  <c r="BE26" i="95"/>
  <c r="BD26" i="95"/>
  <c r="BC26" i="95"/>
  <c r="BB26" i="95"/>
  <c r="BA26" i="95"/>
  <c r="AZ26" i="95"/>
  <c r="AY26" i="95"/>
  <c r="AX26" i="95"/>
  <c r="AW26" i="95"/>
  <c r="AV26" i="95"/>
  <c r="AU26" i="95"/>
  <c r="AT26" i="95"/>
  <c r="AS26" i="95"/>
  <c r="AR26" i="95"/>
  <c r="AQ26" i="95"/>
  <c r="AP26" i="95"/>
  <c r="AO26" i="95"/>
  <c r="AN26" i="95"/>
  <c r="AM26" i="95"/>
  <c r="AL26" i="95"/>
  <c r="AK26" i="95"/>
  <c r="AJ26" i="95"/>
  <c r="AI26" i="95"/>
  <c r="AH26" i="95"/>
  <c r="AG26" i="95"/>
  <c r="AF26" i="95"/>
  <c r="AE26" i="95"/>
  <c r="AD26" i="95"/>
  <c r="AC26" i="95"/>
  <c r="AB26" i="95"/>
  <c r="AA26" i="95"/>
  <c r="Z26" i="95"/>
  <c r="Y26" i="95"/>
  <c r="X26" i="95"/>
  <c r="W26" i="95"/>
  <c r="V26" i="95"/>
  <c r="U26" i="95"/>
  <c r="T26" i="95"/>
  <c r="S26" i="95"/>
  <c r="R26" i="95"/>
  <c r="Q26" i="95"/>
  <c r="P26" i="95"/>
  <c r="O26" i="95"/>
  <c r="N26" i="95"/>
  <c r="M26" i="95"/>
  <c r="L26" i="95"/>
  <c r="K26" i="95"/>
  <c r="J26" i="95"/>
  <c r="I26" i="95"/>
  <c r="H26" i="95"/>
  <c r="G26" i="95"/>
  <c r="F26" i="95"/>
  <c r="E26" i="95"/>
  <c r="D26" i="95"/>
  <c r="C26" i="95"/>
  <c r="B26" i="95"/>
  <c r="EF24" i="95"/>
  <c r="EE24" i="95"/>
  <c r="ED24" i="95"/>
  <c r="EC24" i="95"/>
  <c r="EB24" i="95"/>
  <c r="EA24" i="95"/>
  <c r="DZ24" i="95"/>
  <c r="DY24" i="95"/>
  <c r="DX24" i="95"/>
  <c r="DW24" i="95"/>
  <c r="DV24" i="95"/>
  <c r="DU24" i="95"/>
  <c r="DT24" i="95"/>
  <c r="DS24" i="95"/>
  <c r="DR24" i="95"/>
  <c r="DQ24" i="95"/>
  <c r="DP24" i="95"/>
  <c r="DO24" i="95"/>
  <c r="DN24" i="95"/>
  <c r="DM24" i="95"/>
  <c r="DL24" i="95"/>
  <c r="DK24" i="95"/>
  <c r="DJ24" i="95"/>
  <c r="DI24" i="95"/>
  <c r="DH24" i="95"/>
  <c r="DG24" i="95"/>
  <c r="DF24" i="95"/>
  <c r="DE24" i="95"/>
  <c r="DD24" i="95"/>
  <c r="DC24" i="95"/>
  <c r="DB24" i="95"/>
  <c r="DA24" i="95"/>
  <c r="CZ24" i="95"/>
  <c r="CY24" i="95"/>
  <c r="CX24" i="95"/>
  <c r="CW24" i="95"/>
  <c r="CV24" i="95"/>
  <c r="CU24" i="95"/>
  <c r="CT24" i="95"/>
  <c r="CS24" i="95"/>
  <c r="CR24" i="95"/>
  <c r="CQ24" i="95"/>
  <c r="CP24" i="95"/>
  <c r="CO24" i="95"/>
  <c r="CN24" i="95"/>
  <c r="CM24" i="95"/>
  <c r="CL24" i="95"/>
  <c r="CK24" i="95"/>
  <c r="CJ24" i="95"/>
  <c r="CI24" i="95"/>
  <c r="CH24" i="95"/>
  <c r="CG24" i="95"/>
  <c r="CF24" i="95"/>
  <c r="CE24" i="95"/>
  <c r="CD24" i="95"/>
  <c r="CC24" i="95"/>
  <c r="CB24" i="95"/>
  <c r="CA24" i="95"/>
  <c r="BZ24" i="95"/>
  <c r="BY24" i="95"/>
  <c r="BX24" i="95"/>
  <c r="BW24" i="95"/>
  <c r="BV24" i="95"/>
  <c r="BU24" i="95"/>
  <c r="BT24" i="95"/>
  <c r="BS24" i="95"/>
  <c r="BR24" i="95"/>
  <c r="BQ24" i="95"/>
  <c r="BP24" i="95"/>
  <c r="BO24" i="95"/>
  <c r="BN24" i="95"/>
  <c r="BM24" i="95"/>
  <c r="BL24" i="95"/>
  <c r="BK24" i="95"/>
  <c r="BJ24" i="95"/>
  <c r="BI24" i="95"/>
  <c r="BH24" i="95"/>
  <c r="BG24" i="95"/>
  <c r="BF24" i="95"/>
  <c r="BE24" i="95"/>
  <c r="BD24" i="95"/>
  <c r="BC24" i="95"/>
  <c r="BB24" i="95"/>
  <c r="BA24" i="95"/>
  <c r="AZ24" i="95"/>
  <c r="AY24" i="95"/>
  <c r="AX24" i="95"/>
  <c r="AW24" i="95"/>
  <c r="AV24" i="95"/>
  <c r="AU24" i="95"/>
  <c r="AT24" i="95"/>
  <c r="AS24" i="95"/>
  <c r="AR24" i="95"/>
  <c r="AQ24" i="95"/>
  <c r="AP24" i="95"/>
  <c r="AO24" i="95"/>
  <c r="AN24" i="95"/>
  <c r="AM24" i="95"/>
  <c r="AL24" i="95"/>
  <c r="AK24" i="95"/>
  <c r="AJ24" i="95"/>
  <c r="AI24" i="95"/>
  <c r="AH24" i="95"/>
  <c r="AG24" i="95"/>
  <c r="AF24" i="95"/>
  <c r="AE24" i="95"/>
  <c r="AD24" i="95"/>
  <c r="AC24" i="95"/>
  <c r="AB24" i="95"/>
  <c r="AA24" i="95"/>
  <c r="Z24" i="95"/>
  <c r="Y24" i="95"/>
  <c r="X24" i="95"/>
  <c r="W24" i="95"/>
  <c r="V24" i="95"/>
  <c r="U24" i="95"/>
  <c r="T24" i="95"/>
  <c r="S24" i="95"/>
  <c r="R24" i="95"/>
  <c r="Q24" i="95"/>
  <c r="P24" i="95"/>
  <c r="O24" i="95"/>
  <c r="N24" i="95"/>
  <c r="M24" i="95"/>
  <c r="L24" i="95"/>
  <c r="K24" i="95"/>
  <c r="J24" i="95"/>
  <c r="I24" i="95"/>
  <c r="H24" i="95"/>
  <c r="G24" i="95"/>
  <c r="F24" i="95"/>
  <c r="E24" i="95"/>
  <c r="D24" i="95"/>
  <c r="C24" i="95"/>
  <c r="B24" i="95"/>
  <c r="EF22" i="95"/>
  <c r="EE22" i="95"/>
  <c r="ED22" i="95"/>
  <c r="EC22" i="95"/>
  <c r="EB22" i="95"/>
  <c r="EA22" i="95"/>
  <c r="DZ22" i="95"/>
  <c r="DY22" i="95"/>
  <c r="DX22" i="95"/>
  <c r="DW22" i="95"/>
  <c r="DV22" i="95"/>
  <c r="DU22" i="95"/>
  <c r="DT22" i="95"/>
  <c r="DS22" i="95"/>
  <c r="DR22" i="95"/>
  <c r="DQ22" i="95"/>
  <c r="DP22" i="95"/>
  <c r="DO22" i="95"/>
  <c r="DN22" i="95"/>
  <c r="DM22" i="95"/>
  <c r="DL22" i="95"/>
  <c r="DK22" i="95"/>
  <c r="DJ22" i="95"/>
  <c r="DI22" i="95"/>
  <c r="DH22" i="95"/>
  <c r="DG22" i="95"/>
  <c r="DF22" i="95"/>
  <c r="DE22" i="95"/>
  <c r="DD22" i="95"/>
  <c r="DC22" i="95"/>
  <c r="DB22" i="95"/>
  <c r="DA22" i="95"/>
  <c r="CZ22" i="95"/>
  <c r="CY22" i="95"/>
  <c r="CX22" i="95"/>
  <c r="CW22" i="95"/>
  <c r="CV22" i="95"/>
  <c r="CU22" i="95"/>
  <c r="CT22" i="95"/>
  <c r="CS22" i="95"/>
  <c r="CR22" i="95"/>
  <c r="CQ22" i="95"/>
  <c r="CP22" i="95"/>
  <c r="CO22" i="95"/>
  <c r="CN22" i="95"/>
  <c r="CM22" i="95"/>
  <c r="CL22" i="95"/>
  <c r="CK22" i="95"/>
  <c r="CJ22" i="95"/>
  <c r="CI22" i="95"/>
  <c r="CH22" i="95"/>
  <c r="CG22" i="95"/>
  <c r="CF22" i="95"/>
  <c r="CE22" i="95"/>
  <c r="CD22" i="95"/>
  <c r="CC22" i="95"/>
  <c r="CB22" i="95"/>
  <c r="CA22" i="95"/>
  <c r="BZ22" i="95"/>
  <c r="BY22" i="95"/>
  <c r="BX22" i="95"/>
  <c r="BW22" i="95"/>
  <c r="BV22" i="95"/>
  <c r="BU22" i="95"/>
  <c r="BT22" i="95"/>
  <c r="BS22" i="95"/>
  <c r="BR22" i="95"/>
  <c r="BQ22" i="95"/>
  <c r="BP22" i="95"/>
  <c r="BO22" i="95"/>
  <c r="BN22" i="95"/>
  <c r="BM22" i="95"/>
  <c r="BL22" i="95"/>
  <c r="BK22" i="95"/>
  <c r="BJ22" i="95"/>
  <c r="BI22" i="95"/>
  <c r="BH22" i="95"/>
  <c r="BG22" i="95"/>
  <c r="BF22" i="95"/>
  <c r="BE22" i="95"/>
  <c r="BD22" i="95"/>
  <c r="BC22" i="95"/>
  <c r="BB22" i="95"/>
  <c r="BA22" i="95"/>
  <c r="AZ22" i="95"/>
  <c r="AY22" i="95"/>
  <c r="AX22" i="95"/>
  <c r="AW22" i="95"/>
  <c r="AV22" i="95"/>
  <c r="AU22" i="95"/>
  <c r="AT22" i="95"/>
  <c r="AS22" i="95"/>
  <c r="AR22" i="95"/>
  <c r="AQ22" i="95"/>
  <c r="AP22" i="95"/>
  <c r="AO22" i="95"/>
  <c r="AN22" i="95"/>
  <c r="AM22" i="95"/>
  <c r="AL22" i="95"/>
  <c r="AK22" i="95"/>
  <c r="AJ22" i="95"/>
  <c r="AI22" i="95"/>
  <c r="AH22" i="95"/>
  <c r="AG22" i="95"/>
  <c r="AF22" i="95"/>
  <c r="AE22" i="95"/>
  <c r="AD22" i="95"/>
  <c r="AC22" i="95"/>
  <c r="AB22" i="95"/>
  <c r="AA22" i="95"/>
  <c r="Z22" i="95"/>
  <c r="Y22" i="95"/>
  <c r="X22" i="95"/>
  <c r="W22" i="95"/>
  <c r="V22" i="95"/>
  <c r="U22" i="95"/>
  <c r="T22" i="95"/>
  <c r="S22" i="95"/>
  <c r="R22" i="95"/>
  <c r="Q22" i="95"/>
  <c r="P22" i="95"/>
  <c r="O22" i="95"/>
  <c r="N22" i="95"/>
  <c r="M22" i="95"/>
  <c r="L22" i="95"/>
  <c r="K22" i="95"/>
  <c r="J22" i="95"/>
  <c r="I22" i="95"/>
  <c r="H22" i="95"/>
  <c r="G22" i="95"/>
  <c r="F22" i="95"/>
  <c r="E22" i="95"/>
  <c r="D22" i="95"/>
  <c r="C22" i="95"/>
  <c r="B22" i="95"/>
  <c r="EF20" i="95"/>
  <c r="EE20" i="95"/>
  <c r="ED20" i="95"/>
  <c r="EC20" i="95"/>
  <c r="EB20" i="95"/>
  <c r="EA20" i="95"/>
  <c r="DZ20" i="95"/>
  <c r="DY20" i="95"/>
  <c r="DX20" i="95"/>
  <c r="DW20" i="95"/>
  <c r="DV20" i="95"/>
  <c r="DU20" i="95"/>
  <c r="DT20" i="95"/>
  <c r="DS20" i="95"/>
  <c r="DR20" i="95"/>
  <c r="DQ20" i="95"/>
  <c r="DP20" i="95"/>
  <c r="DO20" i="95"/>
  <c r="DN20" i="95"/>
  <c r="DM20" i="95"/>
  <c r="DL20" i="95"/>
  <c r="DK20" i="95"/>
  <c r="DJ20" i="95"/>
  <c r="DI20" i="95"/>
  <c r="DH20" i="95"/>
  <c r="DG20" i="95"/>
  <c r="DF20" i="95"/>
  <c r="DE20" i="95"/>
  <c r="DD20" i="95"/>
  <c r="DC20" i="95"/>
  <c r="DB20" i="95"/>
  <c r="DA20" i="95"/>
  <c r="CZ20" i="95"/>
  <c r="CY20" i="95"/>
  <c r="CX20" i="95"/>
  <c r="CW20" i="95"/>
  <c r="CV20" i="95"/>
  <c r="CU20" i="95"/>
  <c r="CT20" i="95"/>
  <c r="CS20" i="95"/>
  <c r="CR20" i="95"/>
  <c r="CQ20" i="95"/>
  <c r="CP20" i="95"/>
  <c r="CO20" i="95"/>
  <c r="CN20" i="95"/>
  <c r="CM20" i="95"/>
  <c r="CL20" i="95"/>
  <c r="CK20" i="95"/>
  <c r="CJ20" i="95"/>
  <c r="CI20" i="95"/>
  <c r="CH20" i="95"/>
  <c r="CG20" i="95"/>
  <c r="CF20" i="95"/>
  <c r="CE20" i="95"/>
  <c r="CD20" i="95"/>
  <c r="CC20" i="95"/>
  <c r="CB20" i="95"/>
  <c r="CA20" i="95"/>
  <c r="BZ20" i="95"/>
  <c r="BY20" i="95"/>
  <c r="BX20" i="95"/>
  <c r="BW20" i="95"/>
  <c r="BV20" i="95"/>
  <c r="BU20" i="95"/>
  <c r="BT20" i="95"/>
  <c r="BS20" i="95"/>
  <c r="BR20" i="95"/>
  <c r="BQ20" i="95"/>
  <c r="BP20" i="95"/>
  <c r="BO20" i="95"/>
  <c r="BN20" i="95"/>
  <c r="BM20" i="95"/>
  <c r="BL20" i="95"/>
  <c r="BK20" i="95"/>
  <c r="BJ20" i="95"/>
  <c r="BI20" i="95"/>
  <c r="BH20" i="95"/>
  <c r="BG20" i="95"/>
  <c r="BF20" i="95"/>
  <c r="BE20" i="95"/>
  <c r="BD20" i="95"/>
  <c r="BC20" i="95"/>
  <c r="BB20" i="95"/>
  <c r="BA20" i="95"/>
  <c r="AZ20" i="95"/>
  <c r="AY20" i="95"/>
  <c r="AX20" i="95"/>
  <c r="AW20" i="95"/>
  <c r="AV20" i="95"/>
  <c r="AU20" i="95"/>
  <c r="AT20" i="95"/>
  <c r="AS20" i="95"/>
  <c r="AR20" i="95"/>
  <c r="AQ20" i="95"/>
  <c r="AP20" i="95"/>
  <c r="AO20" i="95"/>
  <c r="AN20" i="95"/>
  <c r="AM20" i="95"/>
  <c r="AL20" i="95"/>
  <c r="AK20" i="95"/>
  <c r="AJ20" i="95"/>
  <c r="AI20" i="95"/>
  <c r="AH20" i="95"/>
  <c r="AG20" i="95"/>
  <c r="AF20" i="95"/>
  <c r="AE20" i="95"/>
  <c r="AD20" i="95"/>
  <c r="AC20" i="95"/>
  <c r="AB20" i="95"/>
  <c r="AA20" i="95"/>
  <c r="Z20" i="95"/>
  <c r="Y20" i="95"/>
  <c r="X20" i="95"/>
  <c r="W20" i="95"/>
  <c r="V20" i="95"/>
  <c r="U20" i="95"/>
  <c r="T20" i="95"/>
  <c r="S20" i="95"/>
  <c r="R20" i="95"/>
  <c r="Q20" i="95"/>
  <c r="P20" i="95"/>
  <c r="O20" i="95"/>
  <c r="N20" i="95"/>
  <c r="M20" i="95"/>
  <c r="L20" i="95"/>
  <c r="K20" i="95"/>
  <c r="J20" i="95"/>
  <c r="I20" i="95"/>
  <c r="H20" i="95"/>
  <c r="G20" i="95"/>
  <c r="F20" i="95"/>
  <c r="E20" i="95"/>
  <c r="D20" i="95"/>
  <c r="C20" i="95"/>
  <c r="B20" i="95"/>
  <c r="EF19" i="95"/>
  <c r="EE19" i="95"/>
  <c r="ED19" i="95"/>
  <c r="EC19" i="95"/>
  <c r="EB19" i="95"/>
  <c r="EA19" i="95"/>
  <c r="DZ19" i="95"/>
  <c r="DY19" i="95"/>
  <c r="DX19" i="95"/>
  <c r="DW19" i="95"/>
  <c r="DV19" i="95"/>
  <c r="DU19" i="95"/>
  <c r="DT19" i="95"/>
  <c r="DS19" i="95"/>
  <c r="DR19" i="95"/>
  <c r="DQ19" i="95"/>
  <c r="DP19" i="95"/>
  <c r="DO19" i="95"/>
  <c r="DN19" i="95"/>
  <c r="DM19" i="95"/>
  <c r="DL19" i="95"/>
  <c r="DK19" i="95"/>
  <c r="DJ19" i="95"/>
  <c r="DI19" i="95"/>
  <c r="DH19" i="95"/>
  <c r="DG19" i="95"/>
  <c r="DF19" i="95"/>
  <c r="DE19" i="95"/>
  <c r="DD19" i="95"/>
  <c r="DC19" i="95"/>
  <c r="DB19" i="95"/>
  <c r="DA19" i="95"/>
  <c r="CZ19" i="95"/>
  <c r="CY19" i="95"/>
  <c r="CX19" i="95"/>
  <c r="CW19" i="95"/>
  <c r="CV19" i="95"/>
  <c r="CU19" i="95"/>
  <c r="CT19" i="95"/>
  <c r="CS19" i="95"/>
  <c r="CR19" i="95"/>
  <c r="CQ19" i="95"/>
  <c r="CP19" i="95"/>
  <c r="CO19" i="95"/>
  <c r="CN19" i="95"/>
  <c r="CM19" i="95"/>
  <c r="CL19" i="95"/>
  <c r="CK19" i="95"/>
  <c r="CJ19" i="95"/>
  <c r="CI19" i="95"/>
  <c r="CH19" i="95"/>
  <c r="CG19" i="95"/>
  <c r="CF19" i="95"/>
  <c r="CE19" i="95"/>
  <c r="CD19" i="95"/>
  <c r="CC19" i="95"/>
  <c r="CB19" i="95"/>
  <c r="CA19" i="95"/>
  <c r="BZ19" i="95"/>
  <c r="BY19" i="95"/>
  <c r="BX19" i="95"/>
  <c r="BW19" i="95"/>
  <c r="BV19" i="95"/>
  <c r="BU19" i="95"/>
  <c r="BT19" i="95"/>
  <c r="BS19" i="95"/>
  <c r="BR19" i="95"/>
  <c r="BQ19" i="95"/>
  <c r="BP19" i="95"/>
  <c r="BO19" i="95"/>
  <c r="BN19" i="95"/>
  <c r="BM19" i="95"/>
  <c r="BL19" i="95"/>
  <c r="BK19" i="95"/>
  <c r="BJ19" i="95"/>
  <c r="BI19" i="95"/>
  <c r="BH19" i="95"/>
  <c r="BG19" i="95"/>
  <c r="BF19" i="95"/>
  <c r="BE19" i="95"/>
  <c r="BD19" i="95"/>
  <c r="BC19" i="95"/>
  <c r="BB19" i="95"/>
  <c r="BA19" i="95"/>
  <c r="AZ19" i="95"/>
  <c r="AY19" i="95"/>
  <c r="AX19" i="95"/>
  <c r="AW19" i="95"/>
  <c r="AV19" i="95"/>
  <c r="AU19" i="95"/>
  <c r="AT19" i="95"/>
  <c r="AS19" i="95"/>
  <c r="AR19" i="95"/>
  <c r="AQ19" i="95"/>
  <c r="AP19" i="95"/>
  <c r="AO19" i="95"/>
  <c r="AN19" i="95"/>
  <c r="AM19" i="95"/>
  <c r="AL19" i="95"/>
  <c r="AK19" i="95"/>
  <c r="AJ19" i="95"/>
  <c r="AI19" i="95"/>
  <c r="AH19" i="95"/>
  <c r="AG19" i="95"/>
  <c r="AF19" i="95"/>
  <c r="AE19" i="95"/>
  <c r="AD19" i="95"/>
  <c r="AC19" i="95"/>
  <c r="AB19" i="95"/>
  <c r="AA19" i="95"/>
  <c r="Z19" i="95"/>
  <c r="Y19" i="95"/>
  <c r="X19" i="95"/>
  <c r="W19" i="95"/>
  <c r="V19" i="95"/>
  <c r="U19" i="95"/>
  <c r="T19" i="95"/>
  <c r="S19" i="95"/>
  <c r="R19" i="95"/>
  <c r="Q19" i="95"/>
  <c r="P19" i="95"/>
  <c r="O19" i="95"/>
  <c r="N19" i="95"/>
  <c r="M19" i="95"/>
  <c r="L19" i="95"/>
  <c r="K19" i="95"/>
  <c r="J19" i="95"/>
  <c r="I19" i="95"/>
  <c r="H19" i="95"/>
  <c r="G19" i="95"/>
  <c r="F19" i="95"/>
  <c r="E19" i="95"/>
  <c r="D19" i="95"/>
  <c r="C19" i="95"/>
  <c r="B19" i="95"/>
  <c r="EF16" i="95"/>
  <c r="EE16" i="95"/>
  <c r="ED16" i="95"/>
  <c r="EC16" i="95"/>
  <c r="EB16" i="95"/>
  <c r="EA16" i="95"/>
  <c r="DZ16" i="95"/>
  <c r="DY16" i="95"/>
  <c r="DX16" i="95"/>
  <c r="DW16" i="95"/>
  <c r="DV16" i="95"/>
  <c r="DU16" i="95"/>
  <c r="DT16" i="95"/>
  <c r="DS16" i="95"/>
  <c r="DR16" i="95"/>
  <c r="DQ16" i="95"/>
  <c r="DP16" i="95"/>
  <c r="DO16" i="95"/>
  <c r="DN16" i="95"/>
  <c r="DM16" i="95"/>
  <c r="DL16" i="95"/>
  <c r="DK16" i="95"/>
  <c r="DJ16" i="95"/>
  <c r="DI16" i="95"/>
  <c r="DH16" i="95"/>
  <c r="DG16" i="95"/>
  <c r="DF16" i="95"/>
  <c r="DE16" i="95"/>
  <c r="DD16" i="95"/>
  <c r="DC16" i="95"/>
  <c r="DB16" i="95"/>
  <c r="DA16" i="95"/>
  <c r="CZ16" i="95"/>
  <c r="CY16" i="95"/>
  <c r="CX16" i="95"/>
  <c r="CW16" i="95"/>
  <c r="CV16" i="95"/>
  <c r="CU16" i="95"/>
  <c r="CT16" i="95"/>
  <c r="CS16" i="95"/>
  <c r="CR16" i="95"/>
  <c r="CQ16" i="95"/>
  <c r="CP16" i="95"/>
  <c r="CO16" i="95"/>
  <c r="CN16" i="95"/>
  <c r="CM16" i="95"/>
  <c r="CL16" i="95"/>
  <c r="CK16" i="95"/>
  <c r="CJ16" i="95"/>
  <c r="CI16" i="95"/>
  <c r="CH16" i="95"/>
  <c r="CG16" i="95"/>
  <c r="CF16" i="95"/>
  <c r="CE16" i="95"/>
  <c r="CD16" i="95"/>
  <c r="CC16" i="95"/>
  <c r="CB16" i="95"/>
  <c r="CA16" i="95"/>
  <c r="BZ16" i="95"/>
  <c r="BY16" i="95"/>
  <c r="BX16" i="95"/>
  <c r="BW16" i="95"/>
  <c r="BV16" i="95"/>
  <c r="BU16" i="95"/>
  <c r="BT16" i="95"/>
  <c r="BS16" i="95"/>
  <c r="BR16" i="95"/>
  <c r="BQ16" i="95"/>
  <c r="BP16" i="95"/>
  <c r="BO16" i="95"/>
  <c r="BN16" i="95"/>
  <c r="BM16" i="95"/>
  <c r="BL16" i="95"/>
  <c r="BK16" i="95"/>
  <c r="BJ16" i="95"/>
  <c r="BI16" i="95"/>
  <c r="BH16" i="95"/>
  <c r="BG16" i="95"/>
  <c r="BF16" i="95"/>
  <c r="BE16" i="95"/>
  <c r="BD16" i="95"/>
  <c r="BC16" i="95"/>
  <c r="BB16" i="95"/>
  <c r="BA16" i="95"/>
  <c r="AZ16" i="95"/>
  <c r="AY16" i="95"/>
  <c r="AX16" i="95"/>
  <c r="AW16" i="95"/>
  <c r="AV16" i="95"/>
  <c r="AU16" i="95"/>
  <c r="AT16" i="95"/>
  <c r="AS16" i="95"/>
  <c r="AR16" i="95"/>
  <c r="AQ16" i="95"/>
  <c r="AP16" i="95"/>
  <c r="AO16" i="95"/>
  <c r="AN16" i="95"/>
  <c r="AM16" i="95"/>
  <c r="AL16" i="95"/>
  <c r="AK16" i="95"/>
  <c r="AJ16" i="95"/>
  <c r="AI16" i="95"/>
  <c r="AH16" i="95"/>
  <c r="AG16" i="95"/>
  <c r="AF16" i="95"/>
  <c r="AE16" i="95"/>
  <c r="AD16" i="95"/>
  <c r="AC16" i="95"/>
  <c r="AB16" i="95"/>
  <c r="AA16" i="95"/>
  <c r="Z16" i="95"/>
  <c r="Y16" i="95"/>
  <c r="X16" i="95"/>
  <c r="W16" i="95"/>
  <c r="V16" i="95"/>
  <c r="U16" i="95"/>
  <c r="T16" i="95"/>
  <c r="S16" i="95"/>
  <c r="R16" i="95"/>
  <c r="Q16" i="95"/>
  <c r="P16" i="95"/>
  <c r="O16" i="95"/>
  <c r="N16" i="95"/>
  <c r="M16" i="95"/>
  <c r="L16" i="95"/>
  <c r="K16" i="95"/>
  <c r="J16" i="95"/>
  <c r="I16" i="95"/>
  <c r="H16" i="95"/>
  <c r="G16" i="95"/>
  <c r="F16" i="95"/>
  <c r="E16" i="95"/>
  <c r="D16" i="95"/>
  <c r="C16" i="95"/>
  <c r="B16" i="95"/>
  <c r="EF14" i="95"/>
  <c r="EE14" i="95"/>
  <c r="ED14" i="95"/>
  <c r="EC14" i="95"/>
  <c r="EB14" i="95"/>
  <c r="EA14" i="95"/>
  <c r="DZ14" i="95"/>
  <c r="DY14" i="95"/>
  <c r="DX14" i="95"/>
  <c r="DW14" i="95"/>
  <c r="DV14" i="95"/>
  <c r="DU14" i="95"/>
  <c r="DT14" i="95"/>
  <c r="DS14" i="95"/>
  <c r="DR14" i="95"/>
  <c r="DQ14" i="95"/>
  <c r="DP14" i="95"/>
  <c r="DO14" i="95"/>
  <c r="DN14" i="95"/>
  <c r="DM14" i="95"/>
  <c r="DL14" i="95"/>
  <c r="DK14" i="95"/>
  <c r="DJ14" i="95"/>
  <c r="DI14" i="95"/>
  <c r="DH14" i="95"/>
  <c r="DG14" i="95"/>
  <c r="DF14" i="95"/>
  <c r="DE14" i="95"/>
  <c r="DD14" i="95"/>
  <c r="DC14" i="95"/>
  <c r="DB14" i="95"/>
  <c r="DA14" i="95"/>
  <c r="CZ14" i="95"/>
  <c r="CY14" i="95"/>
  <c r="CX14" i="95"/>
  <c r="CW14" i="95"/>
  <c r="CV14" i="95"/>
  <c r="CU14" i="95"/>
  <c r="CT14" i="95"/>
  <c r="CS14" i="95"/>
  <c r="CR14" i="95"/>
  <c r="CQ14" i="95"/>
  <c r="CP14" i="95"/>
  <c r="CO14" i="95"/>
  <c r="CN14" i="95"/>
  <c r="CM14" i="95"/>
  <c r="CL14" i="95"/>
  <c r="CK14" i="95"/>
  <c r="CJ14" i="95"/>
  <c r="CI14" i="95"/>
  <c r="CH14" i="95"/>
  <c r="CG14" i="95"/>
  <c r="CF14" i="95"/>
  <c r="CE14" i="95"/>
  <c r="CD14" i="95"/>
  <c r="CC14" i="95"/>
  <c r="CB14" i="95"/>
  <c r="CA14" i="95"/>
  <c r="BZ14" i="95"/>
  <c r="BY14" i="95"/>
  <c r="BX14" i="95"/>
  <c r="BW14" i="95"/>
  <c r="BV14" i="95"/>
  <c r="BU14" i="95"/>
  <c r="BT14" i="95"/>
  <c r="BS14" i="95"/>
  <c r="BR14" i="95"/>
  <c r="BQ14" i="95"/>
  <c r="BP14" i="95"/>
  <c r="BO14" i="95"/>
  <c r="BN14" i="95"/>
  <c r="BM14" i="95"/>
  <c r="BL14" i="95"/>
  <c r="BK14" i="95"/>
  <c r="BJ14" i="95"/>
  <c r="BI14" i="95"/>
  <c r="BH14" i="95"/>
  <c r="BG14" i="95"/>
  <c r="BF14" i="95"/>
  <c r="BE14" i="95"/>
  <c r="BD14" i="95"/>
  <c r="BC14" i="95"/>
  <c r="BB14" i="95"/>
  <c r="BA14" i="95"/>
  <c r="AZ14" i="95"/>
  <c r="AY14" i="95"/>
  <c r="AX14" i="95"/>
  <c r="AW14" i="95"/>
  <c r="AV14" i="95"/>
  <c r="AU14" i="95"/>
  <c r="AT14" i="95"/>
  <c r="AS14" i="95"/>
  <c r="AR14" i="95"/>
  <c r="AQ14" i="95"/>
  <c r="AP14" i="95"/>
  <c r="AO14" i="95"/>
  <c r="AN14" i="95"/>
  <c r="AM14" i="95"/>
  <c r="AL14" i="95"/>
  <c r="AK14" i="95"/>
  <c r="AJ14" i="95"/>
  <c r="AI14" i="95"/>
  <c r="AH14" i="95"/>
  <c r="AG14" i="95"/>
  <c r="AF14" i="95"/>
  <c r="AE14" i="95"/>
  <c r="AD14" i="95"/>
  <c r="AC14" i="95"/>
  <c r="AB14" i="95"/>
  <c r="AA14" i="95"/>
  <c r="Z14" i="95"/>
  <c r="Y14" i="95"/>
  <c r="X14" i="95"/>
  <c r="W14" i="95"/>
  <c r="V14" i="95"/>
  <c r="U14" i="95"/>
  <c r="T14" i="95"/>
  <c r="S14" i="95"/>
  <c r="R14" i="95"/>
  <c r="Q14" i="95"/>
  <c r="P14" i="95"/>
  <c r="O14" i="95"/>
  <c r="N14" i="95"/>
  <c r="M14" i="95"/>
  <c r="L14" i="95"/>
  <c r="K14" i="95"/>
  <c r="J14" i="95"/>
  <c r="I14" i="95"/>
  <c r="H14" i="95"/>
  <c r="G14" i="95"/>
  <c r="F14" i="95"/>
  <c r="E14" i="95"/>
  <c r="D14" i="95"/>
  <c r="C14" i="95"/>
  <c r="B14" i="95"/>
  <c r="EF12" i="95"/>
  <c r="EE12" i="95"/>
  <c r="ED12" i="95"/>
  <c r="EC12" i="95"/>
  <c r="EB12" i="95"/>
  <c r="EA12" i="95"/>
  <c r="DZ12" i="95"/>
  <c r="DY12" i="95"/>
  <c r="DX12" i="95"/>
  <c r="DW12" i="95"/>
  <c r="DV12" i="95"/>
  <c r="DU12" i="95"/>
  <c r="DT12" i="95"/>
  <c r="DS12" i="95"/>
  <c r="DR12" i="95"/>
  <c r="DQ12" i="95"/>
  <c r="DP12" i="95"/>
  <c r="DO12" i="95"/>
  <c r="DN12" i="95"/>
  <c r="DM12" i="95"/>
  <c r="DL12" i="95"/>
  <c r="DK12" i="95"/>
  <c r="DJ12" i="95"/>
  <c r="DI12" i="95"/>
  <c r="DH12" i="95"/>
  <c r="DG12" i="95"/>
  <c r="DF12" i="95"/>
  <c r="DE12" i="95"/>
  <c r="DD12" i="95"/>
  <c r="DC12" i="95"/>
  <c r="DB12" i="95"/>
  <c r="DA12" i="95"/>
  <c r="CZ12" i="95"/>
  <c r="CY12" i="95"/>
  <c r="CX12" i="95"/>
  <c r="CW12" i="95"/>
  <c r="CV12" i="95"/>
  <c r="CU12" i="95"/>
  <c r="CT12" i="95"/>
  <c r="CS12" i="95"/>
  <c r="CR12" i="95"/>
  <c r="CQ12" i="95"/>
  <c r="CP12" i="95"/>
  <c r="CO12" i="95"/>
  <c r="CN12" i="95"/>
  <c r="CM12" i="95"/>
  <c r="CL12" i="95"/>
  <c r="CK12" i="95"/>
  <c r="CJ12" i="95"/>
  <c r="CI12" i="95"/>
  <c r="CH12" i="95"/>
  <c r="CG12" i="95"/>
  <c r="CF12" i="95"/>
  <c r="CE12" i="95"/>
  <c r="CD12" i="95"/>
  <c r="CC12" i="95"/>
  <c r="CB12" i="95"/>
  <c r="CA12" i="95"/>
  <c r="BZ12" i="95"/>
  <c r="BY12" i="95"/>
  <c r="BX12" i="95"/>
  <c r="BW12" i="95"/>
  <c r="BV12" i="95"/>
  <c r="BU12" i="95"/>
  <c r="BT12" i="95"/>
  <c r="BS12" i="95"/>
  <c r="BR12" i="95"/>
  <c r="BQ12" i="95"/>
  <c r="BP12" i="95"/>
  <c r="BO12" i="95"/>
  <c r="BN12" i="95"/>
  <c r="BM12" i="95"/>
  <c r="BL12" i="95"/>
  <c r="BK12" i="95"/>
  <c r="BJ12" i="95"/>
  <c r="BI12" i="95"/>
  <c r="BH12" i="95"/>
  <c r="BG12" i="95"/>
  <c r="BF12" i="95"/>
  <c r="BE12" i="95"/>
  <c r="BD12" i="95"/>
  <c r="BC12" i="95"/>
  <c r="BB12" i="95"/>
  <c r="BA12" i="95"/>
  <c r="AZ12" i="95"/>
  <c r="AY12" i="95"/>
  <c r="AX12" i="95"/>
  <c r="AW12" i="95"/>
  <c r="AV12" i="95"/>
  <c r="AU12" i="95"/>
  <c r="AT12" i="95"/>
  <c r="AS12" i="95"/>
  <c r="AR12" i="95"/>
  <c r="AQ12" i="95"/>
  <c r="AP12" i="95"/>
  <c r="AO12" i="95"/>
  <c r="AN12" i="95"/>
  <c r="AM12" i="95"/>
  <c r="AL12" i="95"/>
  <c r="AK12" i="95"/>
  <c r="AJ12" i="95"/>
  <c r="AI12" i="95"/>
  <c r="AH12" i="95"/>
  <c r="AG12" i="95"/>
  <c r="AF12" i="95"/>
  <c r="AE12" i="95"/>
  <c r="AD12" i="95"/>
  <c r="AC12" i="95"/>
  <c r="AB12" i="95"/>
  <c r="AA12" i="95"/>
  <c r="Z12" i="95"/>
  <c r="Y12" i="95"/>
  <c r="X12" i="95"/>
  <c r="W12" i="95"/>
  <c r="V12" i="95"/>
  <c r="U12" i="95"/>
  <c r="T12" i="95"/>
  <c r="S12" i="95"/>
  <c r="R12" i="95"/>
  <c r="Q12" i="95"/>
  <c r="P12" i="95"/>
  <c r="O12" i="95"/>
  <c r="N12" i="95"/>
  <c r="M12" i="95"/>
  <c r="L12" i="95"/>
  <c r="K12" i="95"/>
  <c r="J12" i="95"/>
  <c r="I12" i="95"/>
  <c r="H12" i="95"/>
  <c r="G12" i="95"/>
  <c r="F12" i="95"/>
  <c r="E12" i="95"/>
  <c r="D12" i="95"/>
  <c r="C12" i="95"/>
  <c r="B12" i="95"/>
  <c r="EF10" i="95"/>
  <c r="EE10" i="95"/>
  <c r="ED10" i="95"/>
  <c r="EC10" i="95"/>
  <c r="EB10" i="95"/>
  <c r="EA10" i="95"/>
  <c r="DZ10" i="95"/>
  <c r="DY10" i="95"/>
  <c r="DX10" i="95"/>
  <c r="DW10" i="95"/>
  <c r="DV10" i="95"/>
  <c r="DU10" i="95"/>
  <c r="DT10" i="95"/>
  <c r="DS10" i="95"/>
  <c r="DR10" i="95"/>
  <c r="DQ10" i="95"/>
  <c r="DP10" i="95"/>
  <c r="DO10" i="95"/>
  <c r="DN10" i="95"/>
  <c r="DM10" i="95"/>
  <c r="DL10" i="95"/>
  <c r="DK10" i="95"/>
  <c r="DJ10" i="95"/>
  <c r="DI10" i="95"/>
  <c r="DH10" i="95"/>
  <c r="DG10" i="95"/>
  <c r="DF10" i="95"/>
  <c r="DE10" i="95"/>
  <c r="DD10" i="95"/>
  <c r="DC10" i="95"/>
  <c r="DB10" i="95"/>
  <c r="DA10" i="95"/>
  <c r="CZ10" i="95"/>
  <c r="CY10" i="95"/>
  <c r="CX10" i="95"/>
  <c r="CW10" i="95"/>
  <c r="CV10" i="95"/>
  <c r="CU10" i="95"/>
  <c r="CT10" i="95"/>
  <c r="CS10" i="95"/>
  <c r="CR10" i="95"/>
  <c r="CQ10" i="95"/>
  <c r="CP10" i="95"/>
  <c r="CO10" i="95"/>
  <c r="CN10" i="95"/>
  <c r="CM10" i="95"/>
  <c r="CL10" i="95"/>
  <c r="CK10" i="95"/>
  <c r="CJ10" i="95"/>
  <c r="CI10" i="95"/>
  <c r="CH10" i="95"/>
  <c r="CG10" i="95"/>
  <c r="CF10" i="95"/>
  <c r="CE10" i="95"/>
  <c r="CD10" i="95"/>
  <c r="CC10" i="95"/>
  <c r="CB10" i="95"/>
  <c r="CA10" i="95"/>
  <c r="BZ10" i="95"/>
  <c r="BY10" i="95"/>
  <c r="BX10" i="95"/>
  <c r="BW10" i="95"/>
  <c r="BV10" i="95"/>
  <c r="BU10" i="95"/>
  <c r="BT10" i="95"/>
  <c r="BS10" i="95"/>
  <c r="BR10" i="95"/>
  <c r="BQ10" i="95"/>
  <c r="BP10" i="95"/>
  <c r="BO10" i="95"/>
  <c r="BN10" i="95"/>
  <c r="BM10" i="95"/>
  <c r="BL10" i="95"/>
  <c r="BK10" i="95"/>
  <c r="BJ10" i="95"/>
  <c r="BI10" i="95"/>
  <c r="BH10" i="95"/>
  <c r="BG10" i="95"/>
  <c r="BF10" i="95"/>
  <c r="BE10" i="95"/>
  <c r="BD10" i="95"/>
  <c r="BC10" i="95"/>
  <c r="BB10" i="95"/>
  <c r="BA10" i="95"/>
  <c r="AZ10" i="95"/>
  <c r="AY10" i="95"/>
  <c r="AX10" i="95"/>
  <c r="AW10" i="95"/>
  <c r="AV10" i="95"/>
  <c r="AU10" i="95"/>
  <c r="AT10" i="95"/>
  <c r="AS10" i="95"/>
  <c r="AR10" i="95"/>
  <c r="AQ10" i="95"/>
  <c r="AP10" i="95"/>
  <c r="AO10" i="95"/>
  <c r="AN10" i="95"/>
  <c r="AM10" i="95"/>
  <c r="AL10" i="95"/>
  <c r="AK10" i="95"/>
  <c r="AJ10" i="95"/>
  <c r="AI10" i="95"/>
  <c r="AH10"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E10" i="95"/>
  <c r="D10" i="95"/>
  <c r="C10" i="95"/>
  <c r="B10" i="95"/>
  <c r="EF8" i="95"/>
  <c r="EE8" i="95"/>
  <c r="ED8" i="95"/>
  <c r="EC8" i="95"/>
  <c r="EB8" i="95"/>
  <c r="EA8" i="95"/>
  <c r="DZ8" i="95"/>
  <c r="DY8" i="95"/>
  <c r="DX8" i="95"/>
  <c r="DW8" i="95"/>
  <c r="DV8" i="95"/>
  <c r="DU8" i="95"/>
  <c r="DT8" i="95"/>
  <c r="DS8" i="95"/>
  <c r="DR8" i="95"/>
  <c r="DQ8" i="95"/>
  <c r="DP8" i="95"/>
  <c r="DO8" i="95"/>
  <c r="DN8" i="95"/>
  <c r="DM8" i="95"/>
  <c r="DL8" i="95"/>
  <c r="DK8" i="95"/>
  <c r="DJ8" i="95"/>
  <c r="DI8" i="95"/>
  <c r="DH8" i="95"/>
  <c r="DG8" i="95"/>
  <c r="DF8" i="95"/>
  <c r="DE8" i="95"/>
  <c r="DD8" i="95"/>
  <c r="DC8" i="95"/>
  <c r="DB8" i="95"/>
  <c r="DA8" i="95"/>
  <c r="CZ8" i="95"/>
  <c r="CY8" i="95"/>
  <c r="CX8" i="95"/>
  <c r="CW8" i="95"/>
  <c r="CV8" i="95"/>
  <c r="CU8" i="95"/>
  <c r="CT8" i="95"/>
  <c r="CS8" i="95"/>
  <c r="CR8" i="95"/>
  <c r="CQ8" i="95"/>
  <c r="CP8" i="95"/>
  <c r="CO8" i="95"/>
  <c r="CN8" i="95"/>
  <c r="CM8" i="95"/>
  <c r="CL8" i="95"/>
  <c r="CK8" i="95"/>
  <c r="CJ8" i="95"/>
  <c r="CI8" i="95"/>
  <c r="CH8" i="95"/>
  <c r="CG8" i="95"/>
  <c r="CF8" i="95"/>
  <c r="CE8" i="95"/>
  <c r="CD8" i="95"/>
  <c r="CC8" i="95"/>
  <c r="CB8" i="95"/>
  <c r="CA8" i="95"/>
  <c r="BZ8" i="95"/>
  <c r="BY8" i="95"/>
  <c r="BX8" i="95"/>
  <c r="BW8" i="95"/>
  <c r="BV8" i="95"/>
  <c r="BU8" i="95"/>
  <c r="BT8" i="95"/>
  <c r="BS8" i="95"/>
  <c r="BR8" i="95"/>
  <c r="BQ8" i="95"/>
  <c r="BP8" i="95"/>
  <c r="BO8" i="95"/>
  <c r="BN8" i="95"/>
  <c r="BM8" i="95"/>
  <c r="BL8" i="95"/>
  <c r="BK8" i="95"/>
  <c r="BJ8" i="95"/>
  <c r="BI8" i="95"/>
  <c r="BH8" i="95"/>
  <c r="BG8" i="95"/>
  <c r="BF8" i="95"/>
  <c r="BE8" i="95"/>
  <c r="BD8" i="95"/>
  <c r="BC8" i="95"/>
  <c r="BB8" i="95"/>
  <c r="BA8" i="95"/>
  <c r="AZ8" i="95"/>
  <c r="AY8" i="95"/>
  <c r="AX8" i="95"/>
  <c r="AW8" i="95"/>
  <c r="AV8" i="95"/>
  <c r="AU8" i="95"/>
  <c r="AT8" i="95"/>
  <c r="AS8" i="95"/>
  <c r="AR8" i="95"/>
  <c r="AQ8" i="95"/>
  <c r="AP8" i="95"/>
  <c r="AO8" i="95"/>
  <c r="AN8" i="95"/>
  <c r="AM8" i="95"/>
  <c r="AL8" i="95"/>
  <c r="AK8" i="95"/>
  <c r="AJ8" i="95"/>
  <c r="AI8" i="95"/>
  <c r="AH8" i="95"/>
  <c r="AG8" i="95"/>
  <c r="AF8" i="95"/>
  <c r="AE8" i="95"/>
  <c r="AD8" i="95"/>
  <c r="AC8" i="95"/>
  <c r="AB8" i="95"/>
  <c r="AA8" i="95"/>
  <c r="Z8" i="95"/>
  <c r="Y8" i="95"/>
  <c r="X8" i="95"/>
  <c r="W8" i="95"/>
  <c r="V8" i="95"/>
  <c r="U8" i="95"/>
  <c r="T8" i="95"/>
  <c r="S8" i="95"/>
  <c r="R8" i="95"/>
  <c r="Q8" i="95"/>
  <c r="P8" i="95"/>
  <c r="O8" i="95"/>
  <c r="N8" i="95"/>
  <c r="M8" i="95"/>
  <c r="L8" i="95"/>
  <c r="K8" i="95"/>
  <c r="J8" i="95"/>
  <c r="I8" i="95"/>
  <c r="H8" i="95"/>
  <c r="G8" i="95"/>
  <c r="F8" i="95"/>
  <c r="E8" i="95"/>
  <c r="D8" i="95"/>
  <c r="C8" i="95"/>
  <c r="B8" i="95"/>
  <c r="EF6" i="95"/>
  <c r="EE6" i="95"/>
  <c r="ED6" i="95"/>
  <c r="EC6" i="95"/>
  <c r="EB6" i="95"/>
  <c r="EA6" i="95"/>
  <c r="DZ6" i="95"/>
  <c r="DY6" i="95"/>
  <c r="DX6" i="95"/>
  <c r="DW6" i="95"/>
  <c r="DV6" i="95"/>
  <c r="DU6" i="95"/>
  <c r="DT6" i="95"/>
  <c r="DS6" i="95"/>
  <c r="DR6" i="95"/>
  <c r="DQ6" i="95"/>
  <c r="DP6" i="95"/>
  <c r="DO6" i="95"/>
  <c r="DN6" i="95"/>
  <c r="DM6" i="95"/>
  <c r="DL6" i="95"/>
  <c r="DK6" i="95"/>
  <c r="DJ6" i="95"/>
  <c r="DI6" i="95"/>
  <c r="DH6" i="95"/>
  <c r="DG6" i="95"/>
  <c r="DF6" i="95"/>
  <c r="DE6" i="95"/>
  <c r="DD6" i="95"/>
  <c r="DC6" i="95"/>
  <c r="DB6" i="95"/>
  <c r="DA6" i="95"/>
  <c r="CZ6" i="95"/>
  <c r="CY6" i="95"/>
  <c r="CX6" i="95"/>
  <c r="CW6" i="95"/>
  <c r="CV6" i="95"/>
  <c r="CU6" i="95"/>
  <c r="CT6" i="95"/>
  <c r="CS6" i="95"/>
  <c r="CR6" i="95"/>
  <c r="CQ6" i="95"/>
  <c r="CP6" i="95"/>
  <c r="CO6" i="95"/>
  <c r="CN6" i="95"/>
  <c r="CM6" i="95"/>
  <c r="CL6" i="95"/>
  <c r="CK6" i="95"/>
  <c r="CJ6" i="95"/>
  <c r="CI6" i="95"/>
  <c r="CH6" i="95"/>
  <c r="CG6" i="95"/>
  <c r="CF6" i="95"/>
  <c r="CE6" i="95"/>
  <c r="CD6" i="95"/>
  <c r="CC6" i="95"/>
  <c r="CB6" i="95"/>
  <c r="CA6" i="95"/>
  <c r="BZ6" i="95"/>
  <c r="BY6" i="95"/>
  <c r="BX6" i="95"/>
  <c r="BW6" i="95"/>
  <c r="BV6" i="95"/>
  <c r="BU6" i="95"/>
  <c r="BT6" i="95"/>
  <c r="BS6" i="95"/>
  <c r="BR6" i="95"/>
  <c r="BQ6" i="95"/>
  <c r="BP6" i="95"/>
  <c r="BO6" i="95"/>
  <c r="BN6" i="95"/>
  <c r="BM6" i="95"/>
  <c r="BL6" i="95"/>
  <c r="BK6" i="95"/>
  <c r="BJ6" i="95"/>
  <c r="BI6" i="95"/>
  <c r="BH6" i="95"/>
  <c r="BG6" i="95"/>
  <c r="BF6" i="95"/>
  <c r="BE6" i="95"/>
  <c r="BD6" i="95"/>
  <c r="BC6" i="95"/>
  <c r="BB6" i="95"/>
  <c r="BA6" i="95"/>
  <c r="AZ6" i="95"/>
  <c r="AY6" i="95"/>
  <c r="AX6" i="95"/>
  <c r="AW6" i="95"/>
  <c r="AV6" i="95"/>
  <c r="AU6" i="95"/>
  <c r="AT6" i="95"/>
  <c r="AS6" i="95"/>
  <c r="AR6" i="95"/>
  <c r="AQ6" i="95"/>
  <c r="AP6" i="95"/>
  <c r="AO6" i="95"/>
  <c r="AN6" i="95"/>
  <c r="AM6" i="95"/>
  <c r="AL6" i="95"/>
  <c r="AK6" i="95"/>
  <c r="AJ6" i="95"/>
  <c r="AI6" i="95"/>
  <c r="AH6" i="95"/>
  <c r="AG6" i="95"/>
  <c r="AF6" i="95"/>
  <c r="AE6" i="95"/>
  <c r="AD6" i="95"/>
  <c r="AC6" i="95"/>
  <c r="AB6" i="95"/>
  <c r="AA6" i="95"/>
  <c r="Z6" i="95"/>
  <c r="Y6" i="95"/>
  <c r="X6" i="95"/>
  <c r="W6" i="95"/>
  <c r="V6" i="95"/>
  <c r="U6" i="95"/>
  <c r="T6" i="95"/>
  <c r="S6" i="95"/>
  <c r="R6" i="95"/>
  <c r="Q6" i="95"/>
  <c r="P6" i="95"/>
  <c r="O6" i="95"/>
  <c r="N6" i="95"/>
  <c r="M6" i="95"/>
  <c r="L6" i="95"/>
  <c r="K6" i="95"/>
  <c r="J6" i="95"/>
  <c r="I6" i="95"/>
  <c r="H6" i="95"/>
  <c r="G6" i="95"/>
  <c r="F6" i="95"/>
  <c r="E6" i="95"/>
  <c r="D6" i="95"/>
  <c r="C6" i="95"/>
  <c r="B6" i="95"/>
  <c r="EF5" i="95"/>
  <c r="EE5" i="95"/>
  <c r="ED5" i="95"/>
  <c r="EC5" i="95"/>
  <c r="EB5" i="95"/>
  <c r="EA5" i="95"/>
  <c r="DZ5" i="95"/>
  <c r="DY5" i="95"/>
  <c r="DX5" i="95"/>
  <c r="DW5" i="95"/>
  <c r="DV5" i="95"/>
  <c r="DU5" i="95"/>
  <c r="DT5" i="95"/>
  <c r="DS5" i="95"/>
  <c r="DR5" i="95"/>
  <c r="DQ5" i="95"/>
  <c r="DP5" i="95"/>
  <c r="DO5" i="95"/>
  <c r="DN5" i="95"/>
  <c r="DM5" i="95"/>
  <c r="DL5" i="95"/>
  <c r="DK5" i="95"/>
  <c r="DJ5" i="95"/>
  <c r="DI5" i="95"/>
  <c r="DH5" i="95"/>
  <c r="DG5" i="95"/>
  <c r="DF5" i="95"/>
  <c r="DE5" i="95"/>
  <c r="DD5" i="95"/>
  <c r="DC5" i="95"/>
  <c r="DB5" i="95"/>
  <c r="DA5" i="95"/>
  <c r="CZ5" i="95"/>
  <c r="CY5" i="95"/>
  <c r="CX5" i="95"/>
  <c r="CW5" i="95"/>
  <c r="CV5" i="95"/>
  <c r="CU5" i="95"/>
  <c r="CT5" i="95"/>
  <c r="CS5" i="95"/>
  <c r="CR5" i="95"/>
  <c r="CQ5" i="95"/>
  <c r="CP5" i="95"/>
  <c r="CO5" i="95"/>
  <c r="CN5" i="95"/>
  <c r="CM5" i="95"/>
  <c r="CL5" i="95"/>
  <c r="CK5" i="95"/>
  <c r="CJ5" i="95"/>
  <c r="CI5" i="95"/>
  <c r="CH5" i="95"/>
  <c r="CG5" i="95"/>
  <c r="CF5" i="95"/>
  <c r="CE5" i="95"/>
  <c r="CD5" i="95"/>
  <c r="CC5" i="95"/>
  <c r="CB5" i="95"/>
  <c r="CA5" i="95"/>
  <c r="BZ5" i="95"/>
  <c r="BY5" i="95"/>
  <c r="BX5" i="95"/>
  <c r="BW5" i="95"/>
  <c r="BV5" i="95"/>
  <c r="BU5" i="95"/>
  <c r="BT5" i="95"/>
  <c r="BS5" i="95"/>
  <c r="BR5" i="95"/>
  <c r="BQ5" i="95"/>
  <c r="BP5" i="95"/>
  <c r="BO5" i="95"/>
  <c r="BN5" i="95"/>
  <c r="BM5" i="95"/>
  <c r="BL5" i="95"/>
  <c r="BK5" i="95"/>
  <c r="BJ5" i="95"/>
  <c r="BI5" i="95"/>
  <c r="BH5" i="95"/>
  <c r="BG5" i="95"/>
  <c r="BF5" i="95"/>
  <c r="BE5" i="95"/>
  <c r="BD5" i="95"/>
  <c r="BC5" i="95"/>
  <c r="BB5" i="95"/>
  <c r="BA5" i="95"/>
  <c r="AZ5" i="95"/>
  <c r="AY5" i="95"/>
  <c r="AX5" i="95"/>
  <c r="AW5" i="95"/>
  <c r="AV5" i="95"/>
  <c r="AU5" i="95"/>
  <c r="AT5" i="95"/>
  <c r="AS5" i="95"/>
  <c r="AR5" i="95"/>
  <c r="AQ5" i="95"/>
  <c r="AP5" i="95"/>
  <c r="AO5" i="95"/>
  <c r="AN5" i="95"/>
  <c r="AM5" i="95"/>
  <c r="AL5" i="95"/>
  <c r="AK5" i="95"/>
  <c r="AJ5" i="95"/>
  <c r="AI5" i="95"/>
  <c r="AH5" i="95"/>
  <c r="AG5" i="95"/>
  <c r="AF5" i="95"/>
  <c r="AE5" i="95"/>
  <c r="AD5" i="95"/>
  <c r="AC5" i="95"/>
  <c r="AB5" i="95"/>
  <c r="AA5" i="95"/>
  <c r="Z5" i="95"/>
  <c r="Y5" i="95"/>
  <c r="X5" i="95"/>
  <c r="W5" i="95"/>
  <c r="V5" i="95"/>
  <c r="U5" i="95"/>
  <c r="T5" i="95"/>
  <c r="S5" i="95"/>
  <c r="R5" i="95"/>
  <c r="Q5" i="95"/>
  <c r="P5" i="95"/>
  <c r="O5" i="95"/>
  <c r="N5" i="95"/>
  <c r="M5" i="95"/>
  <c r="L5" i="95"/>
  <c r="K5" i="95"/>
  <c r="J5" i="95"/>
  <c r="I5" i="95"/>
  <c r="H5" i="95"/>
  <c r="G5" i="95"/>
  <c r="F5" i="95"/>
  <c r="E5" i="95"/>
  <c r="D5" i="95"/>
  <c r="C5" i="95"/>
  <c r="B5" i="95"/>
  <c r="F17" i="29"/>
  <c r="E17" i="29"/>
  <c r="D17" i="29"/>
  <c r="C17" i="29"/>
  <c r="B17" i="29"/>
  <c r="F15" i="29"/>
  <c r="E15" i="29"/>
  <c r="D15" i="29"/>
  <c r="C15" i="29"/>
  <c r="B15" i="29"/>
  <c r="F14" i="29"/>
  <c r="E14" i="29"/>
  <c r="D14" i="29"/>
  <c r="C14" i="29"/>
  <c r="B14" i="29"/>
  <c r="F12" i="29"/>
  <c r="E12" i="29"/>
  <c r="D12" i="29"/>
  <c r="C12" i="29"/>
  <c r="B12" i="29"/>
  <c r="F11" i="29"/>
  <c r="E11" i="29"/>
  <c r="D11" i="29"/>
  <c r="C11" i="29"/>
  <c r="B11" i="29"/>
  <c r="F9" i="29"/>
  <c r="E9" i="29"/>
  <c r="D9" i="29"/>
  <c r="C9" i="29"/>
  <c r="B9" i="29"/>
  <c r="F8" i="29"/>
  <c r="E8" i="29"/>
  <c r="D8" i="29"/>
  <c r="C8" i="29"/>
  <c r="B8" i="29"/>
  <c r="F6" i="29"/>
  <c r="E6" i="29"/>
  <c r="D6" i="29"/>
  <c r="C6" i="29"/>
  <c r="B6" i="29"/>
  <c r="F5" i="29"/>
  <c r="E5" i="29"/>
  <c r="D5" i="29"/>
  <c r="C5" i="29"/>
  <c r="B5" i="29"/>
  <c r="F3" i="29"/>
  <c r="E3" i="29"/>
  <c r="D3" i="29"/>
  <c r="C3" i="29"/>
  <c r="B3" i="29"/>
  <c r="F2" i="29"/>
  <c r="E2" i="29"/>
  <c r="D2" i="29"/>
  <c r="C2" i="29"/>
  <c r="B2" i="29"/>
  <c r="F34" i="28"/>
  <c r="E34" i="28"/>
  <c r="D34" i="28"/>
  <c r="C34" i="28"/>
  <c r="B34" i="28"/>
  <c r="F32" i="28"/>
  <c r="E32" i="28"/>
  <c r="D32" i="28"/>
  <c r="C32" i="28"/>
  <c r="B32" i="28"/>
  <c r="F31" i="28"/>
  <c r="E31" i="28"/>
  <c r="D31" i="28"/>
  <c r="C31" i="28"/>
  <c r="B31" i="28"/>
  <c r="F29" i="28"/>
  <c r="E29" i="28"/>
  <c r="D29" i="28"/>
  <c r="C29" i="28"/>
  <c r="B29" i="28"/>
  <c r="F28" i="28"/>
  <c r="E28" i="28"/>
  <c r="D28" i="28"/>
  <c r="C28" i="28"/>
  <c r="B28" i="28"/>
  <c r="F26" i="28"/>
  <c r="E26" i="28"/>
  <c r="D26" i="28"/>
  <c r="C26" i="28"/>
  <c r="B26" i="28"/>
  <c r="F25" i="28"/>
  <c r="E25" i="28"/>
  <c r="D25" i="28"/>
  <c r="C25" i="28"/>
  <c r="B25" i="28"/>
  <c r="F23" i="28"/>
  <c r="E23" i="28"/>
  <c r="D23" i="28"/>
  <c r="C23" i="28"/>
  <c r="B23" i="28"/>
  <c r="F22" i="28"/>
  <c r="E22" i="28"/>
  <c r="D22" i="28"/>
  <c r="C22" i="28"/>
  <c r="B22" i="28"/>
  <c r="F20" i="28"/>
  <c r="E20" i="28"/>
  <c r="D20" i="28"/>
  <c r="C20" i="28"/>
  <c r="B20" i="28"/>
  <c r="F19" i="28"/>
  <c r="E19" i="28"/>
  <c r="D19" i="28"/>
  <c r="C19" i="28"/>
  <c r="B19" i="28"/>
  <c r="F17" i="28"/>
  <c r="E17" i="28"/>
  <c r="D17" i="28"/>
  <c r="C17" i="28"/>
  <c r="B17" i="28"/>
  <c r="F15" i="28"/>
  <c r="E15" i="28"/>
  <c r="D15" i="28"/>
  <c r="C15" i="28"/>
  <c r="B15" i="28"/>
  <c r="F14" i="28"/>
  <c r="E14" i="28"/>
  <c r="D14" i="28"/>
  <c r="C14" i="28"/>
  <c r="B14" i="28"/>
  <c r="F12" i="28"/>
  <c r="E12" i="28"/>
  <c r="D12" i="28"/>
  <c r="C12" i="28"/>
  <c r="B12" i="28"/>
  <c r="F11" i="28"/>
  <c r="E11" i="28"/>
  <c r="D11" i="28"/>
  <c r="C11" i="28"/>
  <c r="B11" i="28"/>
  <c r="F9" i="28"/>
  <c r="E9" i="28"/>
  <c r="D9" i="28"/>
  <c r="C9" i="28"/>
  <c r="B9" i="28"/>
  <c r="F8" i="28"/>
  <c r="E8" i="28"/>
  <c r="D8" i="28"/>
  <c r="C8" i="28"/>
  <c r="B8" i="28"/>
  <c r="F6" i="28"/>
  <c r="E6" i="28"/>
  <c r="D6" i="28"/>
  <c r="C6" i="28"/>
  <c r="B6" i="28"/>
  <c r="F5" i="28"/>
  <c r="E5" i="28"/>
  <c r="D5" i="28"/>
  <c r="C5" i="28"/>
  <c r="B5" i="28"/>
  <c r="F3" i="28"/>
  <c r="E3" i="28"/>
  <c r="D3" i="28"/>
  <c r="C3" i="28"/>
  <c r="B3" i="28"/>
  <c r="F2" i="28"/>
  <c r="E2" i="28"/>
  <c r="D2" i="28"/>
  <c r="C2" i="28"/>
  <c r="B2" i="28"/>
  <c r="F34" i="19"/>
  <c r="E34" i="19"/>
  <c r="D34" i="19"/>
  <c r="C34" i="19"/>
  <c r="B34" i="19"/>
  <c r="F32" i="19"/>
  <c r="E32" i="19"/>
  <c r="D32" i="19"/>
  <c r="C32" i="19"/>
  <c r="B32" i="19"/>
  <c r="F31" i="19"/>
  <c r="E31" i="19"/>
  <c r="D31" i="19"/>
  <c r="C31" i="19"/>
  <c r="B31" i="19"/>
  <c r="F29" i="19"/>
  <c r="E29" i="19"/>
  <c r="D29" i="19"/>
  <c r="C29" i="19"/>
  <c r="B29" i="19"/>
  <c r="F28" i="19"/>
  <c r="E28" i="19"/>
  <c r="D28" i="19"/>
  <c r="C28" i="19"/>
  <c r="B28" i="19"/>
  <c r="F26" i="19"/>
  <c r="E26" i="19"/>
  <c r="D26" i="19"/>
  <c r="C26" i="19"/>
  <c r="B26" i="19"/>
  <c r="F25" i="19"/>
  <c r="E25" i="19"/>
  <c r="D25" i="19"/>
  <c r="C25" i="19"/>
  <c r="B25" i="19"/>
  <c r="F23" i="19"/>
  <c r="E23" i="19"/>
  <c r="D23" i="19"/>
  <c r="C23" i="19"/>
  <c r="B23" i="19"/>
  <c r="F22" i="19"/>
  <c r="E22" i="19"/>
  <c r="D22" i="19"/>
  <c r="C22" i="19"/>
  <c r="B22" i="19"/>
  <c r="F20" i="19"/>
  <c r="E20" i="19"/>
  <c r="D20" i="19"/>
  <c r="C20" i="19"/>
  <c r="B20" i="19"/>
  <c r="F19" i="19"/>
  <c r="E19" i="19"/>
  <c r="D19" i="19"/>
  <c r="C19" i="19"/>
  <c r="B19" i="19"/>
  <c r="F17" i="19"/>
  <c r="E17" i="19"/>
  <c r="D17" i="19"/>
  <c r="C17" i="19"/>
  <c r="B17" i="19"/>
  <c r="F15" i="19"/>
  <c r="E15" i="19"/>
  <c r="D15" i="19"/>
  <c r="C15" i="19"/>
  <c r="B15" i="19"/>
  <c r="F14" i="19"/>
  <c r="E14" i="19"/>
  <c r="D14" i="19"/>
  <c r="C14" i="19"/>
  <c r="B14" i="19"/>
  <c r="F12" i="19"/>
  <c r="E12" i="19"/>
  <c r="D12" i="19"/>
  <c r="C12" i="19"/>
  <c r="B12" i="19"/>
  <c r="F11" i="19"/>
  <c r="E11" i="19"/>
  <c r="D11" i="19"/>
  <c r="C11" i="19"/>
  <c r="B11" i="19"/>
  <c r="F9" i="19"/>
  <c r="E9" i="19"/>
  <c r="D9" i="19"/>
  <c r="C9" i="19"/>
  <c r="B9" i="19"/>
  <c r="F8" i="19"/>
  <c r="E8" i="19"/>
  <c r="D8" i="19"/>
  <c r="C8" i="19"/>
  <c r="B8" i="19"/>
  <c r="F6" i="19"/>
  <c r="E6" i="19"/>
  <c r="D6" i="19"/>
  <c r="C6" i="19"/>
  <c r="B6" i="19"/>
  <c r="F5" i="19"/>
  <c r="E5" i="19"/>
  <c r="D5" i="19"/>
  <c r="C5" i="19"/>
  <c r="B5" i="19"/>
  <c r="F3" i="19"/>
  <c r="E3" i="19"/>
  <c r="D3" i="19"/>
  <c r="C3" i="19"/>
  <c r="B3" i="19"/>
  <c r="F2" i="19"/>
  <c r="E2" i="19"/>
  <c r="D2" i="19"/>
  <c r="C2" i="19"/>
  <c r="B2" i="19"/>
  <c r="B39" i="72"/>
  <c r="B37" i="72"/>
  <c r="B36" i="72"/>
  <c r="B34" i="72"/>
  <c r="B33" i="72"/>
  <c r="B31" i="72"/>
  <c r="B30" i="72"/>
  <c r="B28" i="72"/>
  <c r="B27" i="72"/>
  <c r="B25" i="72"/>
  <c r="B24" i="72"/>
  <c r="B22" i="72"/>
  <c r="B20" i="72"/>
  <c r="B18" i="72"/>
  <c r="B17" i="72"/>
  <c r="B15" i="72"/>
  <c r="B14" i="72"/>
  <c r="B12" i="72"/>
  <c r="B11" i="72"/>
  <c r="B9" i="72"/>
  <c r="B8" i="72"/>
  <c r="B6" i="72"/>
  <c r="B5" i="72"/>
  <c r="B39" i="71"/>
  <c r="B37" i="71"/>
  <c r="B36" i="71"/>
  <c r="B34" i="71"/>
  <c r="B33" i="71"/>
  <c r="B31" i="71"/>
  <c r="B30" i="71"/>
  <c r="B28" i="71"/>
  <c r="B27" i="71"/>
  <c r="B25" i="71"/>
  <c r="B24" i="71"/>
  <c r="B22" i="71"/>
  <c r="B20" i="71"/>
  <c r="B18" i="71"/>
  <c r="B17" i="71"/>
  <c r="B15" i="71"/>
  <c r="B14" i="71"/>
  <c r="B12" i="71"/>
  <c r="B11" i="71"/>
  <c r="B9" i="71"/>
  <c r="B8" i="71"/>
  <c r="B6" i="71"/>
  <c r="B5" i="71"/>
  <c r="B20" i="70"/>
  <c r="B18" i="70"/>
  <c r="B17" i="70"/>
  <c r="B15" i="70"/>
  <c r="B14" i="70"/>
  <c r="B12" i="70"/>
  <c r="B11" i="70"/>
  <c r="B9" i="70"/>
  <c r="B8" i="70"/>
  <c r="B6" i="70"/>
  <c r="B5" i="70"/>
  <c r="B14" i="68"/>
  <c r="B12" i="68"/>
  <c r="B10" i="68"/>
  <c r="B8" i="68"/>
  <c r="B6" i="68"/>
  <c r="B5" i="68"/>
  <c r="B26" i="67"/>
  <c r="B24" i="67"/>
  <c r="B22" i="67"/>
  <c r="B20" i="67"/>
  <c r="B18" i="67"/>
  <c r="B17" i="67"/>
  <c r="B14" i="67"/>
  <c r="B12" i="67"/>
  <c r="B10" i="67"/>
  <c r="B8" i="67"/>
  <c r="B6" i="67"/>
  <c r="B5" i="67"/>
  <c r="B26" i="66"/>
  <c r="B24" i="66"/>
  <c r="B22" i="66"/>
  <c r="B20" i="66"/>
  <c r="B18" i="66"/>
  <c r="B17" i="66"/>
  <c r="B14" i="66"/>
  <c r="B12" i="66"/>
  <c r="B10" i="66"/>
  <c r="B8" i="66"/>
  <c r="B6" i="66"/>
  <c r="B5" i="66"/>
  <c r="B20" i="65"/>
  <c r="B18" i="65"/>
  <c r="B17" i="65"/>
  <c r="B15" i="65"/>
  <c r="B14" i="65"/>
  <c r="B12" i="65"/>
  <c r="B11" i="65"/>
  <c r="B9" i="65"/>
  <c r="B8" i="65"/>
  <c r="B6" i="65"/>
  <c r="B5" i="65"/>
  <c r="B39" i="64"/>
  <c r="B37" i="64"/>
  <c r="B36" i="64"/>
  <c r="B34" i="64"/>
  <c r="B33" i="64"/>
  <c r="B31" i="64"/>
  <c r="B30" i="64"/>
  <c r="B28" i="64"/>
  <c r="B27" i="64"/>
  <c r="B25" i="64"/>
  <c r="B24" i="64"/>
  <c r="B22" i="64"/>
  <c r="B20" i="64"/>
  <c r="B18" i="64"/>
  <c r="B17" i="64"/>
  <c r="B15" i="64"/>
  <c r="B14" i="64"/>
  <c r="B12" i="64"/>
  <c r="B11" i="64"/>
  <c r="B9" i="64"/>
  <c r="B8" i="64"/>
  <c r="B6" i="64"/>
  <c r="B5" i="64"/>
  <c r="B39" i="63"/>
  <c r="B37" i="63"/>
  <c r="B36" i="63"/>
  <c r="B34" i="63"/>
  <c r="B33" i="63"/>
  <c r="B31" i="63"/>
  <c r="B30" i="63"/>
  <c r="B28" i="63"/>
  <c r="B27" i="63"/>
  <c r="B25" i="63"/>
  <c r="B24" i="63"/>
  <c r="B22" i="63"/>
  <c r="B20" i="63"/>
  <c r="B18" i="63"/>
  <c r="B17" i="63"/>
  <c r="B15" i="63"/>
  <c r="B14" i="63"/>
  <c r="B12" i="63"/>
  <c r="B11" i="63"/>
  <c r="B9" i="63"/>
  <c r="B8" i="63"/>
  <c r="B6" i="63"/>
  <c r="B5" i="63"/>
  <c r="F22" i="42"/>
  <c r="E22" i="42"/>
  <c r="D22" i="42"/>
  <c r="C22" i="42"/>
  <c r="B22" i="42"/>
  <c r="F18" i="42"/>
  <c r="E18" i="42"/>
  <c r="D18" i="42"/>
  <c r="C18" i="42"/>
  <c r="B18" i="42"/>
  <c r="F17" i="42"/>
  <c r="E17" i="42"/>
  <c r="D17" i="42"/>
  <c r="C17" i="42"/>
  <c r="B17" i="42"/>
  <c r="F15" i="42"/>
  <c r="E15" i="42"/>
  <c r="D15" i="42"/>
  <c r="C15" i="42"/>
  <c r="B15" i="42"/>
  <c r="F14" i="42"/>
  <c r="E14" i="42"/>
  <c r="D14" i="42"/>
  <c r="C14" i="42"/>
  <c r="B14" i="42"/>
  <c r="F12" i="42"/>
  <c r="E12" i="42"/>
  <c r="D12" i="42"/>
  <c r="C12" i="42"/>
  <c r="B12" i="42"/>
  <c r="F11" i="42"/>
  <c r="E11" i="42"/>
  <c r="D11" i="42"/>
  <c r="C11" i="42"/>
  <c r="B11" i="42"/>
  <c r="F9" i="42"/>
  <c r="E9" i="42"/>
  <c r="D9" i="42"/>
  <c r="C9" i="42"/>
  <c r="B9" i="42"/>
  <c r="F8" i="42"/>
  <c r="E8" i="42"/>
  <c r="D8" i="42"/>
  <c r="C8" i="42"/>
  <c r="B8" i="42"/>
  <c r="F6" i="42"/>
  <c r="E6" i="42"/>
  <c r="D6" i="42"/>
  <c r="C6" i="42"/>
  <c r="B6" i="42"/>
  <c r="F5" i="42"/>
  <c r="E5" i="42"/>
  <c r="D5" i="42"/>
  <c r="C5" i="42"/>
  <c r="B5" i="42"/>
  <c r="F38" i="41"/>
  <c r="E38" i="41"/>
  <c r="D38" i="41"/>
  <c r="C38" i="41"/>
  <c r="B38" i="41"/>
  <c r="F37" i="41"/>
  <c r="E37" i="41"/>
  <c r="D37" i="41"/>
  <c r="C37" i="41"/>
  <c r="B37" i="41"/>
  <c r="F35" i="41"/>
  <c r="E35" i="41"/>
  <c r="D35" i="41"/>
  <c r="C35" i="41"/>
  <c r="B35" i="41"/>
  <c r="F34" i="41"/>
  <c r="E34" i="41"/>
  <c r="D34" i="41"/>
  <c r="C34" i="41"/>
  <c r="B34" i="41"/>
  <c r="F32" i="41"/>
  <c r="E32" i="41"/>
  <c r="D32" i="41"/>
  <c r="C32" i="41"/>
  <c r="B32" i="41"/>
  <c r="F31" i="41"/>
  <c r="E31" i="41"/>
  <c r="D31" i="41"/>
  <c r="C31" i="41"/>
  <c r="B31" i="41"/>
  <c r="F29" i="41"/>
  <c r="E29" i="41"/>
  <c r="D29" i="41"/>
  <c r="C29" i="41"/>
  <c r="B29" i="41"/>
  <c r="F28" i="41"/>
  <c r="E28" i="41"/>
  <c r="D28" i="41"/>
  <c r="C28" i="41"/>
  <c r="B28" i="41"/>
  <c r="F26" i="41"/>
  <c r="E26" i="41"/>
  <c r="D26" i="41"/>
  <c r="C26" i="41"/>
  <c r="B26" i="41"/>
  <c r="F25" i="41"/>
  <c r="E25" i="41"/>
  <c r="D25" i="41"/>
  <c r="C25" i="41"/>
  <c r="B25" i="41"/>
  <c r="F22" i="41"/>
  <c r="E22" i="41"/>
  <c r="D22" i="41"/>
  <c r="C22" i="41"/>
  <c r="B22" i="41"/>
  <c r="F18" i="41"/>
  <c r="E18" i="41"/>
  <c r="D18" i="41"/>
  <c r="C18" i="41"/>
  <c r="B18" i="41"/>
  <c r="F17" i="41"/>
  <c r="E17" i="41"/>
  <c r="D17" i="41"/>
  <c r="C17" i="41"/>
  <c r="B17" i="41"/>
  <c r="F15" i="41"/>
  <c r="E15" i="41"/>
  <c r="D15" i="41"/>
  <c r="C15" i="41"/>
  <c r="B15" i="41"/>
  <c r="F14" i="41"/>
  <c r="E14" i="41"/>
  <c r="D14" i="41"/>
  <c r="C14" i="41"/>
  <c r="B14" i="41"/>
  <c r="F12" i="41"/>
  <c r="E12" i="41"/>
  <c r="D12" i="41"/>
  <c r="C12" i="41"/>
  <c r="B12" i="41"/>
  <c r="F11" i="41"/>
  <c r="E11" i="41"/>
  <c r="D11" i="41"/>
  <c r="C11" i="41"/>
  <c r="B11" i="41"/>
  <c r="F9" i="41"/>
  <c r="E9" i="41"/>
  <c r="D9" i="41"/>
  <c r="C9" i="41"/>
  <c r="B9" i="41"/>
  <c r="F8" i="41"/>
  <c r="E8" i="41"/>
  <c r="D8" i="41"/>
  <c r="C8" i="41"/>
  <c r="B8" i="41"/>
  <c r="F6" i="41"/>
  <c r="E6" i="41"/>
  <c r="D6" i="41"/>
  <c r="C6" i="41"/>
  <c r="B6" i="41"/>
  <c r="F5" i="41"/>
  <c r="E5" i="41"/>
  <c r="D5" i="41"/>
  <c r="C5" i="41"/>
  <c r="B5" i="41"/>
  <c r="AI38" i="39"/>
  <c r="AH38" i="39"/>
  <c r="AG38" i="39"/>
  <c r="AF38" i="39"/>
  <c r="AE38" i="39"/>
  <c r="AD38" i="39"/>
  <c r="AC38" i="39"/>
  <c r="AB38" i="39"/>
  <c r="AA38" i="39"/>
  <c r="Z38" i="39"/>
  <c r="Y38" i="39"/>
  <c r="X38" i="39"/>
  <c r="W38" i="39"/>
  <c r="V38" i="39"/>
  <c r="U38" i="39"/>
  <c r="T38" i="39"/>
  <c r="S38" i="39"/>
  <c r="R38" i="39"/>
  <c r="Q38" i="39"/>
  <c r="P38" i="39"/>
  <c r="O38" i="39"/>
  <c r="N38" i="39"/>
  <c r="M38" i="39"/>
  <c r="L38" i="39"/>
  <c r="K38" i="39"/>
  <c r="J38" i="39"/>
  <c r="I38" i="39"/>
  <c r="H38" i="39"/>
  <c r="G38" i="39"/>
  <c r="F38" i="39"/>
  <c r="E38" i="39"/>
  <c r="D38" i="39"/>
  <c r="C38" i="39"/>
  <c r="B38" i="39"/>
  <c r="AI35" i="39"/>
  <c r="AH35" i="39"/>
  <c r="AG35" i="39"/>
  <c r="AF35" i="39"/>
  <c r="AE35" i="39"/>
  <c r="AD35" i="39"/>
  <c r="AC35" i="39"/>
  <c r="AB35" i="39"/>
  <c r="AA35" i="39"/>
  <c r="Z35" i="39"/>
  <c r="Y35" i="39"/>
  <c r="X35" i="39"/>
  <c r="W35" i="39"/>
  <c r="V35" i="39"/>
  <c r="U35" i="39"/>
  <c r="T35" i="39"/>
  <c r="S35" i="39"/>
  <c r="R35" i="39"/>
  <c r="Q35" i="39"/>
  <c r="P35" i="39"/>
  <c r="O35" i="39"/>
  <c r="N35" i="39"/>
  <c r="M35" i="39"/>
  <c r="L35" i="39"/>
  <c r="K35" i="39"/>
  <c r="J35" i="39"/>
  <c r="I35" i="39"/>
  <c r="H35" i="39"/>
  <c r="G35" i="39"/>
  <c r="F35" i="39"/>
  <c r="E35" i="39"/>
  <c r="D35" i="39"/>
  <c r="C35" i="39"/>
  <c r="B35" i="39"/>
  <c r="AI34" i="39"/>
  <c r="AH34" i="39"/>
  <c r="AG34" i="39"/>
  <c r="AF34" i="39"/>
  <c r="AE34" i="39"/>
  <c r="AD34" i="39"/>
  <c r="AC34" i="39"/>
  <c r="AB34" i="39"/>
  <c r="AA34" i="39"/>
  <c r="Z34" i="39"/>
  <c r="Y34" i="39"/>
  <c r="X34" i="39"/>
  <c r="W34" i="39"/>
  <c r="V34" i="39"/>
  <c r="U34" i="39"/>
  <c r="T34" i="39"/>
  <c r="S34" i="39"/>
  <c r="R34" i="39"/>
  <c r="Q34" i="39"/>
  <c r="P34" i="39"/>
  <c r="O34" i="39"/>
  <c r="N34" i="39"/>
  <c r="M34" i="39"/>
  <c r="L34" i="39"/>
  <c r="K34" i="39"/>
  <c r="J34" i="39"/>
  <c r="I34" i="39"/>
  <c r="H34" i="39"/>
  <c r="G34" i="39"/>
  <c r="F34" i="39"/>
  <c r="E34" i="39"/>
  <c r="D34" i="39"/>
  <c r="C34" i="39"/>
  <c r="B34" i="39"/>
  <c r="AI32" i="39"/>
  <c r="AH32" i="39"/>
  <c r="AG32" i="39"/>
  <c r="AF32" i="39"/>
  <c r="AE32" i="39"/>
  <c r="AD32" i="39"/>
  <c r="AC32" i="39"/>
  <c r="AB32" i="39"/>
  <c r="AA32" i="39"/>
  <c r="Z32" i="39"/>
  <c r="Y32" i="39"/>
  <c r="X32" i="39"/>
  <c r="W32" i="39"/>
  <c r="V32" i="39"/>
  <c r="U32" i="39"/>
  <c r="T32" i="39"/>
  <c r="S32" i="39"/>
  <c r="R32" i="39"/>
  <c r="Q32" i="39"/>
  <c r="P32" i="39"/>
  <c r="O32" i="39"/>
  <c r="N32" i="39"/>
  <c r="M32" i="39"/>
  <c r="L32" i="39"/>
  <c r="K32" i="39"/>
  <c r="J32" i="39"/>
  <c r="I32" i="39"/>
  <c r="H32" i="39"/>
  <c r="G32" i="39"/>
  <c r="F32" i="39"/>
  <c r="E32" i="39"/>
  <c r="D32" i="39"/>
  <c r="C32" i="39"/>
  <c r="B32"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I31" i="39"/>
  <c r="H31" i="39"/>
  <c r="G31" i="39"/>
  <c r="F31" i="39"/>
  <c r="E31" i="39"/>
  <c r="D31" i="39"/>
  <c r="C31" i="39"/>
  <c r="B31" i="39"/>
  <c r="AI29" i="39"/>
  <c r="AH29" i="39"/>
  <c r="AG29" i="39"/>
  <c r="AF29" i="39"/>
  <c r="AE29" i="39"/>
  <c r="AD29" i="39"/>
  <c r="AC29" i="39"/>
  <c r="AB29" i="39"/>
  <c r="AA29" i="39"/>
  <c r="Z29" i="39"/>
  <c r="Y29" i="39"/>
  <c r="X29" i="39"/>
  <c r="W29" i="39"/>
  <c r="V29" i="39"/>
  <c r="U29" i="39"/>
  <c r="T29" i="39"/>
  <c r="S29" i="39"/>
  <c r="R29" i="39"/>
  <c r="Q29" i="39"/>
  <c r="P29" i="39"/>
  <c r="O29" i="39"/>
  <c r="N29" i="39"/>
  <c r="M29" i="39"/>
  <c r="L29" i="39"/>
  <c r="K29" i="39"/>
  <c r="J29" i="39"/>
  <c r="I29" i="39"/>
  <c r="H29" i="39"/>
  <c r="G29" i="39"/>
  <c r="F29" i="39"/>
  <c r="E29" i="39"/>
  <c r="D29" i="39"/>
  <c r="C29" i="39"/>
  <c r="B29" i="39"/>
  <c r="AI28" i="39"/>
  <c r="AH28" i="39"/>
  <c r="AG28" i="39"/>
  <c r="AF28" i="39"/>
  <c r="AE28" i="39"/>
  <c r="AD28" i="39"/>
  <c r="AC28" i="39"/>
  <c r="AB28" i="39"/>
  <c r="AA28" i="39"/>
  <c r="Z28" i="39"/>
  <c r="Y28" i="39"/>
  <c r="X28" i="39"/>
  <c r="W28" i="39"/>
  <c r="V28" i="39"/>
  <c r="U28" i="39"/>
  <c r="T28" i="39"/>
  <c r="S28" i="39"/>
  <c r="R28" i="39"/>
  <c r="Q28" i="39"/>
  <c r="P28" i="39"/>
  <c r="O28" i="39"/>
  <c r="N28" i="39"/>
  <c r="M28" i="39"/>
  <c r="L28" i="39"/>
  <c r="K28" i="39"/>
  <c r="J28" i="39"/>
  <c r="I28" i="39"/>
  <c r="H28" i="39"/>
  <c r="G28" i="39"/>
  <c r="F28" i="39"/>
  <c r="E28" i="39"/>
  <c r="D28" i="39"/>
  <c r="C28" i="39"/>
  <c r="B28" i="39"/>
  <c r="AI26" i="39"/>
  <c r="AH26" i="39"/>
  <c r="AG26" i="39"/>
  <c r="AF26" i="39"/>
  <c r="AE26" i="39"/>
  <c r="AD26" i="39"/>
  <c r="AC26" i="39"/>
  <c r="AB26" i="39"/>
  <c r="AA26" i="39"/>
  <c r="Z26" i="39"/>
  <c r="Y26" i="39"/>
  <c r="X26" i="39"/>
  <c r="W26" i="39"/>
  <c r="V26" i="39"/>
  <c r="U26" i="39"/>
  <c r="T26" i="39"/>
  <c r="S26" i="39"/>
  <c r="R26" i="39"/>
  <c r="Q26" i="39"/>
  <c r="P26" i="39"/>
  <c r="O26" i="39"/>
  <c r="N26" i="39"/>
  <c r="M26" i="39"/>
  <c r="L26" i="39"/>
  <c r="K26" i="39"/>
  <c r="J26" i="39"/>
  <c r="I26" i="39"/>
  <c r="H26" i="39"/>
  <c r="G26" i="39"/>
  <c r="F26" i="39"/>
  <c r="E26" i="39"/>
  <c r="D26" i="39"/>
  <c r="C26" i="39"/>
  <c r="B26" i="39"/>
  <c r="AI25" i="39"/>
  <c r="AH25" i="39"/>
  <c r="AG25" i="39"/>
  <c r="AF25" i="39"/>
  <c r="AE25" i="39"/>
  <c r="AD25" i="39"/>
  <c r="AC25" i="39"/>
  <c r="AB25" i="39"/>
  <c r="AA25" i="39"/>
  <c r="Z25" i="39"/>
  <c r="Y25" i="39"/>
  <c r="X25" i="39"/>
  <c r="W25" i="39"/>
  <c r="V25" i="39"/>
  <c r="U25" i="39"/>
  <c r="T25" i="39"/>
  <c r="S25" i="39"/>
  <c r="R25" i="39"/>
  <c r="Q25" i="39"/>
  <c r="P25" i="39"/>
  <c r="O25" i="39"/>
  <c r="N25" i="39"/>
  <c r="M25" i="39"/>
  <c r="L25" i="39"/>
  <c r="K25" i="39"/>
  <c r="J25" i="39"/>
  <c r="I25" i="39"/>
  <c r="H25" i="39"/>
  <c r="G25" i="39"/>
  <c r="F25" i="39"/>
  <c r="E25" i="39"/>
  <c r="D25" i="39"/>
  <c r="C25" i="39"/>
  <c r="B25" i="39"/>
  <c r="AI23" i="39"/>
  <c r="AH23" i="39"/>
  <c r="AG23" i="39"/>
  <c r="AF23" i="39"/>
  <c r="AE23" i="39"/>
  <c r="AD23" i="39"/>
  <c r="AC23" i="39"/>
  <c r="AB23" i="39"/>
  <c r="AA23" i="39"/>
  <c r="Z23" i="39"/>
  <c r="Y23" i="39"/>
  <c r="X23" i="39"/>
  <c r="W23" i="39"/>
  <c r="V23" i="39"/>
  <c r="U23" i="39"/>
  <c r="T23" i="39"/>
  <c r="S23" i="39"/>
  <c r="R23" i="39"/>
  <c r="Q23" i="39"/>
  <c r="P23" i="39"/>
  <c r="O23" i="39"/>
  <c r="N23" i="39"/>
  <c r="M23" i="39"/>
  <c r="L23" i="39"/>
  <c r="K23" i="39"/>
  <c r="J23" i="39"/>
  <c r="I23" i="39"/>
  <c r="H23" i="39"/>
  <c r="G23" i="39"/>
  <c r="F23" i="39"/>
  <c r="E23" i="39"/>
  <c r="D23" i="39"/>
  <c r="C23" i="39"/>
  <c r="B23" i="39"/>
  <c r="AI22" i="39"/>
  <c r="AH22" i="39"/>
  <c r="AG22" i="39"/>
  <c r="AF22" i="39"/>
  <c r="AE22" i="39"/>
  <c r="AD22" i="39"/>
  <c r="AC22" i="39"/>
  <c r="AB22" i="39"/>
  <c r="AA22" i="39"/>
  <c r="Z22" i="39"/>
  <c r="Y22" i="39"/>
  <c r="X22" i="39"/>
  <c r="W22" i="39"/>
  <c r="V22" i="39"/>
  <c r="U22" i="39"/>
  <c r="T22" i="39"/>
  <c r="S22" i="39"/>
  <c r="R22" i="39"/>
  <c r="Q22" i="39"/>
  <c r="P22" i="39"/>
  <c r="O22" i="39"/>
  <c r="N22" i="39"/>
  <c r="M22" i="39"/>
  <c r="L22" i="39"/>
  <c r="K22" i="39"/>
  <c r="J22" i="39"/>
  <c r="I22" i="39"/>
  <c r="H22" i="39"/>
  <c r="G22" i="39"/>
  <c r="F22" i="39"/>
  <c r="E22" i="39"/>
  <c r="D22" i="39"/>
  <c r="C22" i="39"/>
  <c r="B22" i="39"/>
  <c r="AI19" i="39"/>
  <c r="AH19" i="39"/>
  <c r="AG19" i="39"/>
  <c r="AF19" i="39"/>
  <c r="AE19" i="39"/>
  <c r="AD19" i="39"/>
  <c r="AC19" i="39"/>
  <c r="AB19" i="39"/>
  <c r="AA19" i="39"/>
  <c r="Z19" i="39"/>
  <c r="Y19" i="39"/>
  <c r="X19" i="39"/>
  <c r="W19" i="39"/>
  <c r="V19" i="39"/>
  <c r="U19" i="39"/>
  <c r="T19" i="39"/>
  <c r="S19" i="39"/>
  <c r="R19" i="39"/>
  <c r="Q19" i="39"/>
  <c r="P19" i="39"/>
  <c r="O19" i="39"/>
  <c r="N19" i="39"/>
  <c r="M19" i="39"/>
  <c r="L19" i="39"/>
  <c r="K19" i="39"/>
  <c r="J19" i="39"/>
  <c r="I19" i="39"/>
  <c r="H19" i="39"/>
  <c r="G19" i="39"/>
  <c r="F19" i="39"/>
  <c r="E19" i="39"/>
  <c r="D19" i="39"/>
  <c r="C19" i="39"/>
  <c r="B19" i="39"/>
  <c r="AI18" i="39"/>
  <c r="AH18" i="39"/>
  <c r="AG18" i="39"/>
  <c r="AF18" i="39"/>
  <c r="AE18" i="39"/>
  <c r="AD18" i="39"/>
  <c r="AC18" i="39"/>
  <c r="AB18" i="39"/>
  <c r="AA18" i="39"/>
  <c r="Z18" i="39"/>
  <c r="Y18" i="39"/>
  <c r="X18" i="39"/>
  <c r="W18" i="39"/>
  <c r="V18" i="39"/>
  <c r="U18" i="39"/>
  <c r="T18" i="39"/>
  <c r="S18" i="39"/>
  <c r="R18" i="39"/>
  <c r="Q18" i="39"/>
  <c r="P18" i="39"/>
  <c r="O18" i="39"/>
  <c r="N18" i="39"/>
  <c r="M18" i="39"/>
  <c r="L18" i="39"/>
  <c r="K18" i="39"/>
  <c r="J18" i="39"/>
  <c r="I18" i="39"/>
  <c r="H18" i="39"/>
  <c r="G18" i="39"/>
  <c r="F18" i="39"/>
  <c r="E18" i="39"/>
  <c r="D18" i="39"/>
  <c r="C18" i="39"/>
  <c r="B18" i="39"/>
  <c r="AI16" i="39"/>
  <c r="AH16" i="39"/>
  <c r="AG16" i="39"/>
  <c r="AF16" i="39"/>
  <c r="AE16" i="39"/>
  <c r="AD16" i="39"/>
  <c r="AC16" i="39"/>
  <c r="AB16" i="39"/>
  <c r="AA16" i="39"/>
  <c r="Z16" i="39"/>
  <c r="Y16" i="39"/>
  <c r="X16" i="39"/>
  <c r="W16" i="39"/>
  <c r="V16" i="39"/>
  <c r="U16" i="39"/>
  <c r="T16" i="39"/>
  <c r="S16" i="39"/>
  <c r="R16" i="39"/>
  <c r="Q16" i="39"/>
  <c r="P16" i="39"/>
  <c r="O16" i="39"/>
  <c r="N16" i="39"/>
  <c r="M16" i="39"/>
  <c r="L16" i="39"/>
  <c r="K16" i="39"/>
  <c r="J16" i="39"/>
  <c r="I16" i="39"/>
  <c r="H16" i="39"/>
  <c r="G16" i="39"/>
  <c r="F16" i="39"/>
  <c r="E16" i="39"/>
  <c r="D16" i="39"/>
  <c r="C16" i="39"/>
  <c r="B16" i="39"/>
  <c r="AI15" i="39"/>
  <c r="AH15" i="39"/>
  <c r="AG15" i="39"/>
  <c r="AF15" i="39"/>
  <c r="AE15" i="39"/>
  <c r="AD15" i="39"/>
  <c r="AC15" i="39"/>
  <c r="AB15" i="39"/>
  <c r="AA15" i="39"/>
  <c r="Z15" i="39"/>
  <c r="Y15" i="39"/>
  <c r="X15" i="39"/>
  <c r="W15" i="39"/>
  <c r="V15" i="39"/>
  <c r="U15" i="39"/>
  <c r="T15" i="39"/>
  <c r="S15" i="39"/>
  <c r="R15" i="39"/>
  <c r="Q15" i="39"/>
  <c r="P15" i="39"/>
  <c r="O15" i="39"/>
  <c r="N15" i="39"/>
  <c r="M15" i="39"/>
  <c r="L15" i="39"/>
  <c r="K15" i="39"/>
  <c r="J15" i="39"/>
  <c r="I15" i="39"/>
  <c r="H15" i="39"/>
  <c r="G15" i="39"/>
  <c r="F15" i="39"/>
  <c r="E15" i="39"/>
  <c r="D15" i="39"/>
  <c r="C15" i="39"/>
  <c r="B15" i="39"/>
  <c r="AI13" i="39"/>
  <c r="AH13" i="39"/>
  <c r="AG13" i="39"/>
  <c r="AF13" i="39"/>
  <c r="AE13" i="39"/>
  <c r="AD13" i="39"/>
  <c r="AC13" i="39"/>
  <c r="AB13" i="39"/>
  <c r="AA13" i="39"/>
  <c r="Z13" i="39"/>
  <c r="Y13" i="39"/>
  <c r="X13" i="39"/>
  <c r="W13" i="39"/>
  <c r="V13" i="39"/>
  <c r="U13" i="39"/>
  <c r="T13" i="39"/>
  <c r="S13" i="39"/>
  <c r="R13" i="39"/>
  <c r="Q13" i="39"/>
  <c r="P13" i="39"/>
  <c r="O13" i="39"/>
  <c r="N13" i="39"/>
  <c r="M13" i="39"/>
  <c r="L13" i="39"/>
  <c r="K13" i="39"/>
  <c r="J13" i="39"/>
  <c r="I13" i="39"/>
  <c r="H13" i="39"/>
  <c r="G13" i="39"/>
  <c r="F13" i="39"/>
  <c r="E13" i="39"/>
  <c r="D13" i="39"/>
  <c r="C13" i="39"/>
  <c r="B13" i="39"/>
  <c r="AI12" i="39"/>
  <c r="AH12" i="39"/>
  <c r="AG12" i="39"/>
  <c r="AF12" i="39"/>
  <c r="AE12" i="39"/>
  <c r="AD12" i="39"/>
  <c r="AC12" i="39"/>
  <c r="AB12" i="39"/>
  <c r="AA12" i="39"/>
  <c r="Z12" i="39"/>
  <c r="Y12" i="39"/>
  <c r="X12" i="39"/>
  <c r="W12" i="39"/>
  <c r="V12" i="39"/>
  <c r="U12" i="39"/>
  <c r="T12" i="39"/>
  <c r="S12" i="39"/>
  <c r="R12" i="39"/>
  <c r="Q12" i="39"/>
  <c r="P12" i="39"/>
  <c r="O12" i="39"/>
  <c r="N12" i="39"/>
  <c r="M12" i="39"/>
  <c r="L12" i="39"/>
  <c r="K12" i="39"/>
  <c r="J12" i="39"/>
  <c r="I12" i="39"/>
  <c r="H12" i="39"/>
  <c r="G12" i="39"/>
  <c r="F12" i="39"/>
  <c r="E12" i="39"/>
  <c r="D12" i="39"/>
  <c r="C12" i="39"/>
  <c r="B12" i="39"/>
  <c r="AI10" i="39"/>
  <c r="AH10" i="39"/>
  <c r="AG10" i="39"/>
  <c r="AF10" i="39"/>
  <c r="AE10" i="39"/>
  <c r="AD10" i="39"/>
  <c r="AC10" i="39"/>
  <c r="AB10" i="39"/>
  <c r="AA10" i="39"/>
  <c r="Z10" i="39"/>
  <c r="Y10" i="39"/>
  <c r="X10" i="39"/>
  <c r="W10" i="39"/>
  <c r="V10" i="39"/>
  <c r="U10" i="39"/>
  <c r="T10" i="39"/>
  <c r="S10" i="39"/>
  <c r="R10" i="39"/>
  <c r="Q10" i="39"/>
  <c r="P10" i="39"/>
  <c r="O10" i="39"/>
  <c r="N10" i="39"/>
  <c r="M10" i="39"/>
  <c r="L10" i="39"/>
  <c r="K10" i="39"/>
  <c r="J10" i="39"/>
  <c r="I10" i="39"/>
  <c r="H10" i="39"/>
  <c r="G10" i="39"/>
  <c r="F10" i="39"/>
  <c r="E10" i="39"/>
  <c r="D10" i="39"/>
  <c r="C10" i="39"/>
  <c r="B10" i="39"/>
  <c r="AI9" i="39"/>
  <c r="AH9" i="39"/>
  <c r="AG9" i="39"/>
  <c r="AF9" i="39"/>
  <c r="AE9" i="39"/>
  <c r="AD9" i="39"/>
  <c r="AC9" i="39"/>
  <c r="AB9" i="39"/>
  <c r="AA9" i="39"/>
  <c r="Z9" i="39"/>
  <c r="Y9" i="39"/>
  <c r="X9" i="39"/>
  <c r="W9" i="39"/>
  <c r="V9" i="39"/>
  <c r="U9" i="39"/>
  <c r="T9" i="39"/>
  <c r="S9" i="39"/>
  <c r="R9" i="39"/>
  <c r="Q9" i="39"/>
  <c r="P9" i="39"/>
  <c r="O9" i="39"/>
  <c r="N9" i="39"/>
  <c r="M9" i="39"/>
  <c r="L9" i="39"/>
  <c r="K9" i="39"/>
  <c r="J9" i="39"/>
  <c r="I9" i="39"/>
  <c r="H9" i="39"/>
  <c r="G9" i="39"/>
  <c r="F9" i="39"/>
  <c r="E9" i="39"/>
  <c r="D9" i="39"/>
  <c r="C9" i="39"/>
  <c r="B9" i="39"/>
  <c r="AI7" i="39"/>
  <c r="AH7" i="39"/>
  <c r="AG7" i="39"/>
  <c r="AF7" i="39"/>
  <c r="AE7" i="39"/>
  <c r="AD7" i="39"/>
  <c r="AC7" i="39"/>
  <c r="AB7" i="39"/>
  <c r="AA7" i="39"/>
  <c r="Z7" i="39"/>
  <c r="Y7" i="39"/>
  <c r="X7" i="39"/>
  <c r="W7" i="39"/>
  <c r="V7" i="39"/>
  <c r="U7" i="39"/>
  <c r="T7" i="39"/>
  <c r="S7" i="39"/>
  <c r="R7" i="39"/>
  <c r="Q7" i="39"/>
  <c r="P7" i="39"/>
  <c r="O7" i="39"/>
  <c r="N7" i="39"/>
  <c r="M7" i="39"/>
  <c r="L7" i="39"/>
  <c r="K7" i="39"/>
  <c r="J7" i="39"/>
  <c r="I7" i="39"/>
  <c r="H7" i="39"/>
  <c r="G7" i="39"/>
  <c r="F7" i="39"/>
  <c r="E7" i="39"/>
  <c r="D7" i="39"/>
  <c r="C7" i="39"/>
  <c r="B7" i="39"/>
  <c r="AI6" i="39"/>
  <c r="AH6" i="39"/>
  <c r="AG6" i="39"/>
  <c r="AF6" i="39"/>
  <c r="AE6" i="39"/>
  <c r="AD6" i="39"/>
  <c r="AC6" i="39"/>
  <c r="AB6" i="39"/>
  <c r="AA6" i="39"/>
  <c r="Z6" i="39"/>
  <c r="Y6" i="39"/>
  <c r="X6" i="39"/>
  <c r="W6" i="39"/>
  <c r="V6" i="39"/>
  <c r="U6" i="39"/>
  <c r="T6" i="39"/>
  <c r="S6" i="39"/>
  <c r="R6" i="39"/>
  <c r="Q6" i="39"/>
  <c r="P6" i="39"/>
  <c r="O6" i="39"/>
  <c r="N6" i="39"/>
  <c r="M6" i="39"/>
  <c r="L6" i="39"/>
  <c r="K6" i="39"/>
  <c r="J6" i="39"/>
  <c r="I6" i="39"/>
  <c r="H6" i="39"/>
  <c r="G6" i="39"/>
  <c r="F6" i="39"/>
  <c r="E6" i="39"/>
  <c r="D6" i="39"/>
  <c r="C6" i="39"/>
  <c r="B6" i="39"/>
  <c r="B19" i="31"/>
  <c r="B18" i="31"/>
  <c r="B16" i="31"/>
  <c r="B15" i="31"/>
  <c r="B13" i="31"/>
  <c r="B12" i="31"/>
  <c r="B10" i="31"/>
  <c r="B9" i="31"/>
  <c r="B7" i="31"/>
  <c r="B6" i="31"/>
  <c r="B35" i="30"/>
  <c r="B34" i="30"/>
  <c r="B32" i="30"/>
  <c r="B31" i="30"/>
  <c r="B29" i="30"/>
  <c r="B28" i="30"/>
  <c r="B26" i="30"/>
  <c r="B25" i="30"/>
  <c r="B23" i="30"/>
  <c r="B22" i="30"/>
  <c r="B19" i="30"/>
  <c r="B18" i="30"/>
  <c r="B16" i="30"/>
  <c r="B15" i="30"/>
  <c r="B13" i="30"/>
  <c r="B12" i="30"/>
  <c r="B10" i="30"/>
  <c r="B9" i="30"/>
  <c r="B7" i="30"/>
  <c r="B6" i="30"/>
  <c r="B35" i="20"/>
  <c r="B34" i="20"/>
  <c r="B32" i="20"/>
  <c r="B31" i="20"/>
  <c r="B29" i="20"/>
  <c r="B28" i="20"/>
  <c r="B26" i="20"/>
  <c r="B25" i="20"/>
  <c r="B23" i="20"/>
  <c r="B22" i="20"/>
  <c r="B19" i="20"/>
  <c r="B18" i="20"/>
  <c r="B16" i="20"/>
  <c r="B15" i="20"/>
  <c r="B13" i="20"/>
  <c r="B12" i="20"/>
  <c r="B10" i="20"/>
  <c r="B9" i="20"/>
  <c r="B7" i="20"/>
  <c r="B6" i="20"/>
  <c r="AB39" i="62"/>
  <c r="AA39" i="62"/>
  <c r="Z39" i="62"/>
  <c r="Y39" i="62"/>
  <c r="X39" i="62"/>
  <c r="W39" i="62"/>
  <c r="V39" i="62"/>
  <c r="U39" i="62"/>
  <c r="T39" i="62"/>
  <c r="S39" i="62"/>
  <c r="R39" i="62"/>
  <c r="Q39" i="62"/>
  <c r="P39" i="62"/>
  <c r="O39" i="62"/>
  <c r="N39" i="62"/>
  <c r="M39" i="62"/>
  <c r="L39" i="62"/>
  <c r="K39" i="62"/>
  <c r="J39" i="62"/>
  <c r="I39" i="62"/>
  <c r="H39" i="62"/>
  <c r="G39" i="62"/>
  <c r="F39" i="62"/>
  <c r="E39" i="62"/>
  <c r="D39" i="62"/>
  <c r="C39" i="62"/>
  <c r="B39" i="62"/>
  <c r="AB37" i="62"/>
  <c r="AA37" i="62"/>
  <c r="Z37" i="62"/>
  <c r="Y37" i="62"/>
  <c r="X37" i="62"/>
  <c r="W37" i="62"/>
  <c r="V37" i="62"/>
  <c r="U37" i="62"/>
  <c r="T37" i="62"/>
  <c r="S37" i="62"/>
  <c r="R37" i="62"/>
  <c r="Q37" i="62"/>
  <c r="P37" i="62"/>
  <c r="O37" i="62"/>
  <c r="N37" i="62"/>
  <c r="M37" i="62"/>
  <c r="L37" i="62"/>
  <c r="K37" i="62"/>
  <c r="J37" i="62"/>
  <c r="I37" i="62"/>
  <c r="H37" i="62"/>
  <c r="G37" i="62"/>
  <c r="F37" i="62"/>
  <c r="E37" i="62"/>
  <c r="D37" i="62"/>
  <c r="C37" i="62"/>
  <c r="B37" i="62"/>
  <c r="AB36" i="62"/>
  <c r="AA36" i="62"/>
  <c r="Z36" i="62"/>
  <c r="Y36" i="62"/>
  <c r="X36" i="62"/>
  <c r="W36" i="62"/>
  <c r="V36" i="62"/>
  <c r="U36" i="62"/>
  <c r="T36" i="62"/>
  <c r="S36" i="62"/>
  <c r="R36" i="62"/>
  <c r="Q36" i="62"/>
  <c r="P36" i="62"/>
  <c r="O36" i="62"/>
  <c r="N36" i="62"/>
  <c r="M36" i="62"/>
  <c r="L36" i="62"/>
  <c r="K36" i="62"/>
  <c r="J36" i="62"/>
  <c r="I36" i="62"/>
  <c r="H36" i="62"/>
  <c r="G36" i="62"/>
  <c r="F36" i="62"/>
  <c r="E36" i="62"/>
  <c r="D36" i="62"/>
  <c r="C36" i="62"/>
  <c r="B36" i="62"/>
  <c r="AB34" i="62"/>
  <c r="AA34" i="62"/>
  <c r="Z34" i="62"/>
  <c r="Y34" i="62"/>
  <c r="X34" i="62"/>
  <c r="W34" i="62"/>
  <c r="V34" i="62"/>
  <c r="U34" i="62"/>
  <c r="T34" i="62"/>
  <c r="S34" i="62"/>
  <c r="R34" i="62"/>
  <c r="Q34" i="62"/>
  <c r="P34" i="62"/>
  <c r="O34" i="62"/>
  <c r="N34" i="62"/>
  <c r="M34" i="62"/>
  <c r="L34" i="62"/>
  <c r="K34" i="62"/>
  <c r="J34" i="62"/>
  <c r="I34" i="62"/>
  <c r="H34" i="62"/>
  <c r="G34" i="62"/>
  <c r="F34" i="62"/>
  <c r="E34" i="62"/>
  <c r="D34" i="62"/>
  <c r="C34" i="62"/>
  <c r="B34" i="62"/>
  <c r="AB33" i="62"/>
  <c r="AA33" i="62"/>
  <c r="Z33" i="62"/>
  <c r="Y33" i="62"/>
  <c r="X33" i="62"/>
  <c r="W33" i="62"/>
  <c r="V33" i="62"/>
  <c r="U33" i="62"/>
  <c r="T33" i="62"/>
  <c r="S33" i="62"/>
  <c r="R33" i="62"/>
  <c r="Q33" i="62"/>
  <c r="P33" i="62"/>
  <c r="O33" i="62"/>
  <c r="N33" i="62"/>
  <c r="M33" i="62"/>
  <c r="L33" i="62"/>
  <c r="K33" i="62"/>
  <c r="J33" i="62"/>
  <c r="I33" i="62"/>
  <c r="H33" i="62"/>
  <c r="G33" i="62"/>
  <c r="F33" i="62"/>
  <c r="E33" i="62"/>
  <c r="D33" i="62"/>
  <c r="C33" i="62"/>
  <c r="B33" i="62"/>
  <c r="AB31" i="62"/>
  <c r="AA31" i="62"/>
  <c r="Z31" i="62"/>
  <c r="Y31" i="62"/>
  <c r="X31" i="62"/>
  <c r="W31" i="62"/>
  <c r="V31" i="62"/>
  <c r="U31" i="62"/>
  <c r="T31" i="62"/>
  <c r="S31" i="62"/>
  <c r="R31" i="62"/>
  <c r="Q31" i="62"/>
  <c r="P31" i="62"/>
  <c r="O31" i="62"/>
  <c r="N31" i="62"/>
  <c r="M31" i="62"/>
  <c r="L31" i="62"/>
  <c r="K31" i="62"/>
  <c r="J31" i="62"/>
  <c r="I31" i="62"/>
  <c r="H31" i="62"/>
  <c r="G31" i="62"/>
  <c r="F31" i="62"/>
  <c r="E31" i="62"/>
  <c r="D31" i="62"/>
  <c r="C31" i="62"/>
  <c r="B31" i="62"/>
  <c r="AB30" i="62"/>
  <c r="AA30" i="62"/>
  <c r="Z30" i="62"/>
  <c r="Y30" i="62"/>
  <c r="X30" i="62"/>
  <c r="W30" i="62"/>
  <c r="V30" i="62"/>
  <c r="U30" i="62"/>
  <c r="T30" i="62"/>
  <c r="S30" i="62"/>
  <c r="R30" i="62"/>
  <c r="Q30" i="62"/>
  <c r="P30" i="62"/>
  <c r="O30" i="62"/>
  <c r="N30" i="62"/>
  <c r="M30" i="62"/>
  <c r="L30" i="62"/>
  <c r="K30" i="62"/>
  <c r="J30" i="62"/>
  <c r="I30" i="62"/>
  <c r="H30" i="62"/>
  <c r="G30" i="62"/>
  <c r="F30" i="62"/>
  <c r="E30" i="62"/>
  <c r="D30" i="62"/>
  <c r="C30" i="62"/>
  <c r="B30" i="62"/>
  <c r="AB28" i="62"/>
  <c r="AA28" i="62"/>
  <c r="Z28" i="62"/>
  <c r="Y28" i="62"/>
  <c r="X28" i="62"/>
  <c r="W28" i="62"/>
  <c r="V28" i="62"/>
  <c r="U28" i="62"/>
  <c r="T28" i="62"/>
  <c r="S28" i="62"/>
  <c r="R28" i="62"/>
  <c r="Q28" i="62"/>
  <c r="P28" i="62"/>
  <c r="O28" i="62"/>
  <c r="N28" i="62"/>
  <c r="M28" i="62"/>
  <c r="L28" i="62"/>
  <c r="K28" i="62"/>
  <c r="J28" i="62"/>
  <c r="I28" i="62"/>
  <c r="H28" i="62"/>
  <c r="G28" i="62"/>
  <c r="F28" i="62"/>
  <c r="E28" i="62"/>
  <c r="D28" i="62"/>
  <c r="C28" i="62"/>
  <c r="B28" i="62"/>
  <c r="AB27" i="62"/>
  <c r="AA27" i="62"/>
  <c r="Z27" i="62"/>
  <c r="Y27" i="62"/>
  <c r="X27" i="62"/>
  <c r="W27" i="62"/>
  <c r="V27" i="62"/>
  <c r="U27" i="62"/>
  <c r="T27" i="62"/>
  <c r="S27" i="62"/>
  <c r="R27" i="62"/>
  <c r="Q27" i="62"/>
  <c r="P27" i="62"/>
  <c r="O27" i="62"/>
  <c r="N27" i="62"/>
  <c r="M27" i="62"/>
  <c r="L27" i="62"/>
  <c r="K27" i="62"/>
  <c r="J27" i="62"/>
  <c r="I27" i="62"/>
  <c r="H27" i="62"/>
  <c r="G27" i="62"/>
  <c r="F27" i="62"/>
  <c r="E27" i="62"/>
  <c r="D27" i="62"/>
  <c r="C27" i="62"/>
  <c r="B27" i="62"/>
  <c r="AB25" i="62"/>
  <c r="AA25" i="62"/>
  <c r="Z25" i="62"/>
  <c r="Y25" i="62"/>
  <c r="X25" i="62"/>
  <c r="W25" i="62"/>
  <c r="V25" i="62"/>
  <c r="U25" i="62"/>
  <c r="T25" i="62"/>
  <c r="S25" i="62"/>
  <c r="R25" i="62"/>
  <c r="Q25" i="62"/>
  <c r="P25" i="62"/>
  <c r="O25" i="62"/>
  <c r="N25" i="62"/>
  <c r="M25" i="62"/>
  <c r="L25" i="62"/>
  <c r="K25" i="62"/>
  <c r="J25" i="62"/>
  <c r="I25" i="62"/>
  <c r="H25" i="62"/>
  <c r="G25" i="62"/>
  <c r="F25" i="62"/>
  <c r="E25" i="62"/>
  <c r="D25" i="62"/>
  <c r="C25" i="62"/>
  <c r="B25" i="62"/>
  <c r="AB24" i="62"/>
  <c r="AA24" i="62"/>
  <c r="Z24" i="62"/>
  <c r="Y24" i="62"/>
  <c r="X24" i="62"/>
  <c r="W24" i="62"/>
  <c r="V24" i="62"/>
  <c r="U24" i="62"/>
  <c r="T24" i="62"/>
  <c r="S24" i="62"/>
  <c r="R24" i="62"/>
  <c r="Q24" i="62"/>
  <c r="P24" i="62"/>
  <c r="O24" i="62"/>
  <c r="N24" i="62"/>
  <c r="M24" i="62"/>
  <c r="L24" i="62"/>
  <c r="K24" i="62"/>
  <c r="J24" i="62"/>
  <c r="I24" i="62"/>
  <c r="H24" i="62"/>
  <c r="G24" i="62"/>
  <c r="F24" i="62"/>
  <c r="E24" i="62"/>
  <c r="D24" i="62"/>
  <c r="C24" i="62"/>
  <c r="B24" i="62"/>
  <c r="Q18" i="33"/>
  <c r="P18" i="33"/>
  <c r="O18" i="33"/>
  <c r="N18" i="33"/>
  <c r="M18" i="33"/>
  <c r="L18" i="33"/>
  <c r="K18" i="33"/>
  <c r="J18" i="33"/>
  <c r="I18" i="33"/>
  <c r="H18" i="33"/>
  <c r="G18" i="33"/>
  <c r="F18" i="33"/>
  <c r="E18" i="33"/>
  <c r="D18" i="33"/>
  <c r="C18" i="33"/>
  <c r="B18" i="33"/>
  <c r="Q17" i="33"/>
  <c r="P17" i="33"/>
  <c r="O17" i="33"/>
  <c r="N17" i="33"/>
  <c r="M17" i="33"/>
  <c r="L17" i="33"/>
  <c r="K17" i="33"/>
  <c r="J17" i="33"/>
  <c r="I17" i="33"/>
  <c r="H17" i="33"/>
  <c r="G17" i="33"/>
  <c r="F17" i="33"/>
  <c r="E17" i="33"/>
  <c r="D17" i="33"/>
  <c r="C17" i="33"/>
  <c r="B17" i="33"/>
  <c r="Q15" i="33"/>
  <c r="P15" i="33"/>
  <c r="O15" i="33"/>
  <c r="N15" i="33"/>
  <c r="M15" i="33"/>
  <c r="L15" i="33"/>
  <c r="K15" i="33"/>
  <c r="J15" i="33"/>
  <c r="I15" i="33"/>
  <c r="H15" i="33"/>
  <c r="G15" i="33"/>
  <c r="F15" i="33"/>
  <c r="E15" i="33"/>
  <c r="D15" i="33"/>
  <c r="C15" i="33"/>
  <c r="B15" i="33"/>
  <c r="Q14" i="33"/>
  <c r="P14" i="33"/>
  <c r="O14" i="33"/>
  <c r="N14" i="33"/>
  <c r="M14" i="33"/>
  <c r="L14" i="33"/>
  <c r="K14" i="33"/>
  <c r="J14" i="33"/>
  <c r="I14" i="33"/>
  <c r="H14" i="33"/>
  <c r="G14" i="33"/>
  <c r="F14" i="33"/>
  <c r="E14" i="33"/>
  <c r="D14" i="33"/>
  <c r="C14" i="33"/>
  <c r="B14" i="33"/>
  <c r="Q12" i="33"/>
  <c r="P12" i="33"/>
  <c r="O12" i="33"/>
  <c r="N12" i="33"/>
  <c r="M12" i="33"/>
  <c r="L12" i="33"/>
  <c r="K12" i="33"/>
  <c r="J12" i="33"/>
  <c r="I12" i="33"/>
  <c r="H12" i="33"/>
  <c r="G12" i="33"/>
  <c r="F12" i="33"/>
  <c r="E12" i="33"/>
  <c r="D12" i="33"/>
  <c r="C12" i="33"/>
  <c r="B12" i="33"/>
  <c r="Q11" i="33"/>
  <c r="P11" i="33"/>
  <c r="O11" i="33"/>
  <c r="N11" i="33"/>
  <c r="M11" i="33"/>
  <c r="L11" i="33"/>
  <c r="K11" i="33"/>
  <c r="J11" i="33"/>
  <c r="I11" i="33"/>
  <c r="H11" i="33"/>
  <c r="G11" i="33"/>
  <c r="F11" i="33"/>
  <c r="E11" i="33"/>
  <c r="D11" i="33"/>
  <c r="C11" i="33"/>
  <c r="B11" i="33"/>
  <c r="Q9" i="33"/>
  <c r="P9" i="33"/>
  <c r="O9" i="33"/>
  <c r="N9" i="33"/>
  <c r="M9" i="33"/>
  <c r="L9" i="33"/>
  <c r="K9" i="33"/>
  <c r="J9" i="33"/>
  <c r="I9" i="33"/>
  <c r="H9" i="33"/>
  <c r="G9" i="33"/>
  <c r="F9" i="33"/>
  <c r="E9" i="33"/>
  <c r="D9" i="33"/>
  <c r="C9" i="33"/>
  <c r="B9" i="33"/>
  <c r="Q8" i="33"/>
  <c r="P8" i="33"/>
  <c r="O8" i="33"/>
  <c r="N8" i="33"/>
  <c r="M8" i="33"/>
  <c r="L8" i="33"/>
  <c r="K8" i="33"/>
  <c r="J8" i="33"/>
  <c r="I8" i="33"/>
  <c r="H8" i="33"/>
  <c r="G8" i="33"/>
  <c r="F8" i="33"/>
  <c r="E8" i="33"/>
  <c r="D8" i="33"/>
  <c r="C8" i="33"/>
  <c r="B8" i="33"/>
  <c r="Q6" i="33"/>
  <c r="P6" i="33"/>
  <c r="O6" i="33"/>
  <c r="N6" i="33"/>
  <c r="M6" i="33"/>
  <c r="L6" i="33"/>
  <c r="K6" i="33"/>
  <c r="J6" i="33"/>
  <c r="I6" i="33"/>
  <c r="H6" i="33"/>
  <c r="G6" i="33"/>
  <c r="F6" i="33"/>
  <c r="E6" i="33"/>
  <c r="D6" i="33"/>
  <c r="C6" i="33"/>
  <c r="B6" i="33"/>
  <c r="Q5" i="33"/>
  <c r="P5" i="33"/>
  <c r="O5" i="33"/>
  <c r="N5" i="33"/>
  <c r="M5" i="33"/>
  <c r="L5" i="33"/>
  <c r="K5" i="33"/>
  <c r="J5" i="33"/>
  <c r="I5" i="33"/>
  <c r="H5" i="33"/>
  <c r="G5" i="33"/>
  <c r="Q34" i="32"/>
  <c r="P34" i="32"/>
  <c r="O34" i="32"/>
  <c r="N34" i="32"/>
  <c r="M34" i="32"/>
  <c r="L34" i="32"/>
  <c r="K34" i="32"/>
  <c r="J34" i="32"/>
  <c r="I34" i="32"/>
  <c r="H34" i="32"/>
  <c r="G34" i="32"/>
  <c r="F34" i="32"/>
  <c r="E34" i="32"/>
  <c r="D34" i="32"/>
  <c r="C34" i="32"/>
  <c r="B34" i="32"/>
  <c r="Q33" i="32"/>
  <c r="P33" i="32"/>
  <c r="O33" i="32"/>
  <c r="N33" i="32"/>
  <c r="M33" i="32"/>
  <c r="L33" i="32"/>
  <c r="K33" i="32"/>
  <c r="J33" i="32"/>
  <c r="I33" i="32"/>
  <c r="H33" i="32"/>
  <c r="G33" i="32"/>
  <c r="F33" i="32"/>
  <c r="E33" i="32"/>
  <c r="D33" i="32"/>
  <c r="C33" i="32"/>
  <c r="B33" i="32"/>
  <c r="Q31" i="32"/>
  <c r="P31" i="32"/>
  <c r="O31" i="32"/>
  <c r="N31" i="32"/>
  <c r="M31" i="32"/>
  <c r="L31" i="32"/>
  <c r="K31" i="32"/>
  <c r="J31" i="32"/>
  <c r="I31" i="32"/>
  <c r="H31" i="32"/>
  <c r="G31" i="32"/>
  <c r="F31" i="32"/>
  <c r="E31" i="32"/>
  <c r="D31" i="32"/>
  <c r="C31" i="32"/>
  <c r="B31" i="32"/>
  <c r="Q30" i="32"/>
  <c r="P30" i="32"/>
  <c r="O30" i="32"/>
  <c r="N30" i="32"/>
  <c r="M30" i="32"/>
  <c r="L30" i="32"/>
  <c r="K30" i="32"/>
  <c r="J30" i="32"/>
  <c r="I30" i="32"/>
  <c r="H30" i="32"/>
  <c r="G30" i="32"/>
  <c r="F30" i="32"/>
  <c r="E30" i="32"/>
  <c r="D30" i="32"/>
  <c r="C30" i="32"/>
  <c r="B30" i="32"/>
  <c r="Q28" i="32"/>
  <c r="P28" i="32"/>
  <c r="O28" i="32"/>
  <c r="N28" i="32"/>
  <c r="M28" i="32"/>
  <c r="L28" i="32"/>
  <c r="K28" i="32"/>
  <c r="J28" i="32"/>
  <c r="I28" i="32"/>
  <c r="H28" i="32"/>
  <c r="G28" i="32"/>
  <c r="F28" i="32"/>
  <c r="E28" i="32"/>
  <c r="D28" i="32"/>
  <c r="C28" i="32"/>
  <c r="B28" i="32"/>
  <c r="Q27" i="32"/>
  <c r="P27" i="32"/>
  <c r="O27" i="32"/>
  <c r="N27" i="32"/>
  <c r="M27" i="32"/>
  <c r="L27" i="32"/>
  <c r="K27" i="32"/>
  <c r="J27" i="32"/>
  <c r="I27" i="32"/>
  <c r="H27" i="32"/>
  <c r="G27" i="32"/>
  <c r="F27" i="32"/>
  <c r="E27" i="32"/>
  <c r="D27" i="32"/>
  <c r="C27" i="32"/>
  <c r="B27" i="32"/>
  <c r="Q25" i="32"/>
  <c r="P25" i="32"/>
  <c r="O25" i="32"/>
  <c r="N25" i="32"/>
  <c r="M25" i="32"/>
  <c r="L25" i="32"/>
  <c r="K25" i="32"/>
  <c r="J25" i="32"/>
  <c r="I25" i="32"/>
  <c r="H25" i="32"/>
  <c r="G25" i="32"/>
  <c r="F25" i="32"/>
  <c r="E25" i="32"/>
  <c r="D25" i="32"/>
  <c r="C25" i="32"/>
  <c r="B25" i="32"/>
  <c r="Q24" i="32"/>
  <c r="P24" i="32"/>
  <c r="O24" i="32"/>
  <c r="N24" i="32"/>
  <c r="M24" i="32"/>
  <c r="L24" i="32"/>
  <c r="K24" i="32"/>
  <c r="J24" i="32"/>
  <c r="I24" i="32"/>
  <c r="H24" i="32"/>
  <c r="G24" i="32"/>
  <c r="F24" i="32"/>
  <c r="E24" i="32"/>
  <c r="D24" i="32"/>
  <c r="C24" i="32"/>
  <c r="B24" i="32"/>
  <c r="Q22" i="32"/>
  <c r="P22" i="32"/>
  <c r="O22" i="32"/>
  <c r="N22" i="32"/>
  <c r="M22" i="32"/>
  <c r="L22" i="32"/>
  <c r="K22" i="32"/>
  <c r="J22" i="32"/>
  <c r="I22" i="32"/>
  <c r="H22" i="32"/>
  <c r="G22" i="32"/>
  <c r="F22" i="32"/>
  <c r="E22" i="32"/>
  <c r="D22" i="32"/>
  <c r="C22" i="32"/>
  <c r="B22" i="32"/>
  <c r="Q21" i="32"/>
  <c r="P21" i="32"/>
  <c r="O21" i="32"/>
  <c r="N21" i="32"/>
  <c r="M21" i="32"/>
  <c r="L21" i="32"/>
  <c r="K21" i="32"/>
  <c r="J21" i="32"/>
  <c r="I21" i="32"/>
  <c r="H21" i="32"/>
  <c r="G21" i="32"/>
  <c r="Q18" i="32"/>
  <c r="P18" i="32"/>
  <c r="O18" i="32"/>
  <c r="N18" i="32"/>
  <c r="M18" i="32"/>
  <c r="L18" i="32"/>
  <c r="K18" i="32"/>
  <c r="J18" i="32"/>
  <c r="I18" i="32"/>
  <c r="H18" i="32"/>
  <c r="G18" i="32"/>
  <c r="F18" i="32"/>
  <c r="E18" i="32"/>
  <c r="D18" i="32"/>
  <c r="C18" i="32"/>
  <c r="B18" i="32"/>
  <c r="Q17" i="32"/>
  <c r="P17" i="32"/>
  <c r="O17" i="32"/>
  <c r="N17" i="32"/>
  <c r="M17" i="32"/>
  <c r="L17" i="32"/>
  <c r="K17" i="32"/>
  <c r="J17" i="32"/>
  <c r="I17" i="32"/>
  <c r="H17" i="32"/>
  <c r="G17" i="32"/>
  <c r="F17" i="32"/>
  <c r="E17" i="32"/>
  <c r="D17" i="32"/>
  <c r="C17" i="32"/>
  <c r="B17" i="32"/>
  <c r="Q15" i="32"/>
  <c r="P15" i="32"/>
  <c r="O15" i="32"/>
  <c r="N15" i="32"/>
  <c r="M15" i="32"/>
  <c r="L15" i="32"/>
  <c r="K15" i="32"/>
  <c r="J15" i="32"/>
  <c r="I15" i="32"/>
  <c r="H15" i="32"/>
  <c r="G15" i="32"/>
  <c r="F15" i="32"/>
  <c r="E15" i="32"/>
  <c r="D15" i="32"/>
  <c r="C15" i="32"/>
  <c r="B15" i="32"/>
  <c r="Q14" i="32"/>
  <c r="P14" i="32"/>
  <c r="O14" i="32"/>
  <c r="N14" i="32"/>
  <c r="M14" i="32"/>
  <c r="L14" i="32"/>
  <c r="K14" i="32"/>
  <c r="J14" i="32"/>
  <c r="I14" i="32"/>
  <c r="H14" i="32"/>
  <c r="G14" i="32"/>
  <c r="F14" i="32"/>
  <c r="E14" i="32"/>
  <c r="D14" i="32"/>
  <c r="C14" i="32"/>
  <c r="B14" i="32"/>
  <c r="Q12" i="32"/>
  <c r="P12" i="32"/>
  <c r="O12" i="32"/>
  <c r="N12" i="32"/>
  <c r="M12" i="32"/>
  <c r="L12" i="32"/>
  <c r="K12" i="32"/>
  <c r="J12" i="32"/>
  <c r="I12" i="32"/>
  <c r="H12" i="32"/>
  <c r="G12" i="32"/>
  <c r="F12" i="32"/>
  <c r="E12" i="32"/>
  <c r="D12" i="32"/>
  <c r="C12" i="32"/>
  <c r="B12" i="32"/>
  <c r="Q11" i="32"/>
  <c r="P11" i="32"/>
  <c r="O11" i="32"/>
  <c r="N11" i="32"/>
  <c r="M11" i="32"/>
  <c r="L11" i="32"/>
  <c r="K11" i="32"/>
  <c r="J11" i="32"/>
  <c r="I11" i="32"/>
  <c r="H11" i="32"/>
  <c r="G11" i="32"/>
  <c r="F11" i="32"/>
  <c r="E11" i="32"/>
  <c r="D11" i="32"/>
  <c r="C11" i="32"/>
  <c r="B11" i="32"/>
  <c r="Q9" i="32"/>
  <c r="P9" i="32"/>
  <c r="O9" i="32"/>
  <c r="N9" i="32"/>
  <c r="M9" i="32"/>
  <c r="L9" i="32"/>
  <c r="K9" i="32"/>
  <c r="J9" i="32"/>
  <c r="I9" i="32"/>
  <c r="H9" i="32"/>
  <c r="G9" i="32"/>
  <c r="F9" i="32"/>
  <c r="E9" i="32"/>
  <c r="D9" i="32"/>
  <c r="C9" i="32"/>
  <c r="B9" i="32"/>
  <c r="Q8" i="32"/>
  <c r="P8" i="32"/>
  <c r="O8" i="32"/>
  <c r="N8" i="32"/>
  <c r="M8" i="32"/>
  <c r="L8" i="32"/>
  <c r="K8" i="32"/>
  <c r="J8" i="32"/>
  <c r="I8" i="32"/>
  <c r="H8" i="32"/>
  <c r="G8" i="32"/>
  <c r="F8" i="32"/>
  <c r="E8" i="32"/>
  <c r="D8" i="32"/>
  <c r="C8" i="32"/>
  <c r="B8" i="32"/>
  <c r="Q6" i="32"/>
  <c r="P6" i="32"/>
  <c r="O6" i="32"/>
  <c r="N6" i="32"/>
  <c r="M6" i="32"/>
  <c r="L6" i="32"/>
  <c r="K6" i="32"/>
  <c r="J6" i="32"/>
  <c r="I6" i="32"/>
  <c r="H6" i="32"/>
  <c r="G6" i="32"/>
  <c r="F6" i="32"/>
  <c r="E6" i="32"/>
  <c r="D6" i="32"/>
  <c r="C6" i="32"/>
  <c r="B6" i="32"/>
  <c r="Q5" i="32"/>
  <c r="P5" i="32"/>
  <c r="O5" i="32"/>
  <c r="N5" i="32"/>
  <c r="M5" i="32"/>
  <c r="L5" i="32"/>
  <c r="K5" i="32"/>
  <c r="J5" i="32"/>
  <c r="I5" i="32"/>
  <c r="H5" i="32"/>
  <c r="G5" i="32"/>
  <c r="Q34" i="21"/>
  <c r="P34" i="21"/>
  <c r="O34" i="21"/>
  <c r="N34" i="21"/>
  <c r="M34" i="21"/>
  <c r="L34" i="21"/>
  <c r="K34" i="21"/>
  <c r="J34" i="21"/>
  <c r="I34" i="21"/>
  <c r="H34" i="21"/>
  <c r="G34" i="21"/>
  <c r="F34" i="21"/>
  <c r="E34" i="21"/>
  <c r="D34" i="21"/>
  <c r="C34" i="21"/>
  <c r="B34" i="21"/>
  <c r="Q33" i="21"/>
  <c r="P33" i="21"/>
  <c r="O33" i="21"/>
  <c r="N33" i="21"/>
  <c r="M33" i="21"/>
  <c r="L33" i="21"/>
  <c r="K33" i="21"/>
  <c r="J33" i="21"/>
  <c r="I33" i="21"/>
  <c r="H33" i="21"/>
  <c r="G33" i="21"/>
  <c r="F33" i="21"/>
  <c r="E33" i="21"/>
  <c r="D33" i="21"/>
  <c r="C33" i="21"/>
  <c r="B33" i="21"/>
  <c r="Q31" i="21"/>
  <c r="P31" i="21"/>
  <c r="O31" i="21"/>
  <c r="N31" i="21"/>
  <c r="M31" i="21"/>
  <c r="L31" i="21"/>
  <c r="K31" i="21"/>
  <c r="J31" i="21"/>
  <c r="I31" i="21"/>
  <c r="H31" i="21"/>
  <c r="G31" i="21"/>
  <c r="F31" i="21"/>
  <c r="E31" i="21"/>
  <c r="D31" i="21"/>
  <c r="C31" i="21"/>
  <c r="B31" i="21"/>
  <c r="Q30" i="21"/>
  <c r="P30" i="21"/>
  <c r="O30" i="21"/>
  <c r="N30" i="21"/>
  <c r="M30" i="21"/>
  <c r="L30" i="21"/>
  <c r="K30" i="21"/>
  <c r="J30" i="21"/>
  <c r="I30" i="21"/>
  <c r="H30" i="21"/>
  <c r="G30" i="21"/>
  <c r="F30" i="21"/>
  <c r="E30" i="21"/>
  <c r="D30" i="21"/>
  <c r="C30" i="21"/>
  <c r="B30" i="21"/>
  <c r="Q28" i="21"/>
  <c r="P28" i="21"/>
  <c r="O28" i="21"/>
  <c r="N28" i="21"/>
  <c r="M28" i="21"/>
  <c r="L28" i="21"/>
  <c r="K28" i="21"/>
  <c r="J28" i="21"/>
  <c r="I28" i="21"/>
  <c r="H28" i="21"/>
  <c r="G28" i="21"/>
  <c r="F28" i="21"/>
  <c r="E28" i="21"/>
  <c r="D28" i="21"/>
  <c r="C28" i="21"/>
  <c r="B28" i="21"/>
  <c r="Q27" i="21"/>
  <c r="P27" i="21"/>
  <c r="O27" i="21"/>
  <c r="N27" i="21"/>
  <c r="M27" i="21"/>
  <c r="L27" i="21"/>
  <c r="K27" i="21"/>
  <c r="J27" i="21"/>
  <c r="I27" i="21"/>
  <c r="H27" i="21"/>
  <c r="G27" i="21"/>
  <c r="F27" i="21"/>
  <c r="E27" i="21"/>
  <c r="D27" i="21"/>
  <c r="C27" i="21"/>
  <c r="B27" i="21"/>
  <c r="Q25" i="21"/>
  <c r="P25" i="21"/>
  <c r="O25" i="21"/>
  <c r="N25" i="21"/>
  <c r="M25" i="21"/>
  <c r="L25" i="21"/>
  <c r="K25" i="21"/>
  <c r="J25" i="21"/>
  <c r="I25" i="21"/>
  <c r="H25" i="21"/>
  <c r="G25" i="21"/>
  <c r="F25" i="21"/>
  <c r="E25" i="21"/>
  <c r="D25" i="21"/>
  <c r="C25" i="21"/>
  <c r="B25" i="21"/>
  <c r="Q24" i="21"/>
  <c r="P24" i="21"/>
  <c r="O24" i="21"/>
  <c r="N24" i="21"/>
  <c r="M24" i="21"/>
  <c r="L24" i="21"/>
  <c r="K24" i="21"/>
  <c r="J24" i="21"/>
  <c r="I24" i="21"/>
  <c r="H24" i="21"/>
  <c r="G24" i="21"/>
  <c r="F24" i="21"/>
  <c r="E24" i="21"/>
  <c r="D24" i="21"/>
  <c r="C24" i="21"/>
  <c r="B24" i="21"/>
  <c r="Q22" i="21"/>
  <c r="P22" i="21"/>
  <c r="O22" i="21"/>
  <c r="N22" i="21"/>
  <c r="M22" i="21"/>
  <c r="L22" i="21"/>
  <c r="K22" i="21"/>
  <c r="J22" i="21"/>
  <c r="I22" i="21"/>
  <c r="H22" i="21"/>
  <c r="G22" i="21"/>
  <c r="F22" i="21"/>
  <c r="E22" i="21"/>
  <c r="D22" i="21"/>
  <c r="C22" i="21"/>
  <c r="B22" i="21"/>
  <c r="Q21" i="21"/>
  <c r="P21" i="21"/>
  <c r="O21" i="21"/>
  <c r="N21" i="21"/>
  <c r="M21" i="21"/>
  <c r="L21" i="21"/>
  <c r="K21" i="21"/>
  <c r="J21" i="21"/>
  <c r="I21" i="21"/>
  <c r="H21" i="21"/>
  <c r="G21" i="21"/>
  <c r="Q18" i="21"/>
  <c r="P18" i="21"/>
  <c r="O18" i="21"/>
  <c r="N18" i="21"/>
  <c r="M18" i="21"/>
  <c r="L18" i="21"/>
  <c r="K18" i="21"/>
  <c r="J18" i="21"/>
  <c r="I18" i="21"/>
  <c r="H18" i="21"/>
  <c r="G18" i="21"/>
  <c r="F18" i="21"/>
  <c r="E18" i="21"/>
  <c r="D18" i="21"/>
  <c r="C18" i="21"/>
  <c r="B18" i="21"/>
  <c r="Q17" i="21"/>
  <c r="P17" i="21"/>
  <c r="O17" i="21"/>
  <c r="N17" i="21"/>
  <c r="M17" i="21"/>
  <c r="L17" i="21"/>
  <c r="K17" i="21"/>
  <c r="J17" i="21"/>
  <c r="I17" i="21"/>
  <c r="H17" i="21"/>
  <c r="G17" i="21"/>
  <c r="F17" i="21"/>
  <c r="E17" i="21"/>
  <c r="D17" i="21"/>
  <c r="C17" i="21"/>
  <c r="B17" i="21"/>
  <c r="Q15" i="21"/>
  <c r="P15" i="21"/>
  <c r="O15" i="21"/>
  <c r="N15" i="21"/>
  <c r="M15" i="21"/>
  <c r="L15" i="21"/>
  <c r="K15" i="21"/>
  <c r="J15" i="21"/>
  <c r="I15" i="21"/>
  <c r="H15" i="21"/>
  <c r="G15" i="21"/>
  <c r="F15" i="21"/>
  <c r="E15" i="21"/>
  <c r="D15" i="21"/>
  <c r="C15" i="21"/>
  <c r="B15" i="21"/>
  <c r="Q14" i="21"/>
  <c r="P14" i="21"/>
  <c r="O14" i="21"/>
  <c r="N14" i="21"/>
  <c r="M14" i="21"/>
  <c r="L14" i="21"/>
  <c r="K14" i="21"/>
  <c r="J14" i="21"/>
  <c r="I14" i="21"/>
  <c r="H14" i="21"/>
  <c r="G14" i="21"/>
  <c r="F14" i="21"/>
  <c r="E14" i="21"/>
  <c r="D14" i="21"/>
  <c r="C14" i="21"/>
  <c r="B14" i="21"/>
  <c r="Q12" i="21"/>
  <c r="P12" i="21"/>
  <c r="O12" i="21"/>
  <c r="N12" i="21"/>
  <c r="M12" i="21"/>
  <c r="L12" i="21"/>
  <c r="K12" i="21"/>
  <c r="J12" i="21"/>
  <c r="I12" i="21"/>
  <c r="H12" i="21"/>
  <c r="G12" i="21"/>
  <c r="F12" i="21"/>
  <c r="E12" i="21"/>
  <c r="D12" i="21"/>
  <c r="C12" i="21"/>
  <c r="B12" i="21"/>
  <c r="Q11" i="21"/>
  <c r="P11" i="21"/>
  <c r="O11" i="21"/>
  <c r="N11" i="21"/>
  <c r="M11" i="21"/>
  <c r="L11" i="21"/>
  <c r="K11" i="21"/>
  <c r="J11" i="21"/>
  <c r="I11" i="21"/>
  <c r="H11" i="21"/>
  <c r="G11" i="21"/>
  <c r="F11" i="21"/>
  <c r="E11" i="21"/>
  <c r="D11" i="21"/>
  <c r="C11" i="21"/>
  <c r="B11" i="21"/>
  <c r="Q9" i="21"/>
  <c r="P9" i="21"/>
  <c r="O9" i="21"/>
  <c r="N9" i="21"/>
  <c r="M9" i="21"/>
  <c r="L9" i="21"/>
  <c r="K9" i="21"/>
  <c r="J9" i="21"/>
  <c r="I9" i="21"/>
  <c r="H9" i="21"/>
  <c r="G9" i="21"/>
  <c r="F9" i="21"/>
  <c r="E9" i="21"/>
  <c r="D9" i="21"/>
  <c r="C9" i="21"/>
  <c r="B9" i="21"/>
  <c r="Q8" i="21"/>
  <c r="P8" i="21"/>
  <c r="O8" i="21"/>
  <c r="N8" i="21"/>
  <c r="M8" i="21"/>
  <c r="L8" i="21"/>
  <c r="K8" i="21"/>
  <c r="J8" i="21"/>
  <c r="I8" i="21"/>
  <c r="H8" i="21"/>
  <c r="G8" i="21"/>
  <c r="F8" i="21"/>
  <c r="E8" i="21"/>
  <c r="D8" i="21"/>
  <c r="C8" i="21"/>
  <c r="B8" i="21"/>
  <c r="Q6" i="21"/>
  <c r="P6" i="21"/>
  <c r="O6" i="21"/>
  <c r="N6" i="21"/>
  <c r="M6" i="21"/>
  <c r="L6" i="21"/>
  <c r="K6" i="21"/>
  <c r="J6" i="21"/>
  <c r="I6" i="21"/>
  <c r="H6" i="21"/>
  <c r="G6" i="21"/>
  <c r="F6" i="21"/>
  <c r="E6" i="21"/>
  <c r="D6" i="21"/>
  <c r="C6" i="21"/>
  <c r="B6" i="21"/>
  <c r="Q5" i="21"/>
  <c r="P5" i="21"/>
  <c r="O5" i="21"/>
  <c r="N5" i="21"/>
  <c r="M5" i="21"/>
  <c r="L5" i="21"/>
  <c r="K5" i="21"/>
  <c r="J5" i="21"/>
  <c r="I5" i="21"/>
  <c r="H5" i="21"/>
  <c r="G5" i="21"/>
  <c r="C14" i="27"/>
  <c r="B14" i="27"/>
  <c r="C12" i="27"/>
  <c r="B12" i="27"/>
  <c r="C10" i="27"/>
  <c r="B10" i="27"/>
  <c r="C8" i="27"/>
  <c r="B8" i="27"/>
  <c r="C6" i="27"/>
  <c r="B6" i="27"/>
  <c r="C5" i="27"/>
  <c r="B5" i="27"/>
  <c r="BB26" i="60"/>
  <c r="BA26" i="60"/>
  <c r="AZ26" i="60"/>
  <c r="AY26" i="60"/>
  <c r="AX26" i="60"/>
  <c r="AW26" i="60"/>
  <c r="AV26" i="60"/>
  <c r="AU26" i="60"/>
  <c r="AT26" i="60"/>
  <c r="AS26" i="60"/>
  <c r="AR26" i="60"/>
  <c r="AQ26" i="60"/>
  <c r="AP26" i="60"/>
  <c r="AO26" i="60"/>
  <c r="AN26" i="60"/>
  <c r="AM26" i="60"/>
  <c r="AL26" i="60"/>
  <c r="AK26" i="60"/>
  <c r="AJ26" i="60"/>
  <c r="AI26" i="60"/>
  <c r="AH26" i="60"/>
  <c r="AG26" i="60"/>
  <c r="AF26" i="60"/>
  <c r="AE26" i="60"/>
  <c r="AD26" i="60"/>
  <c r="AC26" i="60"/>
  <c r="AB26" i="60"/>
  <c r="AA26" i="60"/>
  <c r="Z26" i="60"/>
  <c r="Y26" i="60"/>
  <c r="X26" i="60"/>
  <c r="W26" i="60"/>
  <c r="V26" i="60"/>
  <c r="U26" i="60"/>
  <c r="T26" i="60"/>
  <c r="S26" i="60"/>
  <c r="R26" i="60"/>
  <c r="Q26" i="60"/>
  <c r="P26" i="60"/>
  <c r="O26" i="60"/>
  <c r="N26" i="60"/>
  <c r="M26" i="60"/>
  <c r="L26" i="60"/>
  <c r="K26" i="60"/>
  <c r="J26" i="60"/>
  <c r="I26" i="60"/>
  <c r="H26" i="60"/>
  <c r="G26" i="60"/>
  <c r="F26" i="60"/>
  <c r="E26" i="60"/>
  <c r="D26" i="60"/>
  <c r="C26" i="60"/>
  <c r="B26" i="60"/>
  <c r="BB24" i="60"/>
  <c r="BA24" i="60"/>
  <c r="AZ24" i="60"/>
  <c r="AY24" i="60"/>
  <c r="AX24" i="60"/>
  <c r="AW24" i="60"/>
  <c r="AV24" i="60"/>
  <c r="AU24" i="60"/>
  <c r="AT24" i="60"/>
  <c r="AS24" i="60"/>
  <c r="AR24" i="60"/>
  <c r="AQ24" i="60"/>
  <c r="AP24" i="60"/>
  <c r="AO24" i="60"/>
  <c r="AN24" i="60"/>
  <c r="AM24" i="60"/>
  <c r="AL24" i="60"/>
  <c r="AK24" i="60"/>
  <c r="AJ24" i="60"/>
  <c r="AI24" i="60"/>
  <c r="AH24" i="60"/>
  <c r="AG24" i="60"/>
  <c r="AF24" i="60"/>
  <c r="AE24" i="60"/>
  <c r="AD24" i="60"/>
  <c r="AC24" i="60"/>
  <c r="AB24" i="60"/>
  <c r="AA24" i="60"/>
  <c r="Z24" i="60"/>
  <c r="Y24" i="60"/>
  <c r="X24" i="60"/>
  <c r="W24" i="60"/>
  <c r="V24" i="60"/>
  <c r="U24" i="60"/>
  <c r="T24" i="60"/>
  <c r="S24" i="60"/>
  <c r="R24" i="60"/>
  <c r="Q24" i="60"/>
  <c r="P24" i="60"/>
  <c r="O24" i="60"/>
  <c r="N24" i="60"/>
  <c r="M24" i="60"/>
  <c r="L24" i="60"/>
  <c r="K24" i="60"/>
  <c r="J24" i="60"/>
  <c r="I24" i="60"/>
  <c r="H24" i="60"/>
  <c r="G24" i="60"/>
  <c r="F24" i="60"/>
  <c r="E24" i="60"/>
  <c r="D24" i="60"/>
  <c r="C24" i="60"/>
  <c r="B24" i="60"/>
  <c r="BB22" i="60"/>
  <c r="BA22" i="60"/>
  <c r="AZ22" i="60"/>
  <c r="AY22" i="60"/>
  <c r="AX22" i="60"/>
  <c r="AW22" i="60"/>
  <c r="AV22" i="60"/>
  <c r="AU22" i="60"/>
  <c r="AT22" i="60"/>
  <c r="AS22" i="60"/>
  <c r="AR22" i="60"/>
  <c r="AQ22" i="60"/>
  <c r="AP22" i="60"/>
  <c r="AO22" i="60"/>
  <c r="AN22" i="60"/>
  <c r="AM22" i="60"/>
  <c r="AL22" i="60"/>
  <c r="AK22" i="60"/>
  <c r="AJ22" i="60"/>
  <c r="AI22" i="60"/>
  <c r="AH22" i="60"/>
  <c r="AG22" i="60"/>
  <c r="AF22" i="60"/>
  <c r="AE22" i="60"/>
  <c r="AD22" i="60"/>
  <c r="AC22" i="60"/>
  <c r="AB22" i="60"/>
  <c r="AA22" i="60"/>
  <c r="Z22" i="60"/>
  <c r="Y22" i="60"/>
  <c r="X22" i="60"/>
  <c r="W22" i="60"/>
  <c r="V22" i="60"/>
  <c r="U22" i="60"/>
  <c r="T22" i="60"/>
  <c r="S22" i="60"/>
  <c r="R22" i="60"/>
  <c r="Q22" i="60"/>
  <c r="P22" i="60"/>
  <c r="O22" i="60"/>
  <c r="N22" i="60"/>
  <c r="M22" i="60"/>
  <c r="L22" i="60"/>
  <c r="K22" i="60"/>
  <c r="J22" i="60"/>
  <c r="I22" i="60"/>
  <c r="H22" i="60"/>
  <c r="G22" i="60"/>
  <c r="F22" i="60"/>
  <c r="E22" i="60"/>
  <c r="D22" i="60"/>
  <c r="C22" i="60"/>
  <c r="B22" i="60"/>
  <c r="BB20" i="60"/>
  <c r="BA20" i="60"/>
  <c r="AZ20" i="60"/>
  <c r="AY20" i="60"/>
  <c r="AX20" i="60"/>
  <c r="AW20" i="60"/>
  <c r="AV20" i="60"/>
  <c r="AU20" i="60"/>
  <c r="AT20" i="60"/>
  <c r="AS20" i="60"/>
  <c r="AR20" i="60"/>
  <c r="AQ20" i="60"/>
  <c r="AP20" i="60"/>
  <c r="AO20" i="60"/>
  <c r="AN20" i="60"/>
  <c r="AM20" i="60"/>
  <c r="AL20" i="60"/>
  <c r="AK20" i="60"/>
  <c r="AJ20" i="60"/>
  <c r="AI20" i="60"/>
  <c r="AH20" i="60"/>
  <c r="AG20" i="60"/>
  <c r="AF20" i="60"/>
  <c r="AE20" i="60"/>
  <c r="AD20" i="60"/>
  <c r="AC20" i="60"/>
  <c r="AB20" i="60"/>
  <c r="AA20" i="60"/>
  <c r="Z20" i="60"/>
  <c r="Y20" i="60"/>
  <c r="X20" i="60"/>
  <c r="W20" i="60"/>
  <c r="V20" i="60"/>
  <c r="U20" i="60"/>
  <c r="T20" i="60"/>
  <c r="S20" i="60"/>
  <c r="R20" i="60"/>
  <c r="Q20" i="60"/>
  <c r="P20" i="60"/>
  <c r="O20" i="60"/>
  <c r="N20" i="60"/>
  <c r="M20" i="60"/>
  <c r="L20" i="60"/>
  <c r="K20" i="60"/>
  <c r="J20" i="60"/>
  <c r="I20" i="60"/>
  <c r="H20" i="60"/>
  <c r="G20" i="60"/>
  <c r="F20" i="60"/>
  <c r="E20" i="60"/>
  <c r="D20" i="60"/>
  <c r="C20" i="60"/>
  <c r="B20" i="60"/>
  <c r="BB18" i="60"/>
  <c r="BA18" i="60"/>
  <c r="AZ18" i="60"/>
  <c r="AY18" i="60"/>
  <c r="AX18" i="60"/>
  <c r="AW18" i="60"/>
  <c r="AV18" i="60"/>
  <c r="AU18" i="60"/>
  <c r="AT18" i="60"/>
  <c r="AS18" i="60"/>
  <c r="AR18" i="60"/>
  <c r="AQ18" i="60"/>
  <c r="AP18" i="60"/>
  <c r="AO18" i="60"/>
  <c r="AN18" i="60"/>
  <c r="AM18" i="60"/>
  <c r="AL18" i="60"/>
  <c r="AK18" i="60"/>
  <c r="AJ18" i="60"/>
  <c r="AI18" i="60"/>
  <c r="AH18" i="60"/>
  <c r="AG18" i="60"/>
  <c r="AF18" i="60"/>
  <c r="AE18" i="60"/>
  <c r="AD18" i="60"/>
  <c r="AC18" i="60"/>
  <c r="AB18" i="60"/>
  <c r="AA18" i="60"/>
  <c r="Z18" i="60"/>
  <c r="Y18" i="60"/>
  <c r="X18" i="60"/>
  <c r="W18" i="60"/>
  <c r="V18" i="60"/>
  <c r="U18" i="60"/>
  <c r="T18" i="60"/>
  <c r="S18" i="60"/>
  <c r="R18" i="60"/>
  <c r="Q18" i="60"/>
  <c r="P18" i="60"/>
  <c r="O18" i="60"/>
  <c r="N18" i="60"/>
  <c r="M18" i="60"/>
  <c r="L18" i="60"/>
  <c r="K18" i="60"/>
  <c r="J18" i="60"/>
  <c r="I18" i="60"/>
  <c r="H18" i="60"/>
  <c r="G18" i="60"/>
  <c r="F18" i="60"/>
  <c r="E18" i="60"/>
  <c r="D18" i="60"/>
  <c r="C18" i="60"/>
  <c r="B18" i="60"/>
  <c r="BB17" i="60"/>
  <c r="BA17" i="60"/>
  <c r="AZ17" i="60"/>
  <c r="AY17" i="60"/>
  <c r="AX17" i="60"/>
  <c r="AW17" i="60"/>
  <c r="AV17" i="60"/>
  <c r="AU17" i="60"/>
  <c r="AT17" i="60"/>
  <c r="AS17" i="60"/>
  <c r="AR17" i="60"/>
  <c r="AQ17" i="60"/>
  <c r="AP17" i="60"/>
  <c r="AO17" i="60"/>
  <c r="AN17" i="60"/>
  <c r="AM17" i="60"/>
  <c r="AL17" i="60"/>
  <c r="AK17" i="60"/>
  <c r="AJ17" i="60"/>
  <c r="AI17" i="60"/>
  <c r="AH17" i="60"/>
  <c r="AG17" i="60"/>
  <c r="AF17" i="60"/>
  <c r="AE17" i="60"/>
  <c r="AD17" i="60"/>
  <c r="AC17" i="60"/>
  <c r="AB17" i="60"/>
  <c r="AA17" i="60"/>
  <c r="Z17" i="60"/>
  <c r="Y17" i="60"/>
  <c r="X17" i="60"/>
  <c r="W17" i="60"/>
  <c r="V17" i="60"/>
  <c r="U17" i="60"/>
  <c r="T17" i="60"/>
  <c r="S17" i="60"/>
  <c r="R17" i="60"/>
  <c r="Q17" i="60"/>
  <c r="P17" i="60"/>
  <c r="O17" i="60"/>
  <c r="N17" i="60"/>
  <c r="M17" i="60"/>
  <c r="L17" i="60"/>
  <c r="K17" i="60"/>
  <c r="J17" i="60"/>
  <c r="I17" i="60"/>
  <c r="H17" i="60"/>
  <c r="G17" i="60"/>
  <c r="F17" i="60"/>
  <c r="E17" i="60"/>
  <c r="D17" i="60"/>
  <c r="C17" i="60"/>
  <c r="B17" i="60"/>
  <c r="C26" i="26"/>
  <c r="B26" i="26"/>
  <c r="C24" i="26"/>
  <c r="B24" i="26"/>
  <c r="C22" i="26"/>
  <c r="B22" i="26"/>
  <c r="C20" i="26"/>
  <c r="B20" i="26"/>
  <c r="C18" i="26"/>
  <c r="B18" i="26"/>
  <c r="C17" i="26"/>
  <c r="B17" i="26"/>
  <c r="C14" i="26"/>
  <c r="B14" i="26"/>
  <c r="C12" i="26"/>
  <c r="B12" i="26"/>
  <c r="C10" i="26"/>
  <c r="B10" i="26"/>
  <c r="C8" i="26"/>
  <c r="B8" i="26"/>
  <c r="C6" i="26"/>
  <c r="B6" i="26"/>
  <c r="C5" i="26"/>
  <c r="B5" i="26"/>
  <c r="C26" i="17"/>
  <c r="B26" i="17"/>
  <c r="C24" i="17"/>
  <c r="B24" i="17"/>
  <c r="C22" i="17"/>
  <c r="B22" i="17"/>
  <c r="C20" i="17"/>
  <c r="B20" i="17"/>
  <c r="C18" i="17"/>
  <c r="B18" i="17"/>
  <c r="C17" i="17"/>
  <c r="B17" i="17"/>
  <c r="C14" i="17"/>
  <c r="B14" i="17"/>
  <c r="C12" i="17"/>
  <c r="B12" i="17"/>
  <c r="C10" i="17"/>
  <c r="B10" i="17"/>
  <c r="C8" i="17"/>
  <c r="B8" i="17"/>
  <c r="C6" i="17"/>
  <c r="B6" i="17"/>
  <c r="C5" i="17"/>
  <c r="B5" i="17"/>
  <c r="C20" i="52"/>
  <c r="B20" i="52"/>
  <c r="C18" i="52"/>
  <c r="B18" i="52"/>
  <c r="C17" i="52"/>
  <c r="B17" i="52"/>
  <c r="C15" i="52"/>
  <c r="B15" i="52"/>
  <c r="C14" i="52"/>
  <c r="B14" i="52"/>
  <c r="C12" i="52"/>
  <c r="B12" i="52"/>
  <c r="C11" i="52"/>
  <c r="B11" i="52"/>
  <c r="C9" i="52"/>
  <c r="B9" i="52"/>
  <c r="C8" i="52"/>
  <c r="B8" i="52"/>
  <c r="C6" i="52"/>
  <c r="B6" i="52"/>
  <c r="C5" i="52"/>
  <c r="B5" i="52"/>
  <c r="AS41" i="59"/>
  <c r="AR41" i="59"/>
  <c r="AQ41" i="59"/>
  <c r="AP41" i="59"/>
  <c r="AO41" i="59"/>
  <c r="AN41" i="59"/>
  <c r="AM41" i="59"/>
  <c r="AL41" i="59"/>
  <c r="AK41" i="59"/>
  <c r="AJ41" i="59"/>
  <c r="AI41" i="59"/>
  <c r="AH41" i="59"/>
  <c r="AG41" i="59"/>
  <c r="AF41" i="59"/>
  <c r="AE41" i="59"/>
  <c r="AD41" i="59"/>
  <c r="AC41" i="59"/>
  <c r="AB41" i="59"/>
  <c r="AA41" i="59"/>
  <c r="Z41" i="59"/>
  <c r="Y41" i="59"/>
  <c r="X41" i="59"/>
  <c r="W41" i="59"/>
  <c r="V41" i="59"/>
  <c r="U41" i="59"/>
  <c r="T41" i="59"/>
  <c r="S41" i="59"/>
  <c r="R41" i="59"/>
  <c r="Q41" i="59"/>
  <c r="P41" i="59"/>
  <c r="O41" i="59"/>
  <c r="N41" i="59"/>
  <c r="M41" i="59"/>
  <c r="L41" i="59"/>
  <c r="K41" i="59"/>
  <c r="J41" i="59"/>
  <c r="I41" i="59"/>
  <c r="H41" i="59"/>
  <c r="G41" i="59"/>
  <c r="F41" i="59"/>
  <c r="E41" i="59"/>
  <c r="D41" i="59"/>
  <c r="C41" i="59"/>
  <c r="B41" i="59"/>
  <c r="BB39" i="59"/>
  <c r="BA39" i="59"/>
  <c r="AZ39" i="59"/>
  <c r="AY39" i="59"/>
  <c r="AX39" i="59"/>
  <c r="AW39" i="59"/>
  <c r="AV39" i="59"/>
  <c r="AU39" i="59"/>
  <c r="AT39" i="59"/>
  <c r="AS39" i="59"/>
  <c r="AR39" i="59"/>
  <c r="AQ39" i="59"/>
  <c r="AP39" i="59"/>
  <c r="AO39" i="59"/>
  <c r="AN39" i="59"/>
  <c r="AM39" i="59"/>
  <c r="AL39" i="59"/>
  <c r="AK39" i="59"/>
  <c r="AJ39" i="59"/>
  <c r="AI39" i="59"/>
  <c r="AH39" i="59"/>
  <c r="AG39" i="59"/>
  <c r="AF39" i="59"/>
  <c r="AE39" i="59"/>
  <c r="AD39" i="59"/>
  <c r="AC39" i="59"/>
  <c r="AB39" i="59"/>
  <c r="AA39" i="59"/>
  <c r="Z39" i="59"/>
  <c r="Y39" i="59"/>
  <c r="X39" i="59"/>
  <c r="W39" i="59"/>
  <c r="V39" i="59"/>
  <c r="U39" i="59"/>
  <c r="T39" i="59"/>
  <c r="S39" i="59"/>
  <c r="R39" i="59"/>
  <c r="Q39" i="59"/>
  <c r="P39" i="59"/>
  <c r="O39" i="59"/>
  <c r="N39" i="59"/>
  <c r="M39" i="59"/>
  <c r="L39" i="59"/>
  <c r="K39" i="59"/>
  <c r="J39" i="59"/>
  <c r="I39" i="59"/>
  <c r="H39" i="59"/>
  <c r="G39" i="59"/>
  <c r="F39" i="59"/>
  <c r="E39" i="59"/>
  <c r="D39" i="59"/>
  <c r="C39" i="59"/>
  <c r="B39" i="59"/>
  <c r="BB37" i="59"/>
  <c r="BA37" i="59"/>
  <c r="AZ37" i="59"/>
  <c r="AY37" i="59"/>
  <c r="AX37" i="59"/>
  <c r="AW37" i="59"/>
  <c r="AV37" i="59"/>
  <c r="AU37" i="59"/>
  <c r="AT37" i="59"/>
  <c r="AS37" i="59"/>
  <c r="AR37" i="59"/>
  <c r="AQ37" i="59"/>
  <c r="AP37" i="59"/>
  <c r="AO37" i="59"/>
  <c r="AN37" i="59"/>
  <c r="AM37" i="59"/>
  <c r="AL37" i="59"/>
  <c r="AK37" i="59"/>
  <c r="AJ37" i="59"/>
  <c r="AI37" i="59"/>
  <c r="AH37" i="59"/>
  <c r="AG37" i="59"/>
  <c r="AF37" i="59"/>
  <c r="AE37" i="59"/>
  <c r="AD37" i="59"/>
  <c r="AC37" i="59"/>
  <c r="AB37" i="59"/>
  <c r="AA37" i="59"/>
  <c r="Z37" i="59"/>
  <c r="Y37" i="59"/>
  <c r="X37" i="59"/>
  <c r="W37" i="59"/>
  <c r="V37" i="59"/>
  <c r="U37" i="59"/>
  <c r="T37" i="59"/>
  <c r="S37" i="59"/>
  <c r="R37" i="59"/>
  <c r="Q37" i="59"/>
  <c r="P37" i="59"/>
  <c r="O37" i="59"/>
  <c r="N37" i="59"/>
  <c r="M37" i="59"/>
  <c r="L37" i="59"/>
  <c r="K37" i="59"/>
  <c r="J37" i="59"/>
  <c r="I37" i="59"/>
  <c r="H37" i="59"/>
  <c r="G37" i="59"/>
  <c r="F37" i="59"/>
  <c r="E37" i="59"/>
  <c r="D37" i="59"/>
  <c r="C37" i="59"/>
  <c r="B37" i="59"/>
  <c r="BB36" i="59"/>
  <c r="BA36" i="59"/>
  <c r="AZ36" i="59"/>
  <c r="AY36" i="59"/>
  <c r="AX36" i="59"/>
  <c r="AW36" i="59"/>
  <c r="AV36" i="59"/>
  <c r="AU36" i="59"/>
  <c r="AT36" i="59"/>
  <c r="AS36" i="59"/>
  <c r="AR36" i="59"/>
  <c r="AQ36" i="59"/>
  <c r="AP36" i="59"/>
  <c r="AO36" i="59"/>
  <c r="AN36" i="59"/>
  <c r="AM36" i="59"/>
  <c r="AL36" i="59"/>
  <c r="AK36" i="59"/>
  <c r="AJ36" i="59"/>
  <c r="AI36" i="59"/>
  <c r="AH36" i="59"/>
  <c r="AG36" i="59"/>
  <c r="AF36" i="59"/>
  <c r="AE36" i="59"/>
  <c r="AD36" i="59"/>
  <c r="AC36" i="59"/>
  <c r="AB36" i="59"/>
  <c r="AA36" i="59"/>
  <c r="Z36" i="59"/>
  <c r="Y36" i="59"/>
  <c r="X36" i="59"/>
  <c r="W36" i="59"/>
  <c r="V36" i="59"/>
  <c r="U36" i="59"/>
  <c r="T36" i="59"/>
  <c r="S36" i="59"/>
  <c r="R36" i="59"/>
  <c r="Q36" i="59"/>
  <c r="P36" i="59"/>
  <c r="O36" i="59"/>
  <c r="N36" i="59"/>
  <c r="M36" i="59"/>
  <c r="L36" i="59"/>
  <c r="K36" i="59"/>
  <c r="J36" i="59"/>
  <c r="I36" i="59"/>
  <c r="H36" i="59"/>
  <c r="G36" i="59"/>
  <c r="F36" i="59"/>
  <c r="E36" i="59"/>
  <c r="D36" i="59"/>
  <c r="C36" i="59"/>
  <c r="B36" i="59"/>
  <c r="BB34" i="59"/>
  <c r="BA34" i="59"/>
  <c r="AZ34" i="59"/>
  <c r="AY34" i="59"/>
  <c r="AX34" i="59"/>
  <c r="AW34" i="59"/>
  <c r="AV34" i="59"/>
  <c r="AU34" i="59"/>
  <c r="AT34" i="59"/>
  <c r="AS34" i="59"/>
  <c r="AR34" i="59"/>
  <c r="AQ34" i="59"/>
  <c r="AP34" i="59"/>
  <c r="AO34" i="59"/>
  <c r="AN34" i="59"/>
  <c r="AM34" i="59"/>
  <c r="AL34" i="59"/>
  <c r="AK34" i="59"/>
  <c r="AJ34" i="59"/>
  <c r="AI34" i="59"/>
  <c r="AH34" i="59"/>
  <c r="AG34" i="59"/>
  <c r="AF34" i="59"/>
  <c r="AE34" i="59"/>
  <c r="AD34" i="59"/>
  <c r="AC34" i="59"/>
  <c r="AB34" i="59"/>
  <c r="AA34" i="59"/>
  <c r="Z34" i="59"/>
  <c r="Y34" i="59"/>
  <c r="X34" i="59"/>
  <c r="W34" i="59"/>
  <c r="V34" i="59"/>
  <c r="U34" i="59"/>
  <c r="T34" i="59"/>
  <c r="S34" i="59"/>
  <c r="R34" i="59"/>
  <c r="Q34" i="59"/>
  <c r="P34" i="59"/>
  <c r="O34" i="59"/>
  <c r="N34" i="59"/>
  <c r="M34" i="59"/>
  <c r="L34" i="59"/>
  <c r="K34" i="59"/>
  <c r="J34" i="59"/>
  <c r="I34" i="59"/>
  <c r="H34" i="59"/>
  <c r="G34" i="59"/>
  <c r="F34" i="59"/>
  <c r="E34" i="59"/>
  <c r="D34" i="59"/>
  <c r="C34" i="59"/>
  <c r="B34" i="59"/>
  <c r="BB33" i="59"/>
  <c r="BA33" i="59"/>
  <c r="AZ33" i="59"/>
  <c r="AY33" i="59"/>
  <c r="AX33" i="59"/>
  <c r="AW33" i="59"/>
  <c r="AV33" i="59"/>
  <c r="AU33" i="59"/>
  <c r="AT33" i="59"/>
  <c r="AS33" i="59"/>
  <c r="AR33" i="59"/>
  <c r="AQ33" i="59"/>
  <c r="AP33" i="59"/>
  <c r="AO33" i="59"/>
  <c r="AN33" i="59"/>
  <c r="AM33" i="59"/>
  <c r="AL33" i="59"/>
  <c r="AK33" i="59"/>
  <c r="AJ33" i="59"/>
  <c r="AI33" i="59"/>
  <c r="AH33" i="59"/>
  <c r="AG33" i="59"/>
  <c r="AF33" i="59"/>
  <c r="AE33" i="59"/>
  <c r="AD33" i="59"/>
  <c r="AC33" i="59"/>
  <c r="AB33" i="59"/>
  <c r="AA33" i="59"/>
  <c r="Z33" i="59"/>
  <c r="Y33" i="59"/>
  <c r="X33" i="59"/>
  <c r="W33" i="59"/>
  <c r="V33" i="59"/>
  <c r="U33" i="59"/>
  <c r="T33" i="59"/>
  <c r="S33" i="59"/>
  <c r="R33" i="59"/>
  <c r="Q33" i="59"/>
  <c r="P33" i="59"/>
  <c r="O33" i="59"/>
  <c r="N33" i="59"/>
  <c r="M33" i="59"/>
  <c r="L33" i="59"/>
  <c r="K33" i="59"/>
  <c r="J33" i="59"/>
  <c r="I33" i="59"/>
  <c r="H33" i="59"/>
  <c r="G33" i="59"/>
  <c r="F33" i="59"/>
  <c r="E33" i="59"/>
  <c r="D33" i="59"/>
  <c r="C33" i="59"/>
  <c r="B33" i="59"/>
  <c r="BB31" i="59"/>
  <c r="BA31" i="59"/>
  <c r="AZ31" i="59"/>
  <c r="AY31" i="59"/>
  <c r="AX31" i="59"/>
  <c r="AW31" i="59"/>
  <c r="AV31" i="59"/>
  <c r="AU31" i="59"/>
  <c r="AT31" i="59"/>
  <c r="AS31" i="59"/>
  <c r="AR31" i="59"/>
  <c r="AQ31" i="59"/>
  <c r="AP31" i="59"/>
  <c r="AO31" i="59"/>
  <c r="AN31" i="59"/>
  <c r="AM31" i="59"/>
  <c r="AL31" i="59"/>
  <c r="AK31" i="59"/>
  <c r="AJ31" i="59"/>
  <c r="AI31" i="59"/>
  <c r="AH31" i="59"/>
  <c r="AG31" i="59"/>
  <c r="AF31" i="59"/>
  <c r="AE31" i="59"/>
  <c r="AD31" i="59"/>
  <c r="AC31" i="59"/>
  <c r="AB31" i="59"/>
  <c r="AA31" i="59"/>
  <c r="Z31" i="59"/>
  <c r="Y31" i="59"/>
  <c r="X31" i="59"/>
  <c r="W31" i="59"/>
  <c r="V31" i="59"/>
  <c r="U31" i="59"/>
  <c r="T31" i="59"/>
  <c r="S31" i="59"/>
  <c r="R31" i="59"/>
  <c r="Q31" i="59"/>
  <c r="P31" i="59"/>
  <c r="O31" i="59"/>
  <c r="N31" i="59"/>
  <c r="M31" i="59"/>
  <c r="L31" i="59"/>
  <c r="K31" i="59"/>
  <c r="J31" i="59"/>
  <c r="I31" i="59"/>
  <c r="H31" i="59"/>
  <c r="G31" i="59"/>
  <c r="F31" i="59"/>
  <c r="E31" i="59"/>
  <c r="D31" i="59"/>
  <c r="C31" i="59"/>
  <c r="B31" i="59"/>
  <c r="BB30" i="59"/>
  <c r="BA30" i="59"/>
  <c r="AZ30" i="59"/>
  <c r="AY30" i="59"/>
  <c r="AX30" i="59"/>
  <c r="AW30" i="59"/>
  <c r="AV30" i="59"/>
  <c r="AU30" i="59"/>
  <c r="AT30" i="59"/>
  <c r="AS30" i="59"/>
  <c r="AR30" i="59"/>
  <c r="AQ30" i="59"/>
  <c r="AP30" i="59"/>
  <c r="AO30" i="59"/>
  <c r="AN30" i="59"/>
  <c r="AM30" i="59"/>
  <c r="AL30" i="59"/>
  <c r="AK30" i="59"/>
  <c r="AJ30" i="59"/>
  <c r="AI30" i="59"/>
  <c r="AH30" i="59"/>
  <c r="AG30" i="59"/>
  <c r="AF30" i="59"/>
  <c r="AE30" i="59"/>
  <c r="AD30" i="59"/>
  <c r="AC30" i="59"/>
  <c r="AB30" i="59"/>
  <c r="AA30" i="59"/>
  <c r="Z30" i="59"/>
  <c r="Y30" i="59"/>
  <c r="X30" i="59"/>
  <c r="W30" i="59"/>
  <c r="V30" i="59"/>
  <c r="U30" i="59"/>
  <c r="T30" i="59"/>
  <c r="S30" i="59"/>
  <c r="R30" i="59"/>
  <c r="Q30" i="59"/>
  <c r="P30" i="59"/>
  <c r="O30" i="59"/>
  <c r="N30" i="59"/>
  <c r="M30" i="59"/>
  <c r="L30" i="59"/>
  <c r="K30" i="59"/>
  <c r="J30" i="59"/>
  <c r="I30" i="59"/>
  <c r="H30" i="59"/>
  <c r="G30" i="59"/>
  <c r="F30" i="59"/>
  <c r="E30" i="59"/>
  <c r="D30" i="59"/>
  <c r="C30" i="59"/>
  <c r="B30" i="59"/>
  <c r="BB28" i="59"/>
  <c r="BA28" i="59"/>
  <c r="AZ28" i="59"/>
  <c r="AY28" i="59"/>
  <c r="AX28" i="59"/>
  <c r="AW28" i="59"/>
  <c r="AV28" i="59"/>
  <c r="AU28" i="59"/>
  <c r="AT28" i="59"/>
  <c r="AS28" i="59"/>
  <c r="AR28" i="59"/>
  <c r="AQ28" i="59"/>
  <c r="AP28" i="59"/>
  <c r="AO28" i="59"/>
  <c r="AN28" i="59"/>
  <c r="AM28" i="59"/>
  <c r="AL28" i="59"/>
  <c r="AK28" i="59"/>
  <c r="AJ28" i="59"/>
  <c r="AI28" i="59"/>
  <c r="AH28" i="59"/>
  <c r="AG28" i="59"/>
  <c r="AF28" i="59"/>
  <c r="AE28" i="59"/>
  <c r="AD28" i="59"/>
  <c r="AC28" i="59"/>
  <c r="AB28" i="59"/>
  <c r="AA28" i="59"/>
  <c r="Z28" i="59"/>
  <c r="Y28" i="59"/>
  <c r="X28" i="59"/>
  <c r="W28" i="59"/>
  <c r="V28" i="59"/>
  <c r="U28" i="59"/>
  <c r="T28" i="59"/>
  <c r="S28" i="59"/>
  <c r="R28" i="59"/>
  <c r="Q28" i="59"/>
  <c r="P28" i="59"/>
  <c r="O28" i="59"/>
  <c r="N28" i="59"/>
  <c r="M28" i="59"/>
  <c r="L28" i="59"/>
  <c r="K28" i="59"/>
  <c r="J28" i="59"/>
  <c r="I28" i="59"/>
  <c r="H28" i="59"/>
  <c r="G28" i="59"/>
  <c r="F28" i="59"/>
  <c r="E28" i="59"/>
  <c r="D28" i="59"/>
  <c r="C28" i="59"/>
  <c r="B28" i="59"/>
  <c r="BB27" i="59"/>
  <c r="BA27" i="59"/>
  <c r="AZ27" i="59"/>
  <c r="AY27" i="59"/>
  <c r="AX27" i="59"/>
  <c r="AW27" i="59"/>
  <c r="AV27" i="59"/>
  <c r="AU27" i="59"/>
  <c r="AT27" i="59"/>
  <c r="AS27" i="59"/>
  <c r="AR27" i="59"/>
  <c r="AQ27" i="59"/>
  <c r="AP27" i="59"/>
  <c r="AO27" i="59"/>
  <c r="AN27" i="59"/>
  <c r="AM27" i="59"/>
  <c r="AL27" i="59"/>
  <c r="AK27" i="59"/>
  <c r="AJ27" i="59"/>
  <c r="AI27" i="59"/>
  <c r="AH27" i="59"/>
  <c r="AG27" i="59"/>
  <c r="AF27" i="59"/>
  <c r="AE27" i="59"/>
  <c r="AD27" i="59"/>
  <c r="AC27" i="59"/>
  <c r="AB27" i="59"/>
  <c r="AA27" i="59"/>
  <c r="Z27" i="59"/>
  <c r="Y27" i="59"/>
  <c r="X27" i="59"/>
  <c r="W27" i="59"/>
  <c r="V27" i="59"/>
  <c r="U27" i="59"/>
  <c r="T27" i="59"/>
  <c r="S27" i="59"/>
  <c r="R27" i="59"/>
  <c r="Q27" i="59"/>
  <c r="P27" i="59"/>
  <c r="O27" i="59"/>
  <c r="N27" i="59"/>
  <c r="M27" i="59"/>
  <c r="L27" i="59"/>
  <c r="K27" i="59"/>
  <c r="J27" i="59"/>
  <c r="I27" i="59"/>
  <c r="H27" i="59"/>
  <c r="G27" i="59"/>
  <c r="F27" i="59"/>
  <c r="E27" i="59"/>
  <c r="D27" i="59"/>
  <c r="C27" i="59"/>
  <c r="B27" i="59"/>
  <c r="BB25" i="59"/>
  <c r="BA25" i="59"/>
  <c r="AZ25" i="59"/>
  <c r="AY25" i="59"/>
  <c r="AX25" i="59"/>
  <c r="AW25" i="59"/>
  <c r="AV25" i="59"/>
  <c r="AU25" i="59"/>
  <c r="AT25" i="59"/>
  <c r="AS25" i="59"/>
  <c r="AR25" i="59"/>
  <c r="AQ25" i="59"/>
  <c r="AP25" i="59"/>
  <c r="AO25" i="59"/>
  <c r="AN25" i="59"/>
  <c r="AM25" i="59"/>
  <c r="AL25" i="59"/>
  <c r="AK25" i="59"/>
  <c r="AJ25" i="59"/>
  <c r="AI25" i="59"/>
  <c r="AH25" i="59"/>
  <c r="AG25" i="59"/>
  <c r="AF25" i="59"/>
  <c r="AE25" i="59"/>
  <c r="AD25" i="59"/>
  <c r="AC25" i="59"/>
  <c r="AB25" i="59"/>
  <c r="AA25" i="59"/>
  <c r="Z25" i="59"/>
  <c r="Y25" i="59"/>
  <c r="X25" i="59"/>
  <c r="W25" i="59"/>
  <c r="V25" i="59"/>
  <c r="U25" i="59"/>
  <c r="T25" i="59"/>
  <c r="S25" i="59"/>
  <c r="R25" i="59"/>
  <c r="Q25" i="59"/>
  <c r="P25" i="59"/>
  <c r="O25" i="59"/>
  <c r="N25" i="59"/>
  <c r="M25" i="59"/>
  <c r="L25" i="59"/>
  <c r="K25" i="59"/>
  <c r="J25" i="59"/>
  <c r="I25" i="59"/>
  <c r="H25" i="59"/>
  <c r="G25" i="59"/>
  <c r="F25" i="59"/>
  <c r="E25" i="59"/>
  <c r="D25" i="59"/>
  <c r="C25" i="59"/>
  <c r="B25" i="59"/>
  <c r="BB24" i="59"/>
  <c r="BA24" i="59"/>
  <c r="AZ24" i="59"/>
  <c r="AY24" i="59"/>
  <c r="AX24" i="59"/>
  <c r="AW24" i="59"/>
  <c r="AV24" i="59"/>
  <c r="AU24" i="59"/>
  <c r="AT24" i="59"/>
  <c r="AS24" i="59"/>
  <c r="AR24" i="59"/>
  <c r="AQ24" i="59"/>
  <c r="AP24" i="59"/>
  <c r="AO24" i="59"/>
  <c r="AN24" i="59"/>
  <c r="AM24" i="59"/>
  <c r="AL24" i="59"/>
  <c r="AK24" i="59"/>
  <c r="AJ24" i="59"/>
  <c r="AI24" i="59"/>
  <c r="AH24" i="59"/>
  <c r="AG24" i="59"/>
  <c r="AF24" i="59"/>
  <c r="AE24" i="59"/>
  <c r="AD24" i="59"/>
  <c r="AC24" i="59"/>
  <c r="AB24" i="59"/>
  <c r="AA24" i="59"/>
  <c r="Z24" i="59"/>
  <c r="Y24" i="59"/>
  <c r="X24" i="59"/>
  <c r="W24" i="59"/>
  <c r="V24" i="59"/>
  <c r="U24" i="59"/>
  <c r="T24" i="59"/>
  <c r="S24" i="59"/>
  <c r="R24" i="59"/>
  <c r="Q24" i="59"/>
  <c r="P24" i="59"/>
  <c r="O24" i="59"/>
  <c r="N24" i="59"/>
  <c r="M24" i="59"/>
  <c r="L24" i="59"/>
  <c r="K24" i="59"/>
  <c r="J24" i="59"/>
  <c r="I24" i="59"/>
  <c r="H24" i="59"/>
  <c r="G24" i="59"/>
  <c r="F24" i="59"/>
  <c r="E24" i="59"/>
  <c r="D24" i="59"/>
  <c r="C24" i="59"/>
  <c r="B24" i="59"/>
  <c r="C41" i="51"/>
  <c r="B41" i="51"/>
  <c r="C39" i="51"/>
  <c r="B39" i="51"/>
  <c r="C37" i="51"/>
  <c r="B37" i="51"/>
  <c r="C36" i="51"/>
  <c r="B36" i="51"/>
  <c r="C34" i="51"/>
  <c r="B34" i="51"/>
  <c r="C33" i="51"/>
  <c r="B33" i="51"/>
  <c r="C31" i="51"/>
  <c r="B31" i="51"/>
  <c r="C30" i="51"/>
  <c r="B30" i="51"/>
  <c r="C28" i="51"/>
  <c r="B28" i="51"/>
  <c r="C27" i="51"/>
  <c r="B27" i="51"/>
  <c r="C25" i="51"/>
  <c r="B25" i="51"/>
  <c r="C24" i="51"/>
  <c r="B24" i="51"/>
  <c r="C22" i="51"/>
  <c r="B22" i="51"/>
  <c r="C20" i="51"/>
  <c r="B20" i="51"/>
  <c r="C18" i="51"/>
  <c r="B18" i="51"/>
  <c r="C17" i="51"/>
  <c r="B17" i="51"/>
  <c r="C15" i="51"/>
  <c r="B15" i="51"/>
  <c r="C14" i="51"/>
  <c r="B14" i="51"/>
  <c r="C12" i="51"/>
  <c r="B12" i="51"/>
  <c r="C11" i="51"/>
  <c r="B11" i="51"/>
  <c r="C9" i="51"/>
  <c r="B9" i="51"/>
  <c r="C8" i="51"/>
  <c r="B8" i="51"/>
  <c r="C6" i="51"/>
  <c r="B6" i="51"/>
  <c r="C5" i="51"/>
  <c r="B5" i="51"/>
  <c r="C41" i="50"/>
  <c r="B41" i="50"/>
  <c r="C39" i="50"/>
  <c r="B39" i="50"/>
  <c r="C37" i="50"/>
  <c r="B37" i="50"/>
  <c r="C36" i="50"/>
  <c r="B36" i="50"/>
  <c r="C34" i="50"/>
  <c r="B34" i="50"/>
  <c r="C33" i="50"/>
  <c r="B33" i="50"/>
  <c r="C31" i="50"/>
  <c r="B31" i="50"/>
  <c r="C30" i="50"/>
  <c r="B30" i="50"/>
  <c r="C28" i="50"/>
  <c r="B28" i="50"/>
  <c r="C27" i="50"/>
  <c r="B27" i="50"/>
  <c r="C25" i="50"/>
  <c r="B25" i="50"/>
  <c r="C24" i="50"/>
  <c r="B24" i="50"/>
  <c r="C22" i="50"/>
  <c r="B22" i="50"/>
  <c r="C20" i="50"/>
  <c r="B20" i="50"/>
  <c r="C18" i="50"/>
  <c r="B18" i="50"/>
  <c r="C17" i="50"/>
  <c r="B17" i="50"/>
  <c r="C15" i="50"/>
  <c r="B15" i="50"/>
  <c r="C14" i="50"/>
  <c r="B14" i="50"/>
  <c r="C12" i="50"/>
  <c r="B12" i="50"/>
  <c r="C11" i="50"/>
  <c r="B11" i="50"/>
  <c r="C9" i="50"/>
  <c r="B9" i="50"/>
  <c r="C8" i="50"/>
  <c r="B8" i="50"/>
  <c r="C6" i="50"/>
  <c r="B6" i="50"/>
  <c r="C5" i="50"/>
  <c r="B5" i="50"/>
  <c r="Y41" i="58"/>
  <c r="X41" i="58"/>
  <c r="W41" i="58"/>
  <c r="V41" i="58"/>
  <c r="U41" i="58"/>
  <c r="T41" i="58"/>
  <c r="S41" i="58"/>
  <c r="R41" i="58"/>
  <c r="Q41" i="58"/>
  <c r="P41" i="58"/>
  <c r="O41" i="58"/>
  <c r="N41" i="58"/>
  <c r="M41" i="58"/>
  <c r="L41" i="58"/>
  <c r="K41" i="58"/>
  <c r="J41" i="58"/>
  <c r="I41" i="58"/>
  <c r="H41" i="58"/>
  <c r="G41" i="58"/>
  <c r="F41" i="58"/>
  <c r="E41" i="58"/>
  <c r="D41" i="58"/>
  <c r="C41" i="58"/>
  <c r="B41" i="58"/>
  <c r="Y39" i="58"/>
  <c r="X39" i="58"/>
  <c r="W39" i="58"/>
  <c r="V39" i="58"/>
  <c r="U39" i="58"/>
  <c r="T39" i="58"/>
  <c r="S39" i="58"/>
  <c r="R39" i="58"/>
  <c r="Q39" i="58"/>
  <c r="P39" i="58"/>
  <c r="O39" i="58"/>
  <c r="N39" i="58"/>
  <c r="M39" i="58"/>
  <c r="L39" i="58"/>
  <c r="K39" i="58"/>
  <c r="J39" i="58"/>
  <c r="I39" i="58"/>
  <c r="H39" i="58"/>
  <c r="G39" i="58"/>
  <c r="F39" i="58"/>
  <c r="E39" i="58"/>
  <c r="D39" i="58"/>
  <c r="C39" i="58"/>
  <c r="B39" i="58"/>
  <c r="Y37" i="58"/>
  <c r="X37" i="58"/>
  <c r="W37" i="58"/>
  <c r="V37" i="58"/>
  <c r="U37" i="58"/>
  <c r="T37" i="58"/>
  <c r="S37" i="58"/>
  <c r="R37" i="58"/>
  <c r="Q37" i="58"/>
  <c r="P37" i="58"/>
  <c r="O37" i="58"/>
  <c r="N37" i="58"/>
  <c r="M37" i="58"/>
  <c r="L37" i="58"/>
  <c r="K37" i="58"/>
  <c r="J37" i="58"/>
  <c r="I37" i="58"/>
  <c r="H37" i="58"/>
  <c r="G37" i="58"/>
  <c r="F37" i="58"/>
  <c r="E37" i="58"/>
  <c r="D37" i="58"/>
  <c r="C37" i="58"/>
  <c r="B37" i="58"/>
  <c r="Y36" i="58"/>
  <c r="X36" i="58"/>
  <c r="W36" i="58"/>
  <c r="V36" i="58"/>
  <c r="U36" i="58"/>
  <c r="T36" i="58"/>
  <c r="S36" i="58"/>
  <c r="R36" i="58"/>
  <c r="Q36" i="58"/>
  <c r="P36" i="58"/>
  <c r="O36" i="58"/>
  <c r="N36" i="58"/>
  <c r="M36" i="58"/>
  <c r="L36" i="58"/>
  <c r="K36" i="58"/>
  <c r="J36" i="58"/>
  <c r="I36" i="58"/>
  <c r="H36" i="58"/>
  <c r="G36" i="58"/>
  <c r="F36" i="58"/>
  <c r="E36" i="58"/>
  <c r="D36" i="58"/>
  <c r="C36" i="58"/>
  <c r="B36" i="58"/>
  <c r="Y34" i="58"/>
  <c r="X34" i="58"/>
  <c r="W34" i="58"/>
  <c r="V34" i="58"/>
  <c r="U34" i="58"/>
  <c r="T34" i="58"/>
  <c r="S34" i="58"/>
  <c r="R34" i="58"/>
  <c r="Q34" i="58"/>
  <c r="P34" i="58"/>
  <c r="O34" i="58"/>
  <c r="N34" i="58"/>
  <c r="M34" i="58"/>
  <c r="L34" i="58"/>
  <c r="K34" i="58"/>
  <c r="J34" i="58"/>
  <c r="I34" i="58"/>
  <c r="H34" i="58"/>
  <c r="G34" i="58"/>
  <c r="F34" i="58"/>
  <c r="E34" i="58"/>
  <c r="D34" i="58"/>
  <c r="C34" i="58"/>
  <c r="B34" i="58"/>
  <c r="Y33" i="58"/>
  <c r="X33" i="58"/>
  <c r="W33" i="58"/>
  <c r="V33" i="58"/>
  <c r="U33" i="58"/>
  <c r="T33" i="58"/>
  <c r="S33" i="58"/>
  <c r="R33" i="58"/>
  <c r="Q33" i="58"/>
  <c r="P33" i="58"/>
  <c r="O33" i="58"/>
  <c r="N33" i="58"/>
  <c r="M33" i="58"/>
  <c r="L33" i="58"/>
  <c r="K33" i="58"/>
  <c r="J33" i="58"/>
  <c r="I33" i="58"/>
  <c r="H33" i="58"/>
  <c r="G33" i="58"/>
  <c r="F33" i="58"/>
  <c r="E33" i="58"/>
  <c r="D33" i="58"/>
  <c r="C33" i="58"/>
  <c r="B33" i="58"/>
  <c r="Y31" i="58"/>
  <c r="X31" i="58"/>
  <c r="W31" i="58"/>
  <c r="V31" i="58"/>
  <c r="U31" i="58"/>
  <c r="T31" i="58"/>
  <c r="S31" i="58"/>
  <c r="R31" i="58"/>
  <c r="Q31" i="58"/>
  <c r="P31" i="58"/>
  <c r="O31" i="58"/>
  <c r="N31" i="58"/>
  <c r="M31" i="58"/>
  <c r="L31" i="58"/>
  <c r="K31" i="58"/>
  <c r="J31" i="58"/>
  <c r="I31" i="58"/>
  <c r="H31" i="58"/>
  <c r="G31" i="58"/>
  <c r="F31" i="58"/>
  <c r="E31" i="58"/>
  <c r="D31" i="58"/>
  <c r="C31" i="58"/>
  <c r="B31" i="58"/>
  <c r="Y30" i="58"/>
  <c r="X30" i="58"/>
  <c r="W30" i="58"/>
  <c r="V30" i="58"/>
  <c r="U30" i="58"/>
  <c r="T30" i="58"/>
  <c r="S30" i="58"/>
  <c r="R30" i="58"/>
  <c r="Q30" i="58"/>
  <c r="P30" i="58"/>
  <c r="O30" i="58"/>
  <c r="N30" i="58"/>
  <c r="M30" i="58"/>
  <c r="L30" i="58"/>
  <c r="K30" i="58"/>
  <c r="J30" i="58"/>
  <c r="I30" i="58"/>
  <c r="H30" i="58"/>
  <c r="G30" i="58"/>
  <c r="F30" i="58"/>
  <c r="E30" i="58"/>
  <c r="D30" i="58"/>
  <c r="C30" i="58"/>
  <c r="B30" i="58"/>
  <c r="Y28" i="58"/>
  <c r="X28" i="58"/>
  <c r="W28" i="58"/>
  <c r="V28" i="58"/>
  <c r="U28" i="58"/>
  <c r="T28" i="58"/>
  <c r="S28" i="58"/>
  <c r="R28" i="58"/>
  <c r="Q28" i="58"/>
  <c r="P28" i="58"/>
  <c r="O28" i="58"/>
  <c r="N28" i="58"/>
  <c r="M28" i="58"/>
  <c r="L28" i="58"/>
  <c r="K28" i="58"/>
  <c r="J28" i="58"/>
  <c r="I28" i="58"/>
  <c r="H28" i="58"/>
  <c r="G28" i="58"/>
  <c r="F28" i="58"/>
  <c r="E28" i="58"/>
  <c r="D28" i="58"/>
  <c r="C28" i="58"/>
  <c r="B28" i="58"/>
  <c r="Y27" i="58"/>
  <c r="X27" i="58"/>
  <c r="W27" i="58"/>
  <c r="V27" i="58"/>
  <c r="U27" i="58"/>
  <c r="T27" i="58"/>
  <c r="S27" i="58"/>
  <c r="R27" i="58"/>
  <c r="Q27" i="58"/>
  <c r="P27" i="58"/>
  <c r="O27" i="58"/>
  <c r="N27" i="58"/>
  <c r="M27" i="58"/>
  <c r="L27" i="58"/>
  <c r="K27" i="58"/>
  <c r="J27" i="58"/>
  <c r="I27" i="58"/>
  <c r="H27" i="58"/>
  <c r="G27" i="58"/>
  <c r="F27" i="58"/>
  <c r="E27" i="58"/>
  <c r="D27" i="58"/>
  <c r="C27" i="58"/>
  <c r="B27" i="58"/>
  <c r="Y25" i="58"/>
  <c r="X25" i="58"/>
  <c r="W25" i="58"/>
  <c r="V25" i="58"/>
  <c r="U25" i="58"/>
  <c r="T25" i="58"/>
  <c r="S25" i="58"/>
  <c r="R25" i="58"/>
  <c r="Q25" i="58"/>
  <c r="P25" i="58"/>
  <c r="O25" i="58"/>
  <c r="N25" i="58"/>
  <c r="M25" i="58"/>
  <c r="L25" i="58"/>
  <c r="K25" i="58"/>
  <c r="J25" i="58"/>
  <c r="I25" i="58"/>
  <c r="H25" i="58"/>
  <c r="G25" i="58"/>
  <c r="F25" i="58"/>
  <c r="E25" i="58"/>
  <c r="D25" i="58"/>
  <c r="C25" i="58"/>
  <c r="B25" i="58"/>
  <c r="Y24" i="58"/>
  <c r="X24" i="58"/>
  <c r="W24" i="58"/>
  <c r="V24" i="58"/>
  <c r="U24" i="58"/>
  <c r="T24" i="58"/>
  <c r="S24" i="58"/>
  <c r="R24" i="58"/>
  <c r="Q24" i="58"/>
  <c r="P24" i="58"/>
  <c r="O24" i="58"/>
  <c r="N24" i="58"/>
  <c r="M24" i="58"/>
  <c r="L24" i="58"/>
  <c r="K24" i="58"/>
  <c r="J24" i="58"/>
  <c r="I24" i="58"/>
  <c r="H24" i="58"/>
  <c r="G24" i="58"/>
  <c r="F24" i="58"/>
  <c r="E24" i="58"/>
  <c r="D24" i="58"/>
  <c r="C24" i="58"/>
  <c r="B24" i="58"/>
  <c r="AF22" i="25"/>
  <c r="AE22" i="25"/>
  <c r="AD22" i="25"/>
  <c r="AC22" i="25"/>
  <c r="AB22" i="25"/>
  <c r="AA22" i="25"/>
  <c r="Z22" i="25"/>
  <c r="Y22" i="25"/>
  <c r="X22" i="25"/>
  <c r="W22" i="25"/>
  <c r="V22" i="25"/>
  <c r="U22" i="25"/>
  <c r="T22" i="25"/>
  <c r="S22" i="25"/>
  <c r="R22" i="25"/>
  <c r="Q22" i="25"/>
  <c r="P22" i="25"/>
  <c r="O22" i="25"/>
  <c r="N22" i="25"/>
  <c r="M22" i="25"/>
  <c r="L22" i="25"/>
  <c r="K22" i="25"/>
  <c r="J22" i="25"/>
  <c r="I22" i="25"/>
  <c r="H22" i="25"/>
  <c r="G22" i="25"/>
  <c r="F22" i="25"/>
  <c r="E22" i="25"/>
  <c r="D22" i="25"/>
  <c r="C22" i="25"/>
  <c r="B22" i="25"/>
  <c r="AF20" i="25"/>
  <c r="AE20" i="25"/>
  <c r="AD20" i="25"/>
  <c r="AC20" i="25"/>
  <c r="AB20" i="25"/>
  <c r="AA20" i="25"/>
  <c r="Z20" i="25"/>
  <c r="Y20" i="25"/>
  <c r="X20" i="25"/>
  <c r="W20" i="25"/>
  <c r="V20" i="25"/>
  <c r="U20" i="25"/>
  <c r="T20" i="25"/>
  <c r="S20" i="25"/>
  <c r="R20" i="25"/>
  <c r="Q20" i="25"/>
  <c r="P20" i="25"/>
  <c r="O20" i="25"/>
  <c r="N20" i="25"/>
  <c r="M20" i="25"/>
  <c r="L20" i="25"/>
  <c r="AF18" i="25"/>
  <c r="AE18" i="25"/>
  <c r="AD18" i="25"/>
  <c r="AC18" i="25"/>
  <c r="AB18" i="25"/>
  <c r="AA18" i="25"/>
  <c r="Z18" i="25"/>
  <c r="Y18" i="25"/>
  <c r="X18" i="25"/>
  <c r="W18" i="25"/>
  <c r="V18" i="25"/>
  <c r="U18" i="25"/>
  <c r="T18" i="25"/>
  <c r="S18" i="25"/>
  <c r="R18" i="25"/>
  <c r="Q18" i="25"/>
  <c r="P18" i="25"/>
  <c r="O18" i="25"/>
  <c r="N18" i="25"/>
  <c r="M18" i="25"/>
  <c r="L18" i="25"/>
  <c r="K18" i="25"/>
  <c r="J18" i="25"/>
  <c r="I18" i="25"/>
  <c r="H18" i="25"/>
  <c r="G18" i="25"/>
  <c r="F18" i="25"/>
  <c r="E18" i="25"/>
  <c r="D18" i="25"/>
  <c r="C18" i="25"/>
  <c r="B18" i="25"/>
  <c r="AF17" i="25"/>
  <c r="AE17" i="25"/>
  <c r="AD17" i="25"/>
  <c r="AC17" i="25"/>
  <c r="AB17" i="25"/>
  <c r="AA17" i="25"/>
  <c r="Z17" i="25"/>
  <c r="Y17" i="25"/>
  <c r="X17" i="25"/>
  <c r="W17" i="25"/>
  <c r="V17" i="25"/>
  <c r="U17" i="25"/>
  <c r="T17" i="25"/>
  <c r="S17" i="25"/>
  <c r="R17" i="25"/>
  <c r="Q17" i="25"/>
  <c r="P17" i="25"/>
  <c r="O17" i="25"/>
  <c r="N17" i="25"/>
  <c r="M17" i="25"/>
  <c r="L17" i="25"/>
  <c r="K17" i="25"/>
  <c r="J17" i="25"/>
  <c r="I17" i="25"/>
  <c r="H17" i="25"/>
  <c r="G17" i="25"/>
  <c r="F17" i="25"/>
  <c r="E17" i="25"/>
  <c r="D17" i="25"/>
  <c r="C17" i="25"/>
  <c r="B17" i="25"/>
  <c r="AF15" i="25"/>
  <c r="AE15" i="25"/>
  <c r="AD15" i="25"/>
  <c r="AC15" i="25"/>
  <c r="AB15" i="25"/>
  <c r="AA15" i="25"/>
  <c r="Z15" i="25"/>
  <c r="Y15" i="25"/>
  <c r="X15" i="25"/>
  <c r="W15" i="25"/>
  <c r="V15" i="25"/>
  <c r="U15" i="25"/>
  <c r="T15" i="25"/>
  <c r="S15" i="25"/>
  <c r="R15" i="25"/>
  <c r="Q15" i="25"/>
  <c r="P15" i="25"/>
  <c r="O15" i="25"/>
  <c r="N15" i="25"/>
  <c r="M15" i="25"/>
  <c r="L15" i="25"/>
  <c r="K15" i="25"/>
  <c r="J15" i="25"/>
  <c r="I15" i="25"/>
  <c r="H15" i="25"/>
  <c r="G15" i="25"/>
  <c r="F15" i="25"/>
  <c r="E15" i="25"/>
  <c r="D15" i="25"/>
  <c r="C15" i="25"/>
  <c r="B15" i="25"/>
  <c r="AF14" i="25"/>
  <c r="AE14" i="25"/>
  <c r="AD14" i="25"/>
  <c r="AC14" i="25"/>
  <c r="AB14" i="25"/>
  <c r="AA14" i="25"/>
  <c r="Z14" i="25"/>
  <c r="Y14" i="25"/>
  <c r="X14" i="25"/>
  <c r="W14" i="25"/>
  <c r="V14" i="25"/>
  <c r="U14" i="25"/>
  <c r="T14" i="25"/>
  <c r="S14" i="25"/>
  <c r="R14" i="25"/>
  <c r="Q14" i="25"/>
  <c r="P14" i="25"/>
  <c r="O14" i="25"/>
  <c r="N14" i="25"/>
  <c r="M14" i="25"/>
  <c r="L14" i="25"/>
  <c r="K14" i="25"/>
  <c r="J14" i="25"/>
  <c r="I14" i="25"/>
  <c r="H14" i="25"/>
  <c r="G14" i="25"/>
  <c r="F14" i="25"/>
  <c r="E14" i="25"/>
  <c r="D14" i="25"/>
  <c r="C14" i="25"/>
  <c r="B14"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B12" i="25"/>
  <c r="AF11" i="25"/>
  <c r="AE11" i="25"/>
  <c r="AD11" i="25"/>
  <c r="AC11" i="25"/>
  <c r="AB11" i="25"/>
  <c r="AA11" i="25"/>
  <c r="Z11" i="25"/>
  <c r="Y11" i="25"/>
  <c r="X11" i="25"/>
  <c r="W11" i="25"/>
  <c r="V11" i="25"/>
  <c r="U11" i="25"/>
  <c r="T11" i="25"/>
  <c r="S11" i="25"/>
  <c r="R11" i="25"/>
  <c r="Q11" i="25"/>
  <c r="P11" i="25"/>
  <c r="O11" i="25"/>
  <c r="N11" i="25"/>
  <c r="M11" i="25"/>
  <c r="L11" i="25"/>
  <c r="K11" i="25"/>
  <c r="J11" i="25"/>
  <c r="I11" i="25"/>
  <c r="H11" i="25"/>
  <c r="G11" i="25"/>
  <c r="F11" i="25"/>
  <c r="E11" i="25"/>
  <c r="D11" i="25"/>
  <c r="C11" i="25"/>
  <c r="B11" i="25"/>
  <c r="AF9" i="25"/>
  <c r="AE9" i="25"/>
  <c r="AD9" i="25"/>
  <c r="AC9" i="25"/>
  <c r="AB9" i="25"/>
  <c r="AA9" i="25"/>
  <c r="Z9" i="25"/>
  <c r="Y9" i="25"/>
  <c r="X9" i="25"/>
  <c r="W9" i="25"/>
  <c r="V9" i="25"/>
  <c r="U9" i="25"/>
  <c r="T9" i="25"/>
  <c r="S9" i="25"/>
  <c r="R9" i="25"/>
  <c r="Q9" i="25"/>
  <c r="P9" i="25"/>
  <c r="O9" i="25"/>
  <c r="N9" i="25"/>
  <c r="M9" i="25"/>
  <c r="L9" i="25"/>
  <c r="K9" i="25"/>
  <c r="J9" i="25"/>
  <c r="I9" i="25"/>
  <c r="H9" i="25"/>
  <c r="G9" i="25"/>
  <c r="F9" i="25"/>
  <c r="E9" i="25"/>
  <c r="D9" i="25"/>
  <c r="C9" i="25"/>
  <c r="B9" i="25"/>
  <c r="AF8" i="25"/>
  <c r="AE8" i="25"/>
  <c r="AD8" i="25"/>
  <c r="AC8" i="25"/>
  <c r="AB8" i="25"/>
  <c r="AA8" i="25"/>
  <c r="Z8" i="25"/>
  <c r="Y8" i="25"/>
  <c r="X8" i="25"/>
  <c r="W8" i="25"/>
  <c r="V8" i="25"/>
  <c r="U8" i="25"/>
  <c r="T8" i="25"/>
  <c r="S8" i="25"/>
  <c r="R8" i="25"/>
  <c r="Q8" i="25"/>
  <c r="P8" i="25"/>
  <c r="O8" i="25"/>
  <c r="N8" i="25"/>
  <c r="M8" i="25"/>
  <c r="L8" i="25"/>
  <c r="AF6" i="25"/>
  <c r="AE6" i="25"/>
  <c r="AD6" i="25"/>
  <c r="AC6" i="25"/>
  <c r="AB6" i="25"/>
  <c r="AA6" i="25"/>
  <c r="Z6" i="25"/>
  <c r="Y6" i="25"/>
  <c r="X6" i="25"/>
  <c r="W6" i="25"/>
  <c r="V6" i="25"/>
  <c r="U6" i="25"/>
  <c r="T6" i="25"/>
  <c r="S6" i="25"/>
  <c r="R6" i="25"/>
  <c r="AF5" i="25"/>
  <c r="AE5" i="25"/>
  <c r="AD5" i="25"/>
  <c r="AC5" i="25"/>
  <c r="AB5" i="25"/>
  <c r="AA5" i="25"/>
  <c r="Z5" i="25"/>
  <c r="Y5" i="25"/>
  <c r="X5" i="25"/>
  <c r="W5" i="25"/>
  <c r="V5" i="25"/>
  <c r="U5" i="25"/>
  <c r="T5" i="25"/>
  <c r="S5" i="25"/>
  <c r="R5" i="25"/>
  <c r="AE41" i="24"/>
  <c r="AD41" i="24"/>
  <c r="AC41" i="24"/>
  <c r="AB41" i="24"/>
  <c r="AA41" i="24"/>
  <c r="Z41" i="24"/>
  <c r="Y41" i="24"/>
  <c r="X41" i="24"/>
  <c r="W41" i="24"/>
  <c r="V41" i="24"/>
  <c r="U41" i="24"/>
  <c r="T41" i="24"/>
  <c r="S41" i="24"/>
  <c r="R41" i="24"/>
  <c r="Q41" i="24"/>
  <c r="P41" i="24"/>
  <c r="O41" i="24"/>
  <c r="N41" i="24"/>
  <c r="M41" i="24"/>
  <c r="L41" i="24"/>
  <c r="K41" i="24"/>
  <c r="J41" i="24"/>
  <c r="I41" i="24"/>
  <c r="H41" i="24"/>
  <c r="G41" i="24"/>
  <c r="F41" i="24"/>
  <c r="E41" i="24"/>
  <c r="D41" i="24"/>
  <c r="C41" i="24"/>
  <c r="B41" i="24"/>
  <c r="AE39" i="24"/>
  <c r="AD39" i="24"/>
  <c r="AC39" i="24"/>
  <c r="AB39" i="24"/>
  <c r="AA39" i="24"/>
  <c r="Z39" i="24"/>
  <c r="Y39" i="24"/>
  <c r="X39" i="24"/>
  <c r="W39" i="24"/>
  <c r="V39" i="24"/>
  <c r="U39" i="24"/>
  <c r="T39" i="24"/>
  <c r="S39" i="24"/>
  <c r="R39" i="24"/>
  <c r="Q39" i="24"/>
  <c r="P39" i="24"/>
  <c r="O39" i="24"/>
  <c r="N39" i="24"/>
  <c r="M39" i="24"/>
  <c r="L39" i="24"/>
  <c r="AE37" i="24"/>
  <c r="AD37" i="24"/>
  <c r="AC37" i="24"/>
  <c r="AB37" i="24"/>
  <c r="AA37" i="24"/>
  <c r="Z37" i="24"/>
  <c r="Y37" i="24"/>
  <c r="X37" i="24"/>
  <c r="W37" i="24"/>
  <c r="V37" i="24"/>
  <c r="U37" i="24"/>
  <c r="T37" i="24"/>
  <c r="S37" i="24"/>
  <c r="R37" i="24"/>
  <c r="Q37" i="24"/>
  <c r="P37" i="24"/>
  <c r="O37" i="24"/>
  <c r="N37" i="24"/>
  <c r="M37" i="24"/>
  <c r="L37" i="24"/>
  <c r="K37" i="24"/>
  <c r="J37" i="24"/>
  <c r="I37" i="24"/>
  <c r="H37" i="24"/>
  <c r="G37" i="24"/>
  <c r="F37" i="24"/>
  <c r="E37" i="24"/>
  <c r="D37" i="24"/>
  <c r="C37" i="24"/>
  <c r="B37" i="24"/>
  <c r="AE36" i="24"/>
  <c r="AD36" i="24"/>
  <c r="AC36" i="24"/>
  <c r="AB36" i="24"/>
  <c r="AA36" i="24"/>
  <c r="Z36" i="24"/>
  <c r="Y36" i="24"/>
  <c r="X36" i="24"/>
  <c r="W36" i="24"/>
  <c r="V36" i="24"/>
  <c r="U36" i="24"/>
  <c r="T36" i="24"/>
  <c r="S36" i="24"/>
  <c r="R36" i="24"/>
  <c r="Q36" i="24"/>
  <c r="P36" i="24"/>
  <c r="O36" i="24"/>
  <c r="N36" i="24"/>
  <c r="M36" i="24"/>
  <c r="L36" i="24"/>
  <c r="K36" i="24"/>
  <c r="J36" i="24"/>
  <c r="I36" i="24"/>
  <c r="H36" i="24"/>
  <c r="G36" i="24"/>
  <c r="F36" i="24"/>
  <c r="E36" i="24"/>
  <c r="D36" i="24"/>
  <c r="C36" i="24"/>
  <c r="B36" i="24"/>
  <c r="AE34" i="24"/>
  <c r="AD34" i="24"/>
  <c r="AC34" i="24"/>
  <c r="AB34" i="24"/>
  <c r="AA34" i="24"/>
  <c r="Z34" i="24"/>
  <c r="Y34" i="24"/>
  <c r="X34" i="24"/>
  <c r="W34" i="24"/>
  <c r="V34" i="24"/>
  <c r="U34" i="24"/>
  <c r="T34" i="24"/>
  <c r="S34" i="24"/>
  <c r="R34" i="24"/>
  <c r="Q34" i="24"/>
  <c r="P34" i="24"/>
  <c r="O34" i="24"/>
  <c r="N34" i="24"/>
  <c r="M34" i="24"/>
  <c r="L34" i="24"/>
  <c r="K34" i="24"/>
  <c r="J34" i="24"/>
  <c r="I34" i="24"/>
  <c r="H34" i="24"/>
  <c r="G34" i="24"/>
  <c r="F34" i="24"/>
  <c r="E34" i="24"/>
  <c r="D34" i="24"/>
  <c r="C34" i="24"/>
  <c r="B34" i="24"/>
  <c r="AE33" i="24"/>
  <c r="AD33" i="24"/>
  <c r="AC33" i="24"/>
  <c r="AB33" i="24"/>
  <c r="AA33" i="24"/>
  <c r="Z33" i="24"/>
  <c r="Y33" i="24"/>
  <c r="X33" i="24"/>
  <c r="W33" i="24"/>
  <c r="V33" i="24"/>
  <c r="U33" i="24"/>
  <c r="T33" i="24"/>
  <c r="S33" i="24"/>
  <c r="R33" i="24"/>
  <c r="Q33" i="24"/>
  <c r="P33" i="24"/>
  <c r="O33" i="24"/>
  <c r="N33" i="24"/>
  <c r="M33" i="24"/>
  <c r="L33" i="24"/>
  <c r="K33" i="24"/>
  <c r="J33" i="24"/>
  <c r="I33" i="24"/>
  <c r="H33" i="24"/>
  <c r="G33" i="24"/>
  <c r="F33" i="24"/>
  <c r="E33" i="24"/>
  <c r="D33" i="24"/>
  <c r="C33" i="24"/>
  <c r="B33" i="24"/>
  <c r="AE31" i="24"/>
  <c r="AD31" i="24"/>
  <c r="AC31" i="24"/>
  <c r="AB31" i="24"/>
  <c r="AA31" i="24"/>
  <c r="Z31" i="24"/>
  <c r="Y31" i="24"/>
  <c r="X31" i="24"/>
  <c r="W31" i="24"/>
  <c r="V31" i="24"/>
  <c r="U31" i="24"/>
  <c r="T31" i="24"/>
  <c r="S31" i="24"/>
  <c r="R31" i="24"/>
  <c r="Q31" i="24"/>
  <c r="P31" i="24"/>
  <c r="O31" i="24"/>
  <c r="N31" i="24"/>
  <c r="M31" i="24"/>
  <c r="L31" i="24"/>
  <c r="K31" i="24"/>
  <c r="J31" i="24"/>
  <c r="I31" i="24"/>
  <c r="H31" i="24"/>
  <c r="G31" i="24"/>
  <c r="F31" i="24"/>
  <c r="E31" i="24"/>
  <c r="D31" i="24"/>
  <c r="C31" i="24"/>
  <c r="B31" i="24"/>
  <c r="AE30" i="24"/>
  <c r="AD30" i="24"/>
  <c r="AC30" i="24"/>
  <c r="AB30" i="24"/>
  <c r="AA30" i="24"/>
  <c r="Z30" i="24"/>
  <c r="Y30" i="24"/>
  <c r="X30" i="24"/>
  <c r="W30" i="24"/>
  <c r="V30" i="24"/>
  <c r="U30" i="24"/>
  <c r="T30" i="24"/>
  <c r="S30" i="24"/>
  <c r="R30" i="24"/>
  <c r="Q30" i="24"/>
  <c r="P30" i="24"/>
  <c r="O30" i="24"/>
  <c r="N30" i="24"/>
  <c r="M30" i="24"/>
  <c r="L30" i="24"/>
  <c r="K30" i="24"/>
  <c r="J30" i="24"/>
  <c r="I30" i="24"/>
  <c r="H30" i="24"/>
  <c r="G30" i="24"/>
  <c r="F30" i="24"/>
  <c r="E30" i="24"/>
  <c r="D30" i="24"/>
  <c r="C30" i="24"/>
  <c r="B30" i="24"/>
  <c r="AE28" i="24"/>
  <c r="AD28" i="24"/>
  <c r="AC28" i="24"/>
  <c r="AB28" i="24"/>
  <c r="AA28" i="24"/>
  <c r="Z28" i="24"/>
  <c r="Y28" i="24"/>
  <c r="X28" i="24"/>
  <c r="W28" i="24"/>
  <c r="V28" i="24"/>
  <c r="U28" i="24"/>
  <c r="T28" i="24"/>
  <c r="S28" i="24"/>
  <c r="R28" i="24"/>
  <c r="Q28" i="24"/>
  <c r="P28" i="24"/>
  <c r="O28" i="24"/>
  <c r="N28" i="24"/>
  <c r="M28" i="24"/>
  <c r="L28" i="24"/>
  <c r="K28" i="24"/>
  <c r="J28" i="24"/>
  <c r="I28" i="24"/>
  <c r="H28" i="24"/>
  <c r="G28" i="24"/>
  <c r="F28" i="24"/>
  <c r="E28" i="24"/>
  <c r="D28" i="24"/>
  <c r="C28" i="24"/>
  <c r="B28" i="24"/>
  <c r="AE27" i="24"/>
  <c r="AD27" i="24"/>
  <c r="AC27" i="24"/>
  <c r="AB27" i="24"/>
  <c r="AA27" i="24"/>
  <c r="Z27" i="24"/>
  <c r="Y27" i="24"/>
  <c r="X27" i="24"/>
  <c r="W27" i="24"/>
  <c r="V27" i="24"/>
  <c r="U27" i="24"/>
  <c r="T27" i="24"/>
  <c r="S27" i="24"/>
  <c r="R27" i="24"/>
  <c r="Q27" i="24"/>
  <c r="P27" i="24"/>
  <c r="O27" i="24"/>
  <c r="N27" i="24"/>
  <c r="M27" i="24"/>
  <c r="L27" i="24"/>
  <c r="AE25" i="24"/>
  <c r="AD25" i="24"/>
  <c r="AC25" i="24"/>
  <c r="AB25" i="24"/>
  <c r="AA25" i="24"/>
  <c r="Z25" i="24"/>
  <c r="Y25" i="24"/>
  <c r="X25" i="24"/>
  <c r="W25" i="24"/>
  <c r="V25" i="24"/>
  <c r="U25" i="24"/>
  <c r="T25" i="24"/>
  <c r="S25" i="24"/>
  <c r="R25" i="24"/>
  <c r="AE24" i="24"/>
  <c r="AD24" i="24"/>
  <c r="AC24" i="24"/>
  <c r="AB24" i="24"/>
  <c r="AA24" i="24"/>
  <c r="Z24" i="24"/>
  <c r="Y24" i="24"/>
  <c r="X24" i="24"/>
  <c r="W24" i="24"/>
  <c r="V24" i="24"/>
  <c r="U24" i="24"/>
  <c r="T24" i="24"/>
  <c r="S24" i="24"/>
  <c r="R24" i="24"/>
  <c r="AE22" i="24"/>
  <c r="AD22" i="24"/>
  <c r="AC22" i="24"/>
  <c r="AB22" i="24"/>
  <c r="AA22" i="24"/>
  <c r="Z22" i="24"/>
  <c r="Y22" i="24"/>
  <c r="X22" i="24"/>
  <c r="W22" i="24"/>
  <c r="V22" i="24"/>
  <c r="U22" i="24"/>
  <c r="T22" i="24"/>
  <c r="S22" i="24"/>
  <c r="R22" i="24"/>
  <c r="Q22" i="24"/>
  <c r="P22" i="24"/>
  <c r="O22" i="24"/>
  <c r="N22" i="24"/>
  <c r="M22" i="24"/>
  <c r="L22" i="24"/>
  <c r="K22" i="24"/>
  <c r="J22" i="24"/>
  <c r="I22" i="24"/>
  <c r="H22" i="24"/>
  <c r="G22" i="24"/>
  <c r="F22" i="24"/>
  <c r="E22" i="24"/>
  <c r="D22" i="24"/>
  <c r="C22" i="24"/>
  <c r="B22" i="24"/>
  <c r="AE20" i="24"/>
  <c r="AD20" i="24"/>
  <c r="AC20" i="24"/>
  <c r="AB20" i="24"/>
  <c r="AA20" i="24"/>
  <c r="Z20" i="24"/>
  <c r="Y20" i="24"/>
  <c r="X20" i="24"/>
  <c r="W20" i="24"/>
  <c r="V20" i="24"/>
  <c r="U20" i="24"/>
  <c r="T20" i="24"/>
  <c r="S20" i="24"/>
  <c r="R20" i="24"/>
  <c r="Q20" i="24"/>
  <c r="P20" i="24"/>
  <c r="O20" i="24"/>
  <c r="N20" i="24"/>
  <c r="M20" i="24"/>
  <c r="L20" i="24"/>
  <c r="AE18" i="24"/>
  <c r="AD18" i="24"/>
  <c r="AC18" i="24"/>
  <c r="AB18" i="24"/>
  <c r="AA18" i="24"/>
  <c r="Z18" i="24"/>
  <c r="Y18" i="24"/>
  <c r="X18" i="24"/>
  <c r="W18" i="24"/>
  <c r="V18" i="24"/>
  <c r="U18" i="24"/>
  <c r="T18" i="24"/>
  <c r="S18" i="24"/>
  <c r="R18" i="24"/>
  <c r="Q18" i="24"/>
  <c r="P18" i="24"/>
  <c r="O18" i="24"/>
  <c r="N18" i="24"/>
  <c r="M18" i="24"/>
  <c r="L18" i="24"/>
  <c r="K18" i="24"/>
  <c r="J18" i="24"/>
  <c r="I18" i="24"/>
  <c r="H18" i="24"/>
  <c r="G18" i="24"/>
  <c r="F18" i="24"/>
  <c r="E18" i="24"/>
  <c r="D18" i="24"/>
  <c r="C18" i="24"/>
  <c r="B18" i="24"/>
  <c r="AE17" i="24"/>
  <c r="AD17" i="24"/>
  <c r="AC17" i="24"/>
  <c r="AB17" i="24"/>
  <c r="AA17" i="24"/>
  <c r="Z17" i="24"/>
  <c r="Y17" i="24"/>
  <c r="X17" i="24"/>
  <c r="W17" i="24"/>
  <c r="V17" i="24"/>
  <c r="U17" i="24"/>
  <c r="T17" i="24"/>
  <c r="S17" i="24"/>
  <c r="R17" i="24"/>
  <c r="Q17" i="24"/>
  <c r="P17" i="24"/>
  <c r="O17" i="24"/>
  <c r="N17" i="24"/>
  <c r="M17" i="24"/>
  <c r="L17" i="24"/>
  <c r="K17" i="24"/>
  <c r="J17" i="24"/>
  <c r="I17" i="24"/>
  <c r="H17" i="24"/>
  <c r="G17" i="24"/>
  <c r="F17" i="24"/>
  <c r="E17" i="24"/>
  <c r="D17" i="24"/>
  <c r="C17" i="24"/>
  <c r="B17" i="24"/>
  <c r="AE15" i="24"/>
  <c r="AD15" i="24"/>
  <c r="AC15" i="24"/>
  <c r="AB15" i="24"/>
  <c r="AA15" i="24"/>
  <c r="Z15" i="24"/>
  <c r="Y15" i="24"/>
  <c r="X15" i="24"/>
  <c r="W15" i="24"/>
  <c r="V15" i="24"/>
  <c r="U15" i="24"/>
  <c r="T15" i="24"/>
  <c r="S15" i="24"/>
  <c r="R15" i="24"/>
  <c r="Q15" i="24"/>
  <c r="P15" i="24"/>
  <c r="O15" i="24"/>
  <c r="N15" i="24"/>
  <c r="M15" i="24"/>
  <c r="L15" i="24"/>
  <c r="K15" i="24"/>
  <c r="J15" i="24"/>
  <c r="I15" i="24"/>
  <c r="H15" i="24"/>
  <c r="G15" i="24"/>
  <c r="F15" i="24"/>
  <c r="E15" i="24"/>
  <c r="D15" i="24"/>
  <c r="C15" i="24"/>
  <c r="B15" i="24"/>
  <c r="AE14" i="24"/>
  <c r="AD14" i="24"/>
  <c r="AC14" i="24"/>
  <c r="AB14" i="24"/>
  <c r="AA14" i="24"/>
  <c r="Z14" i="24"/>
  <c r="Y14" i="24"/>
  <c r="X14" i="24"/>
  <c r="W14" i="24"/>
  <c r="V14" i="24"/>
  <c r="U14" i="24"/>
  <c r="T14" i="24"/>
  <c r="S14" i="24"/>
  <c r="R14" i="24"/>
  <c r="Q14" i="24"/>
  <c r="P14" i="24"/>
  <c r="O14" i="24"/>
  <c r="N14" i="24"/>
  <c r="M14" i="24"/>
  <c r="L14" i="24"/>
  <c r="K14" i="24"/>
  <c r="J14" i="24"/>
  <c r="I14" i="24"/>
  <c r="H14" i="24"/>
  <c r="G14" i="24"/>
  <c r="F14" i="24"/>
  <c r="E14" i="24"/>
  <c r="D14" i="24"/>
  <c r="C14" i="24"/>
  <c r="B14"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B12" i="24"/>
  <c r="AE11" i="24"/>
  <c r="AD11" i="24"/>
  <c r="AC11" i="24"/>
  <c r="AB11" i="24"/>
  <c r="AA11" i="24"/>
  <c r="Z11" i="24"/>
  <c r="Y11" i="24"/>
  <c r="X11" i="24"/>
  <c r="W11" i="24"/>
  <c r="V11" i="24"/>
  <c r="U11" i="24"/>
  <c r="T11" i="24"/>
  <c r="S11" i="24"/>
  <c r="R11" i="24"/>
  <c r="Q11" i="24"/>
  <c r="P11" i="24"/>
  <c r="O11" i="24"/>
  <c r="N11" i="24"/>
  <c r="M11" i="24"/>
  <c r="L11" i="24"/>
  <c r="K11" i="24"/>
  <c r="J11" i="24"/>
  <c r="I11" i="24"/>
  <c r="H11" i="24"/>
  <c r="G11" i="24"/>
  <c r="F11" i="24"/>
  <c r="E11" i="24"/>
  <c r="D11" i="24"/>
  <c r="C11" i="24"/>
  <c r="B11" i="24"/>
  <c r="AE9" i="24"/>
  <c r="AD9" i="24"/>
  <c r="AC9" i="24"/>
  <c r="AB9" i="24"/>
  <c r="AA9" i="24"/>
  <c r="Z9" i="24"/>
  <c r="Y9" i="24"/>
  <c r="X9" i="24"/>
  <c r="W9" i="24"/>
  <c r="V9" i="24"/>
  <c r="U9" i="24"/>
  <c r="T9" i="24"/>
  <c r="S9" i="24"/>
  <c r="R9" i="24"/>
  <c r="Q9" i="24"/>
  <c r="P9" i="24"/>
  <c r="O9" i="24"/>
  <c r="N9" i="24"/>
  <c r="M9" i="24"/>
  <c r="L9" i="24"/>
  <c r="K9" i="24"/>
  <c r="J9" i="24"/>
  <c r="I9" i="24"/>
  <c r="H9" i="24"/>
  <c r="G9" i="24"/>
  <c r="F9" i="24"/>
  <c r="E9" i="24"/>
  <c r="D9" i="24"/>
  <c r="C9" i="24"/>
  <c r="B9" i="24"/>
  <c r="AE8" i="24"/>
  <c r="AD8" i="24"/>
  <c r="AC8" i="24"/>
  <c r="AB8" i="24"/>
  <c r="AA8" i="24"/>
  <c r="Z8" i="24"/>
  <c r="Y8" i="24"/>
  <c r="X8" i="24"/>
  <c r="W8" i="24"/>
  <c r="V8" i="24"/>
  <c r="U8" i="24"/>
  <c r="T8" i="24"/>
  <c r="S8" i="24"/>
  <c r="R8" i="24"/>
  <c r="Q8" i="24"/>
  <c r="P8" i="24"/>
  <c r="O8" i="24"/>
  <c r="N8" i="24"/>
  <c r="M8" i="24"/>
  <c r="L8" i="24"/>
  <c r="AE6" i="24"/>
  <c r="AD6" i="24"/>
  <c r="AC6" i="24"/>
  <c r="AB6" i="24"/>
  <c r="AA6" i="24"/>
  <c r="Z6" i="24"/>
  <c r="Y6" i="24"/>
  <c r="X6" i="24"/>
  <c r="W6" i="24"/>
  <c r="V6" i="24"/>
  <c r="U6" i="24"/>
  <c r="T6" i="24"/>
  <c r="S6" i="24"/>
  <c r="R6" i="24"/>
  <c r="AE5" i="24"/>
  <c r="AD5" i="24"/>
  <c r="AC5" i="24"/>
  <c r="AB5" i="24"/>
  <c r="AA5" i="24"/>
  <c r="Z5" i="24"/>
  <c r="Y5" i="24"/>
  <c r="X5" i="24"/>
  <c r="W5" i="24"/>
  <c r="V5" i="24"/>
  <c r="U5" i="24"/>
  <c r="T5" i="24"/>
  <c r="S5" i="24"/>
  <c r="R5" i="24"/>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B41" i="8"/>
  <c r="AF39" i="8"/>
  <c r="AE39" i="8"/>
  <c r="AD39" i="8"/>
  <c r="AC39" i="8"/>
  <c r="AB39" i="8"/>
  <c r="AA39" i="8"/>
  <c r="Z39" i="8"/>
  <c r="Y39" i="8"/>
  <c r="X39" i="8"/>
  <c r="W39" i="8"/>
  <c r="V39" i="8"/>
  <c r="U39" i="8"/>
  <c r="T39" i="8"/>
  <c r="S39" i="8"/>
  <c r="R39" i="8"/>
  <c r="Q39" i="8"/>
  <c r="P39" i="8"/>
  <c r="O39" i="8"/>
  <c r="N39" i="8"/>
  <c r="M39" i="8"/>
  <c r="L39"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B37"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B36"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B34"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B33"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B30"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B28" i="8"/>
  <c r="AF27" i="8"/>
  <c r="AE27" i="8"/>
  <c r="AD27" i="8"/>
  <c r="AC27" i="8"/>
  <c r="AB27" i="8"/>
  <c r="AA27" i="8"/>
  <c r="Z27" i="8"/>
  <c r="Y27" i="8"/>
  <c r="X27" i="8"/>
  <c r="W27" i="8"/>
  <c r="V27" i="8"/>
  <c r="U27" i="8"/>
  <c r="T27" i="8"/>
  <c r="S27" i="8"/>
  <c r="R27" i="8"/>
  <c r="Q27" i="8"/>
  <c r="P27" i="8"/>
  <c r="O27" i="8"/>
  <c r="N27" i="8"/>
  <c r="M27" i="8"/>
  <c r="L27" i="8"/>
  <c r="AF25" i="8"/>
  <c r="AE25" i="8"/>
  <c r="AD25" i="8"/>
  <c r="AC25" i="8"/>
  <c r="AB25" i="8"/>
  <c r="AA25" i="8"/>
  <c r="Z25" i="8"/>
  <c r="Y25" i="8"/>
  <c r="X25" i="8"/>
  <c r="W25" i="8"/>
  <c r="V25" i="8"/>
  <c r="U25" i="8"/>
  <c r="T25" i="8"/>
  <c r="N25" i="8"/>
  <c r="AF24" i="8"/>
  <c r="AE24" i="8"/>
  <c r="AD24" i="8"/>
  <c r="AC24" i="8"/>
  <c r="AB24" i="8"/>
  <c r="AA24" i="8"/>
  <c r="Z24" i="8"/>
  <c r="Y24" i="8"/>
  <c r="X24" i="8"/>
  <c r="W24" i="8"/>
  <c r="V24" i="8"/>
  <c r="U24" i="8"/>
  <c r="T24" i="8"/>
  <c r="N24"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B22" i="8"/>
  <c r="AF20" i="8"/>
  <c r="AE20" i="8"/>
  <c r="AD20" i="8"/>
  <c r="AC20" i="8"/>
  <c r="AB20" i="8"/>
  <c r="AA20" i="8"/>
  <c r="Z20" i="8"/>
  <c r="Y20" i="8"/>
  <c r="X20" i="8"/>
  <c r="W20" i="8"/>
  <c r="V20" i="8"/>
  <c r="U20" i="8"/>
  <c r="T20" i="8"/>
  <c r="S20" i="8"/>
  <c r="R20" i="8"/>
  <c r="Q20" i="8"/>
  <c r="P20" i="8"/>
  <c r="O20" i="8"/>
  <c r="N20" i="8"/>
  <c r="M20" i="8"/>
  <c r="L20"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B18"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B17"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B15"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B14"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B12"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B11"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B9" i="8"/>
  <c r="AF8" i="8"/>
  <c r="AE8" i="8"/>
  <c r="AD8" i="8"/>
  <c r="AC8" i="8"/>
  <c r="AB8" i="8"/>
  <c r="AA8" i="8"/>
  <c r="Z8" i="8"/>
  <c r="Y8" i="8"/>
  <c r="X8" i="8"/>
  <c r="W8" i="8"/>
  <c r="V8" i="8"/>
  <c r="U8" i="8"/>
  <c r="T8" i="8"/>
  <c r="S8" i="8"/>
  <c r="R8" i="8"/>
  <c r="Q8" i="8"/>
  <c r="P8" i="8"/>
  <c r="O8" i="8"/>
  <c r="N8" i="8"/>
  <c r="M8" i="8"/>
  <c r="L8" i="8"/>
  <c r="AF6" i="8"/>
  <c r="AE6" i="8"/>
  <c r="AD6" i="8"/>
  <c r="AC6" i="8"/>
  <c r="AB6" i="8"/>
  <c r="AA6" i="8"/>
  <c r="Z6" i="8"/>
  <c r="Y6" i="8"/>
  <c r="X6" i="8"/>
  <c r="W6" i="8"/>
  <c r="V6" i="8"/>
  <c r="U6" i="8"/>
  <c r="T6" i="8"/>
  <c r="S6" i="8"/>
  <c r="N6" i="8"/>
  <c r="AF5" i="8"/>
  <c r="AE5" i="8"/>
  <c r="AD5" i="8"/>
  <c r="AC5" i="8"/>
  <c r="AB5" i="8"/>
  <c r="AA5" i="8"/>
  <c r="Z5" i="8"/>
  <c r="Y5" i="8"/>
  <c r="X5" i="8"/>
  <c r="W5" i="8"/>
  <c r="V5" i="8"/>
  <c r="U5" i="8"/>
  <c r="T5" i="8"/>
  <c r="S5" i="8"/>
  <c r="N5" i="8"/>
  <c r="C22" i="45"/>
  <c r="B22" i="45"/>
  <c r="C20" i="45"/>
  <c r="B20" i="45"/>
  <c r="C18" i="45"/>
  <c r="B18" i="45"/>
  <c r="C17" i="45"/>
  <c r="B17" i="45"/>
  <c r="C15" i="45"/>
  <c r="B15" i="45"/>
  <c r="C14" i="45"/>
  <c r="B14" i="45"/>
  <c r="C12" i="45"/>
  <c r="B12" i="45"/>
  <c r="C11" i="45"/>
  <c r="B11" i="45"/>
  <c r="C9" i="45"/>
  <c r="B9" i="45"/>
  <c r="C8" i="45"/>
  <c r="B8" i="45"/>
  <c r="C6" i="45"/>
  <c r="B6" i="45"/>
  <c r="C5" i="45"/>
  <c r="B5" i="45"/>
  <c r="AX41" i="57"/>
  <c r="AW41" i="57"/>
  <c r="AV41" i="57"/>
  <c r="AU41" i="57"/>
  <c r="AT41" i="57"/>
  <c r="AS41" i="57"/>
  <c r="AR41" i="57"/>
  <c r="AQ41" i="57"/>
  <c r="AP41" i="57"/>
  <c r="AO41" i="57"/>
  <c r="AN41" i="57"/>
  <c r="AM41" i="57"/>
  <c r="AL41" i="57"/>
  <c r="AK41" i="57"/>
  <c r="AJ41" i="57"/>
  <c r="AI41" i="57"/>
  <c r="AH41" i="57"/>
  <c r="AG41" i="57"/>
  <c r="AF41" i="57"/>
  <c r="AE41" i="57"/>
  <c r="AD41" i="57"/>
  <c r="AC41" i="57"/>
  <c r="AB41" i="57"/>
  <c r="AA41" i="57"/>
  <c r="Z41" i="57"/>
  <c r="Y41" i="57"/>
  <c r="X41" i="57"/>
  <c r="W41" i="57"/>
  <c r="V41" i="57"/>
  <c r="U41" i="57"/>
  <c r="T41" i="57"/>
  <c r="S41" i="57"/>
  <c r="R41" i="57"/>
  <c r="Q41" i="57"/>
  <c r="P41" i="57"/>
  <c r="O41" i="57"/>
  <c r="N41" i="57"/>
  <c r="M41" i="57"/>
  <c r="L41" i="57"/>
  <c r="K41" i="57"/>
  <c r="J41" i="57"/>
  <c r="I41" i="57"/>
  <c r="H41" i="57"/>
  <c r="G41" i="57"/>
  <c r="F41" i="57"/>
  <c r="E41" i="57"/>
  <c r="D41" i="57"/>
  <c r="C41" i="57"/>
  <c r="B41" i="57"/>
  <c r="B40" i="57"/>
  <c r="BB39" i="57"/>
  <c r="BA39" i="57"/>
  <c r="AZ39" i="57"/>
  <c r="AY39" i="57"/>
  <c r="AX39" i="57"/>
  <c r="AW39" i="57"/>
  <c r="AV39" i="57"/>
  <c r="AU39" i="57"/>
  <c r="AT39" i="57"/>
  <c r="AS39" i="57"/>
  <c r="AR39" i="57"/>
  <c r="AQ39" i="57"/>
  <c r="AP39" i="57"/>
  <c r="AO39" i="57"/>
  <c r="AN39" i="57"/>
  <c r="AM39" i="57"/>
  <c r="AL39" i="57"/>
  <c r="AK39" i="57"/>
  <c r="AJ39" i="57"/>
  <c r="AI39" i="57"/>
  <c r="AH39" i="57"/>
  <c r="AG39" i="57"/>
  <c r="AF39" i="57"/>
  <c r="AE39" i="57"/>
  <c r="AD39" i="57"/>
  <c r="AC39" i="57"/>
  <c r="AB39" i="57"/>
  <c r="AA39" i="57"/>
  <c r="Z39" i="57"/>
  <c r="Y39" i="57"/>
  <c r="X39" i="57"/>
  <c r="W39" i="57"/>
  <c r="V39" i="57"/>
  <c r="U39" i="57"/>
  <c r="T39" i="57"/>
  <c r="S39" i="57"/>
  <c r="R39" i="57"/>
  <c r="Q39" i="57"/>
  <c r="P39" i="57"/>
  <c r="O39" i="57"/>
  <c r="N39" i="57"/>
  <c r="M39" i="57"/>
  <c r="L39" i="57"/>
  <c r="K39" i="57"/>
  <c r="J39" i="57"/>
  <c r="I39" i="57"/>
  <c r="H39" i="57"/>
  <c r="G39" i="57"/>
  <c r="F39" i="57"/>
  <c r="E39" i="57"/>
  <c r="D39" i="57"/>
  <c r="C39" i="57"/>
  <c r="B39" i="57"/>
  <c r="BB37" i="57"/>
  <c r="BA37" i="57"/>
  <c r="AZ37" i="57"/>
  <c r="AY37" i="57"/>
  <c r="AX37" i="57"/>
  <c r="AW37" i="57"/>
  <c r="AV37" i="57"/>
  <c r="AU37" i="57"/>
  <c r="AT37" i="57"/>
  <c r="AS37" i="57"/>
  <c r="AR37" i="57"/>
  <c r="AQ37" i="57"/>
  <c r="AP37" i="57"/>
  <c r="AO37" i="57"/>
  <c r="AN37" i="57"/>
  <c r="AM37" i="57"/>
  <c r="AL37" i="57"/>
  <c r="AK37" i="57"/>
  <c r="AJ37" i="57"/>
  <c r="AI37" i="57"/>
  <c r="AH37" i="57"/>
  <c r="AG37" i="57"/>
  <c r="AF37" i="57"/>
  <c r="AE37" i="57"/>
  <c r="AD37" i="57"/>
  <c r="AC37" i="57"/>
  <c r="AB37" i="57"/>
  <c r="AA37" i="57"/>
  <c r="Z37" i="57"/>
  <c r="Y37" i="57"/>
  <c r="X37" i="57"/>
  <c r="W37" i="57"/>
  <c r="V37" i="57"/>
  <c r="U37" i="57"/>
  <c r="T37" i="57"/>
  <c r="S37" i="57"/>
  <c r="R37" i="57"/>
  <c r="Q37" i="57"/>
  <c r="P37" i="57"/>
  <c r="O37" i="57"/>
  <c r="N37" i="57"/>
  <c r="M37" i="57"/>
  <c r="L37" i="57"/>
  <c r="K37" i="57"/>
  <c r="J37" i="57"/>
  <c r="I37" i="57"/>
  <c r="H37" i="57"/>
  <c r="G37" i="57"/>
  <c r="F37" i="57"/>
  <c r="E37" i="57"/>
  <c r="D37" i="57"/>
  <c r="C37" i="57"/>
  <c r="B37" i="57"/>
  <c r="BB36" i="57"/>
  <c r="BA36" i="57"/>
  <c r="AZ36" i="57"/>
  <c r="AY36" i="57"/>
  <c r="AX36" i="57"/>
  <c r="AW36" i="57"/>
  <c r="AV36" i="57"/>
  <c r="AU36" i="57"/>
  <c r="AT36" i="57"/>
  <c r="AS36" i="57"/>
  <c r="AR36" i="57"/>
  <c r="AQ36" i="57"/>
  <c r="AP36" i="57"/>
  <c r="AO36" i="57"/>
  <c r="AN36" i="57"/>
  <c r="AM36" i="57"/>
  <c r="AL36" i="57"/>
  <c r="AK36" i="57"/>
  <c r="AJ36" i="57"/>
  <c r="AI36" i="57"/>
  <c r="AH36" i="57"/>
  <c r="AG36" i="57"/>
  <c r="AF36" i="57"/>
  <c r="AE36" i="57"/>
  <c r="AD36" i="57"/>
  <c r="AC36" i="57"/>
  <c r="AB36" i="57"/>
  <c r="AA36" i="57"/>
  <c r="Z36" i="57"/>
  <c r="Y36" i="57"/>
  <c r="X36" i="57"/>
  <c r="W36" i="57"/>
  <c r="V36" i="57"/>
  <c r="U36" i="57"/>
  <c r="T36" i="57"/>
  <c r="S36" i="57"/>
  <c r="R36" i="57"/>
  <c r="Q36" i="57"/>
  <c r="P36" i="57"/>
  <c r="O36" i="57"/>
  <c r="N36" i="57"/>
  <c r="M36" i="57"/>
  <c r="L36" i="57"/>
  <c r="K36" i="57"/>
  <c r="J36" i="57"/>
  <c r="I36" i="57"/>
  <c r="H36" i="57"/>
  <c r="G36" i="57"/>
  <c r="F36" i="57"/>
  <c r="E36" i="57"/>
  <c r="D36" i="57"/>
  <c r="C36" i="57"/>
  <c r="B36" i="57"/>
  <c r="BB34" i="57"/>
  <c r="BA34" i="57"/>
  <c r="AZ34" i="57"/>
  <c r="AY34" i="57"/>
  <c r="AX34" i="57"/>
  <c r="AW34" i="57"/>
  <c r="AV34" i="57"/>
  <c r="AU34" i="57"/>
  <c r="AT34" i="57"/>
  <c r="AS34" i="57"/>
  <c r="AR34" i="57"/>
  <c r="AQ34" i="57"/>
  <c r="AP34" i="57"/>
  <c r="AO34" i="57"/>
  <c r="AN34" i="57"/>
  <c r="AM34" i="57"/>
  <c r="AL34" i="57"/>
  <c r="AK34" i="57"/>
  <c r="AJ34" i="57"/>
  <c r="AI34" i="57"/>
  <c r="AH34" i="57"/>
  <c r="AG34" i="57"/>
  <c r="AF34" i="57"/>
  <c r="AE34" i="57"/>
  <c r="AD34" i="57"/>
  <c r="AC34" i="57"/>
  <c r="AB34" i="57"/>
  <c r="AA34" i="57"/>
  <c r="Z34" i="57"/>
  <c r="Y34" i="57"/>
  <c r="X34" i="57"/>
  <c r="W34" i="57"/>
  <c r="V34" i="57"/>
  <c r="U34" i="57"/>
  <c r="T34" i="57"/>
  <c r="S34" i="57"/>
  <c r="R34" i="57"/>
  <c r="Q34" i="57"/>
  <c r="P34" i="57"/>
  <c r="O34" i="57"/>
  <c r="N34" i="57"/>
  <c r="M34" i="57"/>
  <c r="L34" i="57"/>
  <c r="K34" i="57"/>
  <c r="J34" i="57"/>
  <c r="I34" i="57"/>
  <c r="H34" i="57"/>
  <c r="G34" i="57"/>
  <c r="F34" i="57"/>
  <c r="E34" i="57"/>
  <c r="D34" i="57"/>
  <c r="C34" i="57"/>
  <c r="B34" i="57"/>
  <c r="BB33" i="57"/>
  <c r="BA33" i="57"/>
  <c r="AZ33" i="57"/>
  <c r="AY33" i="57"/>
  <c r="AX33" i="57"/>
  <c r="AW33" i="57"/>
  <c r="AV33" i="57"/>
  <c r="AU33" i="57"/>
  <c r="AT33" i="57"/>
  <c r="AS33" i="57"/>
  <c r="AR33" i="57"/>
  <c r="AQ33" i="57"/>
  <c r="AP33" i="57"/>
  <c r="AO33" i="57"/>
  <c r="AN33" i="57"/>
  <c r="AM33" i="57"/>
  <c r="AL33" i="57"/>
  <c r="AK33" i="57"/>
  <c r="AJ33" i="57"/>
  <c r="AI33" i="57"/>
  <c r="AH33" i="57"/>
  <c r="AG33" i="57"/>
  <c r="AF33" i="57"/>
  <c r="AE33" i="57"/>
  <c r="AD33" i="57"/>
  <c r="AC33" i="57"/>
  <c r="AB33" i="57"/>
  <c r="AA33" i="57"/>
  <c r="Z33" i="57"/>
  <c r="Y33" i="57"/>
  <c r="X33" i="57"/>
  <c r="W33" i="57"/>
  <c r="V33" i="57"/>
  <c r="U33" i="57"/>
  <c r="T33" i="57"/>
  <c r="S33" i="57"/>
  <c r="R33" i="57"/>
  <c r="Q33" i="57"/>
  <c r="P33" i="57"/>
  <c r="O33" i="57"/>
  <c r="N33" i="57"/>
  <c r="M33" i="57"/>
  <c r="L33" i="57"/>
  <c r="K33" i="57"/>
  <c r="J33" i="57"/>
  <c r="I33" i="57"/>
  <c r="H33" i="57"/>
  <c r="G33" i="57"/>
  <c r="F33" i="57"/>
  <c r="E33" i="57"/>
  <c r="D33" i="57"/>
  <c r="C33" i="57"/>
  <c r="B33" i="57"/>
  <c r="BB31" i="57"/>
  <c r="BA31" i="57"/>
  <c r="AZ31" i="57"/>
  <c r="AY31" i="57"/>
  <c r="AX31" i="57"/>
  <c r="AW31" i="57"/>
  <c r="AV31" i="57"/>
  <c r="AU31" i="57"/>
  <c r="AT31" i="57"/>
  <c r="AS31" i="57"/>
  <c r="AR31" i="57"/>
  <c r="AQ31" i="57"/>
  <c r="AP31" i="57"/>
  <c r="AO31" i="57"/>
  <c r="AN31" i="57"/>
  <c r="AM31" i="57"/>
  <c r="AL31" i="57"/>
  <c r="AK31" i="57"/>
  <c r="AJ31" i="57"/>
  <c r="AI31" i="57"/>
  <c r="AH31" i="57"/>
  <c r="AG31" i="57"/>
  <c r="AF31" i="57"/>
  <c r="AE31" i="57"/>
  <c r="AD31" i="57"/>
  <c r="AC31" i="57"/>
  <c r="AB31" i="57"/>
  <c r="AA31" i="57"/>
  <c r="Z31" i="57"/>
  <c r="Y31" i="57"/>
  <c r="X31" i="57"/>
  <c r="W31" i="57"/>
  <c r="V31" i="57"/>
  <c r="U31" i="57"/>
  <c r="T31" i="57"/>
  <c r="S31" i="57"/>
  <c r="R31" i="57"/>
  <c r="Q31" i="57"/>
  <c r="P31" i="57"/>
  <c r="O31" i="57"/>
  <c r="N31" i="57"/>
  <c r="M31" i="57"/>
  <c r="L31" i="57"/>
  <c r="K31" i="57"/>
  <c r="J31" i="57"/>
  <c r="I31" i="57"/>
  <c r="H31" i="57"/>
  <c r="G31" i="57"/>
  <c r="F31" i="57"/>
  <c r="E31" i="57"/>
  <c r="D31" i="57"/>
  <c r="C31" i="57"/>
  <c r="B31" i="57"/>
  <c r="BB30" i="57"/>
  <c r="BA30" i="57"/>
  <c r="AZ30" i="57"/>
  <c r="AY30" i="57"/>
  <c r="AX30" i="57"/>
  <c r="AW30" i="57"/>
  <c r="AV30" i="57"/>
  <c r="AU30" i="57"/>
  <c r="AT30" i="57"/>
  <c r="AS30" i="57"/>
  <c r="AR30" i="57"/>
  <c r="AQ30" i="57"/>
  <c r="AP30" i="57"/>
  <c r="AO30" i="57"/>
  <c r="AN30" i="57"/>
  <c r="AM30" i="57"/>
  <c r="AL30" i="57"/>
  <c r="AK30" i="57"/>
  <c r="AJ30" i="57"/>
  <c r="AI30" i="57"/>
  <c r="AH30" i="57"/>
  <c r="AG30" i="57"/>
  <c r="AF30" i="57"/>
  <c r="AE30" i="57"/>
  <c r="AD30" i="57"/>
  <c r="AC30" i="57"/>
  <c r="AB30" i="57"/>
  <c r="AA30" i="57"/>
  <c r="Z30" i="57"/>
  <c r="Y30" i="57"/>
  <c r="X30" i="57"/>
  <c r="W30" i="57"/>
  <c r="V30" i="57"/>
  <c r="U30" i="57"/>
  <c r="T30" i="57"/>
  <c r="S30" i="57"/>
  <c r="R30" i="57"/>
  <c r="Q30" i="57"/>
  <c r="P30" i="57"/>
  <c r="O30" i="57"/>
  <c r="N30" i="57"/>
  <c r="M30" i="57"/>
  <c r="L30" i="57"/>
  <c r="K30" i="57"/>
  <c r="J30" i="57"/>
  <c r="I30" i="57"/>
  <c r="H30" i="57"/>
  <c r="G30" i="57"/>
  <c r="F30" i="57"/>
  <c r="E30" i="57"/>
  <c r="D30" i="57"/>
  <c r="C30" i="57"/>
  <c r="B30" i="57"/>
  <c r="BB28" i="57"/>
  <c r="BA28" i="57"/>
  <c r="AZ28" i="57"/>
  <c r="AY28" i="57"/>
  <c r="AX28" i="57"/>
  <c r="AW28" i="57"/>
  <c r="AV28" i="57"/>
  <c r="AU28" i="57"/>
  <c r="AT28" i="57"/>
  <c r="AS28" i="57"/>
  <c r="AR28" i="57"/>
  <c r="AQ28" i="57"/>
  <c r="AP28" i="57"/>
  <c r="AO28" i="57"/>
  <c r="AN28" i="57"/>
  <c r="AM28" i="57"/>
  <c r="AL28" i="57"/>
  <c r="AK28" i="57"/>
  <c r="AJ28" i="57"/>
  <c r="AI28" i="57"/>
  <c r="AH28" i="57"/>
  <c r="AG28" i="57"/>
  <c r="AF28" i="57"/>
  <c r="AE28" i="57"/>
  <c r="AD28" i="57"/>
  <c r="AC28" i="57"/>
  <c r="AB28" i="57"/>
  <c r="AA28" i="57"/>
  <c r="Z28" i="57"/>
  <c r="Y28" i="57"/>
  <c r="X28" i="57"/>
  <c r="W28" i="57"/>
  <c r="V28" i="57"/>
  <c r="U28" i="57"/>
  <c r="T28" i="57"/>
  <c r="S28" i="57"/>
  <c r="R28" i="57"/>
  <c r="Q28" i="57"/>
  <c r="P28" i="57"/>
  <c r="O28" i="57"/>
  <c r="N28" i="57"/>
  <c r="M28" i="57"/>
  <c r="L28" i="57"/>
  <c r="K28" i="57"/>
  <c r="J28" i="57"/>
  <c r="I28" i="57"/>
  <c r="H28" i="57"/>
  <c r="G28" i="57"/>
  <c r="F28" i="57"/>
  <c r="E28" i="57"/>
  <c r="D28" i="57"/>
  <c r="C28" i="57"/>
  <c r="B28" i="57"/>
  <c r="BB27" i="57"/>
  <c r="BA27" i="57"/>
  <c r="AZ27" i="57"/>
  <c r="AY27" i="57"/>
  <c r="AX27" i="57"/>
  <c r="AW27" i="57"/>
  <c r="AV27" i="57"/>
  <c r="AU27" i="57"/>
  <c r="AT27" i="57"/>
  <c r="AS27" i="57"/>
  <c r="AR27" i="57"/>
  <c r="AQ27" i="57"/>
  <c r="AP27" i="57"/>
  <c r="AO27" i="57"/>
  <c r="AN27" i="57"/>
  <c r="AM27" i="57"/>
  <c r="AL27" i="57"/>
  <c r="AK27" i="57"/>
  <c r="AJ27" i="57"/>
  <c r="AI27" i="57"/>
  <c r="AH27" i="57"/>
  <c r="AG27" i="57"/>
  <c r="AF27" i="57"/>
  <c r="AE27" i="57"/>
  <c r="AD27" i="57"/>
  <c r="AC27" i="57"/>
  <c r="AB27" i="57"/>
  <c r="AA27" i="57"/>
  <c r="Z27" i="57"/>
  <c r="Y27" i="57"/>
  <c r="X27" i="57"/>
  <c r="W27" i="57"/>
  <c r="V27" i="57"/>
  <c r="U27" i="57"/>
  <c r="T27" i="57"/>
  <c r="S27" i="57"/>
  <c r="R27" i="57"/>
  <c r="Q27" i="57"/>
  <c r="P27" i="57"/>
  <c r="O27" i="57"/>
  <c r="N27" i="57"/>
  <c r="M27" i="57"/>
  <c r="L27" i="57"/>
  <c r="K27" i="57"/>
  <c r="J27" i="57"/>
  <c r="I27" i="57"/>
  <c r="H27" i="57"/>
  <c r="G27" i="57"/>
  <c r="F27" i="57"/>
  <c r="E27" i="57"/>
  <c r="D27" i="57"/>
  <c r="C27" i="57"/>
  <c r="B27" i="57"/>
  <c r="BB25" i="57"/>
  <c r="BA25" i="57"/>
  <c r="AZ25" i="57"/>
  <c r="AY25" i="57"/>
  <c r="AX25" i="57"/>
  <c r="AW25" i="57"/>
  <c r="AV25" i="57"/>
  <c r="AU25" i="57"/>
  <c r="AT25" i="57"/>
  <c r="AS25" i="57"/>
  <c r="AR25" i="57"/>
  <c r="AQ25" i="57"/>
  <c r="AP25" i="57"/>
  <c r="AO25" i="57"/>
  <c r="AN25" i="57"/>
  <c r="AM25" i="57"/>
  <c r="AL25" i="57"/>
  <c r="AK25" i="57"/>
  <c r="AJ25" i="57"/>
  <c r="AI25" i="57"/>
  <c r="AH25" i="57"/>
  <c r="AG25" i="57"/>
  <c r="AF25" i="57"/>
  <c r="AE25" i="57"/>
  <c r="AD25" i="57"/>
  <c r="AC25" i="57"/>
  <c r="AB25" i="57"/>
  <c r="AA25" i="57"/>
  <c r="Z25" i="57"/>
  <c r="Y25" i="57"/>
  <c r="X25" i="57"/>
  <c r="W25" i="57"/>
  <c r="V25" i="57"/>
  <c r="U25" i="57"/>
  <c r="T25" i="57"/>
  <c r="S25" i="57"/>
  <c r="R25" i="57"/>
  <c r="Q25" i="57"/>
  <c r="P25" i="57"/>
  <c r="O25" i="57"/>
  <c r="N25" i="57"/>
  <c r="M25" i="57"/>
  <c r="L25" i="57"/>
  <c r="K25" i="57"/>
  <c r="J25" i="57"/>
  <c r="I25" i="57"/>
  <c r="H25" i="57"/>
  <c r="G25" i="57"/>
  <c r="F25" i="57"/>
  <c r="E25" i="57"/>
  <c r="D25" i="57"/>
  <c r="C25" i="57"/>
  <c r="B25" i="57"/>
  <c r="BB24" i="57"/>
  <c r="BA24" i="57"/>
  <c r="AZ24" i="57"/>
  <c r="AY24" i="57"/>
  <c r="AX24" i="57"/>
  <c r="AW24" i="57"/>
  <c r="AV24" i="57"/>
  <c r="AU24" i="57"/>
  <c r="AT24" i="57"/>
  <c r="AS24" i="57"/>
  <c r="AR24" i="57"/>
  <c r="AQ24" i="57"/>
  <c r="AP24" i="57"/>
  <c r="AO24" i="57"/>
  <c r="AN24" i="57"/>
  <c r="AM24" i="57"/>
  <c r="AL24" i="57"/>
  <c r="AK24" i="57"/>
  <c r="AJ24" i="57"/>
  <c r="AI24" i="57"/>
  <c r="AH24" i="57"/>
  <c r="AG24" i="57"/>
  <c r="AF24" i="57"/>
  <c r="AE24" i="57"/>
  <c r="AD24" i="57"/>
  <c r="AC24" i="57"/>
  <c r="AB24" i="57"/>
  <c r="AA24" i="57"/>
  <c r="Z24" i="57"/>
  <c r="Y24" i="57"/>
  <c r="X24" i="57"/>
  <c r="W24" i="57"/>
  <c r="V24" i="57"/>
  <c r="U24" i="57"/>
  <c r="T24" i="57"/>
  <c r="S24" i="57"/>
  <c r="R24" i="57"/>
  <c r="Q24" i="57"/>
  <c r="P24" i="57"/>
  <c r="O24" i="57"/>
  <c r="N24" i="57"/>
  <c r="M24" i="57"/>
  <c r="L24" i="57"/>
  <c r="K24" i="57"/>
  <c r="J24" i="57"/>
  <c r="I24" i="57"/>
  <c r="H24" i="57"/>
  <c r="G24" i="57"/>
  <c r="F24" i="57"/>
  <c r="E24" i="57"/>
  <c r="D24" i="57"/>
  <c r="C24" i="57"/>
  <c r="B24" i="57"/>
  <c r="C41" i="44"/>
  <c r="B41" i="44"/>
  <c r="C39" i="44"/>
  <c r="B39" i="44"/>
  <c r="C37" i="44"/>
  <c r="B37" i="44"/>
  <c r="C36" i="44"/>
  <c r="B36" i="44"/>
  <c r="C34" i="44"/>
  <c r="B34" i="44"/>
  <c r="C33" i="44"/>
  <c r="B33" i="44"/>
  <c r="C31" i="44"/>
  <c r="B31" i="44"/>
  <c r="C30" i="44"/>
  <c r="B30" i="44"/>
  <c r="C28" i="44"/>
  <c r="B28" i="44"/>
  <c r="C27" i="44"/>
  <c r="B27" i="44"/>
  <c r="C25" i="44"/>
  <c r="B25" i="44"/>
  <c r="C24" i="44"/>
  <c r="B24" i="44"/>
  <c r="C22" i="44"/>
  <c r="B22" i="44"/>
  <c r="C20" i="44"/>
  <c r="B20" i="44"/>
  <c r="C18" i="44"/>
  <c r="B18" i="44"/>
  <c r="C17" i="44"/>
  <c r="B17" i="44"/>
  <c r="C15" i="44"/>
  <c r="B15" i="44"/>
  <c r="C14" i="44"/>
  <c r="B14" i="44"/>
  <c r="C12" i="44"/>
  <c r="B12" i="44"/>
  <c r="C11" i="44"/>
  <c r="B11" i="44"/>
  <c r="C9" i="44"/>
  <c r="B9" i="44"/>
  <c r="C8" i="44"/>
  <c r="B8" i="44"/>
  <c r="C6" i="44"/>
  <c r="B6" i="44"/>
  <c r="C5" i="44"/>
  <c r="B5" i="44"/>
  <c r="C41" i="43"/>
  <c r="B41" i="43"/>
  <c r="C39" i="43"/>
  <c r="B39" i="43"/>
  <c r="C37" i="43"/>
  <c r="B37" i="43"/>
  <c r="C36" i="43"/>
  <c r="B36" i="43"/>
  <c r="C34" i="43"/>
  <c r="B34" i="43"/>
  <c r="C33" i="43"/>
  <c r="B33" i="43"/>
  <c r="C31" i="43"/>
  <c r="B31" i="43"/>
  <c r="C30" i="43"/>
  <c r="B30" i="43"/>
  <c r="C28" i="43"/>
  <c r="B28" i="43"/>
  <c r="C27" i="43"/>
  <c r="B27" i="43"/>
  <c r="C25" i="43"/>
  <c r="B25" i="43"/>
  <c r="C24" i="43"/>
  <c r="B24" i="43"/>
  <c r="C22" i="43"/>
  <c r="B22" i="43"/>
  <c r="C20" i="43"/>
  <c r="B20" i="43"/>
  <c r="C18" i="43"/>
  <c r="B18" i="43"/>
  <c r="C17" i="43"/>
  <c r="B17" i="43"/>
  <c r="C15" i="43"/>
  <c r="B15" i="43"/>
  <c r="C14" i="43"/>
  <c r="B14" i="43"/>
  <c r="C12" i="43"/>
  <c r="B12" i="43"/>
  <c r="C11" i="43"/>
  <c r="B11" i="43"/>
  <c r="C9" i="43"/>
  <c r="B9" i="43"/>
  <c r="C8" i="43"/>
  <c r="B8" i="43"/>
  <c r="C6" i="43"/>
  <c r="B6" i="43"/>
  <c r="C5" i="43"/>
  <c r="B5" i="43"/>
  <c r="AX41" i="56"/>
  <c r="AW41" i="56"/>
  <c r="AV41" i="56"/>
  <c r="AU41" i="56"/>
  <c r="AT41" i="56"/>
  <c r="AS41" i="56"/>
  <c r="AR41" i="56"/>
  <c r="AQ41" i="56"/>
  <c r="AP41" i="56"/>
  <c r="AO41" i="56"/>
  <c r="AN41" i="56"/>
  <c r="AM41" i="56"/>
  <c r="AL41" i="56"/>
  <c r="AK41" i="56"/>
  <c r="AJ41" i="56"/>
  <c r="AI41" i="56"/>
  <c r="AH41" i="56"/>
  <c r="AG41" i="56"/>
  <c r="AF41" i="56"/>
  <c r="AE41" i="56"/>
  <c r="AD41" i="56"/>
  <c r="AC41" i="56"/>
  <c r="AB41" i="56"/>
  <c r="AA41" i="56"/>
  <c r="Z41" i="56"/>
  <c r="Y41" i="56"/>
  <c r="X41" i="56"/>
  <c r="W41" i="56"/>
  <c r="V41" i="56"/>
  <c r="U41" i="56"/>
  <c r="T41" i="56"/>
  <c r="S41" i="56"/>
  <c r="R41" i="56"/>
  <c r="Q41" i="56"/>
  <c r="P41" i="56"/>
  <c r="O41" i="56"/>
  <c r="N41" i="56"/>
  <c r="M41" i="56"/>
  <c r="L41" i="56"/>
  <c r="K41" i="56"/>
  <c r="J41" i="56"/>
  <c r="I41" i="56"/>
  <c r="H41" i="56"/>
  <c r="G41" i="56"/>
  <c r="F41" i="56"/>
  <c r="E41" i="56"/>
  <c r="D41" i="56"/>
  <c r="C41" i="56"/>
  <c r="B41" i="56"/>
  <c r="CC39" i="56"/>
  <c r="CB39" i="56"/>
  <c r="CA39" i="56"/>
  <c r="BZ39" i="56"/>
  <c r="BY39" i="56"/>
  <c r="BX39" i="56"/>
  <c r="BW39" i="56"/>
  <c r="BV39" i="56"/>
  <c r="BU39" i="56"/>
  <c r="BT39" i="56"/>
  <c r="BS39" i="56"/>
  <c r="BR39" i="56"/>
  <c r="BQ39" i="56"/>
  <c r="BP39" i="56"/>
  <c r="BO39" i="56"/>
  <c r="BN39" i="56"/>
  <c r="BM39" i="56"/>
  <c r="BL39" i="56"/>
  <c r="BK39" i="56"/>
  <c r="BJ39" i="56"/>
  <c r="BI39" i="56"/>
  <c r="BH39" i="56"/>
  <c r="BG39" i="56"/>
  <c r="BF39" i="56"/>
  <c r="BE39" i="56"/>
  <c r="BD39" i="56"/>
  <c r="BC39" i="56"/>
  <c r="BB39" i="56"/>
  <c r="BA39" i="56"/>
  <c r="AZ39" i="56"/>
  <c r="AY39" i="56"/>
  <c r="AX39" i="56"/>
  <c r="AW39" i="56"/>
  <c r="AV39" i="56"/>
  <c r="AU39" i="56"/>
  <c r="AT39" i="56"/>
  <c r="AS39" i="56"/>
  <c r="AR39" i="56"/>
  <c r="AQ39" i="56"/>
  <c r="AP39" i="56"/>
  <c r="AO39" i="56"/>
  <c r="AN39" i="56"/>
  <c r="AM39" i="56"/>
  <c r="AL39" i="56"/>
  <c r="AK39" i="56"/>
  <c r="AJ39" i="56"/>
  <c r="AI39" i="56"/>
  <c r="AH39" i="56"/>
  <c r="AG39" i="56"/>
  <c r="AF39" i="56"/>
  <c r="AE39" i="56"/>
  <c r="AD39" i="56"/>
  <c r="AC39" i="56"/>
  <c r="AB39" i="56"/>
  <c r="AA39" i="56"/>
  <c r="Z39" i="56"/>
  <c r="Y39" i="56"/>
  <c r="X39" i="56"/>
  <c r="W39" i="56"/>
  <c r="V39" i="56"/>
  <c r="U39" i="56"/>
  <c r="T39" i="56"/>
  <c r="S39" i="56"/>
  <c r="R39" i="56"/>
  <c r="Q39" i="56"/>
  <c r="P39" i="56"/>
  <c r="O39" i="56"/>
  <c r="N39" i="56"/>
  <c r="M39" i="56"/>
  <c r="L39" i="56"/>
  <c r="K39" i="56"/>
  <c r="J39" i="56"/>
  <c r="I39" i="56"/>
  <c r="H39" i="56"/>
  <c r="G39" i="56"/>
  <c r="F39" i="56"/>
  <c r="E39" i="56"/>
  <c r="D39" i="56"/>
  <c r="C39" i="56"/>
  <c r="B39" i="56"/>
  <c r="CC37" i="56"/>
  <c r="CB37" i="56"/>
  <c r="CA37" i="56"/>
  <c r="BZ37" i="56"/>
  <c r="BY37" i="56"/>
  <c r="BX37" i="56"/>
  <c r="BW37" i="56"/>
  <c r="BV37" i="56"/>
  <c r="BU37" i="56"/>
  <c r="BT37" i="56"/>
  <c r="BS37" i="56"/>
  <c r="BR37" i="56"/>
  <c r="BQ37" i="56"/>
  <c r="BP37" i="56"/>
  <c r="BO37" i="56"/>
  <c r="BN37" i="56"/>
  <c r="BM37" i="56"/>
  <c r="BL37" i="56"/>
  <c r="BK37" i="56"/>
  <c r="BJ37" i="56"/>
  <c r="BI37" i="56"/>
  <c r="BH37" i="56"/>
  <c r="BG37" i="56"/>
  <c r="BF37" i="56"/>
  <c r="BE37" i="56"/>
  <c r="BD37" i="56"/>
  <c r="BC37" i="56"/>
  <c r="BB37" i="56"/>
  <c r="BA37" i="56"/>
  <c r="AZ37" i="56"/>
  <c r="AY37" i="56"/>
  <c r="AX37" i="56"/>
  <c r="AW37" i="56"/>
  <c r="AV37" i="56"/>
  <c r="AU37" i="56"/>
  <c r="AT37" i="56"/>
  <c r="AS37" i="56"/>
  <c r="AR37" i="56"/>
  <c r="AQ37" i="56"/>
  <c r="AP37" i="56"/>
  <c r="AO37" i="56"/>
  <c r="AN37" i="56"/>
  <c r="AM37" i="56"/>
  <c r="AL37" i="56"/>
  <c r="AK37" i="56"/>
  <c r="AJ37" i="56"/>
  <c r="AI37" i="56"/>
  <c r="AH37" i="56"/>
  <c r="AG37" i="56"/>
  <c r="AF37" i="56"/>
  <c r="AE37" i="56"/>
  <c r="AD37" i="56"/>
  <c r="AC37" i="56"/>
  <c r="AB37" i="56"/>
  <c r="AA37" i="56"/>
  <c r="Z37" i="56"/>
  <c r="Y37" i="56"/>
  <c r="X37" i="56"/>
  <c r="W37" i="56"/>
  <c r="V37" i="56"/>
  <c r="U37" i="56"/>
  <c r="T37" i="56"/>
  <c r="S37" i="56"/>
  <c r="R37" i="56"/>
  <c r="Q37" i="56"/>
  <c r="P37" i="56"/>
  <c r="O37" i="56"/>
  <c r="N37" i="56"/>
  <c r="M37" i="56"/>
  <c r="L37" i="56"/>
  <c r="K37" i="56"/>
  <c r="J37" i="56"/>
  <c r="I37" i="56"/>
  <c r="H37" i="56"/>
  <c r="G37" i="56"/>
  <c r="F37" i="56"/>
  <c r="E37" i="56"/>
  <c r="D37" i="56"/>
  <c r="C37" i="56"/>
  <c r="B37" i="56"/>
  <c r="CC36" i="56"/>
  <c r="CB36" i="56"/>
  <c r="CA36" i="56"/>
  <c r="BZ36" i="56"/>
  <c r="BY36" i="56"/>
  <c r="BX36" i="56"/>
  <c r="BW36" i="56"/>
  <c r="BV36" i="56"/>
  <c r="BU36" i="56"/>
  <c r="BT36" i="56"/>
  <c r="BS36" i="56"/>
  <c r="BR36" i="56"/>
  <c r="BQ36" i="56"/>
  <c r="BP36" i="56"/>
  <c r="BO36" i="56"/>
  <c r="BN36" i="56"/>
  <c r="BM36" i="56"/>
  <c r="BL36" i="56"/>
  <c r="BK36" i="56"/>
  <c r="BJ36" i="56"/>
  <c r="BI36" i="56"/>
  <c r="BH36" i="56"/>
  <c r="BG36" i="56"/>
  <c r="BF36" i="56"/>
  <c r="BE36" i="56"/>
  <c r="BD36" i="56"/>
  <c r="BC36" i="56"/>
  <c r="BB36" i="56"/>
  <c r="BA36" i="56"/>
  <c r="AZ36" i="56"/>
  <c r="AY36" i="56"/>
  <c r="AX36" i="56"/>
  <c r="AW36" i="56"/>
  <c r="AV36" i="56"/>
  <c r="AU36" i="56"/>
  <c r="AT36" i="56"/>
  <c r="AS36" i="56"/>
  <c r="AR36" i="56"/>
  <c r="AQ36" i="56"/>
  <c r="AP36" i="56"/>
  <c r="AO36" i="56"/>
  <c r="AN36" i="56"/>
  <c r="AM36" i="56"/>
  <c r="AL36" i="56"/>
  <c r="AK36" i="56"/>
  <c r="AJ36" i="56"/>
  <c r="AI36" i="56"/>
  <c r="AH36" i="56"/>
  <c r="AG36" i="56"/>
  <c r="AF36" i="56"/>
  <c r="AE36" i="56"/>
  <c r="AD36" i="56"/>
  <c r="AC36" i="56"/>
  <c r="AB36" i="56"/>
  <c r="AA36" i="56"/>
  <c r="Z36" i="56"/>
  <c r="Y36" i="56"/>
  <c r="X36" i="56"/>
  <c r="W36" i="56"/>
  <c r="V36" i="56"/>
  <c r="U36" i="56"/>
  <c r="T36" i="56"/>
  <c r="S36" i="56"/>
  <c r="R36" i="56"/>
  <c r="Q36" i="56"/>
  <c r="P36" i="56"/>
  <c r="O36" i="56"/>
  <c r="N36" i="56"/>
  <c r="M36" i="56"/>
  <c r="L36" i="56"/>
  <c r="K36" i="56"/>
  <c r="J36" i="56"/>
  <c r="I36" i="56"/>
  <c r="H36" i="56"/>
  <c r="G36" i="56"/>
  <c r="F36" i="56"/>
  <c r="E36" i="56"/>
  <c r="D36" i="56"/>
  <c r="C36" i="56"/>
  <c r="B36" i="56"/>
  <c r="CC34" i="56"/>
  <c r="CB34" i="56"/>
  <c r="CA34" i="56"/>
  <c r="BZ34" i="56"/>
  <c r="BY34" i="56"/>
  <c r="BX34" i="56"/>
  <c r="BW34" i="56"/>
  <c r="BV34" i="56"/>
  <c r="BU34" i="56"/>
  <c r="BT34" i="56"/>
  <c r="BS34" i="56"/>
  <c r="BR34" i="56"/>
  <c r="BQ34" i="56"/>
  <c r="BP34" i="56"/>
  <c r="BO34" i="56"/>
  <c r="BN34" i="56"/>
  <c r="BM34" i="56"/>
  <c r="BL34" i="56"/>
  <c r="BK34" i="56"/>
  <c r="BJ34" i="56"/>
  <c r="BI34" i="56"/>
  <c r="BH34" i="56"/>
  <c r="BG34" i="56"/>
  <c r="BF34" i="56"/>
  <c r="BE34" i="56"/>
  <c r="BD34" i="56"/>
  <c r="BC34" i="56"/>
  <c r="BB34" i="56"/>
  <c r="BA34" i="56"/>
  <c r="AZ34" i="56"/>
  <c r="AY34" i="56"/>
  <c r="AX34" i="56"/>
  <c r="AW34" i="56"/>
  <c r="AV34" i="56"/>
  <c r="AU34" i="56"/>
  <c r="AT34" i="56"/>
  <c r="AS34" i="56"/>
  <c r="AR34" i="56"/>
  <c r="AQ34" i="56"/>
  <c r="AP34" i="56"/>
  <c r="AO34" i="56"/>
  <c r="AN34" i="56"/>
  <c r="AM34" i="56"/>
  <c r="AL34" i="56"/>
  <c r="AK34" i="56"/>
  <c r="AJ34" i="56"/>
  <c r="AI34" i="56"/>
  <c r="AH34" i="56"/>
  <c r="AG34" i="56"/>
  <c r="AF34" i="56"/>
  <c r="AE34" i="56"/>
  <c r="AD34" i="56"/>
  <c r="AC34" i="56"/>
  <c r="AB34" i="56"/>
  <c r="AA34" i="56"/>
  <c r="Z34" i="56"/>
  <c r="Y34" i="56"/>
  <c r="X34" i="56"/>
  <c r="W34" i="56"/>
  <c r="V34" i="56"/>
  <c r="U34" i="56"/>
  <c r="T34" i="56"/>
  <c r="S34" i="56"/>
  <c r="R34" i="56"/>
  <c r="Q34" i="56"/>
  <c r="P34" i="56"/>
  <c r="O34" i="56"/>
  <c r="N34" i="56"/>
  <c r="M34" i="56"/>
  <c r="L34" i="56"/>
  <c r="K34" i="56"/>
  <c r="J34" i="56"/>
  <c r="I34" i="56"/>
  <c r="H34" i="56"/>
  <c r="G34" i="56"/>
  <c r="F34" i="56"/>
  <c r="E34" i="56"/>
  <c r="D34" i="56"/>
  <c r="C34" i="56"/>
  <c r="B34" i="56"/>
  <c r="CC33" i="56"/>
  <c r="CB33" i="56"/>
  <c r="CA33" i="56"/>
  <c r="BZ33" i="56"/>
  <c r="BY33" i="56"/>
  <c r="BX33" i="56"/>
  <c r="BW33" i="56"/>
  <c r="BV33" i="56"/>
  <c r="BU33" i="56"/>
  <c r="BT33" i="56"/>
  <c r="BS33" i="56"/>
  <c r="BR33" i="56"/>
  <c r="BQ33" i="56"/>
  <c r="BP33" i="56"/>
  <c r="BO33" i="56"/>
  <c r="BN33" i="56"/>
  <c r="BM33" i="56"/>
  <c r="BL33" i="56"/>
  <c r="BK33" i="56"/>
  <c r="BJ33" i="56"/>
  <c r="BI33" i="56"/>
  <c r="BH33" i="56"/>
  <c r="BG33" i="56"/>
  <c r="BF33" i="56"/>
  <c r="BE33" i="56"/>
  <c r="BD33" i="56"/>
  <c r="BC33" i="56"/>
  <c r="BB33" i="56"/>
  <c r="BA33" i="56"/>
  <c r="AZ33" i="56"/>
  <c r="AY33" i="56"/>
  <c r="AX33" i="56"/>
  <c r="AW33" i="56"/>
  <c r="AV33" i="56"/>
  <c r="AU33" i="56"/>
  <c r="AT33" i="56"/>
  <c r="AS33" i="56"/>
  <c r="AR33" i="56"/>
  <c r="AQ33" i="56"/>
  <c r="AP33" i="56"/>
  <c r="AO33" i="56"/>
  <c r="AN33" i="56"/>
  <c r="AM33" i="56"/>
  <c r="AL33" i="56"/>
  <c r="AK33" i="56"/>
  <c r="AJ33" i="56"/>
  <c r="AI33" i="56"/>
  <c r="AH33" i="56"/>
  <c r="AG33" i="56"/>
  <c r="AF33" i="56"/>
  <c r="AE33" i="56"/>
  <c r="AD33" i="56"/>
  <c r="AC33" i="56"/>
  <c r="AB33" i="56"/>
  <c r="AA33" i="56"/>
  <c r="Z33" i="56"/>
  <c r="Y33" i="56"/>
  <c r="X33" i="56"/>
  <c r="W33" i="56"/>
  <c r="V33" i="56"/>
  <c r="U33" i="56"/>
  <c r="T33" i="56"/>
  <c r="S33" i="56"/>
  <c r="R33" i="56"/>
  <c r="Q33" i="56"/>
  <c r="P33" i="56"/>
  <c r="O33" i="56"/>
  <c r="N33" i="56"/>
  <c r="M33" i="56"/>
  <c r="L33" i="56"/>
  <c r="K33" i="56"/>
  <c r="J33" i="56"/>
  <c r="I33" i="56"/>
  <c r="H33" i="56"/>
  <c r="G33" i="56"/>
  <c r="F33" i="56"/>
  <c r="E33" i="56"/>
  <c r="D33" i="56"/>
  <c r="C33" i="56"/>
  <c r="B33" i="56"/>
  <c r="CC31" i="56"/>
  <c r="CB31" i="56"/>
  <c r="CA31" i="56"/>
  <c r="BZ31" i="56"/>
  <c r="BY31" i="56"/>
  <c r="BX31" i="56"/>
  <c r="BW31" i="56"/>
  <c r="BV31" i="56"/>
  <c r="BU31" i="56"/>
  <c r="BT31" i="56"/>
  <c r="BS31" i="56"/>
  <c r="BR31" i="56"/>
  <c r="BQ31" i="56"/>
  <c r="BP31" i="56"/>
  <c r="BO31" i="56"/>
  <c r="BN31" i="56"/>
  <c r="BM31" i="56"/>
  <c r="BL31" i="56"/>
  <c r="BK31" i="56"/>
  <c r="BJ31" i="56"/>
  <c r="BI31" i="56"/>
  <c r="BH31" i="56"/>
  <c r="BG31" i="56"/>
  <c r="BF31" i="56"/>
  <c r="BE31" i="56"/>
  <c r="BD31" i="56"/>
  <c r="BC31" i="56"/>
  <c r="BB31" i="56"/>
  <c r="BA31" i="56"/>
  <c r="AZ31" i="56"/>
  <c r="AY31" i="56"/>
  <c r="AX31" i="56"/>
  <c r="AW31" i="56"/>
  <c r="AV31" i="56"/>
  <c r="AU31" i="56"/>
  <c r="AT31" i="56"/>
  <c r="AS31" i="56"/>
  <c r="AR31" i="56"/>
  <c r="AQ31" i="56"/>
  <c r="AP31" i="56"/>
  <c r="AO31" i="56"/>
  <c r="AN31" i="56"/>
  <c r="AM31" i="56"/>
  <c r="AL31" i="56"/>
  <c r="AK31" i="56"/>
  <c r="AJ31" i="56"/>
  <c r="AI31" i="56"/>
  <c r="AH31" i="56"/>
  <c r="AG31" i="56"/>
  <c r="AF31" i="56"/>
  <c r="AE31" i="56"/>
  <c r="AD31" i="56"/>
  <c r="AC31" i="56"/>
  <c r="AB31" i="56"/>
  <c r="AA31" i="56"/>
  <c r="Z31" i="56"/>
  <c r="Y31" i="56"/>
  <c r="X31" i="56"/>
  <c r="W31" i="56"/>
  <c r="V31" i="56"/>
  <c r="U31" i="56"/>
  <c r="T31" i="56"/>
  <c r="S31" i="56"/>
  <c r="R31" i="56"/>
  <c r="Q31" i="56"/>
  <c r="P31" i="56"/>
  <c r="O31" i="56"/>
  <c r="N31" i="56"/>
  <c r="M31" i="56"/>
  <c r="L31" i="56"/>
  <c r="K31" i="56"/>
  <c r="J31" i="56"/>
  <c r="I31" i="56"/>
  <c r="H31" i="56"/>
  <c r="G31" i="56"/>
  <c r="F31" i="56"/>
  <c r="E31" i="56"/>
  <c r="D31" i="56"/>
  <c r="C31" i="56"/>
  <c r="B31" i="56"/>
  <c r="CC30" i="56"/>
  <c r="CB30" i="56"/>
  <c r="CA30" i="56"/>
  <c r="BZ30" i="56"/>
  <c r="BY30" i="56"/>
  <c r="BX30" i="56"/>
  <c r="BW30" i="56"/>
  <c r="BV30" i="56"/>
  <c r="BU30" i="56"/>
  <c r="BT30" i="56"/>
  <c r="BS30" i="56"/>
  <c r="BR30" i="56"/>
  <c r="BQ30" i="56"/>
  <c r="BP30" i="56"/>
  <c r="BO30" i="56"/>
  <c r="BN30" i="56"/>
  <c r="BM30" i="56"/>
  <c r="BL30" i="56"/>
  <c r="BK30" i="56"/>
  <c r="BJ30" i="56"/>
  <c r="BI30" i="56"/>
  <c r="BH30" i="56"/>
  <c r="BG30" i="56"/>
  <c r="BF30" i="56"/>
  <c r="BE30" i="56"/>
  <c r="BD30" i="56"/>
  <c r="BC30" i="56"/>
  <c r="BB30" i="56"/>
  <c r="BA30" i="56"/>
  <c r="AZ30" i="56"/>
  <c r="AY30" i="56"/>
  <c r="AX30" i="56"/>
  <c r="AW30" i="56"/>
  <c r="AV30" i="56"/>
  <c r="AU30" i="56"/>
  <c r="AT30" i="56"/>
  <c r="AS30" i="56"/>
  <c r="AR30" i="56"/>
  <c r="AQ30" i="56"/>
  <c r="AP30" i="56"/>
  <c r="AO30" i="56"/>
  <c r="AN30" i="56"/>
  <c r="AM30" i="56"/>
  <c r="AL30" i="56"/>
  <c r="AK30" i="56"/>
  <c r="AJ30" i="56"/>
  <c r="AI30" i="56"/>
  <c r="AH30" i="56"/>
  <c r="AG30" i="56"/>
  <c r="AF30" i="56"/>
  <c r="AE30" i="56"/>
  <c r="AD30" i="56"/>
  <c r="AC30" i="56"/>
  <c r="AB30" i="56"/>
  <c r="AA30" i="56"/>
  <c r="Z30" i="56"/>
  <c r="Y30" i="56"/>
  <c r="X30" i="56"/>
  <c r="W30" i="56"/>
  <c r="V30" i="56"/>
  <c r="U30" i="56"/>
  <c r="T30" i="56"/>
  <c r="S30" i="56"/>
  <c r="R30" i="56"/>
  <c r="Q30" i="56"/>
  <c r="P30" i="56"/>
  <c r="O30" i="56"/>
  <c r="N30" i="56"/>
  <c r="M30" i="56"/>
  <c r="L30" i="56"/>
  <c r="K30" i="56"/>
  <c r="J30" i="56"/>
  <c r="I30" i="56"/>
  <c r="H30" i="56"/>
  <c r="G30" i="56"/>
  <c r="F30" i="56"/>
  <c r="E30" i="56"/>
  <c r="D30" i="56"/>
  <c r="C30" i="56"/>
  <c r="B30" i="56"/>
  <c r="CC28" i="56"/>
  <c r="CB28" i="56"/>
  <c r="CA28" i="56"/>
  <c r="BZ28" i="56"/>
  <c r="BY28" i="56"/>
  <c r="BX28" i="56"/>
  <c r="BW28" i="56"/>
  <c r="BV28" i="56"/>
  <c r="BU28" i="56"/>
  <c r="BT28" i="56"/>
  <c r="BS28" i="56"/>
  <c r="BR28" i="56"/>
  <c r="BQ28" i="56"/>
  <c r="BP28" i="56"/>
  <c r="BO28" i="56"/>
  <c r="BN28" i="56"/>
  <c r="BM28" i="56"/>
  <c r="BL28" i="56"/>
  <c r="BK28" i="56"/>
  <c r="BJ28" i="56"/>
  <c r="BI28" i="56"/>
  <c r="BH28" i="56"/>
  <c r="BG28" i="56"/>
  <c r="BF28" i="56"/>
  <c r="BE28" i="56"/>
  <c r="BD28" i="56"/>
  <c r="BC28" i="56"/>
  <c r="BB28" i="56"/>
  <c r="BA28" i="56"/>
  <c r="AZ28" i="56"/>
  <c r="AY28" i="56"/>
  <c r="AX28" i="56"/>
  <c r="AW28" i="56"/>
  <c r="AV28" i="56"/>
  <c r="AU28" i="56"/>
  <c r="AT28" i="56"/>
  <c r="AS28" i="56"/>
  <c r="AR28" i="56"/>
  <c r="AQ28" i="56"/>
  <c r="AP28" i="56"/>
  <c r="AO28" i="56"/>
  <c r="AN28" i="56"/>
  <c r="AM28" i="56"/>
  <c r="AL28" i="56"/>
  <c r="AK28" i="56"/>
  <c r="AJ28" i="56"/>
  <c r="AI28" i="56"/>
  <c r="AH28" i="56"/>
  <c r="AG28" i="56"/>
  <c r="AF28" i="56"/>
  <c r="AE28" i="56"/>
  <c r="AD28" i="56"/>
  <c r="AC28" i="56"/>
  <c r="AB28" i="56"/>
  <c r="AA28" i="56"/>
  <c r="Z28" i="56"/>
  <c r="Y28" i="56"/>
  <c r="X28" i="56"/>
  <c r="W28" i="56"/>
  <c r="V28" i="56"/>
  <c r="U28" i="56"/>
  <c r="T28" i="56"/>
  <c r="S28" i="56"/>
  <c r="R28" i="56"/>
  <c r="Q28" i="56"/>
  <c r="P28" i="56"/>
  <c r="O28" i="56"/>
  <c r="N28" i="56"/>
  <c r="M28" i="56"/>
  <c r="L28" i="56"/>
  <c r="K28" i="56"/>
  <c r="J28" i="56"/>
  <c r="I28" i="56"/>
  <c r="H28" i="56"/>
  <c r="G28" i="56"/>
  <c r="F28" i="56"/>
  <c r="E28" i="56"/>
  <c r="D28" i="56"/>
  <c r="C28" i="56"/>
  <c r="B28" i="56"/>
  <c r="CC27" i="56"/>
  <c r="CB27" i="56"/>
  <c r="CA27" i="56"/>
  <c r="BZ27" i="56"/>
  <c r="BY27" i="56"/>
  <c r="BX27" i="56"/>
  <c r="BW27" i="56"/>
  <c r="BV27" i="56"/>
  <c r="BU27" i="56"/>
  <c r="BT27" i="56"/>
  <c r="BS27" i="56"/>
  <c r="BR27" i="56"/>
  <c r="BQ27" i="56"/>
  <c r="BP27" i="56"/>
  <c r="BO27" i="56"/>
  <c r="BN27" i="56"/>
  <c r="BM27" i="56"/>
  <c r="BL27" i="56"/>
  <c r="BK27" i="56"/>
  <c r="BJ27" i="56"/>
  <c r="BI27" i="56"/>
  <c r="BH27" i="56"/>
  <c r="BG27" i="56"/>
  <c r="BF27" i="56"/>
  <c r="BE27" i="56"/>
  <c r="BD27" i="56"/>
  <c r="BC27" i="56"/>
  <c r="BB27" i="56"/>
  <c r="BA27" i="56"/>
  <c r="AZ27" i="56"/>
  <c r="AY27" i="56"/>
  <c r="AX27" i="56"/>
  <c r="AW27" i="56"/>
  <c r="AV27" i="56"/>
  <c r="AU27" i="56"/>
  <c r="AT27" i="56"/>
  <c r="AS27" i="56"/>
  <c r="AR27" i="56"/>
  <c r="AQ27" i="56"/>
  <c r="AP27" i="56"/>
  <c r="AO27" i="56"/>
  <c r="AN27" i="56"/>
  <c r="AM27" i="56"/>
  <c r="AL27" i="56"/>
  <c r="AK27" i="56"/>
  <c r="AJ27" i="56"/>
  <c r="AI27" i="56"/>
  <c r="AH27" i="56"/>
  <c r="AG27" i="56"/>
  <c r="AF27" i="56"/>
  <c r="AE27" i="56"/>
  <c r="AD27" i="56"/>
  <c r="AC27" i="56"/>
  <c r="AB27" i="56"/>
  <c r="AA27" i="56"/>
  <c r="Z27" i="56"/>
  <c r="Y27" i="56"/>
  <c r="X27" i="56"/>
  <c r="W27" i="56"/>
  <c r="V27" i="56"/>
  <c r="U27" i="56"/>
  <c r="T27" i="56"/>
  <c r="S27" i="56"/>
  <c r="R27" i="56"/>
  <c r="Q27" i="56"/>
  <c r="P27" i="56"/>
  <c r="O27" i="56"/>
  <c r="N27" i="56"/>
  <c r="M27" i="56"/>
  <c r="L27" i="56"/>
  <c r="K27" i="56"/>
  <c r="J27" i="56"/>
  <c r="I27" i="56"/>
  <c r="H27" i="56"/>
  <c r="G27" i="56"/>
  <c r="F27" i="56"/>
  <c r="E27" i="56"/>
  <c r="D27" i="56"/>
  <c r="C27" i="56"/>
  <c r="B27" i="56"/>
  <c r="AI39" i="23"/>
  <c r="AH39" i="23"/>
  <c r="AG39" i="23"/>
  <c r="AF39" i="23"/>
  <c r="AE39" i="23"/>
  <c r="AD39" i="23"/>
  <c r="AC39" i="23"/>
  <c r="AB39" i="23"/>
  <c r="AA39" i="23"/>
  <c r="Z39" i="23"/>
  <c r="Y39" i="23"/>
  <c r="X39" i="23"/>
  <c r="W39" i="23"/>
  <c r="V39" i="23"/>
  <c r="U39" i="23"/>
  <c r="T39" i="23"/>
  <c r="S39" i="23"/>
  <c r="R39" i="23"/>
  <c r="Q39" i="23"/>
  <c r="P39" i="23"/>
  <c r="O39" i="23"/>
  <c r="N39" i="23"/>
  <c r="M39" i="23"/>
  <c r="L39" i="23"/>
  <c r="K39" i="23"/>
  <c r="J39" i="23"/>
  <c r="I39" i="23"/>
  <c r="H39" i="23"/>
  <c r="G39" i="23"/>
  <c r="F39" i="23"/>
  <c r="E39" i="23"/>
  <c r="D39" i="23"/>
  <c r="C39" i="23"/>
  <c r="B39" i="23"/>
  <c r="AI37" i="23"/>
  <c r="AH37" i="23"/>
  <c r="AG37" i="23"/>
  <c r="AF37" i="23"/>
  <c r="AE37" i="23"/>
  <c r="AD37" i="23"/>
  <c r="AC37" i="23"/>
  <c r="AB37" i="23"/>
  <c r="AA37" i="23"/>
  <c r="Z37" i="23"/>
  <c r="Y37" i="23"/>
  <c r="X37" i="23"/>
  <c r="W37" i="23"/>
  <c r="V37" i="23"/>
  <c r="U37" i="23"/>
  <c r="T37" i="23"/>
  <c r="S37" i="23"/>
  <c r="R37" i="23"/>
  <c r="Q37" i="23"/>
  <c r="P37" i="23"/>
  <c r="O37" i="23"/>
  <c r="N37" i="23"/>
  <c r="M37" i="23"/>
  <c r="L37" i="23"/>
  <c r="K37" i="23"/>
  <c r="J37" i="23"/>
  <c r="I37" i="23"/>
  <c r="H37" i="23"/>
  <c r="G37" i="23"/>
  <c r="F37" i="23"/>
  <c r="E37" i="23"/>
  <c r="D37" i="23"/>
  <c r="C37" i="23"/>
  <c r="B37" i="23"/>
  <c r="AI36" i="23"/>
  <c r="AH36" i="23"/>
  <c r="AG36" i="23"/>
  <c r="AF36" i="23"/>
  <c r="AE36" i="23"/>
  <c r="AD36" i="23"/>
  <c r="AC36" i="23"/>
  <c r="AB36" i="23"/>
  <c r="AA36" i="23"/>
  <c r="Z36" i="23"/>
  <c r="Y36" i="23"/>
  <c r="X36" i="23"/>
  <c r="W36" i="23"/>
  <c r="V36" i="23"/>
  <c r="U36" i="23"/>
  <c r="T36" i="23"/>
  <c r="S36" i="23"/>
  <c r="R36" i="23"/>
  <c r="Q36" i="23"/>
  <c r="P36" i="23"/>
  <c r="O36" i="23"/>
  <c r="N36" i="23"/>
  <c r="M36" i="23"/>
  <c r="L36" i="23"/>
  <c r="K36" i="23"/>
  <c r="J36" i="23"/>
  <c r="I36" i="23"/>
  <c r="H36" i="23"/>
  <c r="G36" i="23"/>
  <c r="F36" i="23"/>
  <c r="E36" i="23"/>
  <c r="D36" i="23"/>
  <c r="C36" i="23"/>
  <c r="B36" i="23"/>
  <c r="AI34" i="23"/>
  <c r="AH34" i="23"/>
  <c r="AG34" i="23"/>
  <c r="AF34" i="23"/>
  <c r="AE34" i="23"/>
  <c r="AD34" i="23"/>
  <c r="AC34" i="23"/>
  <c r="AB34" i="23"/>
  <c r="AA34" i="23"/>
  <c r="Z34" i="23"/>
  <c r="Y34" i="23"/>
  <c r="X34" i="23"/>
  <c r="W34" i="23"/>
  <c r="V34" i="23"/>
  <c r="U34" i="23"/>
  <c r="T34" i="23"/>
  <c r="S34" i="23"/>
  <c r="R34" i="23"/>
  <c r="Q34" i="23"/>
  <c r="P34" i="23"/>
  <c r="O34" i="23"/>
  <c r="N34" i="23"/>
  <c r="M34" i="23"/>
  <c r="L34" i="23"/>
  <c r="K34" i="23"/>
  <c r="J34" i="23"/>
  <c r="I34" i="23"/>
  <c r="H34" i="23"/>
  <c r="G34" i="23"/>
  <c r="F34" i="23"/>
  <c r="E34" i="23"/>
  <c r="D34" i="23"/>
  <c r="C34" i="23"/>
  <c r="B34" i="23"/>
  <c r="AI33" i="23"/>
  <c r="AH33" i="23"/>
  <c r="AG33" i="23"/>
  <c r="AF33" i="23"/>
  <c r="AE33" i="23"/>
  <c r="AD33" i="23"/>
  <c r="AC33" i="23"/>
  <c r="AB33" i="23"/>
  <c r="AA33" i="23"/>
  <c r="Z33" i="23"/>
  <c r="Y33" i="23"/>
  <c r="X33" i="23"/>
  <c r="W33" i="23"/>
  <c r="V33" i="23"/>
  <c r="U33" i="23"/>
  <c r="T33" i="23"/>
  <c r="S33" i="23"/>
  <c r="R33" i="23"/>
  <c r="Q33" i="23"/>
  <c r="P33" i="23"/>
  <c r="O33" i="23"/>
  <c r="N33" i="23"/>
  <c r="M33" i="23"/>
  <c r="L33" i="23"/>
  <c r="K33" i="23"/>
  <c r="J33" i="23"/>
  <c r="I33" i="23"/>
  <c r="H33" i="23"/>
  <c r="G33" i="23"/>
  <c r="F33" i="23"/>
  <c r="E33" i="23"/>
  <c r="D33" i="23"/>
  <c r="C33" i="23"/>
  <c r="B33"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H31" i="23"/>
  <c r="G31" i="23"/>
  <c r="F31" i="23"/>
  <c r="E31" i="23"/>
  <c r="D31" i="23"/>
  <c r="C31" i="23"/>
  <c r="B31" i="23"/>
  <c r="AI30" i="23"/>
  <c r="AH30"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H30" i="23"/>
  <c r="G30" i="23"/>
  <c r="F30" i="23"/>
  <c r="E30" i="23"/>
  <c r="D30" i="23"/>
  <c r="C30" i="23"/>
  <c r="B30"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E28" i="23"/>
  <c r="D28" i="23"/>
  <c r="C28" i="23"/>
  <c r="B28" i="23"/>
  <c r="AI27" i="23"/>
  <c r="AH27" i="23"/>
  <c r="AG27" i="23"/>
  <c r="AF27" i="23"/>
  <c r="AE27" i="23"/>
  <c r="AD27" i="23"/>
  <c r="AC27" i="23"/>
  <c r="AB27" i="23"/>
  <c r="AA27" i="23"/>
  <c r="Z27" i="23"/>
  <c r="Y27" i="23"/>
  <c r="X27" i="23"/>
  <c r="W27" i="23"/>
  <c r="V27" i="23"/>
  <c r="U27" i="23"/>
  <c r="T27" i="23"/>
  <c r="S27" i="23"/>
  <c r="R27" i="23"/>
  <c r="Q27" i="23"/>
  <c r="P27" i="23"/>
  <c r="O27" i="23"/>
  <c r="N27" i="23"/>
  <c r="M27" i="23"/>
  <c r="L27" i="23"/>
  <c r="K27" i="23"/>
  <c r="J27" i="23"/>
  <c r="I27" i="23"/>
  <c r="H27" i="23"/>
  <c r="G27" i="23"/>
  <c r="F27" i="23"/>
  <c r="E27" i="23"/>
  <c r="D27" i="23"/>
  <c r="C27" i="23"/>
  <c r="B27" i="23"/>
  <c r="AI25" i="23"/>
  <c r="AH25" i="23"/>
  <c r="AG25" i="23"/>
  <c r="AF25" i="23"/>
  <c r="AE25" i="23"/>
  <c r="AD25" i="23"/>
  <c r="AC25" i="23"/>
  <c r="AB25" i="23"/>
  <c r="AA25" i="23"/>
  <c r="Z25" i="23"/>
  <c r="Y25" i="23"/>
  <c r="X25" i="23"/>
  <c r="W25" i="23"/>
  <c r="V25" i="23"/>
  <c r="U25" i="23"/>
  <c r="T25" i="23"/>
  <c r="S25" i="23"/>
  <c r="R25" i="23"/>
  <c r="Q25" i="23"/>
  <c r="P25" i="23"/>
  <c r="O25" i="23"/>
  <c r="N25" i="23"/>
  <c r="M25" i="23"/>
  <c r="L25" i="23"/>
  <c r="K25" i="23"/>
  <c r="J25" i="23"/>
  <c r="I25" i="23"/>
  <c r="H25" i="23"/>
  <c r="G25" i="23"/>
  <c r="F25" i="23"/>
  <c r="E25" i="23"/>
  <c r="D25" i="23"/>
  <c r="C25" i="23"/>
  <c r="B25" i="23"/>
  <c r="AI24" i="23"/>
  <c r="AH24" i="23"/>
  <c r="AG24" i="23"/>
  <c r="AF24" i="23"/>
  <c r="AE24" i="23"/>
  <c r="AD24" i="23"/>
  <c r="AC24" i="23"/>
  <c r="AB24" i="23"/>
  <c r="AA24" i="23"/>
  <c r="Z24" i="23"/>
  <c r="Y24" i="23"/>
  <c r="X24" i="23"/>
  <c r="W24" i="23"/>
  <c r="V24" i="23"/>
  <c r="U24" i="23"/>
  <c r="T24" i="23"/>
  <c r="S24" i="23"/>
  <c r="R24" i="23"/>
  <c r="Q24" i="23"/>
  <c r="P24" i="23"/>
  <c r="O24" i="23"/>
  <c r="N24" i="23"/>
  <c r="M24" i="23"/>
  <c r="L24" i="23"/>
  <c r="K24" i="23"/>
  <c r="J24" i="23"/>
  <c r="I24" i="23"/>
  <c r="H24" i="23"/>
  <c r="G24" i="23"/>
  <c r="F24" i="23"/>
  <c r="E24" i="23"/>
  <c r="D24" i="23"/>
  <c r="C24" i="23"/>
  <c r="B24" i="23"/>
  <c r="AI22" i="23"/>
  <c r="AH22" i="23"/>
  <c r="AG22" i="23"/>
  <c r="AF22" i="23"/>
  <c r="AE22" i="23"/>
  <c r="AD22" i="23"/>
  <c r="AC22" i="23"/>
  <c r="AB22" i="23"/>
  <c r="AA22" i="23"/>
  <c r="Z22" i="23"/>
  <c r="Y22" i="23"/>
  <c r="X22" i="23"/>
  <c r="W22" i="23"/>
  <c r="V22" i="23"/>
  <c r="U22" i="23"/>
  <c r="T22" i="23"/>
  <c r="S22" i="23"/>
  <c r="R22" i="23"/>
  <c r="Q22" i="23"/>
  <c r="P22" i="23"/>
  <c r="O22" i="23"/>
  <c r="N22" i="23"/>
  <c r="M22" i="23"/>
  <c r="L22" i="23"/>
  <c r="K22" i="23"/>
  <c r="J22" i="23"/>
  <c r="I22" i="23"/>
  <c r="H22" i="23"/>
  <c r="G22" i="23"/>
  <c r="F22" i="23"/>
  <c r="E22" i="23"/>
  <c r="D22" i="23"/>
  <c r="C22" i="23"/>
  <c r="B22" i="23"/>
  <c r="AI20" i="23"/>
  <c r="AH20" i="23"/>
  <c r="AG20" i="23"/>
  <c r="AF20" i="23"/>
  <c r="AE20" i="23"/>
  <c r="AD20" i="23"/>
  <c r="AC20" i="23"/>
  <c r="AB20" i="23"/>
  <c r="AA20" i="23"/>
  <c r="Z20" i="23"/>
  <c r="Y20" i="23"/>
  <c r="X20" i="23"/>
  <c r="W20" i="23"/>
  <c r="V20" i="23"/>
  <c r="U20" i="23"/>
  <c r="T20" i="23"/>
  <c r="S20" i="23"/>
  <c r="R20" i="23"/>
  <c r="Q20" i="23"/>
  <c r="P20" i="23"/>
  <c r="O20" i="23"/>
  <c r="N20" i="23"/>
  <c r="M20" i="23"/>
  <c r="L20" i="23"/>
  <c r="K20" i="23"/>
  <c r="J20" i="23"/>
  <c r="I20" i="23"/>
  <c r="H20" i="23"/>
  <c r="G20" i="23"/>
  <c r="F20" i="23"/>
  <c r="E20" i="23"/>
  <c r="D20" i="23"/>
  <c r="C20" i="23"/>
  <c r="B20" i="23"/>
  <c r="AI18" i="23"/>
  <c r="AH18" i="23"/>
  <c r="AG18" i="23"/>
  <c r="AF18" i="23"/>
  <c r="AE18" i="23"/>
  <c r="AD18" i="23"/>
  <c r="AC18" i="23"/>
  <c r="AB18" i="23"/>
  <c r="AA18" i="23"/>
  <c r="Z18" i="23"/>
  <c r="Y18" i="23"/>
  <c r="X18" i="23"/>
  <c r="W18" i="23"/>
  <c r="V18" i="23"/>
  <c r="U18" i="23"/>
  <c r="T18" i="23"/>
  <c r="S18" i="23"/>
  <c r="R18" i="23"/>
  <c r="Q18" i="23"/>
  <c r="P18" i="23"/>
  <c r="O18" i="23"/>
  <c r="N18" i="23"/>
  <c r="M18" i="23"/>
  <c r="L18" i="23"/>
  <c r="K18" i="23"/>
  <c r="J18" i="23"/>
  <c r="I18" i="23"/>
  <c r="H18" i="23"/>
  <c r="G18" i="23"/>
  <c r="F18" i="23"/>
  <c r="E18" i="23"/>
  <c r="D18" i="23"/>
  <c r="C18" i="23"/>
  <c r="B18" i="23"/>
  <c r="AI17" i="23"/>
  <c r="AH17"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E17" i="23"/>
  <c r="D17" i="23"/>
  <c r="C17" i="23"/>
  <c r="B17" i="23"/>
  <c r="AI15" i="23"/>
  <c r="AH15" i="23"/>
  <c r="AG15" i="23"/>
  <c r="AF15" i="23"/>
  <c r="AE15" i="23"/>
  <c r="AD15" i="23"/>
  <c r="AC15" i="23"/>
  <c r="AB15" i="23"/>
  <c r="AA15" i="23"/>
  <c r="Z15" i="23"/>
  <c r="Y15" i="23"/>
  <c r="X15" i="23"/>
  <c r="W15" i="23"/>
  <c r="V15" i="23"/>
  <c r="U15" i="23"/>
  <c r="T15" i="23"/>
  <c r="S15" i="23"/>
  <c r="R15" i="23"/>
  <c r="Q15" i="23"/>
  <c r="P15" i="23"/>
  <c r="O15" i="23"/>
  <c r="N15" i="23"/>
  <c r="M15" i="23"/>
  <c r="L15" i="23"/>
  <c r="K15" i="23"/>
  <c r="J15" i="23"/>
  <c r="I15" i="23"/>
  <c r="H15" i="23"/>
  <c r="G15" i="23"/>
  <c r="F15" i="23"/>
  <c r="E15" i="23"/>
  <c r="D15" i="23"/>
  <c r="C15" i="23"/>
  <c r="B15" i="23"/>
  <c r="AI14" i="23"/>
  <c r="AH14" i="23"/>
  <c r="AG14" i="23"/>
  <c r="AF14" i="23"/>
  <c r="AE14" i="23"/>
  <c r="AD14" i="23"/>
  <c r="AC14" i="23"/>
  <c r="AB14" i="23"/>
  <c r="AA14" i="23"/>
  <c r="Z14" i="23"/>
  <c r="Y14" i="23"/>
  <c r="X14" i="23"/>
  <c r="W14" i="23"/>
  <c r="V14" i="23"/>
  <c r="U14" i="23"/>
  <c r="T14" i="23"/>
  <c r="S14" i="23"/>
  <c r="R14" i="23"/>
  <c r="Q14" i="23"/>
  <c r="P14" i="23"/>
  <c r="O14" i="23"/>
  <c r="N14" i="23"/>
  <c r="M14" i="23"/>
  <c r="L14" i="23"/>
  <c r="K14" i="23"/>
  <c r="J14" i="23"/>
  <c r="I14" i="23"/>
  <c r="H14" i="23"/>
  <c r="G14" i="23"/>
  <c r="F14" i="23"/>
  <c r="E14" i="23"/>
  <c r="D14" i="23"/>
  <c r="C14" i="23"/>
  <c r="B14" i="23"/>
  <c r="AI12" i="23"/>
  <c r="AH12"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B12" i="23"/>
  <c r="AI11" i="23"/>
  <c r="AH11" i="23"/>
  <c r="AG11" i="23"/>
  <c r="AF11" i="23"/>
  <c r="AE11" i="23"/>
  <c r="AD11" i="23"/>
  <c r="AC11" i="23"/>
  <c r="AB11" i="23"/>
  <c r="AA11" i="23"/>
  <c r="Z11" i="23"/>
  <c r="Y11" i="23"/>
  <c r="X11" i="23"/>
  <c r="W11" i="23"/>
  <c r="V11" i="23"/>
  <c r="U11" i="23"/>
  <c r="T11" i="23"/>
  <c r="S11" i="23"/>
  <c r="R11" i="23"/>
  <c r="Q11" i="23"/>
  <c r="P11" i="23"/>
  <c r="O11" i="23"/>
  <c r="N11" i="23"/>
  <c r="M11" i="23"/>
  <c r="L11" i="23"/>
  <c r="K11" i="23"/>
  <c r="J11" i="23"/>
  <c r="I11" i="23"/>
  <c r="H11" i="23"/>
  <c r="G11" i="23"/>
  <c r="F11" i="23"/>
  <c r="E11" i="23"/>
  <c r="D11" i="23"/>
  <c r="C11" i="23"/>
  <c r="B11" i="23"/>
  <c r="AI9" i="23"/>
  <c r="AH9" i="23"/>
  <c r="AG9" i="23"/>
  <c r="AF9" i="23"/>
  <c r="AE9" i="23"/>
  <c r="AD9" i="23"/>
  <c r="AC9" i="23"/>
  <c r="AB9" i="23"/>
  <c r="AA9" i="23"/>
  <c r="Z9" i="23"/>
  <c r="Y9" i="23"/>
  <c r="X9" i="23"/>
  <c r="W9" i="23"/>
  <c r="V9" i="23"/>
  <c r="U9" i="23"/>
  <c r="T9" i="23"/>
  <c r="S9" i="23"/>
  <c r="R9" i="23"/>
  <c r="Q9" i="23"/>
  <c r="P9" i="23"/>
  <c r="O9" i="23"/>
  <c r="N9" i="23"/>
  <c r="M9" i="23"/>
  <c r="L9" i="23"/>
  <c r="K9" i="23"/>
  <c r="J9" i="23"/>
  <c r="I9" i="23"/>
  <c r="H9" i="23"/>
  <c r="G9" i="23"/>
  <c r="F9" i="23"/>
  <c r="E9" i="23"/>
  <c r="D9" i="23"/>
  <c r="C9" i="23"/>
  <c r="B9" i="23"/>
  <c r="AI8" i="23"/>
  <c r="AH8" i="23"/>
  <c r="AG8" i="23"/>
  <c r="AF8" i="23"/>
  <c r="AE8" i="23"/>
  <c r="AD8" i="23"/>
  <c r="AC8" i="23"/>
  <c r="AB8" i="23"/>
  <c r="AA8" i="23"/>
  <c r="Z8" i="23"/>
  <c r="Y8" i="23"/>
  <c r="X8" i="23"/>
  <c r="W8" i="23"/>
  <c r="V8" i="23"/>
  <c r="U8" i="23"/>
  <c r="T8" i="23"/>
  <c r="S8" i="23"/>
  <c r="R8" i="23"/>
  <c r="Q8" i="23"/>
  <c r="P8" i="23"/>
  <c r="O8" i="23"/>
  <c r="N8" i="23"/>
  <c r="M8" i="23"/>
  <c r="L8" i="23"/>
  <c r="K8" i="23"/>
  <c r="J8" i="23"/>
  <c r="I8" i="23"/>
  <c r="H8" i="23"/>
  <c r="G8" i="23"/>
  <c r="F8" i="23"/>
  <c r="E8" i="23"/>
  <c r="D8" i="23"/>
  <c r="C8" i="23"/>
  <c r="B8" i="23"/>
  <c r="AI6" i="23"/>
  <c r="AH6" i="23"/>
  <c r="AG6" i="23"/>
  <c r="AF6" i="23"/>
  <c r="AE6" i="23"/>
  <c r="AD6" i="23"/>
  <c r="AC6" i="23"/>
  <c r="AB6" i="23"/>
  <c r="AA6" i="23"/>
  <c r="Z6" i="23"/>
  <c r="Y6" i="23"/>
  <c r="X6" i="23"/>
  <c r="W6" i="23"/>
  <c r="V6" i="23"/>
  <c r="U6" i="23"/>
  <c r="T6" i="23"/>
  <c r="S6" i="23"/>
  <c r="R6" i="23"/>
  <c r="Q6" i="23"/>
  <c r="P6" i="23"/>
  <c r="O6" i="23"/>
  <c r="N6" i="23"/>
  <c r="M6" i="23"/>
  <c r="L6" i="23"/>
  <c r="K6" i="23"/>
  <c r="J6" i="23"/>
  <c r="I6" i="23"/>
  <c r="H6" i="23"/>
  <c r="G6" i="23"/>
  <c r="F6" i="23"/>
  <c r="E6" i="23"/>
  <c r="D6" i="23"/>
  <c r="C6" i="23"/>
  <c r="B6" i="23"/>
  <c r="AI5" i="23"/>
  <c r="AH5" i="23"/>
  <c r="AG5" i="23"/>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B5" i="23"/>
  <c r="EF45" i="69"/>
  <c r="EE45" i="69"/>
  <c r="ED45" i="69"/>
  <c r="EC45" i="69"/>
  <c r="EB45" i="69"/>
  <c r="EA45" i="69"/>
  <c r="DZ45" i="69"/>
  <c r="DY45" i="69"/>
  <c r="DX45" i="69"/>
  <c r="DW45" i="69"/>
  <c r="DV45" i="69"/>
  <c r="DU45" i="69"/>
  <c r="DT45" i="69"/>
  <c r="DS45" i="69"/>
  <c r="DR45" i="69"/>
  <c r="DQ45" i="69"/>
  <c r="DP45" i="69"/>
  <c r="DO45" i="69"/>
  <c r="DN45" i="69"/>
  <c r="DM45" i="69"/>
  <c r="DL45" i="69"/>
  <c r="DK45" i="69"/>
  <c r="DJ45" i="69"/>
  <c r="DI45" i="69"/>
  <c r="DH45" i="69"/>
  <c r="DG45" i="69"/>
  <c r="DF45" i="69"/>
  <c r="DE45" i="69"/>
  <c r="DD45" i="69"/>
  <c r="DC45" i="69"/>
  <c r="DB45" i="69"/>
  <c r="DA45" i="69"/>
  <c r="CZ45" i="69"/>
  <c r="CY45" i="69"/>
  <c r="CX45" i="69"/>
  <c r="CW45" i="69"/>
  <c r="CV45" i="69"/>
  <c r="CU45" i="69"/>
  <c r="CT45" i="69"/>
  <c r="CS45" i="69"/>
  <c r="CR45" i="69"/>
  <c r="CQ45" i="69"/>
  <c r="CP45" i="69"/>
  <c r="CO45" i="69"/>
  <c r="CN45" i="69"/>
  <c r="CM45" i="69"/>
  <c r="CL45" i="69"/>
  <c r="CK45" i="69"/>
  <c r="CJ45" i="69"/>
  <c r="CI45" i="69"/>
  <c r="CH45" i="69"/>
  <c r="CG45" i="69"/>
  <c r="CF45" i="69"/>
  <c r="CE45" i="69"/>
  <c r="CD45" i="69"/>
  <c r="CC45" i="69"/>
  <c r="CB45" i="69"/>
  <c r="CA45" i="69"/>
  <c r="BZ45" i="69"/>
  <c r="BY45" i="69"/>
  <c r="BX45" i="69"/>
  <c r="BW45" i="69"/>
  <c r="BV45" i="69"/>
  <c r="BU45" i="69"/>
  <c r="BT45" i="69"/>
  <c r="BS45" i="69"/>
  <c r="BR45" i="69"/>
  <c r="BQ45" i="69"/>
  <c r="BP45" i="69"/>
  <c r="BO45" i="69"/>
  <c r="BN45" i="69"/>
  <c r="BM45" i="69"/>
  <c r="BL45" i="69"/>
  <c r="BK45" i="69"/>
  <c r="BJ45" i="69"/>
  <c r="BI45" i="69"/>
  <c r="BH45" i="69"/>
  <c r="BG45" i="69"/>
  <c r="BF45" i="69"/>
  <c r="BE45" i="69"/>
  <c r="BD45" i="69"/>
  <c r="BC45" i="69"/>
  <c r="BB45" i="69"/>
  <c r="BA45" i="69"/>
  <c r="AZ45" i="69"/>
  <c r="AY45" i="69"/>
  <c r="AX45" i="69"/>
  <c r="AW45" i="69"/>
  <c r="AV45" i="69"/>
  <c r="AU45" i="69"/>
  <c r="AT45" i="69"/>
  <c r="AS45" i="69"/>
  <c r="AR45" i="69"/>
  <c r="AQ45" i="69"/>
  <c r="AP45" i="69"/>
  <c r="AO45" i="69"/>
  <c r="AN45" i="69"/>
  <c r="AM45" i="69"/>
  <c r="AL45" i="69"/>
  <c r="AK45" i="69"/>
  <c r="AJ45" i="69"/>
  <c r="AI45" i="69"/>
  <c r="AH45" i="69"/>
  <c r="AG45" i="69"/>
  <c r="AF45" i="69"/>
  <c r="AE45" i="69"/>
  <c r="AD45" i="69"/>
  <c r="AC45" i="69"/>
  <c r="AB45" i="69"/>
  <c r="AA45" i="69"/>
  <c r="Z45" i="69"/>
  <c r="Y45" i="69"/>
  <c r="X45" i="69"/>
  <c r="W45" i="69"/>
  <c r="V45" i="69"/>
  <c r="U45" i="69"/>
  <c r="T45" i="69"/>
  <c r="S45" i="69"/>
  <c r="R45" i="69"/>
  <c r="Q45" i="69"/>
  <c r="P45" i="69"/>
  <c r="O45" i="69"/>
  <c r="N45" i="69"/>
  <c r="M45" i="69"/>
  <c r="L45" i="69"/>
  <c r="K45" i="69"/>
  <c r="J45" i="69"/>
  <c r="I45" i="69"/>
  <c r="H45" i="69"/>
  <c r="G45" i="69"/>
  <c r="F45" i="69"/>
  <c r="E45" i="69"/>
  <c r="D45" i="69"/>
  <c r="C45" i="69"/>
  <c r="B45" i="69"/>
  <c r="EF43" i="69"/>
  <c r="EE43" i="69"/>
  <c r="ED43" i="69"/>
  <c r="EC43" i="69"/>
  <c r="EB43" i="69"/>
  <c r="EA43" i="69"/>
  <c r="DZ43" i="69"/>
  <c r="DY43" i="69"/>
  <c r="DX43" i="69"/>
  <c r="DW43" i="69"/>
  <c r="DV43" i="69"/>
  <c r="DU43" i="69"/>
  <c r="DT43" i="69"/>
  <c r="DS43" i="69"/>
  <c r="DR43" i="69"/>
  <c r="DQ43" i="69"/>
  <c r="DP43" i="69"/>
  <c r="DO43" i="69"/>
  <c r="DN43" i="69"/>
  <c r="DM43" i="69"/>
  <c r="DL43" i="69"/>
  <c r="DK43" i="69"/>
  <c r="DJ43" i="69"/>
  <c r="DI43" i="69"/>
  <c r="DH43" i="69"/>
  <c r="DG43" i="69"/>
  <c r="DF43" i="69"/>
  <c r="DE43" i="69"/>
  <c r="DD43" i="69"/>
  <c r="DC43" i="69"/>
  <c r="DB43" i="69"/>
  <c r="DA43" i="69"/>
  <c r="CZ43" i="69"/>
  <c r="CY43" i="69"/>
  <c r="CX43" i="69"/>
  <c r="CW43" i="69"/>
  <c r="CV43" i="69"/>
  <c r="CU43" i="69"/>
  <c r="CT43" i="69"/>
  <c r="CS43" i="69"/>
  <c r="CR43" i="69"/>
  <c r="CQ43" i="69"/>
  <c r="CP43" i="69"/>
  <c r="CO43" i="69"/>
  <c r="CN43" i="69"/>
  <c r="CM43" i="69"/>
  <c r="CL43" i="69"/>
  <c r="CK43" i="69"/>
  <c r="CJ43" i="69"/>
  <c r="CI43" i="69"/>
  <c r="CH43" i="69"/>
  <c r="CG43" i="69"/>
  <c r="CF43" i="69"/>
  <c r="CE43" i="69"/>
  <c r="CD43" i="69"/>
  <c r="CC43" i="69"/>
  <c r="CB43" i="69"/>
  <c r="CA43" i="69"/>
  <c r="BZ43" i="69"/>
  <c r="BY43" i="69"/>
  <c r="BX43" i="69"/>
  <c r="BW43" i="69"/>
  <c r="BV43" i="69"/>
  <c r="BU43" i="69"/>
  <c r="BT43" i="69"/>
  <c r="BS43" i="69"/>
  <c r="BR43" i="69"/>
  <c r="BQ43" i="69"/>
  <c r="BP43" i="69"/>
  <c r="BO43" i="69"/>
  <c r="BN43" i="69"/>
  <c r="BM43" i="69"/>
  <c r="BL43" i="69"/>
  <c r="BK43" i="69"/>
  <c r="BJ43" i="69"/>
  <c r="BI43" i="69"/>
  <c r="BH43" i="69"/>
  <c r="BG43" i="69"/>
  <c r="BF43" i="69"/>
  <c r="BE43" i="69"/>
  <c r="BD43" i="69"/>
  <c r="BC43" i="69"/>
  <c r="BB43" i="69"/>
  <c r="BA43" i="69"/>
  <c r="AZ43" i="69"/>
  <c r="AY43" i="69"/>
  <c r="AX43" i="69"/>
  <c r="AW43" i="69"/>
  <c r="AV43" i="69"/>
  <c r="AU43" i="69"/>
  <c r="AT43" i="69"/>
  <c r="AS43" i="69"/>
  <c r="AR43" i="69"/>
  <c r="AQ43" i="69"/>
  <c r="AP43" i="69"/>
  <c r="AO43" i="69"/>
  <c r="AN43" i="69"/>
  <c r="AM43" i="69"/>
  <c r="AL43" i="69"/>
  <c r="AK43" i="69"/>
  <c r="AJ43" i="69"/>
  <c r="AI43" i="69"/>
  <c r="AH43" i="69"/>
  <c r="AG43" i="69"/>
  <c r="AF43" i="69"/>
  <c r="AE43" i="69"/>
  <c r="AD43" i="69"/>
  <c r="AC43" i="69"/>
  <c r="AB43" i="69"/>
  <c r="AA43" i="69"/>
  <c r="Z43" i="69"/>
  <c r="Y43" i="69"/>
  <c r="X43" i="69"/>
  <c r="W43" i="69"/>
  <c r="V43" i="69"/>
  <c r="U43" i="69"/>
  <c r="T43" i="69"/>
  <c r="S43" i="69"/>
  <c r="R43" i="69"/>
  <c r="Q43" i="69"/>
  <c r="P43" i="69"/>
  <c r="O43" i="69"/>
  <c r="N43" i="69"/>
  <c r="M43" i="69"/>
  <c r="L43" i="69"/>
  <c r="K43" i="69"/>
  <c r="J43" i="69"/>
  <c r="I43" i="69"/>
  <c r="H43" i="69"/>
  <c r="G43" i="69"/>
  <c r="F43" i="69"/>
  <c r="E43" i="69"/>
  <c r="D43" i="69"/>
  <c r="C43" i="69"/>
  <c r="B43" i="69"/>
  <c r="EF42" i="69"/>
  <c r="EE42" i="69"/>
  <c r="ED42" i="69"/>
  <c r="EC42" i="69"/>
  <c r="EB42" i="69"/>
  <c r="EA42" i="69"/>
  <c r="DZ42" i="69"/>
  <c r="DY42" i="69"/>
  <c r="DX42" i="69"/>
  <c r="DW42" i="69"/>
  <c r="DV42" i="69"/>
  <c r="DU42" i="69"/>
  <c r="DT42" i="69"/>
  <c r="DS42" i="69"/>
  <c r="DR42" i="69"/>
  <c r="DQ42" i="69"/>
  <c r="DP42" i="69"/>
  <c r="DO42" i="69"/>
  <c r="DN42" i="69"/>
  <c r="DM42" i="69"/>
  <c r="DL42" i="69"/>
  <c r="DK42" i="69"/>
  <c r="DJ42" i="69"/>
  <c r="DI42" i="69"/>
  <c r="DH42" i="69"/>
  <c r="DG42" i="69"/>
  <c r="DF42" i="69"/>
  <c r="DE42" i="69"/>
  <c r="DD42" i="69"/>
  <c r="DC42" i="69"/>
  <c r="DB42" i="69"/>
  <c r="DA42" i="69"/>
  <c r="CZ42" i="69"/>
  <c r="CY42" i="69"/>
  <c r="CX42" i="69"/>
  <c r="CW42" i="69"/>
  <c r="CV42" i="69"/>
  <c r="CU42" i="69"/>
  <c r="CT42" i="69"/>
  <c r="CS42" i="69"/>
  <c r="CR42" i="69"/>
  <c r="CQ42" i="69"/>
  <c r="CP42" i="69"/>
  <c r="CO42" i="69"/>
  <c r="CN42" i="69"/>
  <c r="CM42" i="69"/>
  <c r="CL42" i="69"/>
  <c r="CK42" i="69"/>
  <c r="CJ42" i="69"/>
  <c r="CI42" i="69"/>
  <c r="CH42" i="69"/>
  <c r="CG42" i="69"/>
  <c r="CF42" i="69"/>
  <c r="CE42" i="69"/>
  <c r="CD42" i="69"/>
  <c r="CC42" i="69"/>
  <c r="CB42" i="69"/>
  <c r="CA42" i="69"/>
  <c r="BZ42" i="69"/>
  <c r="BY42" i="69"/>
  <c r="BX42" i="69"/>
  <c r="BW42" i="69"/>
  <c r="BV42" i="69"/>
  <c r="BU42" i="69"/>
  <c r="BT42" i="69"/>
  <c r="BS42" i="69"/>
  <c r="BR42" i="69"/>
  <c r="BQ42" i="69"/>
  <c r="BP42" i="69"/>
  <c r="BO42" i="69"/>
  <c r="BN42" i="69"/>
  <c r="BM42" i="69"/>
  <c r="BL42" i="69"/>
  <c r="BK42" i="69"/>
  <c r="BJ42" i="69"/>
  <c r="BI42" i="69"/>
  <c r="BH42" i="69"/>
  <c r="BG42" i="69"/>
  <c r="BF42" i="69"/>
  <c r="BE42" i="69"/>
  <c r="BD42" i="69"/>
  <c r="BC42" i="69"/>
  <c r="BB42" i="69"/>
  <c r="BA42" i="69"/>
  <c r="AZ42" i="69"/>
  <c r="AY42" i="69"/>
  <c r="AX42" i="69"/>
  <c r="AW42" i="69"/>
  <c r="AV42" i="69"/>
  <c r="AU42" i="69"/>
  <c r="AT42" i="69"/>
  <c r="AS42" i="69"/>
  <c r="AR42" i="69"/>
  <c r="AQ42" i="69"/>
  <c r="AP42" i="69"/>
  <c r="AO42" i="69"/>
  <c r="AN42" i="69"/>
  <c r="AM42" i="69"/>
  <c r="AL42" i="69"/>
  <c r="AK42" i="69"/>
  <c r="AJ42" i="69"/>
  <c r="AI42" i="69"/>
  <c r="AH42" i="69"/>
  <c r="AG42" i="69"/>
  <c r="AF42" i="69"/>
  <c r="AE42" i="69"/>
  <c r="AD42" i="69"/>
  <c r="AC42" i="69"/>
  <c r="AB42" i="69"/>
  <c r="AA42" i="69"/>
  <c r="Z42" i="69"/>
  <c r="Y42" i="69"/>
  <c r="X42" i="69"/>
  <c r="W42" i="69"/>
  <c r="V42" i="69"/>
  <c r="U42" i="69"/>
  <c r="T42" i="69"/>
  <c r="S42" i="69"/>
  <c r="R42" i="69"/>
  <c r="Q42" i="69"/>
  <c r="P42" i="69"/>
  <c r="O42" i="69"/>
  <c r="N42" i="69"/>
  <c r="M42" i="69"/>
  <c r="L42" i="69"/>
  <c r="K42" i="69"/>
  <c r="J42" i="69"/>
  <c r="I42" i="69"/>
  <c r="H42" i="69"/>
  <c r="G42" i="69"/>
  <c r="F42" i="69"/>
  <c r="E42" i="69"/>
  <c r="D42" i="69"/>
  <c r="C42" i="69"/>
  <c r="B42" i="69"/>
  <c r="EF40" i="69"/>
  <c r="EE40" i="69"/>
  <c r="ED40" i="69"/>
  <c r="EC40" i="69"/>
  <c r="EB40" i="69"/>
  <c r="EA40" i="69"/>
  <c r="DZ40" i="69"/>
  <c r="DY40" i="69"/>
  <c r="DX40" i="69"/>
  <c r="DW40" i="69"/>
  <c r="DV40" i="69"/>
  <c r="DU40" i="69"/>
  <c r="DT40" i="69"/>
  <c r="DS40" i="69"/>
  <c r="DR40" i="69"/>
  <c r="DQ40" i="69"/>
  <c r="DP40" i="69"/>
  <c r="DO40" i="69"/>
  <c r="DN40" i="69"/>
  <c r="DM40" i="69"/>
  <c r="DL40" i="69"/>
  <c r="DK40" i="69"/>
  <c r="DJ40" i="69"/>
  <c r="DI40" i="69"/>
  <c r="DH40" i="69"/>
  <c r="DG40" i="69"/>
  <c r="DF40" i="69"/>
  <c r="DE40" i="69"/>
  <c r="DD40" i="69"/>
  <c r="DC40" i="69"/>
  <c r="DB40" i="69"/>
  <c r="DA40" i="69"/>
  <c r="CZ40" i="69"/>
  <c r="CY40" i="69"/>
  <c r="CX40" i="69"/>
  <c r="CW40" i="69"/>
  <c r="CV40" i="69"/>
  <c r="CU40" i="69"/>
  <c r="CT40" i="69"/>
  <c r="CS40" i="69"/>
  <c r="CR40" i="69"/>
  <c r="CQ40" i="69"/>
  <c r="CP40" i="69"/>
  <c r="CO40" i="69"/>
  <c r="CN40" i="69"/>
  <c r="CM40" i="69"/>
  <c r="CL40" i="69"/>
  <c r="CK40" i="69"/>
  <c r="CJ40" i="69"/>
  <c r="CI40" i="69"/>
  <c r="CH40" i="69"/>
  <c r="CG40" i="69"/>
  <c r="CF40" i="69"/>
  <c r="CE40" i="69"/>
  <c r="CD40" i="69"/>
  <c r="CC40" i="69"/>
  <c r="CB40" i="69"/>
  <c r="CA40" i="69"/>
  <c r="BZ40" i="69"/>
  <c r="BY40" i="69"/>
  <c r="BX40" i="69"/>
  <c r="BW40" i="69"/>
  <c r="BV40" i="69"/>
  <c r="BU40" i="69"/>
  <c r="BT40" i="69"/>
  <c r="BS40" i="69"/>
  <c r="BR40" i="69"/>
  <c r="BQ40" i="69"/>
  <c r="BP40" i="69"/>
  <c r="BO40" i="69"/>
  <c r="BN40" i="69"/>
  <c r="BM40" i="69"/>
  <c r="BL40" i="69"/>
  <c r="BK40" i="69"/>
  <c r="BJ40" i="69"/>
  <c r="BI40" i="69"/>
  <c r="BH40" i="69"/>
  <c r="BG40" i="69"/>
  <c r="BF40" i="69"/>
  <c r="BE40" i="69"/>
  <c r="BD40" i="69"/>
  <c r="BC40" i="69"/>
  <c r="BB40" i="69"/>
  <c r="BA40" i="69"/>
  <c r="AZ40" i="69"/>
  <c r="AY40" i="69"/>
  <c r="AX40" i="69"/>
  <c r="AW40" i="69"/>
  <c r="AV40" i="69"/>
  <c r="AU40" i="69"/>
  <c r="AT40" i="69"/>
  <c r="AS40" i="69"/>
  <c r="AR40" i="69"/>
  <c r="AQ40" i="69"/>
  <c r="AP40" i="69"/>
  <c r="AO40" i="69"/>
  <c r="AN40" i="69"/>
  <c r="AM40" i="69"/>
  <c r="AL40" i="69"/>
  <c r="AK40" i="69"/>
  <c r="AJ40" i="69"/>
  <c r="AI40" i="69"/>
  <c r="AH40" i="69"/>
  <c r="AG40" i="69"/>
  <c r="AF40" i="69"/>
  <c r="AE40" i="69"/>
  <c r="AD40" i="69"/>
  <c r="AC40" i="69"/>
  <c r="AB40" i="69"/>
  <c r="AA40" i="69"/>
  <c r="Z40" i="69"/>
  <c r="Y40" i="69"/>
  <c r="X40" i="69"/>
  <c r="W40" i="69"/>
  <c r="V40" i="69"/>
  <c r="U40" i="69"/>
  <c r="T40" i="69"/>
  <c r="S40" i="69"/>
  <c r="R40" i="69"/>
  <c r="Q40" i="69"/>
  <c r="P40" i="69"/>
  <c r="O40" i="69"/>
  <c r="N40" i="69"/>
  <c r="M40" i="69"/>
  <c r="L40" i="69"/>
  <c r="K40" i="69"/>
  <c r="J40" i="69"/>
  <c r="I40" i="69"/>
  <c r="H40" i="69"/>
  <c r="G40" i="69"/>
  <c r="F40" i="69"/>
  <c r="E40" i="69"/>
  <c r="D40" i="69"/>
  <c r="C40" i="69"/>
  <c r="B40" i="69"/>
  <c r="EF39" i="69"/>
  <c r="EE39" i="69"/>
  <c r="ED39" i="69"/>
  <c r="EC39" i="69"/>
  <c r="EB39" i="69"/>
  <c r="EA39" i="69"/>
  <c r="DZ39" i="69"/>
  <c r="DY39" i="69"/>
  <c r="DX39" i="69"/>
  <c r="DW39" i="69"/>
  <c r="DV39" i="69"/>
  <c r="DU39" i="69"/>
  <c r="DT39" i="69"/>
  <c r="DS39" i="69"/>
  <c r="DR39" i="69"/>
  <c r="DQ39" i="69"/>
  <c r="DP39" i="69"/>
  <c r="DO39" i="69"/>
  <c r="DN39" i="69"/>
  <c r="DM39" i="69"/>
  <c r="DL39" i="69"/>
  <c r="DK39" i="69"/>
  <c r="DJ39" i="69"/>
  <c r="DI39" i="69"/>
  <c r="DH39" i="69"/>
  <c r="DG39" i="69"/>
  <c r="DF39" i="69"/>
  <c r="DE39" i="69"/>
  <c r="DD39" i="69"/>
  <c r="DC39" i="69"/>
  <c r="DB39" i="69"/>
  <c r="DA39" i="69"/>
  <c r="CZ39" i="69"/>
  <c r="CY39" i="69"/>
  <c r="CX39" i="69"/>
  <c r="CW39" i="69"/>
  <c r="CV39" i="69"/>
  <c r="CU39" i="69"/>
  <c r="CT39" i="69"/>
  <c r="CS39" i="69"/>
  <c r="CR39" i="69"/>
  <c r="CQ39" i="69"/>
  <c r="CP39" i="69"/>
  <c r="CO39" i="69"/>
  <c r="CN39" i="69"/>
  <c r="CM39" i="69"/>
  <c r="CL39" i="69"/>
  <c r="CK39" i="69"/>
  <c r="CJ39" i="69"/>
  <c r="CI39" i="69"/>
  <c r="CH39" i="69"/>
  <c r="CG39" i="69"/>
  <c r="CF39" i="69"/>
  <c r="CE39" i="69"/>
  <c r="CD39" i="69"/>
  <c r="CC39" i="69"/>
  <c r="CB39" i="69"/>
  <c r="CA39" i="69"/>
  <c r="BZ39" i="69"/>
  <c r="BY39" i="69"/>
  <c r="BX39" i="69"/>
  <c r="BW39" i="69"/>
  <c r="BV39" i="69"/>
  <c r="BU39" i="69"/>
  <c r="BT39" i="69"/>
  <c r="BS39" i="69"/>
  <c r="BR39" i="69"/>
  <c r="BQ39" i="69"/>
  <c r="BP39" i="69"/>
  <c r="BO39" i="69"/>
  <c r="BN39" i="69"/>
  <c r="BM39" i="69"/>
  <c r="BL39" i="69"/>
  <c r="BK39" i="69"/>
  <c r="BJ39" i="69"/>
  <c r="BI39" i="69"/>
  <c r="BH39" i="69"/>
  <c r="BG39" i="69"/>
  <c r="BF39" i="69"/>
  <c r="BE39" i="69"/>
  <c r="BD39" i="69"/>
  <c r="BC39" i="69"/>
  <c r="BB39" i="69"/>
  <c r="BA39" i="69"/>
  <c r="AZ39" i="69"/>
  <c r="AY39" i="69"/>
  <c r="AX39" i="69"/>
  <c r="AW39" i="69"/>
  <c r="AV39" i="69"/>
  <c r="AU39" i="69"/>
  <c r="AT39" i="69"/>
  <c r="AS39" i="69"/>
  <c r="AR39" i="69"/>
  <c r="AQ39" i="69"/>
  <c r="AP39" i="69"/>
  <c r="AO39" i="69"/>
  <c r="AN39" i="69"/>
  <c r="AM39" i="69"/>
  <c r="AL39" i="69"/>
  <c r="AK39" i="69"/>
  <c r="AJ39" i="69"/>
  <c r="AI39" i="69"/>
  <c r="AH39" i="69"/>
  <c r="AG39" i="69"/>
  <c r="AF39" i="69"/>
  <c r="AE39" i="69"/>
  <c r="AD39" i="69"/>
  <c r="AC39" i="69"/>
  <c r="AB39" i="69"/>
  <c r="AA39" i="69"/>
  <c r="Z39" i="69"/>
  <c r="Y39" i="69"/>
  <c r="X39" i="69"/>
  <c r="W39" i="69"/>
  <c r="V39" i="69"/>
  <c r="U39" i="69"/>
  <c r="T39" i="69"/>
  <c r="S39" i="69"/>
  <c r="R39" i="69"/>
  <c r="Q39" i="69"/>
  <c r="P39" i="69"/>
  <c r="O39" i="69"/>
  <c r="N39" i="69"/>
  <c r="M39" i="69"/>
  <c r="L39" i="69"/>
  <c r="K39" i="69"/>
  <c r="J39" i="69"/>
  <c r="I39" i="69"/>
  <c r="H39" i="69"/>
  <c r="G39" i="69"/>
  <c r="F39" i="69"/>
  <c r="E39" i="69"/>
  <c r="D39" i="69"/>
  <c r="C39" i="69"/>
  <c r="B39" i="69"/>
  <c r="EF37" i="69"/>
  <c r="EE37" i="69"/>
  <c r="ED37" i="69"/>
  <c r="EC37" i="69"/>
  <c r="EB37" i="69"/>
  <c r="EA37" i="69"/>
  <c r="DZ37" i="69"/>
  <c r="DY37" i="69"/>
  <c r="DX37" i="69"/>
  <c r="DW37" i="69"/>
  <c r="DV37" i="69"/>
  <c r="DU37" i="69"/>
  <c r="DT37" i="69"/>
  <c r="DS37" i="69"/>
  <c r="DR37" i="69"/>
  <c r="DQ37" i="69"/>
  <c r="DP37" i="69"/>
  <c r="DO37" i="69"/>
  <c r="DN37" i="69"/>
  <c r="DM37" i="69"/>
  <c r="DL37" i="69"/>
  <c r="DK37" i="69"/>
  <c r="DJ37" i="69"/>
  <c r="DI37" i="69"/>
  <c r="DH37" i="69"/>
  <c r="DG37" i="69"/>
  <c r="DF37" i="69"/>
  <c r="DE37" i="69"/>
  <c r="DD37" i="69"/>
  <c r="DC37" i="69"/>
  <c r="DB37" i="69"/>
  <c r="DA37" i="69"/>
  <c r="CZ37" i="69"/>
  <c r="CY37" i="69"/>
  <c r="CX37" i="69"/>
  <c r="CW37" i="69"/>
  <c r="CV37" i="69"/>
  <c r="CU37" i="69"/>
  <c r="CT37" i="69"/>
  <c r="CS37" i="69"/>
  <c r="CR37" i="69"/>
  <c r="CQ37" i="69"/>
  <c r="CP37" i="69"/>
  <c r="CO37" i="69"/>
  <c r="CN37" i="69"/>
  <c r="CM37" i="69"/>
  <c r="CL37" i="69"/>
  <c r="CK37" i="69"/>
  <c r="CJ37" i="69"/>
  <c r="CI37" i="69"/>
  <c r="CH37" i="69"/>
  <c r="CG37" i="69"/>
  <c r="CF37" i="69"/>
  <c r="CE37" i="69"/>
  <c r="CD37" i="69"/>
  <c r="CC37" i="69"/>
  <c r="CB37" i="69"/>
  <c r="CA37" i="69"/>
  <c r="BZ37" i="69"/>
  <c r="BY37" i="69"/>
  <c r="BX37" i="69"/>
  <c r="BW37" i="69"/>
  <c r="BV37" i="69"/>
  <c r="BU37" i="69"/>
  <c r="BT37" i="69"/>
  <c r="BS37" i="69"/>
  <c r="BR37" i="69"/>
  <c r="BQ37" i="69"/>
  <c r="BP37" i="69"/>
  <c r="BO37" i="69"/>
  <c r="BN37" i="69"/>
  <c r="BM37" i="69"/>
  <c r="BL37" i="69"/>
  <c r="BK37" i="69"/>
  <c r="BJ37" i="69"/>
  <c r="BI37" i="69"/>
  <c r="BH37" i="69"/>
  <c r="BG37" i="69"/>
  <c r="BF37" i="69"/>
  <c r="BE37" i="69"/>
  <c r="BD37" i="69"/>
  <c r="BC37" i="69"/>
  <c r="BB37" i="69"/>
  <c r="BA37" i="69"/>
  <c r="AZ37" i="69"/>
  <c r="AY37" i="69"/>
  <c r="AX37" i="69"/>
  <c r="AW37" i="69"/>
  <c r="AV37" i="69"/>
  <c r="AU37" i="69"/>
  <c r="AT37" i="69"/>
  <c r="AS37" i="69"/>
  <c r="AR37" i="69"/>
  <c r="AQ37" i="69"/>
  <c r="AP37" i="69"/>
  <c r="AO37" i="69"/>
  <c r="AN37" i="69"/>
  <c r="AM37" i="69"/>
  <c r="AL37" i="69"/>
  <c r="AK37" i="69"/>
  <c r="AJ37" i="69"/>
  <c r="AI37" i="69"/>
  <c r="AH37" i="69"/>
  <c r="AG37" i="69"/>
  <c r="AF37" i="69"/>
  <c r="AE37" i="69"/>
  <c r="AD37" i="69"/>
  <c r="AC37" i="69"/>
  <c r="AB37" i="69"/>
  <c r="AA37" i="69"/>
  <c r="Z37" i="69"/>
  <c r="Y37" i="69"/>
  <c r="X37" i="69"/>
  <c r="W37" i="69"/>
  <c r="V37" i="69"/>
  <c r="U37" i="69"/>
  <c r="T37" i="69"/>
  <c r="S37" i="69"/>
  <c r="R37" i="69"/>
  <c r="Q37" i="69"/>
  <c r="P37" i="69"/>
  <c r="O37" i="69"/>
  <c r="N37" i="69"/>
  <c r="M37" i="69"/>
  <c r="L37" i="69"/>
  <c r="K37" i="69"/>
  <c r="J37" i="69"/>
  <c r="I37" i="69"/>
  <c r="H37" i="69"/>
  <c r="G37" i="69"/>
  <c r="F37" i="69"/>
  <c r="E37" i="69"/>
  <c r="D37" i="69"/>
  <c r="C37" i="69"/>
  <c r="B37" i="69"/>
  <c r="EF36" i="69"/>
  <c r="EE36" i="69"/>
  <c r="ED36" i="69"/>
  <c r="EC36" i="69"/>
  <c r="EB36" i="69"/>
  <c r="EA36" i="69"/>
  <c r="DZ36" i="69"/>
  <c r="DY36" i="69"/>
  <c r="DX36" i="69"/>
  <c r="DW36" i="69"/>
  <c r="DV36" i="69"/>
  <c r="DU36" i="69"/>
  <c r="DT36" i="69"/>
  <c r="DS36" i="69"/>
  <c r="DR36" i="69"/>
  <c r="DQ36" i="69"/>
  <c r="DP36" i="69"/>
  <c r="DO36" i="69"/>
  <c r="DN36" i="69"/>
  <c r="DM36" i="69"/>
  <c r="DL36" i="69"/>
  <c r="DK36" i="69"/>
  <c r="DJ36" i="69"/>
  <c r="DI36" i="69"/>
  <c r="DH36" i="69"/>
  <c r="DG36" i="69"/>
  <c r="DF36" i="69"/>
  <c r="DE36" i="69"/>
  <c r="DD36" i="69"/>
  <c r="DC36" i="69"/>
  <c r="DB36" i="69"/>
  <c r="DA36" i="69"/>
  <c r="CZ36" i="69"/>
  <c r="CY36" i="69"/>
  <c r="CX36" i="69"/>
  <c r="CW36" i="69"/>
  <c r="CV36" i="69"/>
  <c r="CU36" i="69"/>
  <c r="CT36" i="69"/>
  <c r="CS36" i="69"/>
  <c r="CR36" i="69"/>
  <c r="CQ36" i="69"/>
  <c r="CP36" i="69"/>
  <c r="CO36" i="69"/>
  <c r="CN36" i="69"/>
  <c r="CM36" i="69"/>
  <c r="CL36" i="69"/>
  <c r="CK36" i="69"/>
  <c r="CJ36" i="69"/>
  <c r="CI36" i="69"/>
  <c r="CH36" i="69"/>
  <c r="CG36" i="69"/>
  <c r="CF36" i="69"/>
  <c r="CE36" i="69"/>
  <c r="CD36" i="69"/>
  <c r="CC36" i="69"/>
  <c r="CB36" i="69"/>
  <c r="CA36" i="69"/>
  <c r="BZ36" i="69"/>
  <c r="BY36" i="69"/>
  <c r="BX36" i="69"/>
  <c r="BW36" i="69"/>
  <c r="BV36" i="69"/>
  <c r="BU36" i="69"/>
  <c r="BT36" i="69"/>
  <c r="BS36" i="69"/>
  <c r="BR36" i="69"/>
  <c r="BQ36" i="69"/>
  <c r="BP36" i="69"/>
  <c r="BO36" i="69"/>
  <c r="BN36" i="69"/>
  <c r="BM36" i="69"/>
  <c r="BL36" i="69"/>
  <c r="BK36" i="69"/>
  <c r="BJ36" i="69"/>
  <c r="BI36" i="69"/>
  <c r="BH36" i="69"/>
  <c r="BG36" i="69"/>
  <c r="BF36" i="69"/>
  <c r="BE36" i="69"/>
  <c r="BD36" i="69"/>
  <c r="BC36" i="69"/>
  <c r="BB36" i="69"/>
  <c r="BA36" i="69"/>
  <c r="AZ36" i="69"/>
  <c r="AY36" i="69"/>
  <c r="AX36" i="69"/>
  <c r="AW36" i="69"/>
  <c r="AV36" i="69"/>
  <c r="AU36" i="69"/>
  <c r="AT36" i="69"/>
  <c r="AS36" i="69"/>
  <c r="AR36" i="69"/>
  <c r="AQ36" i="69"/>
  <c r="AP36" i="69"/>
  <c r="AO36" i="69"/>
  <c r="AN36" i="69"/>
  <c r="AM36" i="69"/>
  <c r="AL36" i="69"/>
  <c r="AK36" i="69"/>
  <c r="AJ36" i="69"/>
  <c r="AI36" i="69"/>
  <c r="AH36" i="69"/>
  <c r="AG36" i="69"/>
  <c r="AF36" i="69"/>
  <c r="AE36" i="69"/>
  <c r="AD36" i="69"/>
  <c r="AC36" i="69"/>
  <c r="AB36" i="69"/>
  <c r="AA36" i="69"/>
  <c r="Z36" i="69"/>
  <c r="Y36" i="69"/>
  <c r="X36" i="69"/>
  <c r="W36" i="69"/>
  <c r="V36" i="69"/>
  <c r="U36" i="69"/>
  <c r="T36" i="69"/>
  <c r="S36" i="69"/>
  <c r="R36" i="69"/>
  <c r="Q36" i="69"/>
  <c r="P36" i="69"/>
  <c r="O36" i="69"/>
  <c r="N36" i="69"/>
  <c r="M36" i="69"/>
  <c r="L36" i="69"/>
  <c r="K36" i="69"/>
  <c r="J36" i="69"/>
  <c r="I36" i="69"/>
  <c r="H36" i="69"/>
  <c r="G36" i="69"/>
  <c r="F36" i="69"/>
  <c r="E36" i="69"/>
  <c r="D36" i="69"/>
  <c r="C36" i="69"/>
  <c r="B36" i="69"/>
  <c r="EF34" i="69"/>
  <c r="EE34" i="69"/>
  <c r="ED34" i="69"/>
  <c r="EC34" i="69"/>
  <c r="EB34" i="69"/>
  <c r="EA34" i="69"/>
  <c r="DZ34" i="69"/>
  <c r="DY34" i="69"/>
  <c r="DX34" i="69"/>
  <c r="DW34" i="69"/>
  <c r="DV34" i="69"/>
  <c r="DU34" i="69"/>
  <c r="DT34" i="69"/>
  <c r="DS34" i="69"/>
  <c r="DR34" i="69"/>
  <c r="DQ34" i="69"/>
  <c r="DP34" i="69"/>
  <c r="DO34" i="69"/>
  <c r="DN34" i="69"/>
  <c r="DM34" i="69"/>
  <c r="DL34" i="69"/>
  <c r="DK34" i="69"/>
  <c r="DJ34" i="69"/>
  <c r="DI34" i="69"/>
  <c r="DH34" i="69"/>
  <c r="DG34" i="69"/>
  <c r="DF34" i="69"/>
  <c r="DE34" i="69"/>
  <c r="DD34" i="69"/>
  <c r="DC34" i="69"/>
  <c r="DB34" i="69"/>
  <c r="DA34" i="69"/>
  <c r="CZ34" i="69"/>
  <c r="CY34" i="69"/>
  <c r="CX34" i="69"/>
  <c r="CW34" i="69"/>
  <c r="CV34" i="69"/>
  <c r="CU34" i="69"/>
  <c r="CT34" i="69"/>
  <c r="CS34" i="69"/>
  <c r="CR34" i="69"/>
  <c r="CQ34" i="69"/>
  <c r="CP34" i="69"/>
  <c r="CO34" i="69"/>
  <c r="CN34" i="69"/>
  <c r="CM34" i="69"/>
  <c r="CL34" i="69"/>
  <c r="CK34" i="69"/>
  <c r="CJ34" i="69"/>
  <c r="CI34" i="69"/>
  <c r="CH34" i="69"/>
  <c r="CG34" i="69"/>
  <c r="CF34" i="69"/>
  <c r="CE34" i="69"/>
  <c r="CD34" i="69"/>
  <c r="CC34" i="69"/>
  <c r="CB34" i="69"/>
  <c r="CA34" i="69"/>
  <c r="BZ34" i="69"/>
  <c r="BY34" i="69"/>
  <c r="BX34" i="69"/>
  <c r="BW34" i="69"/>
  <c r="BV34" i="69"/>
  <c r="BU34" i="69"/>
  <c r="BT34" i="69"/>
  <c r="BS34" i="69"/>
  <c r="BR34" i="69"/>
  <c r="BQ34" i="69"/>
  <c r="BP34" i="69"/>
  <c r="BO34" i="69"/>
  <c r="BN34" i="69"/>
  <c r="BM34" i="69"/>
  <c r="BL34" i="69"/>
  <c r="BK34" i="69"/>
  <c r="BJ34" i="69"/>
  <c r="BI34" i="69"/>
  <c r="BH34" i="69"/>
  <c r="BG34" i="69"/>
  <c r="BF34" i="69"/>
  <c r="BE34" i="69"/>
  <c r="BD34" i="69"/>
  <c r="BC34" i="69"/>
  <c r="BB34" i="69"/>
  <c r="BA34" i="69"/>
  <c r="AZ34" i="69"/>
  <c r="AY34" i="69"/>
  <c r="AX34" i="69"/>
  <c r="AW34" i="69"/>
  <c r="AV34" i="69"/>
  <c r="AU34" i="69"/>
  <c r="AT34" i="69"/>
  <c r="AS34" i="69"/>
  <c r="AR34" i="69"/>
  <c r="AQ34" i="69"/>
  <c r="AP34" i="69"/>
  <c r="AO34" i="69"/>
  <c r="AN34" i="69"/>
  <c r="AM34" i="69"/>
  <c r="AL34" i="69"/>
  <c r="AK34" i="69"/>
  <c r="AJ34" i="69"/>
  <c r="AI34" i="69"/>
  <c r="AH34" i="69"/>
  <c r="AG34" i="69"/>
  <c r="AF34" i="69"/>
  <c r="AE34" i="69"/>
  <c r="AD34" i="69"/>
  <c r="AC34" i="69"/>
  <c r="AB34" i="69"/>
  <c r="AA34" i="69"/>
  <c r="Z34" i="69"/>
  <c r="Y34" i="69"/>
  <c r="X34" i="69"/>
  <c r="W34" i="69"/>
  <c r="V34" i="69"/>
  <c r="U34" i="69"/>
  <c r="T34" i="69"/>
  <c r="S34" i="69"/>
  <c r="R34" i="69"/>
  <c r="Q34" i="69"/>
  <c r="P34" i="69"/>
  <c r="O34" i="69"/>
  <c r="N34" i="69"/>
  <c r="M34" i="69"/>
  <c r="L34" i="69"/>
  <c r="K34" i="69"/>
  <c r="J34" i="69"/>
  <c r="I34" i="69"/>
  <c r="H34" i="69"/>
  <c r="G34" i="69"/>
  <c r="F34" i="69"/>
  <c r="E34" i="69"/>
  <c r="D34" i="69"/>
  <c r="C34" i="69"/>
  <c r="B34" i="69"/>
  <c r="EF33" i="69"/>
  <c r="EE33" i="69"/>
  <c r="ED33" i="69"/>
  <c r="EC33" i="69"/>
  <c r="EB33" i="69"/>
  <c r="EA33" i="69"/>
  <c r="DZ33" i="69"/>
  <c r="DY33" i="69"/>
  <c r="DX33" i="69"/>
  <c r="DW33" i="69"/>
  <c r="DV33" i="69"/>
  <c r="DU33" i="69"/>
  <c r="DT33" i="69"/>
  <c r="DS33" i="69"/>
  <c r="DR33" i="69"/>
  <c r="DQ33" i="69"/>
  <c r="DP33" i="69"/>
  <c r="DO33" i="69"/>
  <c r="DN33" i="69"/>
  <c r="DM33" i="69"/>
  <c r="DL33" i="69"/>
  <c r="DK33" i="69"/>
  <c r="DJ33" i="69"/>
  <c r="DI33" i="69"/>
  <c r="DH33" i="69"/>
  <c r="DG33" i="69"/>
  <c r="DF33" i="69"/>
  <c r="DE33" i="69"/>
  <c r="DD33" i="69"/>
  <c r="DC33" i="69"/>
  <c r="DB33" i="69"/>
  <c r="DA33" i="69"/>
  <c r="CZ33" i="69"/>
  <c r="CY33" i="69"/>
  <c r="CX33" i="69"/>
  <c r="CW33" i="69"/>
  <c r="CV33" i="69"/>
  <c r="CU33" i="69"/>
  <c r="CT33" i="69"/>
  <c r="CS33" i="69"/>
  <c r="CR33" i="69"/>
  <c r="CQ33" i="69"/>
  <c r="CP33" i="69"/>
  <c r="CO33" i="69"/>
  <c r="CN33" i="69"/>
  <c r="CM33" i="69"/>
  <c r="CL33" i="69"/>
  <c r="CK33" i="69"/>
  <c r="CJ33" i="69"/>
  <c r="CI33" i="69"/>
  <c r="CH33" i="69"/>
  <c r="CG33" i="69"/>
  <c r="CF33" i="69"/>
  <c r="CE33" i="69"/>
  <c r="CD33" i="69"/>
  <c r="CC33" i="69"/>
  <c r="CB33" i="69"/>
  <c r="CA33" i="69"/>
  <c r="BZ33" i="69"/>
  <c r="BY33" i="69"/>
  <c r="BX33" i="69"/>
  <c r="BW33" i="69"/>
  <c r="BV33" i="69"/>
  <c r="BU33" i="69"/>
  <c r="BT33" i="69"/>
  <c r="BS33" i="69"/>
  <c r="BR33" i="69"/>
  <c r="BQ33" i="69"/>
  <c r="BP33" i="69"/>
  <c r="BO33" i="69"/>
  <c r="BN33" i="69"/>
  <c r="BM33" i="69"/>
  <c r="BL33" i="69"/>
  <c r="BK33" i="69"/>
  <c r="BJ33" i="69"/>
  <c r="BI33" i="69"/>
  <c r="BH33" i="69"/>
  <c r="BG33" i="69"/>
  <c r="BF33" i="69"/>
  <c r="BE33" i="69"/>
  <c r="BD33" i="69"/>
  <c r="BC33" i="69"/>
  <c r="BB33" i="69"/>
  <c r="BA33" i="69"/>
  <c r="AZ33" i="69"/>
  <c r="AY33" i="69"/>
  <c r="AX33" i="69"/>
  <c r="AW33" i="69"/>
  <c r="AV33" i="69"/>
  <c r="AU33" i="69"/>
  <c r="AT33" i="69"/>
  <c r="AS33" i="69"/>
  <c r="AR33" i="69"/>
  <c r="AQ33" i="69"/>
  <c r="AP33" i="69"/>
  <c r="AO33" i="69"/>
  <c r="AN33" i="69"/>
  <c r="AM33" i="69"/>
  <c r="AL33" i="69"/>
  <c r="AK33" i="69"/>
  <c r="AJ33" i="69"/>
  <c r="AI33" i="69"/>
  <c r="AH33" i="69"/>
  <c r="AG33" i="69"/>
  <c r="AF33" i="69"/>
  <c r="AE33" i="69"/>
  <c r="AD33" i="69"/>
  <c r="AC33" i="69"/>
  <c r="AB33" i="69"/>
  <c r="AA33" i="69"/>
  <c r="Z33" i="69"/>
  <c r="Y33" i="69"/>
  <c r="X33" i="69"/>
  <c r="W33" i="69"/>
  <c r="V33" i="69"/>
  <c r="U33" i="69"/>
  <c r="T33" i="69"/>
  <c r="S33" i="69"/>
  <c r="R33" i="69"/>
  <c r="Q33" i="69"/>
  <c r="P33" i="69"/>
  <c r="O33" i="69"/>
  <c r="N33" i="69"/>
  <c r="M33" i="69"/>
  <c r="L33" i="69"/>
  <c r="K33" i="69"/>
  <c r="J33" i="69"/>
  <c r="I33" i="69"/>
  <c r="H33" i="69"/>
  <c r="G33" i="69"/>
  <c r="F33" i="69"/>
  <c r="E33" i="69"/>
  <c r="D33" i="69"/>
  <c r="C33" i="69"/>
  <c r="B33" i="69"/>
  <c r="EF31" i="69"/>
  <c r="EE31" i="69"/>
  <c r="ED31" i="69"/>
  <c r="EC31" i="69"/>
  <c r="EB31" i="69"/>
  <c r="EA31" i="69"/>
  <c r="DZ31" i="69"/>
  <c r="DY31" i="69"/>
  <c r="DX31" i="69"/>
  <c r="DW31" i="69"/>
  <c r="DV31" i="69"/>
  <c r="DU31" i="69"/>
  <c r="DT31" i="69"/>
  <c r="DS31" i="69"/>
  <c r="DR31" i="69"/>
  <c r="DQ31" i="69"/>
  <c r="DP31" i="69"/>
  <c r="DO31" i="69"/>
  <c r="DN31" i="69"/>
  <c r="DM31" i="69"/>
  <c r="DL31" i="69"/>
  <c r="DK31" i="69"/>
  <c r="DJ31" i="69"/>
  <c r="DI31" i="69"/>
  <c r="DH31" i="69"/>
  <c r="DG31" i="69"/>
  <c r="DF31" i="69"/>
  <c r="DE31" i="69"/>
  <c r="DD31" i="69"/>
  <c r="DC31" i="69"/>
  <c r="DB31" i="69"/>
  <c r="DA31" i="69"/>
  <c r="CZ31" i="69"/>
  <c r="CY31" i="69"/>
  <c r="CX31" i="69"/>
  <c r="CW31" i="69"/>
  <c r="CV31" i="69"/>
  <c r="CU31" i="69"/>
  <c r="CT31" i="69"/>
  <c r="CS31" i="69"/>
  <c r="CR31" i="69"/>
  <c r="CQ31" i="69"/>
  <c r="CP31" i="69"/>
  <c r="CO31" i="69"/>
  <c r="CN31" i="69"/>
  <c r="CM31" i="69"/>
  <c r="CL31" i="69"/>
  <c r="CK31" i="69"/>
  <c r="CJ31" i="69"/>
  <c r="CI31" i="69"/>
  <c r="CH31" i="69"/>
  <c r="CG31" i="69"/>
  <c r="CF31" i="69"/>
  <c r="CE31" i="69"/>
  <c r="CD31" i="69"/>
  <c r="CC31" i="69"/>
  <c r="CB31" i="69"/>
  <c r="CA31" i="69"/>
  <c r="BZ31" i="69"/>
  <c r="BY31" i="69"/>
  <c r="BX31" i="69"/>
  <c r="BW31" i="69"/>
  <c r="BV31" i="69"/>
  <c r="BU31" i="69"/>
  <c r="BT31" i="69"/>
  <c r="BS31" i="69"/>
  <c r="BR31" i="69"/>
  <c r="BQ31" i="69"/>
  <c r="BP31" i="69"/>
  <c r="BO31" i="69"/>
  <c r="BN31" i="69"/>
  <c r="BM31" i="69"/>
  <c r="BL31" i="69"/>
  <c r="BK31" i="69"/>
  <c r="BJ31" i="69"/>
  <c r="BI31" i="69"/>
  <c r="BH31" i="69"/>
  <c r="BG31" i="69"/>
  <c r="BF31" i="69"/>
  <c r="BE31" i="69"/>
  <c r="BD31" i="69"/>
  <c r="BC31" i="69"/>
  <c r="BB31" i="69"/>
  <c r="BA31" i="69"/>
  <c r="AZ31" i="69"/>
  <c r="AY31" i="69"/>
  <c r="AX31" i="69"/>
  <c r="AW31" i="69"/>
  <c r="AV31" i="69"/>
  <c r="AU31" i="69"/>
  <c r="AT31" i="69"/>
  <c r="AS31" i="69"/>
  <c r="AR31" i="69"/>
  <c r="AQ31" i="69"/>
  <c r="AP31" i="69"/>
  <c r="AO31" i="69"/>
  <c r="AN31" i="69"/>
  <c r="AM31" i="69"/>
  <c r="AL31" i="69"/>
  <c r="AK31" i="69"/>
  <c r="AJ31" i="69"/>
  <c r="AI31" i="69"/>
  <c r="AH31" i="69"/>
  <c r="AG31" i="69"/>
  <c r="AF31" i="69"/>
  <c r="AE31" i="69"/>
  <c r="AD31" i="69"/>
  <c r="AC31" i="69"/>
  <c r="AB31" i="69"/>
  <c r="AA31" i="69"/>
  <c r="Z31" i="69"/>
  <c r="Y31" i="69"/>
  <c r="X31" i="69"/>
  <c r="W31" i="69"/>
  <c r="V31" i="69"/>
  <c r="U31" i="69"/>
  <c r="T31" i="69"/>
  <c r="S31" i="69"/>
  <c r="R31" i="69"/>
  <c r="Q31" i="69"/>
  <c r="P31" i="69"/>
  <c r="O31" i="69"/>
  <c r="N31" i="69"/>
  <c r="M31" i="69"/>
  <c r="L31" i="69"/>
  <c r="K31" i="69"/>
  <c r="J31" i="69"/>
  <c r="I31" i="69"/>
  <c r="H31" i="69"/>
  <c r="G31" i="69"/>
  <c r="F31" i="69"/>
  <c r="E31" i="69"/>
  <c r="D31" i="69"/>
  <c r="C31" i="69"/>
  <c r="B31" i="69"/>
  <c r="EF30" i="69"/>
  <c r="EE30" i="69"/>
  <c r="ED30" i="69"/>
  <c r="EC30" i="69"/>
  <c r="EB30" i="69"/>
  <c r="EA30" i="69"/>
  <c r="DZ30" i="69"/>
  <c r="DY30" i="69"/>
  <c r="DX30" i="69"/>
  <c r="DW30" i="69"/>
  <c r="DV30" i="69"/>
  <c r="DU30" i="69"/>
  <c r="DT30" i="69"/>
  <c r="DS30" i="69"/>
  <c r="DR30" i="69"/>
  <c r="DQ30" i="69"/>
  <c r="DP30" i="69"/>
  <c r="DO30" i="69"/>
  <c r="DN30" i="69"/>
  <c r="DM30" i="69"/>
  <c r="DL30" i="69"/>
  <c r="DK30" i="69"/>
  <c r="DJ30" i="69"/>
  <c r="DI30" i="69"/>
  <c r="DH30" i="69"/>
  <c r="DG30" i="69"/>
  <c r="DF30" i="69"/>
  <c r="DE30" i="69"/>
  <c r="DD30" i="69"/>
  <c r="DC30" i="69"/>
  <c r="DB30" i="69"/>
  <c r="DA30" i="69"/>
  <c r="CZ30" i="69"/>
  <c r="CY30" i="69"/>
  <c r="CX30" i="69"/>
  <c r="CW30" i="69"/>
  <c r="CV30" i="69"/>
  <c r="CU30" i="69"/>
  <c r="CT30" i="69"/>
  <c r="CS30" i="69"/>
  <c r="CR30" i="69"/>
  <c r="CQ30" i="69"/>
  <c r="CP30" i="69"/>
  <c r="CO30" i="69"/>
  <c r="CN30" i="69"/>
  <c r="CM30" i="69"/>
  <c r="CL30" i="69"/>
  <c r="CK30" i="69"/>
  <c r="CJ30" i="69"/>
  <c r="CI30" i="69"/>
  <c r="CH30" i="69"/>
  <c r="CG30" i="69"/>
  <c r="CF30" i="69"/>
  <c r="CE30" i="69"/>
  <c r="CD30" i="69"/>
  <c r="CC30" i="69"/>
  <c r="CB30" i="69"/>
  <c r="CA30" i="69"/>
  <c r="BZ30" i="69"/>
  <c r="BY30" i="69"/>
  <c r="BX30" i="69"/>
  <c r="BW30" i="69"/>
  <c r="BV30" i="69"/>
  <c r="BU30" i="69"/>
  <c r="BT30" i="69"/>
  <c r="BS30" i="69"/>
  <c r="BR30" i="69"/>
  <c r="BQ30" i="69"/>
  <c r="BP30" i="69"/>
  <c r="BO30" i="69"/>
  <c r="BN30" i="69"/>
  <c r="BM30" i="69"/>
  <c r="BL30" i="69"/>
  <c r="BK30" i="69"/>
  <c r="BJ30" i="69"/>
  <c r="BI30" i="69"/>
  <c r="BH30" i="69"/>
  <c r="BG30" i="69"/>
  <c r="BF30" i="69"/>
  <c r="BE30" i="69"/>
  <c r="BD30" i="69"/>
  <c r="BC30" i="69"/>
  <c r="BB30" i="69"/>
  <c r="BA30" i="69"/>
  <c r="AZ30" i="69"/>
  <c r="AY30" i="69"/>
  <c r="AX30" i="69"/>
  <c r="AW30" i="69"/>
  <c r="AV30" i="69"/>
  <c r="AU30" i="69"/>
  <c r="AT30" i="69"/>
  <c r="AS30" i="69"/>
  <c r="AR30" i="69"/>
  <c r="AQ30" i="69"/>
  <c r="AP30" i="69"/>
  <c r="AO30" i="69"/>
  <c r="AN30" i="69"/>
  <c r="AM30" i="69"/>
  <c r="AL30" i="69"/>
  <c r="AK30" i="69"/>
  <c r="AJ30" i="69"/>
  <c r="AI30" i="69"/>
  <c r="AH30" i="69"/>
  <c r="AG30" i="69"/>
  <c r="AF30" i="69"/>
  <c r="AE30" i="69"/>
  <c r="AD30" i="69"/>
  <c r="AC30" i="69"/>
  <c r="AB30" i="69"/>
  <c r="AA30" i="69"/>
  <c r="Z30" i="69"/>
  <c r="Y30" i="69"/>
  <c r="X30" i="69"/>
  <c r="W30" i="69"/>
  <c r="V30" i="69"/>
  <c r="U30" i="69"/>
  <c r="T30" i="69"/>
  <c r="S30" i="69"/>
  <c r="R30" i="69"/>
  <c r="Q30" i="69"/>
  <c r="P30" i="69"/>
  <c r="O30" i="69"/>
  <c r="N30" i="69"/>
  <c r="M30" i="69"/>
  <c r="L30" i="69"/>
  <c r="K30" i="69"/>
  <c r="J30" i="69"/>
  <c r="I30" i="69"/>
  <c r="H30" i="69"/>
  <c r="G30" i="69"/>
  <c r="F30" i="69"/>
  <c r="E30" i="69"/>
  <c r="D30" i="69"/>
  <c r="C30" i="69"/>
  <c r="B30" i="69"/>
  <c r="EF28" i="69"/>
  <c r="EE28" i="69"/>
  <c r="ED28" i="69"/>
  <c r="EC28" i="69"/>
  <c r="EB28" i="69"/>
  <c r="EA28" i="69"/>
  <c r="DZ28" i="69"/>
  <c r="DY28" i="69"/>
  <c r="DX28" i="69"/>
  <c r="DW28" i="69"/>
  <c r="DV28" i="69"/>
  <c r="DU28" i="69"/>
  <c r="DT28" i="69"/>
  <c r="DS28" i="69"/>
  <c r="DR28" i="69"/>
  <c r="DQ28" i="69"/>
  <c r="DP28" i="69"/>
  <c r="DO28" i="69"/>
  <c r="DN28" i="69"/>
  <c r="DM28" i="69"/>
  <c r="DL28" i="69"/>
  <c r="DK28" i="69"/>
  <c r="DJ28" i="69"/>
  <c r="DI28" i="69"/>
  <c r="DH28" i="69"/>
  <c r="DG28" i="69"/>
  <c r="DF28" i="69"/>
  <c r="DE28" i="69"/>
  <c r="DD28" i="69"/>
  <c r="DC28" i="69"/>
  <c r="DB28" i="69"/>
  <c r="DA28" i="69"/>
  <c r="CZ28" i="69"/>
  <c r="CY28" i="69"/>
  <c r="CX28" i="69"/>
  <c r="CW28" i="69"/>
  <c r="CV28" i="69"/>
  <c r="CU28" i="69"/>
  <c r="CT28" i="69"/>
  <c r="CS28" i="69"/>
  <c r="CR28" i="69"/>
  <c r="CQ28" i="69"/>
  <c r="CP28" i="69"/>
  <c r="CO28" i="69"/>
  <c r="CN28" i="69"/>
  <c r="CM28" i="69"/>
  <c r="CL28" i="69"/>
  <c r="CK28" i="69"/>
  <c r="CJ28" i="69"/>
  <c r="CI28" i="69"/>
  <c r="CH28" i="69"/>
  <c r="CG28" i="69"/>
  <c r="CF28" i="69"/>
  <c r="CE28" i="69"/>
  <c r="CD28" i="69"/>
  <c r="CC28" i="69"/>
  <c r="CB28" i="69"/>
  <c r="CA28" i="69"/>
  <c r="BZ28" i="69"/>
  <c r="BY28" i="69"/>
  <c r="BX28" i="69"/>
  <c r="BW28" i="69"/>
  <c r="BV28" i="69"/>
  <c r="BU28" i="69"/>
  <c r="BT28" i="69"/>
  <c r="BS28" i="69"/>
  <c r="BR28" i="69"/>
  <c r="BQ28" i="69"/>
  <c r="BP28" i="69"/>
  <c r="BO28" i="69"/>
  <c r="BN28" i="69"/>
  <c r="BM28" i="69"/>
  <c r="BL28" i="69"/>
  <c r="BK28" i="69"/>
  <c r="BJ28" i="69"/>
  <c r="BI28" i="69"/>
  <c r="BH28" i="69"/>
  <c r="BG28" i="69"/>
  <c r="BF28" i="69"/>
  <c r="BE28" i="69"/>
  <c r="BD28" i="69"/>
  <c r="BC28" i="69"/>
  <c r="BB28" i="69"/>
  <c r="BA28" i="69"/>
  <c r="AZ28" i="69"/>
  <c r="AY28" i="69"/>
  <c r="AX28" i="69"/>
  <c r="AW28" i="69"/>
  <c r="AV28" i="69"/>
  <c r="AU28" i="69"/>
  <c r="AT28" i="69"/>
  <c r="AS28" i="69"/>
  <c r="AR28" i="69"/>
  <c r="AQ28" i="69"/>
  <c r="AP28" i="69"/>
  <c r="AO28" i="69"/>
  <c r="AN28" i="69"/>
  <c r="AM28" i="69"/>
  <c r="AL28" i="69"/>
  <c r="AK28" i="69"/>
  <c r="AJ28" i="69"/>
  <c r="AI28" i="69"/>
  <c r="AH28" i="69"/>
  <c r="AG28" i="69"/>
  <c r="AF28" i="69"/>
  <c r="AE28" i="69"/>
  <c r="AD28" i="69"/>
  <c r="AC28" i="69"/>
  <c r="AB28" i="69"/>
  <c r="AA28" i="69"/>
  <c r="Z28" i="69"/>
  <c r="Y28" i="69"/>
  <c r="X28" i="69"/>
  <c r="W28" i="69"/>
  <c r="V28" i="69"/>
  <c r="U28" i="69"/>
  <c r="T28" i="69"/>
  <c r="S28" i="69"/>
  <c r="R28" i="69"/>
  <c r="Q28" i="69"/>
  <c r="P28" i="69"/>
  <c r="O28" i="69"/>
  <c r="N28" i="69"/>
  <c r="M28" i="69"/>
  <c r="L28" i="69"/>
  <c r="K28" i="69"/>
  <c r="J28" i="69"/>
  <c r="I28" i="69"/>
  <c r="H28" i="69"/>
  <c r="G28" i="69"/>
  <c r="F28" i="69"/>
  <c r="E28" i="69"/>
  <c r="D28" i="69"/>
  <c r="C28" i="69"/>
  <c r="B28" i="69"/>
  <c r="EF27" i="69"/>
  <c r="EE27" i="69"/>
  <c r="ED27" i="69"/>
  <c r="EC27" i="69"/>
  <c r="EB27" i="69"/>
  <c r="EA27" i="69"/>
  <c r="DZ27" i="69"/>
  <c r="DY27" i="69"/>
  <c r="DX27" i="69"/>
  <c r="DW27" i="69"/>
  <c r="DV27" i="69"/>
  <c r="DU27" i="69"/>
  <c r="DT27" i="69"/>
  <c r="DS27" i="69"/>
  <c r="DR27" i="69"/>
  <c r="DQ27" i="69"/>
  <c r="DP27" i="69"/>
  <c r="DO27" i="69"/>
  <c r="DN27" i="69"/>
  <c r="DM27" i="69"/>
  <c r="DL27" i="69"/>
  <c r="DK27" i="69"/>
  <c r="DJ27" i="69"/>
  <c r="DI27" i="69"/>
  <c r="DH27" i="69"/>
  <c r="DG27" i="69"/>
  <c r="DF27" i="69"/>
  <c r="DE27" i="69"/>
  <c r="DD27" i="69"/>
  <c r="DC27" i="69"/>
  <c r="DB27" i="69"/>
  <c r="DA27" i="69"/>
  <c r="CZ27" i="69"/>
  <c r="CY27" i="69"/>
  <c r="CX27" i="69"/>
  <c r="CW27" i="69"/>
  <c r="CV27" i="69"/>
  <c r="CU27" i="69"/>
  <c r="CT27" i="69"/>
  <c r="CS27" i="69"/>
  <c r="CR27" i="69"/>
  <c r="CQ27" i="69"/>
  <c r="CP27" i="69"/>
  <c r="CO27" i="69"/>
  <c r="CN27" i="69"/>
  <c r="CM27" i="69"/>
  <c r="CL27" i="69"/>
  <c r="CK27" i="69"/>
  <c r="CJ27" i="69"/>
  <c r="CI27" i="69"/>
  <c r="CH27" i="69"/>
  <c r="CG27" i="69"/>
  <c r="CF27" i="69"/>
  <c r="CE27" i="69"/>
  <c r="CD27" i="69"/>
  <c r="CC27" i="69"/>
  <c r="CB27" i="69"/>
  <c r="CA27" i="69"/>
  <c r="BZ27" i="69"/>
  <c r="BY27" i="69"/>
  <c r="BX27" i="69"/>
  <c r="BW27" i="69"/>
  <c r="BV27" i="69"/>
  <c r="BU27" i="69"/>
  <c r="BT27" i="69"/>
  <c r="BS27" i="69"/>
  <c r="BR27" i="69"/>
  <c r="BQ27" i="69"/>
  <c r="BP27" i="69"/>
  <c r="BO27" i="69"/>
  <c r="BN27" i="69"/>
  <c r="BM27" i="69"/>
  <c r="BL27" i="69"/>
  <c r="BK27" i="69"/>
  <c r="BJ27" i="69"/>
  <c r="BI27" i="69"/>
  <c r="BH27" i="69"/>
  <c r="BG27" i="69"/>
  <c r="BF27" i="69"/>
  <c r="BE27" i="69"/>
  <c r="BD27" i="69"/>
  <c r="BC27" i="69"/>
  <c r="BB27" i="69"/>
  <c r="BA27" i="69"/>
  <c r="AZ27" i="69"/>
  <c r="AY27" i="69"/>
  <c r="AX27" i="69"/>
  <c r="AW27" i="69"/>
  <c r="AV27" i="69"/>
  <c r="AU27" i="69"/>
  <c r="AT27" i="69"/>
  <c r="AS27" i="69"/>
  <c r="AR27" i="69"/>
  <c r="AQ27" i="69"/>
  <c r="AP27" i="69"/>
  <c r="AO27" i="69"/>
  <c r="AN27" i="69"/>
  <c r="AM27" i="69"/>
  <c r="AL27" i="69"/>
  <c r="AK27" i="69"/>
  <c r="AJ27" i="69"/>
  <c r="AI27" i="69"/>
  <c r="AH27" i="69"/>
  <c r="AG27" i="69"/>
  <c r="AF27" i="69"/>
  <c r="AE27" i="69"/>
  <c r="AD27" i="69"/>
  <c r="AC27" i="69"/>
  <c r="AB27" i="69"/>
  <c r="AA27" i="69"/>
  <c r="Z27" i="69"/>
  <c r="Y27" i="69"/>
  <c r="X27" i="69"/>
  <c r="W27" i="69"/>
  <c r="V27" i="69"/>
  <c r="U27" i="69"/>
  <c r="T27" i="69"/>
  <c r="S27" i="69"/>
  <c r="R27" i="69"/>
  <c r="Q27" i="69"/>
  <c r="P27" i="69"/>
  <c r="O27" i="69"/>
  <c r="N27" i="69"/>
  <c r="M27" i="69"/>
  <c r="L27" i="69"/>
  <c r="K27" i="69"/>
  <c r="J27" i="69"/>
  <c r="I27" i="69"/>
  <c r="H27" i="69"/>
  <c r="G27" i="69"/>
  <c r="F27" i="69"/>
  <c r="E27" i="69"/>
  <c r="D27" i="69"/>
  <c r="C27" i="69"/>
  <c r="B27" i="69"/>
  <c r="EF25" i="69"/>
  <c r="EE25" i="69"/>
  <c r="ED25" i="69"/>
  <c r="EC25" i="69"/>
  <c r="EB25" i="69"/>
  <c r="EA25" i="69"/>
  <c r="DZ25" i="69"/>
  <c r="DY25" i="69"/>
  <c r="DX25" i="69"/>
  <c r="DW25" i="69"/>
  <c r="DV25" i="69"/>
  <c r="DU25" i="69"/>
  <c r="DT25" i="69"/>
  <c r="DS25" i="69"/>
  <c r="DR25" i="69"/>
  <c r="DQ25" i="69"/>
  <c r="DP25" i="69"/>
  <c r="DO25" i="69"/>
  <c r="DN25" i="69"/>
  <c r="DM25" i="69"/>
  <c r="DL25" i="69"/>
  <c r="DK25" i="69"/>
  <c r="DJ25" i="69"/>
  <c r="DI25" i="69"/>
  <c r="DH25" i="69"/>
  <c r="DG25" i="69"/>
  <c r="DF25" i="69"/>
  <c r="DE25" i="69"/>
  <c r="DD25" i="69"/>
  <c r="DC25" i="69"/>
  <c r="DB25" i="69"/>
  <c r="DA25" i="69"/>
  <c r="CZ25" i="69"/>
  <c r="CY25" i="69"/>
  <c r="CX25" i="69"/>
  <c r="CW25" i="69"/>
  <c r="CV25" i="69"/>
  <c r="CU25" i="69"/>
  <c r="CT25" i="69"/>
  <c r="CS25" i="69"/>
  <c r="CR25" i="69"/>
  <c r="CQ25" i="69"/>
  <c r="CP25" i="69"/>
  <c r="CO25" i="69"/>
  <c r="CN25" i="69"/>
  <c r="CM25" i="69"/>
  <c r="CL25" i="69"/>
  <c r="CK25" i="69"/>
  <c r="CJ25" i="69"/>
  <c r="CI25" i="69"/>
  <c r="CH25" i="69"/>
  <c r="CG25" i="69"/>
  <c r="CF25" i="69"/>
  <c r="CE25" i="69"/>
  <c r="CD25" i="69"/>
  <c r="CC25" i="69"/>
  <c r="CB25" i="69"/>
  <c r="CA25" i="69"/>
  <c r="BZ25" i="69"/>
  <c r="BY25" i="69"/>
  <c r="BX25" i="69"/>
  <c r="BW25" i="69"/>
  <c r="BV25" i="69"/>
  <c r="BU25" i="69"/>
  <c r="BT25" i="69"/>
  <c r="BS25" i="69"/>
  <c r="BR25" i="69"/>
  <c r="BQ25" i="69"/>
  <c r="BP25" i="69"/>
  <c r="BO25" i="69"/>
  <c r="BN25" i="69"/>
  <c r="BM25" i="69"/>
  <c r="BL25" i="69"/>
  <c r="BK25" i="69"/>
  <c r="BJ25" i="69"/>
  <c r="BI25" i="69"/>
  <c r="BH25" i="69"/>
  <c r="BG25" i="69"/>
  <c r="BF25" i="69"/>
  <c r="BE25" i="69"/>
  <c r="BD25" i="69"/>
  <c r="BC25" i="69"/>
  <c r="BB25" i="69"/>
  <c r="BA25" i="69"/>
  <c r="AZ25" i="69"/>
  <c r="AY25" i="69"/>
  <c r="AX25" i="69"/>
  <c r="AW25" i="69"/>
  <c r="AV25" i="69"/>
  <c r="AU25" i="69"/>
  <c r="AT25" i="69"/>
  <c r="AS25" i="69"/>
  <c r="AR25" i="69"/>
  <c r="AQ25" i="69"/>
  <c r="AP25" i="69"/>
  <c r="AO25" i="69"/>
  <c r="AN25" i="69"/>
  <c r="AM25" i="69"/>
  <c r="AL25" i="69"/>
  <c r="AK25" i="69"/>
  <c r="AJ25" i="69"/>
  <c r="AI25" i="69"/>
  <c r="AH25" i="69"/>
  <c r="AG25" i="69"/>
  <c r="AF25" i="69"/>
  <c r="AE25" i="69"/>
  <c r="AD25" i="69"/>
  <c r="AC25" i="69"/>
  <c r="AB25" i="69"/>
  <c r="AA25" i="69"/>
  <c r="Z25" i="69"/>
  <c r="Y25" i="69"/>
  <c r="X25" i="69"/>
  <c r="W25" i="69"/>
  <c r="V25" i="69"/>
  <c r="U25" i="69"/>
  <c r="T25" i="69"/>
  <c r="S25" i="69"/>
  <c r="R25" i="69"/>
  <c r="Q25" i="69"/>
  <c r="P25" i="69"/>
  <c r="O25" i="69"/>
  <c r="N25" i="69"/>
  <c r="M25" i="69"/>
  <c r="L25" i="69"/>
  <c r="K25" i="69"/>
  <c r="J25" i="69"/>
  <c r="I25" i="69"/>
  <c r="H25" i="69"/>
  <c r="G25" i="69"/>
  <c r="F25" i="69"/>
  <c r="E25" i="69"/>
  <c r="D25" i="69"/>
  <c r="C25" i="69"/>
  <c r="B25" i="69"/>
  <c r="EF23" i="69"/>
  <c r="EE23" i="69"/>
  <c r="ED23" i="69"/>
  <c r="EC23" i="69"/>
  <c r="EB23" i="69"/>
  <c r="EA23" i="69"/>
  <c r="DZ23" i="69"/>
  <c r="DY23" i="69"/>
  <c r="DX23" i="69"/>
  <c r="DW23" i="69"/>
  <c r="DV23" i="69"/>
  <c r="DU23" i="69"/>
  <c r="DT23" i="69"/>
  <c r="DS23" i="69"/>
  <c r="DR23" i="69"/>
  <c r="DQ23" i="69"/>
  <c r="DP23" i="69"/>
  <c r="DO23" i="69"/>
  <c r="DN23" i="69"/>
  <c r="DM23" i="69"/>
  <c r="DL23" i="69"/>
  <c r="DK23" i="69"/>
  <c r="DJ23" i="69"/>
  <c r="DI23" i="69"/>
  <c r="DH23" i="69"/>
  <c r="DG23" i="69"/>
  <c r="DF23" i="69"/>
  <c r="DE23" i="69"/>
  <c r="DD23" i="69"/>
  <c r="DC23" i="69"/>
  <c r="DB23" i="69"/>
  <c r="DA23" i="69"/>
  <c r="CZ23" i="69"/>
  <c r="CY23" i="69"/>
  <c r="CX23" i="69"/>
  <c r="CW23" i="69"/>
  <c r="CV23" i="69"/>
  <c r="CU23" i="69"/>
  <c r="CT23" i="69"/>
  <c r="CS23" i="69"/>
  <c r="CR23" i="69"/>
  <c r="CQ23" i="69"/>
  <c r="CP23" i="69"/>
  <c r="CO23" i="69"/>
  <c r="CN23" i="69"/>
  <c r="CM23" i="69"/>
  <c r="CL23" i="69"/>
  <c r="CK23" i="69"/>
  <c r="CJ23" i="69"/>
  <c r="CI23" i="69"/>
  <c r="CH23" i="69"/>
  <c r="CG23" i="69"/>
  <c r="CF23" i="69"/>
  <c r="CE23" i="69"/>
  <c r="CD23" i="69"/>
  <c r="CC23" i="69"/>
  <c r="CB23" i="69"/>
  <c r="CA23" i="69"/>
  <c r="BZ23" i="69"/>
  <c r="BY23" i="69"/>
  <c r="BX23" i="69"/>
  <c r="BW23" i="69"/>
  <c r="BV23" i="69"/>
  <c r="BU23" i="69"/>
  <c r="BT23" i="69"/>
  <c r="BS23" i="69"/>
  <c r="BR23" i="69"/>
  <c r="BQ23" i="69"/>
  <c r="BP23" i="69"/>
  <c r="BO23" i="69"/>
  <c r="BN23" i="69"/>
  <c r="BM23" i="69"/>
  <c r="BL23" i="69"/>
  <c r="BK23" i="69"/>
  <c r="BJ23" i="69"/>
  <c r="BI23" i="69"/>
  <c r="BH23" i="69"/>
  <c r="BG23" i="69"/>
  <c r="BF23" i="69"/>
  <c r="BE23" i="69"/>
  <c r="BD23" i="69"/>
  <c r="BC23" i="69"/>
  <c r="BB23" i="69"/>
  <c r="BA23" i="69"/>
  <c r="AZ23" i="69"/>
  <c r="AY23" i="69"/>
  <c r="AX23" i="69"/>
  <c r="AW23" i="69"/>
  <c r="AV23" i="69"/>
  <c r="AU23" i="69"/>
  <c r="AT23" i="69"/>
  <c r="AS23" i="69"/>
  <c r="AR23" i="69"/>
  <c r="AQ23" i="69"/>
  <c r="AP23" i="69"/>
  <c r="AO23" i="69"/>
  <c r="AN23" i="69"/>
  <c r="AM23" i="69"/>
  <c r="AL23" i="69"/>
  <c r="AK23" i="69"/>
  <c r="AJ23" i="69"/>
  <c r="AI23" i="69"/>
  <c r="AH23" i="69"/>
  <c r="AG23" i="69"/>
  <c r="AF23" i="69"/>
  <c r="AE23" i="69"/>
  <c r="AD23" i="69"/>
  <c r="AC23" i="69"/>
  <c r="AB23" i="69"/>
  <c r="AA23" i="69"/>
  <c r="Z23" i="69"/>
  <c r="Y23" i="69"/>
  <c r="X23" i="69"/>
  <c r="W23" i="69"/>
  <c r="V23" i="69"/>
  <c r="U23" i="69"/>
  <c r="T23" i="69"/>
  <c r="S23" i="69"/>
  <c r="R23" i="69"/>
  <c r="Q23" i="69"/>
  <c r="P23" i="69"/>
  <c r="O23" i="69"/>
  <c r="N23" i="69"/>
  <c r="M23" i="69"/>
  <c r="L23" i="69"/>
  <c r="K23" i="69"/>
  <c r="J23" i="69"/>
  <c r="I23" i="69"/>
  <c r="H23" i="69"/>
  <c r="G23" i="69"/>
  <c r="F23" i="69"/>
  <c r="E23" i="69"/>
  <c r="D23" i="69"/>
  <c r="C23" i="69"/>
  <c r="B23" i="69"/>
  <c r="EF21" i="69"/>
  <c r="EE21" i="69"/>
  <c r="ED21" i="69"/>
  <c r="EC21" i="69"/>
  <c r="EB21" i="69"/>
  <c r="EA21" i="69"/>
  <c r="DZ21" i="69"/>
  <c r="DY21" i="69"/>
  <c r="DX21" i="69"/>
  <c r="DW21" i="69"/>
  <c r="DV21" i="69"/>
  <c r="DU21" i="69"/>
  <c r="DT21" i="69"/>
  <c r="DS21" i="69"/>
  <c r="DR21" i="69"/>
  <c r="DQ21" i="69"/>
  <c r="DP21" i="69"/>
  <c r="DO21" i="69"/>
  <c r="DN21" i="69"/>
  <c r="DM21" i="69"/>
  <c r="DL21" i="69"/>
  <c r="DK21" i="69"/>
  <c r="DJ21" i="69"/>
  <c r="DI21" i="69"/>
  <c r="DH21" i="69"/>
  <c r="DG21" i="69"/>
  <c r="DF21" i="69"/>
  <c r="DE21" i="69"/>
  <c r="DD21" i="69"/>
  <c r="DC21" i="69"/>
  <c r="DB21" i="69"/>
  <c r="DA21" i="69"/>
  <c r="CZ21" i="69"/>
  <c r="CY21" i="69"/>
  <c r="CX21" i="69"/>
  <c r="CW21" i="69"/>
  <c r="CV21" i="69"/>
  <c r="CU21" i="69"/>
  <c r="CT21" i="69"/>
  <c r="CS21" i="69"/>
  <c r="CR21" i="69"/>
  <c r="CQ21" i="69"/>
  <c r="CP21" i="69"/>
  <c r="CO21" i="69"/>
  <c r="CN21" i="69"/>
  <c r="CM21" i="69"/>
  <c r="CL21" i="69"/>
  <c r="CK21" i="69"/>
  <c r="CJ21" i="69"/>
  <c r="CI21" i="69"/>
  <c r="CH21" i="69"/>
  <c r="CG21" i="69"/>
  <c r="CF21" i="69"/>
  <c r="CE21" i="69"/>
  <c r="CD21" i="69"/>
  <c r="CC21" i="69"/>
  <c r="CB21" i="69"/>
  <c r="CA21" i="69"/>
  <c r="BZ21" i="69"/>
  <c r="BY21" i="69"/>
  <c r="BX21" i="69"/>
  <c r="BW21" i="69"/>
  <c r="BV21" i="69"/>
  <c r="BU21" i="69"/>
  <c r="BT21" i="69"/>
  <c r="BS21" i="69"/>
  <c r="BR21" i="69"/>
  <c r="BQ21" i="69"/>
  <c r="BP21" i="69"/>
  <c r="BO21" i="69"/>
  <c r="BN21" i="69"/>
  <c r="BM21" i="69"/>
  <c r="BL21" i="69"/>
  <c r="BK21" i="69"/>
  <c r="BJ21" i="69"/>
  <c r="BI21" i="69"/>
  <c r="BH21" i="69"/>
  <c r="BG21" i="69"/>
  <c r="BF21" i="69"/>
  <c r="BE21" i="69"/>
  <c r="BD21" i="69"/>
  <c r="BC21" i="69"/>
  <c r="BB21" i="69"/>
  <c r="BA21" i="69"/>
  <c r="AZ21" i="69"/>
  <c r="AY21" i="69"/>
  <c r="AX21" i="69"/>
  <c r="AW21" i="69"/>
  <c r="AV21" i="69"/>
  <c r="AU21" i="69"/>
  <c r="AT21" i="69"/>
  <c r="AS21" i="69"/>
  <c r="AR21" i="69"/>
  <c r="AQ21" i="69"/>
  <c r="AP21" i="69"/>
  <c r="AO21" i="69"/>
  <c r="AN21" i="69"/>
  <c r="AM21" i="69"/>
  <c r="AL21" i="69"/>
  <c r="AK21" i="69"/>
  <c r="AJ21" i="69"/>
  <c r="AI21" i="69"/>
  <c r="AH21" i="69"/>
  <c r="AG21" i="69"/>
  <c r="AF21" i="69"/>
  <c r="AE21" i="69"/>
  <c r="AD21" i="69"/>
  <c r="AC21" i="69"/>
  <c r="AB21" i="69"/>
  <c r="AA21" i="69"/>
  <c r="Z21" i="69"/>
  <c r="Y21" i="69"/>
  <c r="X21" i="69"/>
  <c r="W21" i="69"/>
  <c r="V21" i="69"/>
  <c r="U21" i="69"/>
  <c r="T21" i="69"/>
  <c r="S21" i="69"/>
  <c r="R21" i="69"/>
  <c r="Q21" i="69"/>
  <c r="P21" i="69"/>
  <c r="O21" i="69"/>
  <c r="N21" i="69"/>
  <c r="M21" i="69"/>
  <c r="L21" i="69"/>
  <c r="K21" i="69"/>
  <c r="J21" i="69"/>
  <c r="I21" i="69"/>
  <c r="H21" i="69"/>
  <c r="G21" i="69"/>
  <c r="F21" i="69"/>
  <c r="E21" i="69"/>
  <c r="D21" i="69"/>
  <c r="C21" i="69"/>
  <c r="B21" i="69"/>
  <c r="EF20" i="69"/>
  <c r="EE20" i="69"/>
  <c r="ED20" i="69"/>
  <c r="EC20" i="69"/>
  <c r="EB20" i="69"/>
  <c r="EA20" i="69"/>
  <c r="DZ20" i="69"/>
  <c r="DY20" i="69"/>
  <c r="DX20" i="69"/>
  <c r="DW20" i="69"/>
  <c r="DV20" i="69"/>
  <c r="DU20" i="69"/>
  <c r="DT20" i="69"/>
  <c r="DS20" i="69"/>
  <c r="DR20" i="69"/>
  <c r="DQ20" i="69"/>
  <c r="DP20" i="69"/>
  <c r="DO20" i="69"/>
  <c r="DN20" i="69"/>
  <c r="DM20" i="69"/>
  <c r="DL20" i="69"/>
  <c r="DK20" i="69"/>
  <c r="DJ20" i="69"/>
  <c r="DI20" i="69"/>
  <c r="DH20" i="69"/>
  <c r="DG20" i="69"/>
  <c r="DF20" i="69"/>
  <c r="DE20" i="69"/>
  <c r="DD20" i="69"/>
  <c r="DC20" i="69"/>
  <c r="DB20" i="69"/>
  <c r="DA20" i="69"/>
  <c r="CZ20" i="69"/>
  <c r="CY20" i="69"/>
  <c r="CX20" i="69"/>
  <c r="CW20" i="69"/>
  <c r="CV20" i="69"/>
  <c r="CU20" i="69"/>
  <c r="CT20" i="69"/>
  <c r="CS20" i="69"/>
  <c r="CR20" i="69"/>
  <c r="CQ20" i="69"/>
  <c r="CP20" i="69"/>
  <c r="CO20" i="69"/>
  <c r="CN20" i="69"/>
  <c r="CM20" i="69"/>
  <c r="CL20" i="69"/>
  <c r="CK20" i="69"/>
  <c r="CJ20" i="69"/>
  <c r="CI20" i="69"/>
  <c r="CH20" i="69"/>
  <c r="CG20" i="69"/>
  <c r="CF20" i="69"/>
  <c r="CE20" i="69"/>
  <c r="CD20" i="69"/>
  <c r="CC20" i="69"/>
  <c r="CB20" i="69"/>
  <c r="CA20" i="69"/>
  <c r="BZ20" i="69"/>
  <c r="BY20" i="69"/>
  <c r="BX20" i="69"/>
  <c r="BW20" i="69"/>
  <c r="BV20" i="69"/>
  <c r="BU20" i="69"/>
  <c r="BT20" i="69"/>
  <c r="BS20" i="69"/>
  <c r="BR20" i="69"/>
  <c r="BQ20" i="69"/>
  <c r="BP20" i="69"/>
  <c r="BO20" i="69"/>
  <c r="BN20" i="69"/>
  <c r="BM20" i="69"/>
  <c r="BL20" i="69"/>
  <c r="BK20" i="69"/>
  <c r="BJ20" i="69"/>
  <c r="BI20" i="69"/>
  <c r="BH20" i="69"/>
  <c r="BG20" i="69"/>
  <c r="BF20" i="69"/>
  <c r="BE20" i="69"/>
  <c r="BD20" i="69"/>
  <c r="BC20" i="69"/>
  <c r="BB20" i="69"/>
  <c r="BA20" i="69"/>
  <c r="AZ20" i="69"/>
  <c r="AY20" i="69"/>
  <c r="AX20" i="69"/>
  <c r="AW20" i="69"/>
  <c r="AV20" i="69"/>
  <c r="AU20" i="69"/>
  <c r="AT20" i="69"/>
  <c r="AS20" i="69"/>
  <c r="AR20" i="69"/>
  <c r="AQ20" i="69"/>
  <c r="AP20" i="69"/>
  <c r="AO20" i="69"/>
  <c r="AN20" i="69"/>
  <c r="AM20" i="69"/>
  <c r="AL20" i="69"/>
  <c r="AK20" i="69"/>
  <c r="AJ20" i="69"/>
  <c r="AI20" i="69"/>
  <c r="AH20" i="69"/>
  <c r="AG20" i="69"/>
  <c r="AF20" i="69"/>
  <c r="AE20" i="69"/>
  <c r="AD20" i="69"/>
  <c r="AC20" i="69"/>
  <c r="AB20" i="69"/>
  <c r="AA20" i="69"/>
  <c r="Z20" i="69"/>
  <c r="Y20" i="69"/>
  <c r="X20" i="69"/>
  <c r="W20" i="69"/>
  <c r="V20" i="69"/>
  <c r="U20" i="69"/>
  <c r="T20" i="69"/>
  <c r="S20" i="69"/>
  <c r="R20" i="69"/>
  <c r="Q20" i="69"/>
  <c r="P20" i="69"/>
  <c r="O20" i="69"/>
  <c r="N20" i="69"/>
  <c r="M20" i="69"/>
  <c r="L20" i="69"/>
  <c r="K20" i="69"/>
  <c r="J20" i="69"/>
  <c r="I20" i="69"/>
  <c r="H20" i="69"/>
  <c r="G20" i="69"/>
  <c r="F20" i="69"/>
  <c r="E20" i="69"/>
  <c r="D20" i="69"/>
  <c r="C20" i="69"/>
  <c r="B20" i="69"/>
  <c r="EF18" i="69"/>
  <c r="EE18" i="69"/>
  <c r="ED18" i="69"/>
  <c r="EC18" i="69"/>
  <c r="EB18" i="69"/>
  <c r="EA18" i="69"/>
  <c r="DZ18" i="69"/>
  <c r="DY18" i="69"/>
  <c r="DX18" i="69"/>
  <c r="DW18" i="69"/>
  <c r="DV18" i="69"/>
  <c r="DU18" i="69"/>
  <c r="DT18" i="69"/>
  <c r="DS18" i="69"/>
  <c r="DR18" i="69"/>
  <c r="DQ18" i="69"/>
  <c r="DP18" i="69"/>
  <c r="DO18" i="69"/>
  <c r="DN18" i="69"/>
  <c r="DM18" i="69"/>
  <c r="DL18" i="69"/>
  <c r="DK18" i="69"/>
  <c r="DJ18" i="69"/>
  <c r="DI18" i="69"/>
  <c r="DH18" i="69"/>
  <c r="DG18" i="69"/>
  <c r="DF18" i="69"/>
  <c r="DE18" i="69"/>
  <c r="DD18" i="69"/>
  <c r="DC18" i="69"/>
  <c r="DB18" i="69"/>
  <c r="DA18" i="69"/>
  <c r="CZ18" i="69"/>
  <c r="CY18" i="69"/>
  <c r="CX18" i="69"/>
  <c r="CW18" i="69"/>
  <c r="CV18" i="69"/>
  <c r="CU18" i="69"/>
  <c r="CT18" i="69"/>
  <c r="CS18" i="69"/>
  <c r="CR18" i="69"/>
  <c r="CQ18" i="69"/>
  <c r="CP18" i="69"/>
  <c r="CO18" i="69"/>
  <c r="CN18" i="69"/>
  <c r="CM18" i="69"/>
  <c r="CL18" i="69"/>
  <c r="CK18" i="69"/>
  <c r="CJ18" i="69"/>
  <c r="CI18" i="69"/>
  <c r="CH18" i="69"/>
  <c r="CG18" i="69"/>
  <c r="CF18" i="69"/>
  <c r="CE18" i="69"/>
  <c r="CD18" i="69"/>
  <c r="CC18" i="69"/>
  <c r="CB18" i="69"/>
  <c r="CA18" i="69"/>
  <c r="BZ18" i="69"/>
  <c r="BY18" i="69"/>
  <c r="BX18" i="69"/>
  <c r="BW18" i="69"/>
  <c r="BV18" i="69"/>
  <c r="BU18" i="69"/>
  <c r="BT18" i="69"/>
  <c r="BS18" i="69"/>
  <c r="BR18" i="69"/>
  <c r="BQ18" i="69"/>
  <c r="BP18" i="69"/>
  <c r="BO18" i="69"/>
  <c r="BN18" i="69"/>
  <c r="BM18" i="69"/>
  <c r="BL18" i="69"/>
  <c r="BK18" i="69"/>
  <c r="BJ18" i="69"/>
  <c r="BI18" i="69"/>
  <c r="BH18" i="69"/>
  <c r="BG18" i="69"/>
  <c r="BF18" i="69"/>
  <c r="BE18" i="69"/>
  <c r="BD18" i="69"/>
  <c r="BC18" i="69"/>
  <c r="BB18" i="69"/>
  <c r="BA18" i="69"/>
  <c r="AZ18" i="69"/>
  <c r="AY18" i="69"/>
  <c r="AX18" i="69"/>
  <c r="AW18" i="69"/>
  <c r="AV18" i="69"/>
  <c r="AU18" i="69"/>
  <c r="AT18" i="69"/>
  <c r="AS18" i="69"/>
  <c r="AR18" i="69"/>
  <c r="AQ18" i="69"/>
  <c r="AP18" i="69"/>
  <c r="AO18" i="69"/>
  <c r="AN18" i="69"/>
  <c r="AM18" i="69"/>
  <c r="AL18" i="69"/>
  <c r="AK18" i="69"/>
  <c r="AJ18" i="69"/>
  <c r="AI18" i="69"/>
  <c r="AH18" i="69"/>
  <c r="AG18" i="69"/>
  <c r="AF18" i="69"/>
  <c r="AE18" i="69"/>
  <c r="AD18" i="69"/>
  <c r="AC18" i="69"/>
  <c r="AB18" i="69"/>
  <c r="AA18" i="69"/>
  <c r="Z18" i="69"/>
  <c r="Y18" i="69"/>
  <c r="X18" i="69"/>
  <c r="W18" i="69"/>
  <c r="V18" i="69"/>
  <c r="U18" i="69"/>
  <c r="T18" i="69"/>
  <c r="S18" i="69"/>
  <c r="R18" i="69"/>
  <c r="Q18" i="69"/>
  <c r="P18" i="69"/>
  <c r="O18" i="69"/>
  <c r="N18" i="69"/>
  <c r="M18" i="69"/>
  <c r="L18" i="69"/>
  <c r="K18" i="69"/>
  <c r="J18" i="69"/>
  <c r="I18" i="69"/>
  <c r="H18" i="69"/>
  <c r="G18" i="69"/>
  <c r="F18" i="69"/>
  <c r="E18" i="69"/>
  <c r="D18" i="69"/>
  <c r="C18" i="69"/>
  <c r="B18" i="69"/>
  <c r="EF17" i="69"/>
  <c r="EE17" i="69"/>
  <c r="ED17" i="69"/>
  <c r="EC17" i="69"/>
  <c r="EB17" i="69"/>
  <c r="EA17" i="69"/>
  <c r="DZ17" i="69"/>
  <c r="DY17" i="69"/>
  <c r="DX17" i="69"/>
  <c r="DW17" i="69"/>
  <c r="DV17" i="69"/>
  <c r="DU17" i="69"/>
  <c r="DT17" i="69"/>
  <c r="DS17" i="69"/>
  <c r="DR17" i="69"/>
  <c r="DQ17" i="69"/>
  <c r="DP17" i="69"/>
  <c r="DO17" i="69"/>
  <c r="DN17" i="69"/>
  <c r="DM17" i="69"/>
  <c r="DL17" i="69"/>
  <c r="DK17" i="69"/>
  <c r="DJ17" i="69"/>
  <c r="DI17" i="69"/>
  <c r="DH17" i="69"/>
  <c r="DG17" i="69"/>
  <c r="DF17" i="69"/>
  <c r="DE17" i="69"/>
  <c r="DD17" i="69"/>
  <c r="DC17" i="69"/>
  <c r="DB17" i="69"/>
  <c r="DA17" i="69"/>
  <c r="CZ17" i="69"/>
  <c r="CY17" i="69"/>
  <c r="CX17" i="69"/>
  <c r="CW17" i="69"/>
  <c r="CV17" i="69"/>
  <c r="CU17" i="69"/>
  <c r="CT17" i="69"/>
  <c r="CS17" i="69"/>
  <c r="CR17" i="69"/>
  <c r="CQ17" i="69"/>
  <c r="CP17" i="69"/>
  <c r="CO17" i="69"/>
  <c r="CN17" i="69"/>
  <c r="CM17" i="69"/>
  <c r="CL17" i="69"/>
  <c r="CK17" i="69"/>
  <c r="CJ17" i="69"/>
  <c r="CI17" i="69"/>
  <c r="CH17" i="69"/>
  <c r="CG17" i="69"/>
  <c r="CF17" i="69"/>
  <c r="CE17" i="69"/>
  <c r="CD17" i="69"/>
  <c r="CC17" i="69"/>
  <c r="CB17" i="69"/>
  <c r="CA17" i="69"/>
  <c r="BZ17" i="69"/>
  <c r="BY17" i="69"/>
  <c r="BX17" i="69"/>
  <c r="BW17" i="69"/>
  <c r="BV17" i="69"/>
  <c r="BU17" i="69"/>
  <c r="BT17" i="69"/>
  <c r="BS17" i="69"/>
  <c r="BR17" i="69"/>
  <c r="BQ17" i="69"/>
  <c r="BP17" i="69"/>
  <c r="BO17" i="69"/>
  <c r="BN17" i="69"/>
  <c r="BM17" i="69"/>
  <c r="BL17" i="69"/>
  <c r="BK17" i="69"/>
  <c r="BJ17" i="69"/>
  <c r="BI17" i="69"/>
  <c r="BH17" i="69"/>
  <c r="BG17" i="69"/>
  <c r="BF17" i="69"/>
  <c r="BE17" i="69"/>
  <c r="BD17" i="69"/>
  <c r="BC17" i="69"/>
  <c r="BB17" i="69"/>
  <c r="BA17" i="69"/>
  <c r="AZ17" i="69"/>
  <c r="AY17" i="69"/>
  <c r="AX17" i="69"/>
  <c r="AW17" i="69"/>
  <c r="AV17" i="69"/>
  <c r="AU17" i="69"/>
  <c r="AT17" i="69"/>
  <c r="AS17" i="69"/>
  <c r="AR17" i="69"/>
  <c r="AQ17" i="69"/>
  <c r="AP17" i="69"/>
  <c r="AO17" i="69"/>
  <c r="AN17" i="69"/>
  <c r="AM17" i="69"/>
  <c r="AL17" i="69"/>
  <c r="AK17" i="69"/>
  <c r="AJ17" i="69"/>
  <c r="AI17" i="69"/>
  <c r="AH17" i="69"/>
  <c r="AG17" i="69"/>
  <c r="AF17" i="69"/>
  <c r="AE17" i="69"/>
  <c r="AD17" i="69"/>
  <c r="AC17" i="69"/>
  <c r="AB17" i="69"/>
  <c r="AA17" i="69"/>
  <c r="Z17" i="69"/>
  <c r="Y17" i="69"/>
  <c r="X17" i="69"/>
  <c r="W17" i="69"/>
  <c r="V17" i="69"/>
  <c r="U17" i="69"/>
  <c r="T17" i="69"/>
  <c r="S17" i="69"/>
  <c r="R17" i="69"/>
  <c r="Q17" i="69"/>
  <c r="P17" i="69"/>
  <c r="O17" i="69"/>
  <c r="N17" i="69"/>
  <c r="M17" i="69"/>
  <c r="L17" i="69"/>
  <c r="K17" i="69"/>
  <c r="J17" i="69"/>
  <c r="I17" i="69"/>
  <c r="H17" i="69"/>
  <c r="G17" i="69"/>
  <c r="F17" i="69"/>
  <c r="E17" i="69"/>
  <c r="D17" i="69"/>
  <c r="C17" i="69"/>
  <c r="B17" i="69"/>
  <c r="EF15" i="69"/>
  <c r="EE15" i="69"/>
  <c r="ED15" i="69"/>
  <c r="EC15" i="69"/>
  <c r="EB15" i="69"/>
  <c r="EA15" i="69"/>
  <c r="DZ15" i="69"/>
  <c r="DY15" i="69"/>
  <c r="DX15" i="69"/>
  <c r="DW15" i="69"/>
  <c r="DV15" i="69"/>
  <c r="DU15" i="69"/>
  <c r="DT15" i="69"/>
  <c r="DS15" i="69"/>
  <c r="DR15" i="69"/>
  <c r="DQ15" i="69"/>
  <c r="DP15" i="69"/>
  <c r="DO15" i="69"/>
  <c r="DN15" i="69"/>
  <c r="DM15" i="69"/>
  <c r="DL15" i="69"/>
  <c r="DK15" i="69"/>
  <c r="DJ15" i="69"/>
  <c r="DI15" i="69"/>
  <c r="DH15" i="69"/>
  <c r="DG15" i="69"/>
  <c r="DF15" i="69"/>
  <c r="DE15" i="69"/>
  <c r="DD15" i="69"/>
  <c r="DC15" i="69"/>
  <c r="DB15" i="69"/>
  <c r="DA15" i="69"/>
  <c r="CZ15" i="69"/>
  <c r="CY15" i="69"/>
  <c r="CX15" i="69"/>
  <c r="CW15" i="69"/>
  <c r="CV15" i="69"/>
  <c r="CU15" i="69"/>
  <c r="CT15" i="69"/>
  <c r="CS15" i="69"/>
  <c r="CR15" i="69"/>
  <c r="CQ15" i="69"/>
  <c r="CP15" i="69"/>
  <c r="CO15" i="69"/>
  <c r="CN15" i="69"/>
  <c r="CM15" i="69"/>
  <c r="CL15" i="69"/>
  <c r="CK15" i="69"/>
  <c r="CJ15" i="69"/>
  <c r="CI15" i="69"/>
  <c r="CH15" i="69"/>
  <c r="CG15" i="69"/>
  <c r="CF15" i="69"/>
  <c r="CE15" i="69"/>
  <c r="CD15" i="69"/>
  <c r="CC15" i="69"/>
  <c r="CB15" i="69"/>
  <c r="CA15" i="69"/>
  <c r="BZ15" i="69"/>
  <c r="BY15" i="69"/>
  <c r="BX15" i="69"/>
  <c r="BW15" i="69"/>
  <c r="BV15" i="69"/>
  <c r="BU15" i="69"/>
  <c r="BT15" i="69"/>
  <c r="BS15" i="69"/>
  <c r="BR15" i="69"/>
  <c r="BQ15" i="69"/>
  <c r="BP15" i="69"/>
  <c r="BO15" i="69"/>
  <c r="BN15" i="69"/>
  <c r="BM15" i="69"/>
  <c r="BL15" i="69"/>
  <c r="BK15" i="69"/>
  <c r="BJ15" i="69"/>
  <c r="BI15" i="69"/>
  <c r="BH15" i="69"/>
  <c r="BG15" i="69"/>
  <c r="BF15" i="69"/>
  <c r="BE15" i="69"/>
  <c r="BD15" i="69"/>
  <c r="BC15" i="69"/>
  <c r="BB15" i="69"/>
  <c r="BA15" i="69"/>
  <c r="AZ15" i="69"/>
  <c r="AY15" i="69"/>
  <c r="AX15" i="69"/>
  <c r="AW15" i="69"/>
  <c r="AV15" i="69"/>
  <c r="AU15" i="69"/>
  <c r="AT15" i="69"/>
  <c r="AS15" i="69"/>
  <c r="AR15" i="69"/>
  <c r="AQ15" i="69"/>
  <c r="AP15" i="69"/>
  <c r="AO15" i="69"/>
  <c r="AN15" i="69"/>
  <c r="AM15" i="69"/>
  <c r="AL15" i="69"/>
  <c r="AK15" i="69"/>
  <c r="AJ15" i="69"/>
  <c r="AI15" i="69"/>
  <c r="AH15" i="69"/>
  <c r="AG15" i="69"/>
  <c r="AF15" i="69"/>
  <c r="AE15" i="69"/>
  <c r="AD15" i="69"/>
  <c r="AC15" i="69"/>
  <c r="AB15" i="69"/>
  <c r="AA15" i="69"/>
  <c r="Z15" i="69"/>
  <c r="Y15" i="69"/>
  <c r="X15" i="69"/>
  <c r="W15" i="69"/>
  <c r="V15" i="69"/>
  <c r="U15" i="69"/>
  <c r="T15" i="69"/>
  <c r="S15" i="69"/>
  <c r="R15" i="69"/>
  <c r="Q15" i="69"/>
  <c r="P15" i="69"/>
  <c r="O15" i="69"/>
  <c r="N15" i="69"/>
  <c r="M15" i="69"/>
  <c r="L15" i="69"/>
  <c r="K15" i="69"/>
  <c r="J15" i="69"/>
  <c r="I15" i="69"/>
  <c r="H15" i="69"/>
  <c r="G15" i="69"/>
  <c r="F15" i="69"/>
  <c r="E15" i="69"/>
  <c r="D15" i="69"/>
  <c r="C15" i="69"/>
  <c r="B15" i="69"/>
  <c r="EF14" i="69"/>
  <c r="EE14" i="69"/>
  <c r="ED14" i="69"/>
  <c r="EC14" i="69"/>
  <c r="EB14" i="69"/>
  <c r="EA14" i="69"/>
  <c r="DZ14" i="69"/>
  <c r="DY14" i="69"/>
  <c r="DX14" i="69"/>
  <c r="DW14" i="69"/>
  <c r="DV14" i="69"/>
  <c r="DU14" i="69"/>
  <c r="DT14" i="69"/>
  <c r="DS14" i="69"/>
  <c r="DR14" i="69"/>
  <c r="DQ14" i="69"/>
  <c r="DP14" i="69"/>
  <c r="DO14" i="69"/>
  <c r="DN14" i="69"/>
  <c r="DM14" i="69"/>
  <c r="DL14" i="69"/>
  <c r="DK14" i="69"/>
  <c r="DJ14" i="69"/>
  <c r="DI14" i="69"/>
  <c r="DH14" i="69"/>
  <c r="DG14" i="69"/>
  <c r="DF14" i="69"/>
  <c r="DE14" i="69"/>
  <c r="DD14" i="69"/>
  <c r="DC14" i="69"/>
  <c r="DB14" i="69"/>
  <c r="DA14" i="69"/>
  <c r="CZ14" i="69"/>
  <c r="CY14" i="69"/>
  <c r="CX14" i="69"/>
  <c r="CW14" i="69"/>
  <c r="CV14" i="69"/>
  <c r="CU14" i="69"/>
  <c r="CT14" i="69"/>
  <c r="CS14" i="69"/>
  <c r="CR14" i="69"/>
  <c r="CQ14" i="69"/>
  <c r="CP14" i="69"/>
  <c r="CO14" i="69"/>
  <c r="CN14" i="69"/>
  <c r="CM14" i="69"/>
  <c r="CL14" i="69"/>
  <c r="CK14" i="69"/>
  <c r="CJ14" i="69"/>
  <c r="CI14" i="69"/>
  <c r="CH14" i="69"/>
  <c r="CG14" i="69"/>
  <c r="CF14" i="69"/>
  <c r="CE14" i="69"/>
  <c r="CD14" i="69"/>
  <c r="CC14" i="69"/>
  <c r="CB14" i="69"/>
  <c r="CA14" i="69"/>
  <c r="BZ14" i="69"/>
  <c r="BY14" i="69"/>
  <c r="BX14" i="69"/>
  <c r="BW14" i="69"/>
  <c r="BV14" i="69"/>
  <c r="BU14" i="69"/>
  <c r="BT14" i="69"/>
  <c r="BS14" i="69"/>
  <c r="BR14" i="69"/>
  <c r="BQ14" i="69"/>
  <c r="BP14" i="69"/>
  <c r="BO14" i="69"/>
  <c r="BN14" i="69"/>
  <c r="BM14" i="69"/>
  <c r="BL14" i="69"/>
  <c r="BK14" i="69"/>
  <c r="BJ14" i="69"/>
  <c r="BI14" i="69"/>
  <c r="BH14" i="69"/>
  <c r="BG14" i="69"/>
  <c r="BF14" i="69"/>
  <c r="BE14" i="69"/>
  <c r="BD14" i="69"/>
  <c r="BC14" i="69"/>
  <c r="BB14" i="69"/>
  <c r="BA14" i="69"/>
  <c r="AZ14" i="69"/>
  <c r="AY14" i="69"/>
  <c r="AX14" i="69"/>
  <c r="AW14" i="69"/>
  <c r="AV14" i="69"/>
  <c r="AU14" i="69"/>
  <c r="AT14" i="69"/>
  <c r="AS14" i="69"/>
  <c r="AR14" i="69"/>
  <c r="AQ14" i="69"/>
  <c r="AP14" i="69"/>
  <c r="AO14" i="69"/>
  <c r="AN14" i="69"/>
  <c r="AM14" i="69"/>
  <c r="AL14" i="69"/>
  <c r="AK14" i="69"/>
  <c r="AJ14" i="69"/>
  <c r="AI14" i="69"/>
  <c r="AH14" i="69"/>
  <c r="AG14" i="69"/>
  <c r="AF14" i="69"/>
  <c r="AE14" i="69"/>
  <c r="AD14" i="69"/>
  <c r="AC14" i="69"/>
  <c r="AB14" i="69"/>
  <c r="AA14" i="69"/>
  <c r="Z14" i="69"/>
  <c r="Y14" i="69"/>
  <c r="X14" i="69"/>
  <c r="W14" i="69"/>
  <c r="V14" i="69"/>
  <c r="U14" i="69"/>
  <c r="T14" i="69"/>
  <c r="S14" i="69"/>
  <c r="R14" i="69"/>
  <c r="Q14" i="69"/>
  <c r="P14" i="69"/>
  <c r="O14" i="69"/>
  <c r="N14" i="69"/>
  <c r="M14" i="69"/>
  <c r="L14" i="69"/>
  <c r="K14" i="69"/>
  <c r="J14" i="69"/>
  <c r="I14" i="69"/>
  <c r="H14" i="69"/>
  <c r="G14" i="69"/>
  <c r="F14" i="69"/>
  <c r="E14" i="69"/>
  <c r="D14" i="69"/>
  <c r="C14" i="69"/>
  <c r="B14" i="69"/>
  <c r="EF12" i="69"/>
  <c r="EE12" i="69"/>
  <c r="ED12" i="69"/>
  <c r="EC12" i="69"/>
  <c r="EB12" i="69"/>
  <c r="EA12" i="69"/>
  <c r="DZ12" i="69"/>
  <c r="DY12" i="69"/>
  <c r="DX12" i="69"/>
  <c r="DW12" i="69"/>
  <c r="DV12" i="69"/>
  <c r="DU12" i="69"/>
  <c r="DT12" i="69"/>
  <c r="DS12" i="69"/>
  <c r="DR12" i="69"/>
  <c r="DQ12" i="69"/>
  <c r="DP12" i="69"/>
  <c r="DO12" i="69"/>
  <c r="DN12" i="69"/>
  <c r="DM12" i="69"/>
  <c r="DL12" i="69"/>
  <c r="DK12" i="69"/>
  <c r="DJ12" i="69"/>
  <c r="DI12" i="69"/>
  <c r="DH12" i="69"/>
  <c r="DG12" i="69"/>
  <c r="DF12" i="69"/>
  <c r="DE12" i="69"/>
  <c r="DD12" i="69"/>
  <c r="DC12" i="69"/>
  <c r="DB12" i="69"/>
  <c r="DA12" i="69"/>
  <c r="CZ12" i="69"/>
  <c r="CY12" i="69"/>
  <c r="CX12" i="69"/>
  <c r="CW12" i="69"/>
  <c r="CV12" i="69"/>
  <c r="CU12" i="69"/>
  <c r="CT12" i="69"/>
  <c r="CS12" i="69"/>
  <c r="CR12" i="69"/>
  <c r="CQ12" i="69"/>
  <c r="CP12" i="69"/>
  <c r="CO12" i="69"/>
  <c r="CN12" i="69"/>
  <c r="CM12" i="69"/>
  <c r="CL12" i="69"/>
  <c r="CK12" i="69"/>
  <c r="CJ12" i="69"/>
  <c r="CI12" i="69"/>
  <c r="CH12" i="69"/>
  <c r="CG12" i="69"/>
  <c r="CF12" i="69"/>
  <c r="CE12" i="69"/>
  <c r="CD12" i="69"/>
  <c r="CC12" i="69"/>
  <c r="CB12" i="69"/>
  <c r="CA12" i="69"/>
  <c r="BZ12" i="69"/>
  <c r="BY12" i="69"/>
  <c r="BX12" i="69"/>
  <c r="BW12" i="69"/>
  <c r="BV12" i="69"/>
  <c r="BU12" i="69"/>
  <c r="BT12" i="69"/>
  <c r="BS12" i="69"/>
  <c r="BR12" i="69"/>
  <c r="BQ12" i="69"/>
  <c r="BP12" i="69"/>
  <c r="BO12" i="69"/>
  <c r="BN12" i="69"/>
  <c r="BM12" i="69"/>
  <c r="BL12" i="69"/>
  <c r="BK12" i="69"/>
  <c r="BJ12" i="69"/>
  <c r="BI12" i="69"/>
  <c r="BH12" i="69"/>
  <c r="BG12" i="69"/>
  <c r="BF12" i="69"/>
  <c r="BE12" i="69"/>
  <c r="BD12" i="69"/>
  <c r="BC12" i="69"/>
  <c r="BB12" i="69"/>
  <c r="BA12" i="69"/>
  <c r="AZ12" i="69"/>
  <c r="AY12" i="69"/>
  <c r="AX12" i="69"/>
  <c r="AW12" i="69"/>
  <c r="AV12" i="69"/>
  <c r="AU12" i="69"/>
  <c r="AT12" i="69"/>
  <c r="AS12" i="69"/>
  <c r="AR12" i="69"/>
  <c r="AQ12" i="69"/>
  <c r="AP12" i="69"/>
  <c r="AO12" i="69"/>
  <c r="AN12" i="69"/>
  <c r="AM12" i="69"/>
  <c r="AL12" i="69"/>
  <c r="AK12" i="69"/>
  <c r="AJ12" i="69"/>
  <c r="AI12" i="69"/>
  <c r="AH12" i="69"/>
  <c r="AG12" i="69"/>
  <c r="AF12" i="69"/>
  <c r="AE12" i="69"/>
  <c r="AD12" i="69"/>
  <c r="AC12" i="69"/>
  <c r="AB12" i="69"/>
  <c r="AA12" i="69"/>
  <c r="Z12" i="69"/>
  <c r="Y12" i="69"/>
  <c r="X12" i="69"/>
  <c r="W12" i="69"/>
  <c r="V12" i="69"/>
  <c r="U12" i="69"/>
  <c r="T12" i="69"/>
  <c r="S12" i="69"/>
  <c r="R12" i="69"/>
  <c r="Q12" i="69"/>
  <c r="P12" i="69"/>
  <c r="O12" i="69"/>
  <c r="N12" i="69"/>
  <c r="M12" i="69"/>
  <c r="L12" i="69"/>
  <c r="K12" i="69"/>
  <c r="J12" i="69"/>
  <c r="I12" i="69"/>
  <c r="H12" i="69"/>
  <c r="G12" i="69"/>
  <c r="F12" i="69"/>
  <c r="E12" i="69"/>
  <c r="D12" i="69"/>
  <c r="C12" i="69"/>
  <c r="B12" i="69"/>
  <c r="EF11" i="69"/>
  <c r="EE11" i="69"/>
  <c r="ED11" i="69"/>
  <c r="EC11" i="69"/>
  <c r="EB11" i="69"/>
  <c r="EA11" i="69"/>
  <c r="DZ11" i="69"/>
  <c r="DY11" i="69"/>
  <c r="DX11" i="69"/>
  <c r="DW11" i="69"/>
  <c r="DV11" i="69"/>
  <c r="DU11" i="69"/>
  <c r="DT11" i="69"/>
  <c r="DS11" i="69"/>
  <c r="DR11" i="69"/>
  <c r="DQ11" i="69"/>
  <c r="DP11" i="69"/>
  <c r="DO11" i="69"/>
  <c r="DN11" i="69"/>
  <c r="DM11" i="69"/>
  <c r="DL11" i="69"/>
  <c r="DK11" i="69"/>
  <c r="DJ11" i="69"/>
  <c r="DI11" i="69"/>
  <c r="DH11" i="69"/>
  <c r="DG11" i="69"/>
  <c r="DF11" i="69"/>
  <c r="DE11" i="69"/>
  <c r="DD11" i="69"/>
  <c r="DC11" i="69"/>
  <c r="DB11" i="69"/>
  <c r="DA11" i="69"/>
  <c r="CZ11" i="69"/>
  <c r="CY11" i="69"/>
  <c r="CX11" i="69"/>
  <c r="CW11" i="69"/>
  <c r="CV11" i="69"/>
  <c r="CU11" i="69"/>
  <c r="CT11" i="69"/>
  <c r="CS11" i="69"/>
  <c r="CR11" i="69"/>
  <c r="CQ11" i="69"/>
  <c r="CP11" i="69"/>
  <c r="CO11" i="69"/>
  <c r="CN11" i="69"/>
  <c r="CM11" i="69"/>
  <c r="CL11" i="69"/>
  <c r="CK11" i="69"/>
  <c r="CJ11" i="69"/>
  <c r="CI11" i="69"/>
  <c r="CH11" i="69"/>
  <c r="CG11" i="69"/>
  <c r="CF11" i="69"/>
  <c r="CE11" i="69"/>
  <c r="CD11" i="69"/>
  <c r="CC11" i="69"/>
  <c r="CB11" i="69"/>
  <c r="CA11" i="69"/>
  <c r="BZ11" i="69"/>
  <c r="BY11" i="69"/>
  <c r="BX11" i="69"/>
  <c r="BW11" i="69"/>
  <c r="BV11" i="69"/>
  <c r="BU11" i="69"/>
  <c r="BT11" i="69"/>
  <c r="BS11" i="69"/>
  <c r="BR11" i="69"/>
  <c r="BQ11" i="69"/>
  <c r="BP11" i="69"/>
  <c r="BO11" i="69"/>
  <c r="BN11" i="69"/>
  <c r="BM11" i="69"/>
  <c r="BL11" i="69"/>
  <c r="BK11" i="69"/>
  <c r="BJ11" i="69"/>
  <c r="BI11" i="69"/>
  <c r="BH11" i="69"/>
  <c r="BG11" i="69"/>
  <c r="BF11" i="69"/>
  <c r="BE11" i="69"/>
  <c r="BD11" i="69"/>
  <c r="BC11" i="69"/>
  <c r="BB11" i="69"/>
  <c r="BA11" i="69"/>
  <c r="AZ11" i="69"/>
  <c r="AY11" i="69"/>
  <c r="AX11" i="69"/>
  <c r="AW11" i="69"/>
  <c r="AV11" i="69"/>
  <c r="AU11" i="69"/>
  <c r="AT11" i="69"/>
  <c r="AS11" i="69"/>
  <c r="AR11" i="69"/>
  <c r="AQ11" i="69"/>
  <c r="AP11" i="69"/>
  <c r="AO11" i="69"/>
  <c r="AN11" i="69"/>
  <c r="AM11" i="69"/>
  <c r="AL11" i="69"/>
  <c r="AK11" i="69"/>
  <c r="AJ11" i="69"/>
  <c r="AI11" i="69"/>
  <c r="AH11" i="69"/>
  <c r="AG11" i="69"/>
  <c r="AF11" i="69"/>
  <c r="AE11" i="69"/>
  <c r="AD11" i="69"/>
  <c r="AC11" i="69"/>
  <c r="AB11" i="69"/>
  <c r="AA11" i="69"/>
  <c r="Z11" i="69"/>
  <c r="Y11" i="69"/>
  <c r="X11" i="69"/>
  <c r="W11" i="69"/>
  <c r="V11" i="69"/>
  <c r="U11" i="69"/>
  <c r="T11" i="69"/>
  <c r="S11" i="69"/>
  <c r="R11" i="69"/>
  <c r="Q11" i="69"/>
  <c r="P11" i="69"/>
  <c r="O11" i="69"/>
  <c r="N11" i="69"/>
  <c r="M11" i="69"/>
  <c r="L11" i="69"/>
  <c r="K11" i="69"/>
  <c r="J11" i="69"/>
  <c r="I11" i="69"/>
  <c r="H11" i="69"/>
  <c r="G11" i="69"/>
  <c r="F11" i="69"/>
  <c r="E11" i="69"/>
  <c r="D11" i="69"/>
  <c r="C11" i="69"/>
  <c r="B11" i="69"/>
  <c r="EF9" i="69"/>
  <c r="EE9" i="69"/>
  <c r="ED9" i="69"/>
  <c r="EC9" i="69"/>
  <c r="EB9" i="69"/>
  <c r="EA9" i="69"/>
  <c r="DZ9" i="69"/>
  <c r="DY9" i="69"/>
  <c r="DX9" i="69"/>
  <c r="DW9" i="69"/>
  <c r="DV9" i="69"/>
  <c r="DU9" i="69"/>
  <c r="DT9" i="69"/>
  <c r="DS9" i="69"/>
  <c r="DR9" i="69"/>
  <c r="DQ9" i="69"/>
  <c r="DP9" i="69"/>
  <c r="DO9" i="69"/>
  <c r="DN9" i="69"/>
  <c r="DM9" i="69"/>
  <c r="DL9" i="69"/>
  <c r="DK9" i="69"/>
  <c r="DJ9" i="69"/>
  <c r="DI9" i="69"/>
  <c r="DH9" i="69"/>
  <c r="DG9" i="69"/>
  <c r="DF9" i="69"/>
  <c r="DE9" i="69"/>
  <c r="DD9" i="69"/>
  <c r="DC9" i="69"/>
  <c r="DB9" i="69"/>
  <c r="DA9" i="69"/>
  <c r="CZ9" i="69"/>
  <c r="CY9" i="69"/>
  <c r="CX9" i="69"/>
  <c r="CW9" i="69"/>
  <c r="CV9" i="69"/>
  <c r="CU9" i="69"/>
  <c r="CT9" i="69"/>
  <c r="CS9" i="69"/>
  <c r="CR9" i="69"/>
  <c r="CQ9" i="69"/>
  <c r="CP9" i="69"/>
  <c r="CO9" i="69"/>
  <c r="CN9" i="69"/>
  <c r="CM9" i="69"/>
  <c r="CL9" i="69"/>
  <c r="CK9" i="69"/>
  <c r="CJ9" i="69"/>
  <c r="CI9" i="69"/>
  <c r="CH9" i="69"/>
  <c r="CG9" i="69"/>
  <c r="CF9" i="69"/>
  <c r="CE9" i="69"/>
  <c r="CD9" i="69"/>
  <c r="CC9" i="69"/>
  <c r="CB9" i="69"/>
  <c r="CA9" i="69"/>
  <c r="BZ9" i="69"/>
  <c r="BY9" i="69"/>
  <c r="BX9" i="69"/>
  <c r="BW9" i="69"/>
  <c r="BV9" i="69"/>
  <c r="BU9" i="69"/>
  <c r="BT9" i="69"/>
  <c r="BS9" i="69"/>
  <c r="BR9" i="69"/>
  <c r="BQ9" i="69"/>
  <c r="BP9" i="69"/>
  <c r="BO9" i="69"/>
  <c r="BN9" i="69"/>
  <c r="BM9" i="69"/>
  <c r="BL9" i="69"/>
  <c r="BK9" i="69"/>
  <c r="BJ9" i="69"/>
  <c r="BI9" i="69"/>
  <c r="BH9" i="69"/>
  <c r="BG9" i="69"/>
  <c r="BF9" i="69"/>
  <c r="BE9" i="69"/>
  <c r="BD9" i="69"/>
  <c r="BC9" i="69"/>
  <c r="BB9" i="69"/>
  <c r="BA9" i="69"/>
  <c r="AZ9" i="69"/>
  <c r="AY9" i="69"/>
  <c r="AX9" i="69"/>
  <c r="AW9" i="69"/>
  <c r="AV9" i="69"/>
  <c r="AU9" i="69"/>
  <c r="AT9" i="69"/>
  <c r="AS9" i="69"/>
  <c r="AR9" i="69"/>
  <c r="AQ9" i="69"/>
  <c r="AP9" i="69"/>
  <c r="AO9" i="69"/>
  <c r="AN9" i="69"/>
  <c r="AM9" i="69"/>
  <c r="AL9" i="69"/>
  <c r="AK9" i="69"/>
  <c r="AJ9" i="69"/>
  <c r="AI9" i="69"/>
  <c r="AH9" i="69"/>
  <c r="AG9" i="69"/>
  <c r="AF9" i="69"/>
  <c r="AE9" i="69"/>
  <c r="AD9" i="69"/>
  <c r="AC9" i="69"/>
  <c r="AB9" i="69"/>
  <c r="AA9" i="69"/>
  <c r="Z9" i="69"/>
  <c r="Y9" i="69"/>
  <c r="X9" i="69"/>
  <c r="W9" i="69"/>
  <c r="V9" i="69"/>
  <c r="U9" i="69"/>
  <c r="T9" i="69"/>
  <c r="S9" i="69"/>
  <c r="R9" i="69"/>
  <c r="Q9" i="69"/>
  <c r="P9" i="69"/>
  <c r="O9" i="69"/>
  <c r="N9" i="69"/>
  <c r="M9" i="69"/>
  <c r="L9" i="69"/>
  <c r="K9" i="69"/>
  <c r="J9" i="69"/>
  <c r="I9" i="69"/>
  <c r="H9" i="69"/>
  <c r="G9" i="69"/>
  <c r="F9" i="69"/>
  <c r="E9" i="69"/>
  <c r="D9" i="69"/>
  <c r="C9" i="69"/>
  <c r="B9" i="69"/>
  <c r="EF8" i="69"/>
  <c r="EE8" i="69"/>
  <c r="ED8" i="69"/>
  <c r="EC8" i="69"/>
  <c r="EB8" i="69"/>
  <c r="EA8" i="69"/>
  <c r="DZ8" i="69"/>
  <c r="DY8" i="69"/>
  <c r="DX8" i="69"/>
  <c r="DW8" i="69"/>
  <c r="DV8" i="69"/>
  <c r="DU8" i="69"/>
  <c r="DT8" i="69"/>
  <c r="DS8" i="69"/>
  <c r="DR8" i="69"/>
  <c r="DQ8" i="69"/>
  <c r="DP8" i="69"/>
  <c r="DO8" i="69"/>
  <c r="DN8" i="69"/>
  <c r="DM8" i="69"/>
  <c r="DL8" i="69"/>
  <c r="DK8" i="69"/>
  <c r="DJ8" i="69"/>
  <c r="DI8" i="69"/>
  <c r="DH8" i="69"/>
  <c r="DG8" i="69"/>
  <c r="DF8" i="69"/>
  <c r="DE8" i="69"/>
  <c r="DD8" i="69"/>
  <c r="DC8" i="69"/>
  <c r="DB8" i="69"/>
  <c r="DA8" i="69"/>
  <c r="CZ8" i="69"/>
  <c r="CY8" i="69"/>
  <c r="CX8" i="69"/>
  <c r="CW8" i="69"/>
  <c r="CV8" i="69"/>
  <c r="CU8" i="69"/>
  <c r="CT8" i="69"/>
  <c r="CS8" i="69"/>
  <c r="CR8" i="69"/>
  <c r="CQ8" i="69"/>
  <c r="CP8" i="69"/>
  <c r="CO8" i="69"/>
  <c r="CN8" i="69"/>
  <c r="CM8" i="69"/>
  <c r="CL8" i="69"/>
  <c r="CK8" i="69"/>
  <c r="CJ8" i="69"/>
  <c r="CI8" i="69"/>
  <c r="CH8" i="69"/>
  <c r="CG8" i="69"/>
  <c r="CF8" i="69"/>
  <c r="CE8" i="69"/>
  <c r="CD8" i="69"/>
  <c r="CC8" i="69"/>
  <c r="CB8" i="69"/>
  <c r="CA8" i="69"/>
  <c r="BZ8" i="69"/>
  <c r="BY8" i="69"/>
  <c r="BX8" i="69"/>
  <c r="BW8" i="69"/>
  <c r="BV8" i="69"/>
  <c r="BU8" i="69"/>
  <c r="BT8" i="69"/>
  <c r="BS8" i="69"/>
  <c r="BR8" i="69"/>
  <c r="BQ8" i="69"/>
  <c r="BP8" i="69"/>
  <c r="BO8" i="69"/>
  <c r="BN8" i="69"/>
  <c r="BM8" i="69"/>
  <c r="BL8" i="69"/>
  <c r="BK8" i="69"/>
  <c r="BJ8" i="69"/>
  <c r="BI8" i="69"/>
  <c r="BH8" i="69"/>
  <c r="BG8" i="69"/>
  <c r="BF8" i="69"/>
  <c r="BE8" i="69"/>
  <c r="BD8" i="69"/>
  <c r="BC8" i="69"/>
  <c r="BB8" i="69"/>
  <c r="BA8" i="69"/>
  <c r="AZ8" i="69"/>
  <c r="AY8" i="69"/>
  <c r="AX8" i="69"/>
  <c r="AW8" i="69"/>
  <c r="AV8" i="69"/>
  <c r="AU8" i="69"/>
  <c r="AT8" i="69"/>
  <c r="AS8" i="69"/>
  <c r="AR8" i="69"/>
  <c r="AQ8" i="69"/>
  <c r="AP8" i="69"/>
  <c r="AO8" i="69"/>
  <c r="AN8" i="69"/>
  <c r="AM8" i="69"/>
  <c r="AL8" i="69"/>
  <c r="AK8" i="69"/>
  <c r="AJ8" i="69"/>
  <c r="AI8" i="69"/>
  <c r="AH8" i="69"/>
  <c r="AG8" i="69"/>
  <c r="AF8" i="69"/>
  <c r="AE8" i="69"/>
  <c r="AD8" i="69"/>
  <c r="AC8" i="69"/>
  <c r="AB8" i="69"/>
  <c r="AA8" i="69"/>
  <c r="Z8" i="69"/>
  <c r="Y8" i="69"/>
  <c r="X8" i="69"/>
  <c r="W8" i="69"/>
  <c r="V8" i="69"/>
  <c r="U8" i="69"/>
  <c r="T8" i="69"/>
  <c r="S8" i="69"/>
  <c r="R8" i="69"/>
  <c r="Q8" i="69"/>
  <c r="P8" i="69"/>
  <c r="O8" i="69"/>
  <c r="N8" i="69"/>
  <c r="M8" i="69"/>
  <c r="L8" i="69"/>
  <c r="K8" i="69"/>
  <c r="J8" i="69"/>
  <c r="I8" i="69"/>
  <c r="H8" i="69"/>
  <c r="G8" i="69"/>
  <c r="F8" i="69"/>
  <c r="E8" i="69"/>
  <c r="D8" i="69"/>
  <c r="C8" i="69"/>
  <c r="B8" i="69"/>
  <c r="EF6" i="69"/>
  <c r="EE6" i="69"/>
  <c r="ED6" i="69"/>
  <c r="EC6" i="69"/>
  <c r="EB6" i="69"/>
  <c r="EA6" i="69"/>
  <c r="DZ6" i="69"/>
  <c r="DY6" i="69"/>
  <c r="DX6" i="69"/>
  <c r="DW6" i="69"/>
  <c r="DV6" i="69"/>
  <c r="DU6" i="69"/>
  <c r="DT6" i="69"/>
  <c r="DS6" i="69"/>
  <c r="DR6" i="69"/>
  <c r="DQ6" i="69"/>
  <c r="DP6" i="69"/>
  <c r="DO6" i="69"/>
  <c r="DN6" i="69"/>
  <c r="DM6" i="69"/>
  <c r="DL6" i="69"/>
  <c r="DK6" i="69"/>
  <c r="DJ6" i="69"/>
  <c r="DI6" i="69"/>
  <c r="DH6" i="69"/>
  <c r="DG6" i="69"/>
  <c r="DF6" i="69"/>
  <c r="DE6" i="69"/>
  <c r="DD6" i="69"/>
  <c r="DC6" i="69"/>
  <c r="DB6" i="69"/>
  <c r="DA6" i="69"/>
  <c r="CZ6" i="69"/>
  <c r="CY6" i="69"/>
  <c r="CX6" i="69"/>
  <c r="CW6" i="69"/>
  <c r="CV6" i="69"/>
  <c r="CU6" i="69"/>
  <c r="CT6" i="69"/>
  <c r="CS6" i="69"/>
  <c r="CR6" i="69"/>
  <c r="CQ6" i="69"/>
  <c r="CP6" i="69"/>
  <c r="CO6" i="69"/>
  <c r="CN6" i="69"/>
  <c r="CM6" i="69"/>
  <c r="CL6" i="69"/>
  <c r="CK6" i="69"/>
  <c r="CJ6" i="69"/>
  <c r="CI6" i="69"/>
  <c r="CH6" i="69"/>
  <c r="CG6" i="69"/>
  <c r="CF6" i="69"/>
  <c r="CE6" i="69"/>
  <c r="CD6" i="69"/>
  <c r="CC6" i="69"/>
  <c r="CB6" i="69"/>
  <c r="CA6" i="69"/>
  <c r="BZ6" i="69"/>
  <c r="BY6" i="69"/>
  <c r="BX6" i="69"/>
  <c r="BW6" i="69"/>
  <c r="BV6" i="69"/>
  <c r="BU6" i="69"/>
  <c r="BT6" i="69"/>
  <c r="BS6" i="69"/>
  <c r="BR6" i="69"/>
  <c r="BQ6" i="69"/>
  <c r="BP6" i="69"/>
  <c r="BO6" i="69"/>
  <c r="BN6" i="69"/>
  <c r="BM6" i="69"/>
  <c r="BL6" i="69"/>
  <c r="BK6" i="69"/>
  <c r="BJ6" i="69"/>
  <c r="BI6" i="69"/>
  <c r="BH6" i="69"/>
  <c r="BG6" i="69"/>
  <c r="BF6" i="69"/>
  <c r="BE6" i="69"/>
  <c r="BD6" i="69"/>
  <c r="BC6" i="69"/>
  <c r="BB6" i="69"/>
  <c r="BA6" i="69"/>
  <c r="AZ6" i="69"/>
  <c r="AY6" i="69"/>
  <c r="AX6" i="69"/>
  <c r="AW6" i="69"/>
  <c r="AV6" i="69"/>
  <c r="AU6" i="69"/>
  <c r="AT6" i="69"/>
  <c r="AS6" i="69"/>
  <c r="AR6" i="69"/>
  <c r="AQ6" i="69"/>
  <c r="AP6" i="69"/>
  <c r="AO6" i="69"/>
  <c r="AN6" i="69"/>
  <c r="AM6" i="69"/>
  <c r="AL6" i="69"/>
  <c r="AK6" i="69"/>
  <c r="AJ6" i="69"/>
  <c r="AI6" i="69"/>
  <c r="AH6" i="69"/>
  <c r="AG6" i="69"/>
  <c r="AF6" i="69"/>
  <c r="AE6" i="69"/>
  <c r="AD6" i="69"/>
  <c r="AC6" i="69"/>
  <c r="AB6" i="69"/>
  <c r="AA6" i="69"/>
  <c r="Z6" i="69"/>
  <c r="Y6" i="69"/>
  <c r="X6" i="69"/>
  <c r="W6" i="69"/>
  <c r="V6" i="69"/>
  <c r="U6" i="69"/>
  <c r="T6" i="69"/>
  <c r="S6" i="69"/>
  <c r="R6" i="69"/>
  <c r="Q6" i="69"/>
  <c r="P6" i="69"/>
  <c r="O6" i="69"/>
  <c r="N6" i="69"/>
  <c r="M6" i="69"/>
  <c r="L6" i="69"/>
  <c r="K6" i="69"/>
  <c r="J6" i="69"/>
  <c r="I6" i="69"/>
  <c r="H6" i="69"/>
  <c r="G6" i="69"/>
  <c r="F6" i="69"/>
  <c r="E6" i="69"/>
  <c r="D6" i="69"/>
  <c r="C6" i="69"/>
  <c r="B6" i="69"/>
  <c r="EF5" i="69"/>
  <c r="EE5" i="69"/>
  <c r="ED5" i="69"/>
  <c r="EC5" i="69"/>
  <c r="EB5" i="69"/>
  <c r="EA5" i="69"/>
  <c r="DZ5" i="69"/>
  <c r="DY5" i="69"/>
  <c r="DX5" i="69"/>
  <c r="DW5" i="69"/>
  <c r="DV5" i="69"/>
  <c r="DU5" i="69"/>
  <c r="DT5" i="69"/>
  <c r="DS5" i="69"/>
  <c r="DR5" i="69"/>
  <c r="DQ5" i="69"/>
  <c r="DP5" i="69"/>
  <c r="DO5" i="69"/>
  <c r="DN5" i="69"/>
  <c r="DM5" i="69"/>
  <c r="DL5" i="69"/>
  <c r="DK5" i="69"/>
  <c r="DJ5" i="69"/>
  <c r="DI5" i="69"/>
  <c r="DH5" i="69"/>
  <c r="DG5" i="69"/>
  <c r="DF5" i="69"/>
  <c r="DE5" i="69"/>
  <c r="DD5" i="69"/>
  <c r="DC5" i="69"/>
  <c r="DB5" i="69"/>
  <c r="DA5" i="69"/>
  <c r="CZ5" i="69"/>
  <c r="CY5" i="69"/>
  <c r="CX5" i="69"/>
  <c r="CW5" i="69"/>
  <c r="CV5" i="69"/>
  <c r="CU5" i="69"/>
  <c r="CT5" i="69"/>
  <c r="CS5" i="69"/>
  <c r="CR5" i="69"/>
  <c r="CQ5" i="69"/>
  <c r="CP5" i="69"/>
  <c r="CO5" i="69"/>
  <c r="CN5" i="69"/>
  <c r="CM5" i="69"/>
  <c r="CL5" i="69"/>
  <c r="CK5" i="69"/>
  <c r="CJ5" i="69"/>
  <c r="CI5" i="69"/>
  <c r="CH5" i="69"/>
  <c r="CG5" i="69"/>
  <c r="CF5" i="69"/>
  <c r="CE5" i="69"/>
  <c r="CD5" i="69"/>
  <c r="CC5" i="69"/>
  <c r="CB5" i="69"/>
  <c r="CA5" i="69"/>
  <c r="BZ5" i="69"/>
  <c r="BY5" i="69"/>
  <c r="BX5" i="69"/>
  <c r="BW5" i="69"/>
  <c r="BV5" i="69"/>
  <c r="BU5" i="69"/>
  <c r="BT5" i="69"/>
  <c r="BS5" i="69"/>
  <c r="BR5" i="69"/>
  <c r="BQ5" i="69"/>
  <c r="BP5" i="69"/>
  <c r="BO5" i="69"/>
  <c r="BN5" i="69"/>
  <c r="BM5" i="69"/>
  <c r="BL5" i="69"/>
  <c r="BK5" i="69"/>
  <c r="BJ5" i="69"/>
  <c r="BI5" i="69"/>
  <c r="BH5" i="69"/>
  <c r="BG5" i="69"/>
  <c r="BF5" i="69"/>
  <c r="BE5" i="69"/>
  <c r="BD5" i="69"/>
  <c r="BC5" i="69"/>
  <c r="BB5" i="69"/>
  <c r="BA5" i="69"/>
  <c r="AZ5" i="69"/>
  <c r="AY5" i="69"/>
  <c r="AX5" i="69"/>
  <c r="AW5" i="69"/>
  <c r="AV5" i="69"/>
  <c r="AU5" i="69"/>
  <c r="AT5" i="69"/>
  <c r="AS5" i="69"/>
  <c r="AR5" i="69"/>
  <c r="AQ5" i="69"/>
  <c r="AP5" i="69"/>
  <c r="AO5" i="69"/>
  <c r="AN5" i="69"/>
  <c r="AM5" i="69"/>
  <c r="AL5" i="69"/>
  <c r="AK5" i="69"/>
  <c r="AJ5" i="69"/>
  <c r="AI5" i="69"/>
  <c r="AH5" i="69"/>
  <c r="AG5" i="69"/>
  <c r="AF5" i="69"/>
  <c r="AE5" i="69"/>
  <c r="AD5" i="69"/>
  <c r="AC5" i="69"/>
  <c r="AB5" i="69"/>
  <c r="AA5" i="69"/>
  <c r="Z5" i="69"/>
  <c r="Y5" i="69"/>
  <c r="X5" i="69"/>
  <c r="W5" i="69"/>
  <c r="V5" i="69"/>
  <c r="U5" i="69"/>
  <c r="T5" i="69"/>
  <c r="S5" i="69"/>
  <c r="R5" i="69"/>
  <c r="Q5" i="69"/>
  <c r="P5" i="69"/>
  <c r="O5" i="69"/>
  <c r="N5" i="69"/>
  <c r="M5" i="69"/>
  <c r="L5" i="69"/>
  <c r="K5" i="69"/>
  <c r="J5" i="69"/>
  <c r="I5" i="69"/>
  <c r="H5" i="69"/>
  <c r="G5" i="69"/>
  <c r="F5" i="69"/>
  <c r="E5" i="69"/>
  <c r="D5" i="69"/>
  <c r="C5" i="69"/>
  <c r="B5" i="69"/>
  <c r="EF45" i="99"/>
  <c r="EE45" i="99"/>
  <c r="ED45" i="99"/>
  <c r="EC45" i="99"/>
  <c r="EB45" i="99"/>
  <c r="EA45" i="99"/>
  <c r="DZ45" i="99"/>
  <c r="DY45" i="99"/>
  <c r="DX45" i="99"/>
  <c r="DW45" i="99"/>
  <c r="DV45" i="99"/>
  <c r="DU45" i="99"/>
  <c r="DT45" i="99"/>
  <c r="DS45" i="99"/>
  <c r="DR45" i="99"/>
  <c r="DQ45" i="99"/>
  <c r="DP45" i="99"/>
  <c r="DO45" i="99"/>
  <c r="DN45" i="99"/>
  <c r="DM45" i="99"/>
  <c r="DL45" i="99"/>
  <c r="DK45" i="99"/>
  <c r="DJ45" i="99"/>
  <c r="DI45" i="99"/>
  <c r="DH45" i="99"/>
  <c r="DG45" i="99"/>
  <c r="DF45" i="99"/>
  <c r="DE45" i="99"/>
  <c r="DD45" i="99"/>
  <c r="DC45" i="99"/>
  <c r="DB45" i="99"/>
  <c r="DA45" i="99"/>
  <c r="CZ45" i="99"/>
  <c r="CY45" i="99"/>
  <c r="CX45" i="99"/>
  <c r="CW45" i="99"/>
  <c r="CV45" i="99"/>
  <c r="CU45" i="99"/>
  <c r="CT45" i="99"/>
  <c r="CS45" i="99"/>
  <c r="CR45" i="99"/>
  <c r="CQ45" i="99"/>
  <c r="CP45" i="99"/>
  <c r="CO45" i="99"/>
  <c r="CN45" i="99"/>
  <c r="CM45" i="99"/>
  <c r="CL45" i="99"/>
  <c r="CK45" i="99"/>
  <c r="CJ45" i="99"/>
  <c r="CI45" i="99"/>
  <c r="CH45" i="99"/>
  <c r="CG45" i="99"/>
  <c r="CF45" i="99"/>
  <c r="CE45" i="99"/>
  <c r="CD45" i="99"/>
  <c r="CC45" i="99"/>
  <c r="CB45" i="99"/>
  <c r="CA45" i="99"/>
  <c r="BZ45" i="99"/>
  <c r="BY45" i="99"/>
  <c r="BX45" i="99"/>
  <c r="BW45" i="99"/>
  <c r="BV45" i="99"/>
  <c r="BU45" i="99"/>
  <c r="BT45" i="99"/>
  <c r="BS45" i="99"/>
  <c r="BR45" i="99"/>
  <c r="BQ45" i="99"/>
  <c r="BP45" i="99"/>
  <c r="BO45" i="99"/>
  <c r="BN45" i="99"/>
  <c r="BM45" i="99"/>
  <c r="BL45" i="99"/>
  <c r="BK45" i="99"/>
  <c r="BJ45" i="99"/>
  <c r="BI45" i="99"/>
  <c r="BH45" i="99"/>
  <c r="BG45" i="99"/>
  <c r="BF45" i="99"/>
  <c r="BE45" i="99"/>
  <c r="BD45" i="99"/>
  <c r="BC45" i="99"/>
  <c r="BB45" i="99"/>
  <c r="BA45" i="99"/>
  <c r="AZ45" i="99"/>
  <c r="AY45" i="99"/>
  <c r="AX45" i="99"/>
  <c r="AW45" i="99"/>
  <c r="AV45" i="99"/>
  <c r="AU45" i="99"/>
  <c r="AT45" i="99"/>
  <c r="AS45" i="99"/>
  <c r="AR45" i="99"/>
  <c r="AQ45" i="99"/>
  <c r="AP45" i="99"/>
  <c r="AO45" i="99"/>
  <c r="AN45" i="99"/>
  <c r="AM45" i="99"/>
  <c r="AL45" i="99"/>
  <c r="AK45" i="99"/>
  <c r="AJ45" i="99"/>
  <c r="AI45" i="99"/>
  <c r="AH45" i="99"/>
  <c r="AG45" i="99"/>
  <c r="AF45" i="99"/>
  <c r="AE45" i="99"/>
  <c r="AD45" i="99"/>
  <c r="AC45" i="99"/>
  <c r="AB45" i="99"/>
  <c r="AA45" i="99"/>
  <c r="Z45" i="99"/>
  <c r="Y45" i="99"/>
  <c r="X45" i="99"/>
  <c r="W45" i="99"/>
  <c r="V45" i="99"/>
  <c r="U45" i="99"/>
  <c r="T45" i="99"/>
  <c r="S45" i="99"/>
  <c r="R45" i="99"/>
  <c r="Q45" i="99"/>
  <c r="P45" i="99"/>
  <c r="O45" i="99"/>
  <c r="N45" i="99"/>
  <c r="M45" i="99"/>
  <c r="L45" i="99"/>
  <c r="K45" i="99"/>
  <c r="J45" i="99"/>
  <c r="I45" i="99"/>
  <c r="H45" i="99"/>
  <c r="G45" i="99"/>
  <c r="F45" i="99"/>
  <c r="E45" i="99"/>
  <c r="D45" i="99"/>
  <c r="C45" i="99"/>
  <c r="B45" i="99"/>
  <c r="EF43" i="99"/>
  <c r="EE43" i="99"/>
  <c r="ED43" i="99"/>
  <c r="EC43" i="99"/>
  <c r="EB43" i="99"/>
  <c r="EA43" i="99"/>
  <c r="DZ43" i="99"/>
  <c r="DY43" i="99"/>
  <c r="DX43" i="99"/>
  <c r="DW43" i="99"/>
  <c r="DV43" i="99"/>
  <c r="DU43" i="99"/>
  <c r="DT43" i="99"/>
  <c r="DS43" i="99"/>
  <c r="DR43" i="99"/>
  <c r="DQ43" i="99"/>
  <c r="DP43" i="99"/>
  <c r="DO43" i="99"/>
  <c r="DN43" i="99"/>
  <c r="DM43" i="99"/>
  <c r="DL43" i="99"/>
  <c r="DK43" i="99"/>
  <c r="DJ43" i="99"/>
  <c r="DI43" i="99"/>
  <c r="DH43" i="99"/>
  <c r="DG43" i="99"/>
  <c r="DF43" i="99"/>
  <c r="DE43" i="99"/>
  <c r="DD43" i="99"/>
  <c r="DC43" i="99"/>
  <c r="DB43" i="99"/>
  <c r="DA43" i="99"/>
  <c r="CZ43" i="99"/>
  <c r="CY43" i="99"/>
  <c r="CX43" i="99"/>
  <c r="CW43" i="99"/>
  <c r="CV43" i="99"/>
  <c r="CU43" i="99"/>
  <c r="CT43" i="99"/>
  <c r="CS43" i="99"/>
  <c r="CR43" i="99"/>
  <c r="CQ43" i="99"/>
  <c r="CP43" i="99"/>
  <c r="CO43" i="99"/>
  <c r="CN43" i="99"/>
  <c r="CM43" i="99"/>
  <c r="CL43" i="99"/>
  <c r="CK43" i="99"/>
  <c r="CJ43" i="99"/>
  <c r="CI43" i="99"/>
  <c r="CH43" i="99"/>
  <c r="CG43" i="99"/>
  <c r="CF43" i="99"/>
  <c r="CE43" i="99"/>
  <c r="CD43" i="99"/>
  <c r="CC43" i="99"/>
  <c r="CB43" i="99"/>
  <c r="CA43" i="99"/>
  <c r="BZ43" i="99"/>
  <c r="BY43" i="99"/>
  <c r="BX43" i="99"/>
  <c r="BW43" i="99"/>
  <c r="BV43" i="99"/>
  <c r="BU43" i="99"/>
  <c r="BT43" i="99"/>
  <c r="BS43" i="99"/>
  <c r="BR43" i="99"/>
  <c r="BQ43" i="99"/>
  <c r="BP43" i="99"/>
  <c r="BO43" i="99"/>
  <c r="BN43" i="99"/>
  <c r="BM43" i="99"/>
  <c r="BL43" i="99"/>
  <c r="BK43" i="99"/>
  <c r="BJ43" i="99"/>
  <c r="BI43" i="99"/>
  <c r="BH43" i="99"/>
  <c r="BG43" i="99"/>
  <c r="BF43" i="99"/>
  <c r="BE43" i="99"/>
  <c r="BD43" i="99"/>
  <c r="BC43" i="99"/>
  <c r="BB43" i="99"/>
  <c r="BA43" i="99"/>
  <c r="AZ43" i="99"/>
  <c r="AY43" i="99"/>
  <c r="AX43" i="99"/>
  <c r="AW43" i="99"/>
  <c r="AV43" i="99"/>
  <c r="AU43" i="99"/>
  <c r="AT43" i="99"/>
  <c r="AS43" i="99"/>
  <c r="AR43" i="99"/>
  <c r="AQ43" i="99"/>
  <c r="AP43" i="99"/>
  <c r="AO43" i="99"/>
  <c r="AN43" i="99"/>
  <c r="AM43" i="99"/>
  <c r="AL43" i="99"/>
  <c r="AK43" i="99"/>
  <c r="AJ43" i="99"/>
  <c r="AI43" i="99"/>
  <c r="AH43" i="99"/>
  <c r="AG43" i="99"/>
  <c r="AF43" i="99"/>
  <c r="AE43" i="99"/>
  <c r="AD43" i="99"/>
  <c r="AC43" i="99"/>
  <c r="AB43" i="99"/>
  <c r="AA43" i="99"/>
  <c r="Z43" i="99"/>
  <c r="Y43" i="99"/>
  <c r="X43" i="99"/>
  <c r="W43" i="99"/>
  <c r="V43" i="99"/>
  <c r="U43" i="99"/>
  <c r="T43" i="99"/>
  <c r="S43" i="99"/>
  <c r="R43" i="99"/>
  <c r="Q43" i="99"/>
  <c r="P43" i="99"/>
  <c r="O43" i="99"/>
  <c r="N43" i="99"/>
  <c r="M43" i="99"/>
  <c r="L43" i="99"/>
  <c r="K43" i="99"/>
  <c r="J43" i="99"/>
  <c r="I43" i="99"/>
  <c r="H43" i="99"/>
  <c r="G43" i="99"/>
  <c r="F43" i="99"/>
  <c r="E43" i="99"/>
  <c r="D43" i="99"/>
  <c r="C43" i="99"/>
  <c r="B43" i="99"/>
  <c r="EF42" i="99"/>
  <c r="EE42" i="99"/>
  <c r="ED42" i="99"/>
  <c r="EC42" i="99"/>
  <c r="EB42" i="99"/>
  <c r="EA42" i="99"/>
  <c r="DZ42" i="99"/>
  <c r="DY42" i="99"/>
  <c r="DX42" i="99"/>
  <c r="DW42" i="99"/>
  <c r="DV42" i="99"/>
  <c r="DU42" i="99"/>
  <c r="DT42" i="99"/>
  <c r="DS42" i="99"/>
  <c r="DR42" i="99"/>
  <c r="DQ42" i="99"/>
  <c r="DP42" i="99"/>
  <c r="DO42" i="99"/>
  <c r="DN42" i="99"/>
  <c r="DM42" i="99"/>
  <c r="DL42" i="99"/>
  <c r="DK42" i="99"/>
  <c r="DJ42" i="99"/>
  <c r="DI42" i="99"/>
  <c r="DH42" i="99"/>
  <c r="DG42" i="99"/>
  <c r="DF42" i="99"/>
  <c r="DE42" i="99"/>
  <c r="DD42" i="99"/>
  <c r="DC42" i="99"/>
  <c r="DB42" i="99"/>
  <c r="DA42" i="99"/>
  <c r="CZ42" i="99"/>
  <c r="CY42" i="99"/>
  <c r="CX42" i="99"/>
  <c r="CW42" i="99"/>
  <c r="CV42" i="99"/>
  <c r="CU42" i="99"/>
  <c r="CT42" i="99"/>
  <c r="CS42" i="99"/>
  <c r="CR42" i="99"/>
  <c r="CQ42" i="99"/>
  <c r="CP42" i="99"/>
  <c r="CO42" i="99"/>
  <c r="CN42" i="99"/>
  <c r="CM42" i="99"/>
  <c r="CL42" i="99"/>
  <c r="CK42" i="99"/>
  <c r="CJ42" i="99"/>
  <c r="CI42" i="99"/>
  <c r="CH42" i="99"/>
  <c r="CG42" i="99"/>
  <c r="CF42" i="99"/>
  <c r="CE42" i="99"/>
  <c r="CD42" i="99"/>
  <c r="CC42" i="99"/>
  <c r="CB42" i="99"/>
  <c r="CA42" i="99"/>
  <c r="BZ42" i="99"/>
  <c r="BY42" i="99"/>
  <c r="BX42" i="99"/>
  <c r="BW42" i="99"/>
  <c r="BV42" i="99"/>
  <c r="BU42" i="99"/>
  <c r="BT42" i="99"/>
  <c r="BS42" i="99"/>
  <c r="BR42" i="99"/>
  <c r="BQ42" i="99"/>
  <c r="BP42" i="99"/>
  <c r="BO42" i="99"/>
  <c r="BN42" i="99"/>
  <c r="BM42" i="99"/>
  <c r="BL42" i="99"/>
  <c r="BK42" i="99"/>
  <c r="BJ42" i="99"/>
  <c r="BI42" i="99"/>
  <c r="BH42" i="99"/>
  <c r="BG42" i="99"/>
  <c r="BF42" i="99"/>
  <c r="BE42" i="99"/>
  <c r="BD42" i="99"/>
  <c r="BC42" i="99"/>
  <c r="BB42" i="99"/>
  <c r="BA42" i="99"/>
  <c r="AZ42" i="99"/>
  <c r="AY42" i="99"/>
  <c r="AX42" i="99"/>
  <c r="AW42" i="99"/>
  <c r="AV42" i="99"/>
  <c r="AU42" i="99"/>
  <c r="AT42" i="99"/>
  <c r="AS42" i="99"/>
  <c r="AR42" i="99"/>
  <c r="AQ42" i="99"/>
  <c r="AP42" i="99"/>
  <c r="AO42" i="99"/>
  <c r="AN42" i="99"/>
  <c r="AM42" i="99"/>
  <c r="AL42" i="99"/>
  <c r="AK42" i="99"/>
  <c r="AJ42" i="99"/>
  <c r="AI42" i="99"/>
  <c r="AH42" i="99"/>
  <c r="AG42" i="99"/>
  <c r="AF42" i="99"/>
  <c r="AE42" i="99"/>
  <c r="AD42" i="99"/>
  <c r="AC42" i="99"/>
  <c r="AB42" i="99"/>
  <c r="AA42" i="99"/>
  <c r="Z42" i="99"/>
  <c r="Y42" i="99"/>
  <c r="X42" i="99"/>
  <c r="W42" i="99"/>
  <c r="V42" i="99"/>
  <c r="U42" i="99"/>
  <c r="T42" i="99"/>
  <c r="S42" i="99"/>
  <c r="R42" i="99"/>
  <c r="Q42" i="99"/>
  <c r="P42" i="99"/>
  <c r="O42" i="99"/>
  <c r="N42" i="99"/>
  <c r="M42" i="99"/>
  <c r="L42" i="99"/>
  <c r="K42" i="99"/>
  <c r="J42" i="99"/>
  <c r="I42" i="99"/>
  <c r="H42" i="99"/>
  <c r="G42" i="99"/>
  <c r="F42" i="99"/>
  <c r="E42" i="99"/>
  <c r="D42" i="99"/>
  <c r="C42" i="99"/>
  <c r="B42" i="99"/>
  <c r="EF40" i="99"/>
  <c r="EE40" i="99"/>
  <c r="ED40" i="99"/>
  <c r="EC40" i="99"/>
  <c r="EB40" i="99"/>
  <c r="EA40" i="99"/>
  <c r="DZ40" i="99"/>
  <c r="DY40" i="99"/>
  <c r="DX40" i="99"/>
  <c r="DW40" i="99"/>
  <c r="DV40" i="99"/>
  <c r="DU40" i="99"/>
  <c r="DT40" i="99"/>
  <c r="DS40" i="99"/>
  <c r="DR40" i="99"/>
  <c r="DQ40" i="99"/>
  <c r="DP40" i="99"/>
  <c r="DO40" i="99"/>
  <c r="DN40" i="99"/>
  <c r="DM40" i="99"/>
  <c r="DL40" i="99"/>
  <c r="DK40" i="99"/>
  <c r="DJ40" i="99"/>
  <c r="DI40" i="99"/>
  <c r="DH40" i="99"/>
  <c r="DG40" i="99"/>
  <c r="DF40" i="99"/>
  <c r="DE40" i="99"/>
  <c r="DD40" i="99"/>
  <c r="DC40" i="99"/>
  <c r="DB40" i="99"/>
  <c r="DA40" i="99"/>
  <c r="CZ40" i="99"/>
  <c r="CY40" i="99"/>
  <c r="CX40" i="99"/>
  <c r="CW40" i="99"/>
  <c r="CV40" i="99"/>
  <c r="CU40" i="99"/>
  <c r="CT40" i="99"/>
  <c r="CS40" i="99"/>
  <c r="CR40" i="99"/>
  <c r="CQ40" i="99"/>
  <c r="CP40" i="99"/>
  <c r="CO40" i="99"/>
  <c r="CN40" i="99"/>
  <c r="CM40" i="99"/>
  <c r="CL40" i="99"/>
  <c r="CK40" i="99"/>
  <c r="CJ40" i="99"/>
  <c r="CI40" i="99"/>
  <c r="CH40" i="99"/>
  <c r="CG40" i="99"/>
  <c r="CF40" i="99"/>
  <c r="CE40" i="99"/>
  <c r="CD40" i="99"/>
  <c r="CC40" i="99"/>
  <c r="CB40" i="99"/>
  <c r="CA40" i="99"/>
  <c r="BZ40" i="99"/>
  <c r="BY40" i="99"/>
  <c r="BX40" i="99"/>
  <c r="BW40" i="99"/>
  <c r="BV40" i="99"/>
  <c r="BU40" i="99"/>
  <c r="BT40" i="99"/>
  <c r="BS40" i="99"/>
  <c r="BR40" i="99"/>
  <c r="BQ40" i="99"/>
  <c r="BP40" i="99"/>
  <c r="BO40" i="99"/>
  <c r="BN40" i="99"/>
  <c r="BM40" i="99"/>
  <c r="BL40" i="99"/>
  <c r="BK40" i="99"/>
  <c r="BJ40" i="99"/>
  <c r="BI40" i="99"/>
  <c r="BH40" i="99"/>
  <c r="BG40" i="99"/>
  <c r="BF40" i="99"/>
  <c r="BE40" i="99"/>
  <c r="BD40" i="99"/>
  <c r="BC40" i="99"/>
  <c r="BB40" i="99"/>
  <c r="BA40" i="99"/>
  <c r="AZ40" i="99"/>
  <c r="AY40" i="99"/>
  <c r="AX40" i="99"/>
  <c r="AW40" i="99"/>
  <c r="AV40" i="99"/>
  <c r="AU40" i="99"/>
  <c r="AT40" i="99"/>
  <c r="AS40" i="99"/>
  <c r="AR40" i="99"/>
  <c r="AQ40" i="99"/>
  <c r="AP40" i="99"/>
  <c r="AO40" i="99"/>
  <c r="AN40" i="99"/>
  <c r="AM40" i="99"/>
  <c r="AL40" i="99"/>
  <c r="AK40" i="99"/>
  <c r="AJ40" i="99"/>
  <c r="AI40" i="99"/>
  <c r="AH40" i="99"/>
  <c r="AG40" i="99"/>
  <c r="AF40" i="99"/>
  <c r="AE40" i="99"/>
  <c r="AD40" i="99"/>
  <c r="AC40" i="99"/>
  <c r="AB40" i="99"/>
  <c r="AA40" i="99"/>
  <c r="Z40" i="99"/>
  <c r="Y40" i="99"/>
  <c r="X40" i="99"/>
  <c r="W40" i="99"/>
  <c r="V40" i="99"/>
  <c r="U40" i="99"/>
  <c r="T40" i="99"/>
  <c r="S40" i="99"/>
  <c r="R40" i="99"/>
  <c r="Q40" i="99"/>
  <c r="P40" i="99"/>
  <c r="O40" i="99"/>
  <c r="N40" i="99"/>
  <c r="M40" i="99"/>
  <c r="L40" i="99"/>
  <c r="K40" i="99"/>
  <c r="J40" i="99"/>
  <c r="I40" i="99"/>
  <c r="H40" i="99"/>
  <c r="G40" i="99"/>
  <c r="F40" i="99"/>
  <c r="E40" i="99"/>
  <c r="D40" i="99"/>
  <c r="C40" i="99"/>
  <c r="B40" i="99"/>
  <c r="EF39" i="99"/>
  <c r="EE39" i="99"/>
  <c r="ED39" i="99"/>
  <c r="EC39" i="99"/>
  <c r="EB39" i="99"/>
  <c r="EA39" i="99"/>
  <c r="DZ39" i="99"/>
  <c r="DY39" i="99"/>
  <c r="DX39" i="99"/>
  <c r="DW39" i="99"/>
  <c r="DV39" i="99"/>
  <c r="DU39" i="99"/>
  <c r="DT39" i="99"/>
  <c r="DS39" i="99"/>
  <c r="DR39" i="99"/>
  <c r="DQ39" i="99"/>
  <c r="DP39" i="99"/>
  <c r="DO39" i="99"/>
  <c r="DN39" i="99"/>
  <c r="DM39" i="99"/>
  <c r="DL39" i="99"/>
  <c r="DK39" i="99"/>
  <c r="DJ39" i="99"/>
  <c r="DI39" i="99"/>
  <c r="DH39" i="99"/>
  <c r="DG39" i="99"/>
  <c r="DF39" i="99"/>
  <c r="DE39" i="99"/>
  <c r="DD39" i="99"/>
  <c r="DC39" i="99"/>
  <c r="DB39" i="99"/>
  <c r="DA39" i="99"/>
  <c r="CZ39" i="99"/>
  <c r="CY39" i="99"/>
  <c r="CX39" i="99"/>
  <c r="CW39" i="99"/>
  <c r="CV39" i="99"/>
  <c r="CU39" i="99"/>
  <c r="CT39" i="99"/>
  <c r="CS39" i="99"/>
  <c r="CR39" i="99"/>
  <c r="CQ39" i="99"/>
  <c r="CP39" i="99"/>
  <c r="CO39" i="99"/>
  <c r="CN39" i="99"/>
  <c r="CM39" i="99"/>
  <c r="CL39" i="99"/>
  <c r="CK39" i="99"/>
  <c r="CJ39" i="99"/>
  <c r="CI39" i="99"/>
  <c r="CH39" i="99"/>
  <c r="CG39" i="99"/>
  <c r="CF39" i="99"/>
  <c r="CE39" i="99"/>
  <c r="CD39" i="99"/>
  <c r="CC39" i="99"/>
  <c r="CB39" i="99"/>
  <c r="CA39" i="99"/>
  <c r="BZ39" i="99"/>
  <c r="BY39" i="99"/>
  <c r="BX39" i="99"/>
  <c r="BW39" i="99"/>
  <c r="BV39" i="99"/>
  <c r="BU39" i="99"/>
  <c r="BT39" i="99"/>
  <c r="BS39" i="99"/>
  <c r="BR39" i="99"/>
  <c r="BQ39" i="99"/>
  <c r="BP39" i="99"/>
  <c r="BO39" i="99"/>
  <c r="BN39" i="99"/>
  <c r="BM39" i="99"/>
  <c r="BL39" i="99"/>
  <c r="BK39" i="99"/>
  <c r="BJ39" i="99"/>
  <c r="BI39" i="99"/>
  <c r="BH39" i="99"/>
  <c r="BG39" i="99"/>
  <c r="BF39" i="99"/>
  <c r="BE39" i="99"/>
  <c r="BD39" i="99"/>
  <c r="BC39" i="99"/>
  <c r="BB39" i="99"/>
  <c r="BA39" i="99"/>
  <c r="AZ39" i="99"/>
  <c r="AY39" i="99"/>
  <c r="AX39" i="99"/>
  <c r="AW39" i="99"/>
  <c r="AV39" i="99"/>
  <c r="AU39" i="99"/>
  <c r="AT39" i="99"/>
  <c r="AS39" i="99"/>
  <c r="AR39" i="99"/>
  <c r="AQ39" i="99"/>
  <c r="AP39" i="99"/>
  <c r="AO39" i="99"/>
  <c r="AN39" i="99"/>
  <c r="AM39" i="99"/>
  <c r="AL39" i="99"/>
  <c r="AK39" i="99"/>
  <c r="AJ39" i="99"/>
  <c r="AI39" i="99"/>
  <c r="AH39" i="99"/>
  <c r="AG39" i="99"/>
  <c r="AF39" i="99"/>
  <c r="AE39" i="99"/>
  <c r="AD39" i="99"/>
  <c r="AC39" i="99"/>
  <c r="AB39" i="99"/>
  <c r="AA39" i="99"/>
  <c r="Z39" i="99"/>
  <c r="Y39" i="99"/>
  <c r="X39" i="99"/>
  <c r="W39" i="99"/>
  <c r="V39" i="99"/>
  <c r="U39" i="99"/>
  <c r="T39" i="99"/>
  <c r="S39" i="99"/>
  <c r="R39" i="99"/>
  <c r="Q39" i="99"/>
  <c r="P39" i="99"/>
  <c r="O39" i="99"/>
  <c r="N39" i="99"/>
  <c r="M39" i="99"/>
  <c r="L39" i="99"/>
  <c r="K39" i="99"/>
  <c r="J39" i="99"/>
  <c r="I39" i="99"/>
  <c r="H39" i="99"/>
  <c r="G39" i="99"/>
  <c r="F39" i="99"/>
  <c r="E39" i="99"/>
  <c r="D39" i="99"/>
  <c r="C39" i="99"/>
  <c r="B39" i="99"/>
  <c r="EF37" i="99"/>
  <c r="EE37" i="99"/>
  <c r="ED37" i="99"/>
  <c r="EC37" i="99"/>
  <c r="EB37" i="99"/>
  <c r="EA37" i="99"/>
  <c r="DZ37" i="99"/>
  <c r="DY37" i="99"/>
  <c r="DX37" i="99"/>
  <c r="DW37" i="99"/>
  <c r="DV37" i="99"/>
  <c r="DU37" i="99"/>
  <c r="DT37" i="99"/>
  <c r="DS37" i="99"/>
  <c r="DR37" i="99"/>
  <c r="DQ37" i="99"/>
  <c r="DP37" i="99"/>
  <c r="DO37" i="99"/>
  <c r="DN37" i="99"/>
  <c r="DM37" i="99"/>
  <c r="DL37" i="99"/>
  <c r="DK37" i="99"/>
  <c r="DJ37" i="99"/>
  <c r="DI37" i="99"/>
  <c r="DH37" i="99"/>
  <c r="DG37" i="99"/>
  <c r="DF37" i="99"/>
  <c r="DE37" i="99"/>
  <c r="DD37" i="99"/>
  <c r="DC37" i="99"/>
  <c r="DB37" i="99"/>
  <c r="DA37" i="99"/>
  <c r="CZ37" i="99"/>
  <c r="CY37" i="99"/>
  <c r="CX37" i="99"/>
  <c r="CW37" i="99"/>
  <c r="CV37" i="99"/>
  <c r="CU37" i="99"/>
  <c r="CT37" i="99"/>
  <c r="CS37" i="99"/>
  <c r="CR37" i="99"/>
  <c r="CQ37" i="99"/>
  <c r="CP37" i="99"/>
  <c r="CO37" i="99"/>
  <c r="CN37" i="99"/>
  <c r="CM37" i="99"/>
  <c r="CL37" i="99"/>
  <c r="CK37" i="99"/>
  <c r="CJ37" i="99"/>
  <c r="CI37" i="99"/>
  <c r="CH37" i="99"/>
  <c r="CG37" i="99"/>
  <c r="CF37" i="99"/>
  <c r="CE37" i="99"/>
  <c r="CD37" i="99"/>
  <c r="CC37" i="99"/>
  <c r="CB37" i="99"/>
  <c r="CA37" i="99"/>
  <c r="BZ37" i="99"/>
  <c r="BY37" i="99"/>
  <c r="BX37" i="99"/>
  <c r="BW37" i="99"/>
  <c r="BV37" i="99"/>
  <c r="BU37" i="99"/>
  <c r="BT37" i="99"/>
  <c r="BS37" i="99"/>
  <c r="BR37" i="99"/>
  <c r="BQ37" i="99"/>
  <c r="BP37" i="99"/>
  <c r="BO37" i="99"/>
  <c r="BN37" i="99"/>
  <c r="BM37" i="99"/>
  <c r="BL37" i="99"/>
  <c r="BK37" i="99"/>
  <c r="BJ37" i="99"/>
  <c r="BI37" i="99"/>
  <c r="BH37" i="99"/>
  <c r="BG37" i="99"/>
  <c r="BF37" i="99"/>
  <c r="BE37" i="99"/>
  <c r="BD37" i="99"/>
  <c r="BC37" i="99"/>
  <c r="BB37" i="99"/>
  <c r="BA37" i="99"/>
  <c r="AZ37" i="99"/>
  <c r="AY37" i="99"/>
  <c r="AX37" i="99"/>
  <c r="AW37" i="99"/>
  <c r="AV37" i="99"/>
  <c r="AU37" i="99"/>
  <c r="AT37" i="99"/>
  <c r="AS37" i="99"/>
  <c r="AR37" i="99"/>
  <c r="AQ37" i="99"/>
  <c r="AP37" i="99"/>
  <c r="AO37" i="99"/>
  <c r="AN37" i="99"/>
  <c r="AM37" i="99"/>
  <c r="AL37" i="99"/>
  <c r="AK37" i="99"/>
  <c r="AJ37" i="99"/>
  <c r="AI37" i="99"/>
  <c r="AH37" i="99"/>
  <c r="AG37" i="99"/>
  <c r="AF37" i="99"/>
  <c r="AE37" i="99"/>
  <c r="AD37" i="99"/>
  <c r="AC37" i="99"/>
  <c r="AB37" i="99"/>
  <c r="AA37" i="99"/>
  <c r="Z37" i="99"/>
  <c r="Y37" i="99"/>
  <c r="X37" i="99"/>
  <c r="W37" i="99"/>
  <c r="V37" i="99"/>
  <c r="U37" i="99"/>
  <c r="T37" i="99"/>
  <c r="S37" i="99"/>
  <c r="R37" i="99"/>
  <c r="Q37" i="99"/>
  <c r="P37" i="99"/>
  <c r="O37" i="99"/>
  <c r="N37" i="99"/>
  <c r="M37" i="99"/>
  <c r="L37" i="99"/>
  <c r="K37" i="99"/>
  <c r="J37" i="99"/>
  <c r="I37" i="99"/>
  <c r="H37" i="99"/>
  <c r="G37" i="99"/>
  <c r="F37" i="99"/>
  <c r="E37" i="99"/>
  <c r="D37" i="99"/>
  <c r="C37" i="99"/>
  <c r="B37" i="99"/>
  <c r="EF36" i="99"/>
  <c r="EE36" i="99"/>
  <c r="ED36" i="99"/>
  <c r="EC36" i="99"/>
  <c r="EB36" i="99"/>
  <c r="EA36" i="99"/>
  <c r="DZ36" i="99"/>
  <c r="DY36" i="99"/>
  <c r="DX36" i="99"/>
  <c r="DW36" i="99"/>
  <c r="DV36" i="99"/>
  <c r="DU36" i="99"/>
  <c r="DT36" i="99"/>
  <c r="DS36" i="99"/>
  <c r="DR36" i="99"/>
  <c r="DQ36" i="99"/>
  <c r="DP36" i="99"/>
  <c r="DO36" i="99"/>
  <c r="DN36" i="99"/>
  <c r="DM36" i="99"/>
  <c r="DL36" i="99"/>
  <c r="DK36" i="99"/>
  <c r="DJ36" i="99"/>
  <c r="DI36" i="99"/>
  <c r="DH36" i="99"/>
  <c r="DG36" i="99"/>
  <c r="DF36" i="99"/>
  <c r="DE36" i="99"/>
  <c r="DD36" i="99"/>
  <c r="DC36" i="99"/>
  <c r="DB36" i="99"/>
  <c r="DA36" i="99"/>
  <c r="CZ36" i="99"/>
  <c r="CY36" i="99"/>
  <c r="CX36" i="99"/>
  <c r="CW36" i="99"/>
  <c r="CV36" i="99"/>
  <c r="CU36" i="99"/>
  <c r="CT36" i="99"/>
  <c r="CS36" i="99"/>
  <c r="CR36" i="99"/>
  <c r="CQ36" i="99"/>
  <c r="CP36" i="99"/>
  <c r="CO36" i="99"/>
  <c r="CN36" i="99"/>
  <c r="CM36" i="99"/>
  <c r="CL36" i="99"/>
  <c r="CK36" i="99"/>
  <c r="CJ36" i="99"/>
  <c r="CI36" i="99"/>
  <c r="CH36" i="99"/>
  <c r="CG36" i="99"/>
  <c r="CF36" i="99"/>
  <c r="CE36" i="99"/>
  <c r="CD36" i="99"/>
  <c r="CC36" i="99"/>
  <c r="CB36" i="99"/>
  <c r="CA36" i="99"/>
  <c r="BZ36" i="99"/>
  <c r="BY36" i="99"/>
  <c r="BX36" i="99"/>
  <c r="BW36" i="99"/>
  <c r="BV36" i="99"/>
  <c r="BU36" i="99"/>
  <c r="BT36" i="99"/>
  <c r="BS36" i="99"/>
  <c r="BR36" i="99"/>
  <c r="BQ36" i="99"/>
  <c r="BP36" i="99"/>
  <c r="BO36" i="99"/>
  <c r="BN36" i="99"/>
  <c r="BM36" i="99"/>
  <c r="BL36" i="99"/>
  <c r="BK36" i="99"/>
  <c r="BJ36" i="99"/>
  <c r="BI36" i="99"/>
  <c r="BH36" i="99"/>
  <c r="BG36" i="99"/>
  <c r="BF36" i="99"/>
  <c r="BE36" i="99"/>
  <c r="BD36" i="99"/>
  <c r="BC36" i="99"/>
  <c r="BB36" i="99"/>
  <c r="BA36" i="99"/>
  <c r="AZ36" i="99"/>
  <c r="AY36" i="99"/>
  <c r="AX36" i="99"/>
  <c r="AW36" i="99"/>
  <c r="AV36" i="99"/>
  <c r="AU36" i="99"/>
  <c r="AT36" i="99"/>
  <c r="AS36" i="99"/>
  <c r="AR36" i="99"/>
  <c r="AQ36" i="99"/>
  <c r="AP36" i="99"/>
  <c r="AO36" i="99"/>
  <c r="AN36" i="99"/>
  <c r="AM36" i="99"/>
  <c r="AL36" i="99"/>
  <c r="AK36" i="99"/>
  <c r="AJ36" i="99"/>
  <c r="AI36" i="99"/>
  <c r="AH36" i="99"/>
  <c r="AG36" i="99"/>
  <c r="AF36" i="99"/>
  <c r="AE36" i="99"/>
  <c r="AD36" i="99"/>
  <c r="AC36" i="99"/>
  <c r="AB36" i="99"/>
  <c r="AA36" i="99"/>
  <c r="Z36" i="99"/>
  <c r="Y36" i="99"/>
  <c r="X36" i="99"/>
  <c r="W36" i="99"/>
  <c r="V36" i="99"/>
  <c r="U36" i="99"/>
  <c r="T36" i="99"/>
  <c r="S36" i="99"/>
  <c r="R36" i="99"/>
  <c r="Q36" i="99"/>
  <c r="P36" i="99"/>
  <c r="O36" i="99"/>
  <c r="N36" i="99"/>
  <c r="M36" i="99"/>
  <c r="L36" i="99"/>
  <c r="K36" i="99"/>
  <c r="J36" i="99"/>
  <c r="I36" i="99"/>
  <c r="H36" i="99"/>
  <c r="G36" i="99"/>
  <c r="F36" i="99"/>
  <c r="E36" i="99"/>
  <c r="D36" i="99"/>
  <c r="C36" i="99"/>
  <c r="B36" i="99"/>
  <c r="EF34" i="99"/>
  <c r="EE34" i="99"/>
  <c r="ED34" i="99"/>
  <c r="EC34" i="99"/>
  <c r="EB34" i="99"/>
  <c r="EA34" i="99"/>
  <c r="DZ34" i="99"/>
  <c r="DY34" i="99"/>
  <c r="DX34" i="99"/>
  <c r="DW34" i="99"/>
  <c r="DV34" i="99"/>
  <c r="DU34" i="99"/>
  <c r="DT34" i="99"/>
  <c r="DS34" i="99"/>
  <c r="DR34" i="99"/>
  <c r="DQ34" i="99"/>
  <c r="DP34" i="99"/>
  <c r="DO34" i="99"/>
  <c r="DN34" i="99"/>
  <c r="DM34" i="99"/>
  <c r="DL34" i="99"/>
  <c r="DK34" i="99"/>
  <c r="DJ34" i="99"/>
  <c r="DI34" i="99"/>
  <c r="DH34" i="99"/>
  <c r="DG34" i="99"/>
  <c r="DF34" i="99"/>
  <c r="DE34" i="99"/>
  <c r="DD34" i="99"/>
  <c r="DC34" i="99"/>
  <c r="DB34" i="99"/>
  <c r="DA34" i="99"/>
  <c r="CZ34" i="99"/>
  <c r="CY34" i="99"/>
  <c r="CX34" i="99"/>
  <c r="CW34" i="99"/>
  <c r="CV34" i="99"/>
  <c r="CU34" i="99"/>
  <c r="CT34" i="99"/>
  <c r="CS34" i="99"/>
  <c r="CR34" i="99"/>
  <c r="CQ34" i="99"/>
  <c r="CP34" i="99"/>
  <c r="CO34" i="99"/>
  <c r="CN34" i="99"/>
  <c r="CM34" i="99"/>
  <c r="CL34" i="99"/>
  <c r="CK34" i="99"/>
  <c r="CJ34" i="99"/>
  <c r="CI34" i="99"/>
  <c r="CH34" i="99"/>
  <c r="CG34" i="99"/>
  <c r="CF34" i="99"/>
  <c r="CE34" i="99"/>
  <c r="CD34" i="99"/>
  <c r="CC34" i="99"/>
  <c r="CB34" i="99"/>
  <c r="CA34" i="99"/>
  <c r="BZ34" i="99"/>
  <c r="BY34" i="99"/>
  <c r="BX34" i="99"/>
  <c r="BW34" i="99"/>
  <c r="BV34" i="99"/>
  <c r="BU34" i="99"/>
  <c r="BT34" i="99"/>
  <c r="BS34" i="99"/>
  <c r="BR34" i="99"/>
  <c r="BQ34" i="99"/>
  <c r="BP34" i="99"/>
  <c r="BO34" i="99"/>
  <c r="BN34" i="99"/>
  <c r="BM34" i="99"/>
  <c r="BL34" i="99"/>
  <c r="BK34" i="99"/>
  <c r="BJ34" i="99"/>
  <c r="BI34" i="99"/>
  <c r="BH34" i="99"/>
  <c r="BG34" i="99"/>
  <c r="BF34" i="99"/>
  <c r="BE34" i="99"/>
  <c r="BD34" i="99"/>
  <c r="BC34" i="99"/>
  <c r="BB34" i="99"/>
  <c r="BA34" i="99"/>
  <c r="AZ34" i="99"/>
  <c r="AY34" i="99"/>
  <c r="AX34" i="99"/>
  <c r="AW34" i="99"/>
  <c r="AV34" i="99"/>
  <c r="AU34" i="99"/>
  <c r="AT34" i="99"/>
  <c r="AS34" i="99"/>
  <c r="AR34" i="99"/>
  <c r="AQ34" i="99"/>
  <c r="AP34" i="99"/>
  <c r="AO34" i="99"/>
  <c r="AN34" i="99"/>
  <c r="AM34" i="99"/>
  <c r="AL34" i="99"/>
  <c r="AK34" i="99"/>
  <c r="AJ34" i="99"/>
  <c r="AI34" i="99"/>
  <c r="AH34" i="99"/>
  <c r="AG34" i="99"/>
  <c r="AF34" i="99"/>
  <c r="AE34" i="99"/>
  <c r="AD34" i="99"/>
  <c r="AC34" i="99"/>
  <c r="AB34" i="99"/>
  <c r="AA34" i="99"/>
  <c r="Z34" i="99"/>
  <c r="Y34" i="99"/>
  <c r="X34" i="99"/>
  <c r="W34" i="99"/>
  <c r="V34" i="99"/>
  <c r="U34" i="99"/>
  <c r="T34" i="99"/>
  <c r="S34" i="99"/>
  <c r="R34" i="99"/>
  <c r="Q34" i="99"/>
  <c r="P34" i="99"/>
  <c r="O34" i="99"/>
  <c r="N34" i="99"/>
  <c r="M34" i="99"/>
  <c r="L34" i="99"/>
  <c r="K34" i="99"/>
  <c r="J34" i="99"/>
  <c r="I34" i="99"/>
  <c r="H34" i="99"/>
  <c r="G34" i="99"/>
  <c r="F34" i="99"/>
  <c r="E34" i="99"/>
  <c r="D34" i="99"/>
  <c r="C34" i="99"/>
  <c r="B34" i="99"/>
  <c r="EF33" i="99"/>
  <c r="EE33" i="99"/>
  <c r="ED33" i="99"/>
  <c r="EC33" i="99"/>
  <c r="EB33" i="99"/>
  <c r="EA33" i="99"/>
  <c r="DZ33" i="99"/>
  <c r="DY33" i="99"/>
  <c r="DX33" i="99"/>
  <c r="DW33" i="99"/>
  <c r="DV33" i="99"/>
  <c r="DU33" i="99"/>
  <c r="DT33" i="99"/>
  <c r="DS33" i="99"/>
  <c r="DR33" i="99"/>
  <c r="DQ33" i="99"/>
  <c r="DP33" i="99"/>
  <c r="DO33" i="99"/>
  <c r="DN33" i="99"/>
  <c r="DM33" i="99"/>
  <c r="DL33" i="99"/>
  <c r="DK33" i="99"/>
  <c r="DJ33" i="99"/>
  <c r="DI33" i="99"/>
  <c r="DH33" i="99"/>
  <c r="DG33" i="99"/>
  <c r="DF33" i="99"/>
  <c r="DE33" i="99"/>
  <c r="DD33" i="99"/>
  <c r="DC33" i="99"/>
  <c r="DB33" i="99"/>
  <c r="DA33" i="99"/>
  <c r="CZ33" i="99"/>
  <c r="CY33" i="99"/>
  <c r="CX33" i="99"/>
  <c r="CW33" i="99"/>
  <c r="CV33" i="99"/>
  <c r="CU33" i="99"/>
  <c r="CT33" i="99"/>
  <c r="CS33" i="99"/>
  <c r="CR33" i="99"/>
  <c r="CQ33" i="99"/>
  <c r="CP33" i="99"/>
  <c r="CO33" i="99"/>
  <c r="CN33" i="99"/>
  <c r="CM33" i="99"/>
  <c r="CL33" i="99"/>
  <c r="CK33" i="99"/>
  <c r="CJ33" i="99"/>
  <c r="CI33" i="99"/>
  <c r="CH33" i="99"/>
  <c r="CG33" i="99"/>
  <c r="CF33" i="99"/>
  <c r="CE33" i="99"/>
  <c r="CD33" i="99"/>
  <c r="CC33" i="99"/>
  <c r="CB33" i="99"/>
  <c r="CA33" i="99"/>
  <c r="BZ33" i="99"/>
  <c r="BY33" i="99"/>
  <c r="BX33" i="99"/>
  <c r="BW33" i="99"/>
  <c r="BV33" i="99"/>
  <c r="BU33" i="99"/>
  <c r="BT33" i="99"/>
  <c r="BS33" i="99"/>
  <c r="BR33" i="99"/>
  <c r="BQ33" i="99"/>
  <c r="BP33" i="99"/>
  <c r="BO33" i="99"/>
  <c r="BN33" i="99"/>
  <c r="BM33" i="99"/>
  <c r="BL33" i="99"/>
  <c r="BK33" i="99"/>
  <c r="BJ33" i="99"/>
  <c r="BI33" i="99"/>
  <c r="BH33" i="99"/>
  <c r="BG33" i="99"/>
  <c r="BF33" i="99"/>
  <c r="BE33" i="99"/>
  <c r="BD33" i="99"/>
  <c r="BC33" i="99"/>
  <c r="BB33" i="99"/>
  <c r="BA33" i="99"/>
  <c r="AZ33" i="99"/>
  <c r="AY33" i="99"/>
  <c r="AX33" i="99"/>
  <c r="AW33" i="99"/>
  <c r="AV33" i="99"/>
  <c r="AU33" i="99"/>
  <c r="AT33" i="99"/>
  <c r="AS33" i="99"/>
  <c r="AR33" i="99"/>
  <c r="AQ33" i="99"/>
  <c r="AP33" i="99"/>
  <c r="AO33" i="99"/>
  <c r="AN33" i="99"/>
  <c r="AM33" i="99"/>
  <c r="AL33" i="99"/>
  <c r="AK33" i="99"/>
  <c r="AJ33" i="99"/>
  <c r="AI33" i="99"/>
  <c r="AH33" i="99"/>
  <c r="AG33" i="99"/>
  <c r="AF33" i="99"/>
  <c r="AE33" i="99"/>
  <c r="AD33" i="99"/>
  <c r="AC33" i="99"/>
  <c r="AB33" i="99"/>
  <c r="AA33" i="99"/>
  <c r="Z33" i="99"/>
  <c r="Y33" i="99"/>
  <c r="X33" i="99"/>
  <c r="W33" i="99"/>
  <c r="V33" i="99"/>
  <c r="U33" i="99"/>
  <c r="T33" i="99"/>
  <c r="S33" i="99"/>
  <c r="R33" i="99"/>
  <c r="Q33" i="99"/>
  <c r="P33" i="99"/>
  <c r="O33" i="99"/>
  <c r="N33" i="99"/>
  <c r="M33" i="99"/>
  <c r="L33" i="99"/>
  <c r="K33" i="99"/>
  <c r="J33" i="99"/>
  <c r="I33" i="99"/>
  <c r="H33" i="99"/>
  <c r="G33" i="99"/>
  <c r="F33" i="99"/>
  <c r="E33" i="99"/>
  <c r="D33" i="99"/>
  <c r="C33" i="99"/>
  <c r="B33" i="99"/>
  <c r="EF31" i="99"/>
  <c r="EE31" i="99"/>
  <c r="ED31" i="99"/>
  <c r="EC31" i="99"/>
  <c r="EB31" i="99"/>
  <c r="EA31" i="99"/>
  <c r="DZ31" i="99"/>
  <c r="DY31" i="99"/>
  <c r="DX31" i="99"/>
  <c r="DW31" i="99"/>
  <c r="DV31" i="99"/>
  <c r="DU31" i="99"/>
  <c r="DT31" i="99"/>
  <c r="DS31" i="99"/>
  <c r="DR31" i="99"/>
  <c r="DQ31" i="99"/>
  <c r="DP31" i="99"/>
  <c r="DO31" i="99"/>
  <c r="DN31" i="99"/>
  <c r="DM31" i="99"/>
  <c r="DL31" i="99"/>
  <c r="DK31" i="99"/>
  <c r="DJ31" i="99"/>
  <c r="DI31" i="99"/>
  <c r="DH31" i="99"/>
  <c r="DG31" i="99"/>
  <c r="DF31" i="99"/>
  <c r="DE31" i="99"/>
  <c r="DD31" i="99"/>
  <c r="DC31" i="99"/>
  <c r="DB31" i="99"/>
  <c r="DA31" i="99"/>
  <c r="CZ31" i="99"/>
  <c r="CY31" i="99"/>
  <c r="CX31" i="99"/>
  <c r="CW31" i="99"/>
  <c r="CV31" i="99"/>
  <c r="CU31" i="99"/>
  <c r="CT31" i="99"/>
  <c r="CS31" i="99"/>
  <c r="CR31" i="99"/>
  <c r="CQ31" i="99"/>
  <c r="CP31" i="99"/>
  <c r="CO31" i="99"/>
  <c r="CN31" i="99"/>
  <c r="CM31" i="99"/>
  <c r="CL31" i="99"/>
  <c r="CK31" i="99"/>
  <c r="CJ31" i="99"/>
  <c r="CI31" i="99"/>
  <c r="CH31" i="99"/>
  <c r="CG31" i="99"/>
  <c r="CF31" i="99"/>
  <c r="CE31" i="99"/>
  <c r="CD31" i="99"/>
  <c r="CC31" i="99"/>
  <c r="CB31" i="99"/>
  <c r="CA31" i="99"/>
  <c r="BZ31" i="99"/>
  <c r="BY31" i="99"/>
  <c r="BX31" i="99"/>
  <c r="BW31" i="99"/>
  <c r="BV31" i="99"/>
  <c r="BU31" i="99"/>
  <c r="BT31" i="99"/>
  <c r="BS31" i="99"/>
  <c r="BR31" i="99"/>
  <c r="BQ31" i="99"/>
  <c r="BP31" i="99"/>
  <c r="BO31" i="99"/>
  <c r="BN31" i="99"/>
  <c r="BM31" i="99"/>
  <c r="BL31" i="99"/>
  <c r="BK31" i="99"/>
  <c r="BJ31" i="99"/>
  <c r="BI31" i="99"/>
  <c r="BH31" i="99"/>
  <c r="BG31" i="99"/>
  <c r="BF31" i="99"/>
  <c r="BE31" i="99"/>
  <c r="BD31" i="99"/>
  <c r="BC31" i="99"/>
  <c r="BB31" i="99"/>
  <c r="BA31" i="99"/>
  <c r="AZ31" i="99"/>
  <c r="AY31" i="99"/>
  <c r="AX31" i="99"/>
  <c r="AW31" i="99"/>
  <c r="AV31" i="99"/>
  <c r="AU31" i="99"/>
  <c r="AT31" i="99"/>
  <c r="AS31" i="99"/>
  <c r="AR31" i="99"/>
  <c r="AQ31" i="99"/>
  <c r="AP31" i="99"/>
  <c r="AO31" i="99"/>
  <c r="AN31" i="99"/>
  <c r="AM31" i="99"/>
  <c r="AL31" i="99"/>
  <c r="AK31"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E31" i="99"/>
  <c r="D31" i="99"/>
  <c r="C31" i="99"/>
  <c r="B31" i="99"/>
  <c r="EF30" i="99"/>
  <c r="EE30" i="99"/>
  <c r="ED30" i="99"/>
  <c r="EC30" i="99"/>
  <c r="EB30" i="99"/>
  <c r="EA30" i="99"/>
  <c r="DZ30" i="99"/>
  <c r="DY30" i="99"/>
  <c r="DX30" i="99"/>
  <c r="DW30" i="99"/>
  <c r="DV30" i="99"/>
  <c r="DU30" i="99"/>
  <c r="DT30" i="99"/>
  <c r="DS30" i="99"/>
  <c r="DR30" i="99"/>
  <c r="DQ30" i="99"/>
  <c r="DP30" i="99"/>
  <c r="DO30" i="99"/>
  <c r="DN30" i="99"/>
  <c r="DM30" i="99"/>
  <c r="DL30" i="99"/>
  <c r="DK30" i="99"/>
  <c r="DJ30" i="99"/>
  <c r="DI30" i="99"/>
  <c r="DH30" i="99"/>
  <c r="DG30" i="99"/>
  <c r="DF30" i="99"/>
  <c r="DE30" i="99"/>
  <c r="DD30" i="99"/>
  <c r="DC30" i="99"/>
  <c r="DB30" i="99"/>
  <c r="DA30" i="99"/>
  <c r="CZ30" i="99"/>
  <c r="CY30" i="99"/>
  <c r="CX30" i="99"/>
  <c r="CW30" i="99"/>
  <c r="CV30" i="99"/>
  <c r="CU30" i="99"/>
  <c r="CT30" i="99"/>
  <c r="CS30" i="99"/>
  <c r="CR30" i="99"/>
  <c r="CQ30" i="99"/>
  <c r="CP30" i="99"/>
  <c r="CO30" i="99"/>
  <c r="CN30" i="99"/>
  <c r="CM30" i="99"/>
  <c r="CL30" i="99"/>
  <c r="CK30" i="99"/>
  <c r="CJ30" i="99"/>
  <c r="CI30" i="99"/>
  <c r="CH30" i="99"/>
  <c r="CG30" i="99"/>
  <c r="CF30" i="99"/>
  <c r="CE30" i="99"/>
  <c r="CD30" i="99"/>
  <c r="CC30" i="99"/>
  <c r="CB30" i="99"/>
  <c r="CA30" i="99"/>
  <c r="BZ30" i="99"/>
  <c r="BY30" i="99"/>
  <c r="BX30" i="99"/>
  <c r="BW30" i="99"/>
  <c r="BV30" i="99"/>
  <c r="BU30" i="99"/>
  <c r="BT30" i="99"/>
  <c r="BS30" i="99"/>
  <c r="BR30" i="99"/>
  <c r="BQ30" i="99"/>
  <c r="BP30" i="99"/>
  <c r="BO30" i="99"/>
  <c r="BN30" i="99"/>
  <c r="BM30" i="99"/>
  <c r="BL30" i="99"/>
  <c r="BK30" i="99"/>
  <c r="BJ30" i="99"/>
  <c r="BI30" i="99"/>
  <c r="BH30" i="99"/>
  <c r="BG30" i="99"/>
  <c r="BF30" i="99"/>
  <c r="BE30" i="99"/>
  <c r="BD30" i="99"/>
  <c r="BC30" i="99"/>
  <c r="BB30" i="99"/>
  <c r="BA30" i="99"/>
  <c r="AZ30" i="99"/>
  <c r="AY30" i="99"/>
  <c r="AX30" i="99"/>
  <c r="AW30" i="99"/>
  <c r="AV30" i="99"/>
  <c r="AU30" i="99"/>
  <c r="AT30" i="99"/>
  <c r="AS30" i="99"/>
  <c r="AR30" i="99"/>
  <c r="AQ30" i="99"/>
  <c r="AP30" i="99"/>
  <c r="AO30" i="99"/>
  <c r="AN30" i="99"/>
  <c r="AM30" i="99"/>
  <c r="AL30" i="99"/>
  <c r="AK30" i="99"/>
  <c r="AJ30" i="99"/>
  <c r="AI30" i="99"/>
  <c r="AH30" i="99"/>
  <c r="AG30" i="99"/>
  <c r="AF30" i="99"/>
  <c r="AE30" i="99"/>
  <c r="AD30" i="99"/>
  <c r="AC30" i="99"/>
  <c r="AB30" i="99"/>
  <c r="AA30" i="99"/>
  <c r="Z30" i="99"/>
  <c r="Y30" i="99"/>
  <c r="X30" i="99"/>
  <c r="W30" i="99"/>
  <c r="V30" i="99"/>
  <c r="U30" i="99"/>
  <c r="T30" i="99"/>
  <c r="S30" i="99"/>
  <c r="R30" i="99"/>
  <c r="Q30" i="99"/>
  <c r="P30" i="99"/>
  <c r="O30" i="99"/>
  <c r="N30" i="99"/>
  <c r="M30" i="99"/>
  <c r="L30" i="99"/>
  <c r="K30" i="99"/>
  <c r="J30" i="99"/>
  <c r="I30" i="99"/>
  <c r="H30" i="99"/>
  <c r="G30" i="99"/>
  <c r="F30" i="99"/>
  <c r="E30" i="99"/>
  <c r="D30" i="99"/>
  <c r="C30" i="99"/>
  <c r="B30" i="99"/>
  <c r="EF28" i="99"/>
  <c r="EE28" i="99"/>
  <c r="ED28" i="99"/>
  <c r="EC28" i="99"/>
  <c r="EB28" i="99"/>
  <c r="EA28" i="99"/>
  <c r="DZ28" i="99"/>
  <c r="DY28" i="99"/>
  <c r="DX28" i="99"/>
  <c r="DW28" i="99"/>
  <c r="DV28" i="99"/>
  <c r="DU28" i="99"/>
  <c r="DT28" i="99"/>
  <c r="DS28" i="99"/>
  <c r="DR28" i="99"/>
  <c r="DQ28" i="99"/>
  <c r="DP28" i="99"/>
  <c r="DO28" i="99"/>
  <c r="DN28" i="99"/>
  <c r="DM28" i="99"/>
  <c r="DL28" i="99"/>
  <c r="DK28" i="99"/>
  <c r="DJ28" i="99"/>
  <c r="DI28" i="99"/>
  <c r="DH28" i="99"/>
  <c r="DG28" i="99"/>
  <c r="DF28" i="99"/>
  <c r="DE28" i="99"/>
  <c r="DD28" i="99"/>
  <c r="DC28" i="99"/>
  <c r="DB28" i="99"/>
  <c r="DA28" i="99"/>
  <c r="CZ28" i="99"/>
  <c r="CY28" i="99"/>
  <c r="CX28" i="99"/>
  <c r="CW28" i="99"/>
  <c r="CV28" i="99"/>
  <c r="CU28" i="99"/>
  <c r="CT28" i="99"/>
  <c r="CS28" i="99"/>
  <c r="CR28" i="99"/>
  <c r="CQ28" i="99"/>
  <c r="CP28" i="99"/>
  <c r="CO28" i="99"/>
  <c r="CN28" i="99"/>
  <c r="CM28" i="99"/>
  <c r="CL28" i="99"/>
  <c r="CK28" i="99"/>
  <c r="CJ28" i="99"/>
  <c r="CI28" i="99"/>
  <c r="CH28" i="99"/>
  <c r="CG28" i="99"/>
  <c r="CF28" i="99"/>
  <c r="CE28" i="99"/>
  <c r="CD28" i="99"/>
  <c r="CC28" i="99"/>
  <c r="CB28" i="99"/>
  <c r="CA28" i="99"/>
  <c r="BZ28" i="99"/>
  <c r="BY28" i="99"/>
  <c r="BX28" i="99"/>
  <c r="BW28" i="99"/>
  <c r="BV28" i="99"/>
  <c r="BU28" i="99"/>
  <c r="BT28" i="99"/>
  <c r="BS28" i="99"/>
  <c r="BR28" i="99"/>
  <c r="BQ28" i="99"/>
  <c r="BP28" i="99"/>
  <c r="BO28" i="99"/>
  <c r="BN28" i="99"/>
  <c r="BM28" i="99"/>
  <c r="BL28" i="99"/>
  <c r="BK28" i="99"/>
  <c r="BJ28" i="99"/>
  <c r="BI28" i="99"/>
  <c r="BH28" i="99"/>
  <c r="BG28" i="99"/>
  <c r="BF28" i="99"/>
  <c r="BE28" i="99"/>
  <c r="BD28" i="99"/>
  <c r="BC28" i="99"/>
  <c r="BB28" i="99"/>
  <c r="BA28" i="99"/>
  <c r="AZ28" i="99"/>
  <c r="AY28" i="99"/>
  <c r="AX28" i="99"/>
  <c r="AW28" i="99"/>
  <c r="AV28" i="99"/>
  <c r="AU28" i="99"/>
  <c r="AT28" i="99"/>
  <c r="AS28" i="99"/>
  <c r="AR28" i="99"/>
  <c r="AQ28" i="99"/>
  <c r="AP28" i="99"/>
  <c r="AO28" i="99"/>
  <c r="AN28" i="99"/>
  <c r="AM28" i="99"/>
  <c r="AL28" i="99"/>
  <c r="AK28" i="99"/>
  <c r="AJ28" i="99"/>
  <c r="AI28" i="99"/>
  <c r="AH28" i="99"/>
  <c r="AG28" i="99"/>
  <c r="AF28" i="99"/>
  <c r="AE28" i="99"/>
  <c r="AD28" i="99"/>
  <c r="AC28" i="99"/>
  <c r="AB28" i="99"/>
  <c r="AA28" i="99"/>
  <c r="Z28" i="99"/>
  <c r="Y28" i="99"/>
  <c r="X28" i="99"/>
  <c r="W28" i="99"/>
  <c r="V28" i="99"/>
  <c r="U28" i="99"/>
  <c r="T28" i="99"/>
  <c r="S28" i="99"/>
  <c r="R28" i="99"/>
  <c r="Q28" i="99"/>
  <c r="P28" i="99"/>
  <c r="O28" i="99"/>
  <c r="N28" i="99"/>
  <c r="M28" i="99"/>
  <c r="L28" i="99"/>
  <c r="K28" i="99"/>
  <c r="J28" i="99"/>
  <c r="I28" i="99"/>
  <c r="H28" i="99"/>
  <c r="G28" i="99"/>
  <c r="F28" i="99"/>
  <c r="E28" i="99"/>
  <c r="D28" i="99"/>
  <c r="C28" i="99"/>
  <c r="B28" i="99"/>
  <c r="EF27" i="99"/>
  <c r="EE27" i="99"/>
  <c r="ED27" i="99"/>
  <c r="EC27" i="99"/>
  <c r="EB27" i="99"/>
  <c r="EA27" i="99"/>
  <c r="DZ27" i="99"/>
  <c r="DY27" i="99"/>
  <c r="DX27" i="99"/>
  <c r="DW27" i="99"/>
  <c r="DV27" i="99"/>
  <c r="DU27" i="99"/>
  <c r="DT27" i="99"/>
  <c r="DS27" i="99"/>
  <c r="DR27" i="99"/>
  <c r="DQ27" i="99"/>
  <c r="DP27" i="99"/>
  <c r="DO27" i="99"/>
  <c r="DN27" i="99"/>
  <c r="DM27" i="99"/>
  <c r="DL27" i="99"/>
  <c r="DK27" i="99"/>
  <c r="DJ27" i="99"/>
  <c r="DI27" i="99"/>
  <c r="DH27" i="99"/>
  <c r="DG27" i="99"/>
  <c r="DF27" i="99"/>
  <c r="DE27" i="99"/>
  <c r="DD27" i="99"/>
  <c r="DC27" i="99"/>
  <c r="DB27" i="99"/>
  <c r="DA27" i="99"/>
  <c r="CZ27" i="99"/>
  <c r="CY27" i="99"/>
  <c r="CX27" i="99"/>
  <c r="CW27" i="99"/>
  <c r="CV27" i="99"/>
  <c r="CU27" i="99"/>
  <c r="CT27" i="99"/>
  <c r="CS27" i="99"/>
  <c r="CR27" i="99"/>
  <c r="CQ27" i="99"/>
  <c r="CP27" i="99"/>
  <c r="CO27" i="99"/>
  <c r="CN27" i="99"/>
  <c r="CM27" i="99"/>
  <c r="CL27" i="99"/>
  <c r="CK27" i="99"/>
  <c r="CJ27" i="99"/>
  <c r="CI27" i="99"/>
  <c r="CH27" i="99"/>
  <c r="CG27" i="99"/>
  <c r="CF27" i="99"/>
  <c r="CE27" i="99"/>
  <c r="CD27" i="99"/>
  <c r="CC27" i="99"/>
  <c r="CB27" i="99"/>
  <c r="CA27" i="99"/>
  <c r="BZ27" i="99"/>
  <c r="BY27" i="99"/>
  <c r="BX27" i="99"/>
  <c r="BW27" i="99"/>
  <c r="BV27" i="99"/>
  <c r="BU27" i="99"/>
  <c r="BT27" i="99"/>
  <c r="BS27" i="99"/>
  <c r="BR27" i="99"/>
  <c r="BQ27" i="99"/>
  <c r="BP27" i="99"/>
  <c r="BO27" i="99"/>
  <c r="BN27" i="99"/>
  <c r="BM27" i="99"/>
  <c r="BL27" i="99"/>
  <c r="BK27" i="99"/>
  <c r="BJ27" i="99"/>
  <c r="BI27" i="99"/>
  <c r="BH27" i="99"/>
  <c r="BG27" i="99"/>
  <c r="BF27" i="99"/>
  <c r="BE27" i="99"/>
  <c r="BD27" i="99"/>
  <c r="BC27" i="99"/>
  <c r="BB27" i="99"/>
  <c r="BA27" i="99"/>
  <c r="AZ27" i="99"/>
  <c r="AY27" i="99"/>
  <c r="AX27" i="99"/>
  <c r="AW27" i="99"/>
  <c r="AV27" i="99"/>
  <c r="AU27" i="99"/>
  <c r="AT27" i="99"/>
  <c r="AS27" i="99"/>
  <c r="AR27" i="99"/>
  <c r="AQ27" i="99"/>
  <c r="AP27" i="99"/>
  <c r="AO27" i="99"/>
  <c r="AN27" i="99"/>
  <c r="AM27" i="99"/>
  <c r="AL27" i="99"/>
  <c r="AK27" i="99"/>
  <c r="AJ27" i="99"/>
  <c r="AI27" i="99"/>
  <c r="AH27" i="99"/>
  <c r="AG27" i="99"/>
  <c r="AF27" i="99"/>
  <c r="AE27" i="99"/>
  <c r="AD27" i="99"/>
  <c r="AC27" i="99"/>
  <c r="AB27" i="99"/>
  <c r="AA27" i="99"/>
  <c r="Z27" i="99"/>
  <c r="Y27" i="99"/>
  <c r="X27" i="99"/>
  <c r="W27" i="99"/>
  <c r="V27" i="99"/>
  <c r="U27" i="99"/>
  <c r="T27" i="99"/>
  <c r="S27" i="99"/>
  <c r="R27" i="99"/>
  <c r="Q27" i="99"/>
  <c r="P27" i="99"/>
  <c r="O27" i="99"/>
  <c r="N27" i="99"/>
  <c r="M27" i="99"/>
  <c r="L27" i="99"/>
  <c r="K27" i="99"/>
  <c r="J27" i="99"/>
  <c r="I27" i="99"/>
  <c r="H27" i="99"/>
  <c r="G27" i="99"/>
  <c r="F27" i="99"/>
  <c r="E27" i="99"/>
  <c r="D27" i="99"/>
  <c r="C27" i="99"/>
  <c r="B27" i="99"/>
  <c r="EF25" i="99"/>
  <c r="EE25" i="99"/>
  <c r="ED25" i="99"/>
  <c r="EC25" i="99"/>
  <c r="EB25" i="99"/>
  <c r="EA25" i="99"/>
  <c r="DZ25" i="99"/>
  <c r="DY25" i="99"/>
  <c r="DX25" i="99"/>
  <c r="DW25" i="99"/>
  <c r="DV25" i="99"/>
  <c r="DU25" i="99"/>
  <c r="DT25" i="99"/>
  <c r="DS25" i="99"/>
  <c r="DR25" i="99"/>
  <c r="DQ25" i="99"/>
  <c r="DP25" i="99"/>
  <c r="DO25" i="99"/>
  <c r="DN25" i="99"/>
  <c r="DM25" i="99"/>
  <c r="DL25" i="99"/>
  <c r="DK25" i="99"/>
  <c r="DJ25" i="99"/>
  <c r="DI25" i="99"/>
  <c r="DH25" i="99"/>
  <c r="DG25" i="99"/>
  <c r="DF25" i="99"/>
  <c r="DE25" i="99"/>
  <c r="DD25" i="99"/>
  <c r="DC25" i="99"/>
  <c r="DB25" i="99"/>
  <c r="DA25" i="99"/>
  <c r="CZ25" i="99"/>
  <c r="CY25" i="99"/>
  <c r="CX25" i="99"/>
  <c r="CW25" i="99"/>
  <c r="CV25" i="99"/>
  <c r="CU25" i="99"/>
  <c r="CT25" i="99"/>
  <c r="CS25" i="99"/>
  <c r="CR25" i="99"/>
  <c r="CQ25" i="99"/>
  <c r="CP25" i="99"/>
  <c r="CO25" i="99"/>
  <c r="CN25" i="99"/>
  <c r="CM25" i="99"/>
  <c r="CL25" i="99"/>
  <c r="CK25" i="99"/>
  <c r="CJ25" i="99"/>
  <c r="CI25" i="99"/>
  <c r="CH25" i="99"/>
  <c r="CG25" i="99"/>
  <c r="CF25" i="99"/>
  <c r="CE25" i="99"/>
  <c r="CD25" i="99"/>
  <c r="CC25" i="99"/>
  <c r="CB25" i="99"/>
  <c r="CA25" i="99"/>
  <c r="BZ25" i="99"/>
  <c r="BY25" i="99"/>
  <c r="BX25" i="99"/>
  <c r="BW25" i="99"/>
  <c r="BV25" i="99"/>
  <c r="BU25" i="99"/>
  <c r="BT25" i="99"/>
  <c r="BS25" i="99"/>
  <c r="BR25" i="99"/>
  <c r="BQ25" i="99"/>
  <c r="BP25" i="99"/>
  <c r="BO25" i="99"/>
  <c r="BN25" i="99"/>
  <c r="BM25" i="99"/>
  <c r="BL25" i="99"/>
  <c r="BK25" i="99"/>
  <c r="BJ25" i="99"/>
  <c r="BI25" i="99"/>
  <c r="BH25" i="99"/>
  <c r="BG25" i="99"/>
  <c r="BF25" i="99"/>
  <c r="BE25" i="99"/>
  <c r="BD25" i="99"/>
  <c r="BC25" i="99"/>
  <c r="BB25" i="99"/>
  <c r="BA25" i="99"/>
  <c r="AZ25" i="99"/>
  <c r="AY25" i="99"/>
  <c r="AX25" i="99"/>
  <c r="AW25" i="99"/>
  <c r="AV25" i="99"/>
  <c r="AU25" i="99"/>
  <c r="AT25" i="99"/>
  <c r="AS25" i="99"/>
  <c r="AR25" i="99"/>
  <c r="AQ25" i="99"/>
  <c r="AP25" i="99"/>
  <c r="AO25" i="99"/>
  <c r="AN25" i="99"/>
  <c r="AM25" i="99"/>
  <c r="AL25" i="99"/>
  <c r="AK25" i="99"/>
  <c r="AJ25" i="99"/>
  <c r="AI25" i="99"/>
  <c r="AH25" i="99"/>
  <c r="AG25" i="99"/>
  <c r="AF25" i="99"/>
  <c r="AE25" i="99"/>
  <c r="AD25" i="99"/>
  <c r="AC25" i="99"/>
  <c r="AB25" i="99"/>
  <c r="AA25" i="99"/>
  <c r="Z25" i="99"/>
  <c r="Y25" i="99"/>
  <c r="X25" i="99"/>
  <c r="W25" i="99"/>
  <c r="V25" i="99"/>
  <c r="U25" i="99"/>
  <c r="T25" i="99"/>
  <c r="S25" i="99"/>
  <c r="R25" i="99"/>
  <c r="Q25" i="99"/>
  <c r="P25" i="99"/>
  <c r="O25" i="99"/>
  <c r="N25" i="99"/>
  <c r="M25" i="99"/>
  <c r="L25" i="99"/>
  <c r="K25" i="99"/>
  <c r="J25" i="99"/>
  <c r="I25" i="99"/>
  <c r="H25" i="99"/>
  <c r="G25" i="99"/>
  <c r="F25" i="99"/>
  <c r="E25" i="99"/>
  <c r="D25" i="99"/>
  <c r="C25" i="99"/>
  <c r="B25" i="99"/>
  <c r="EF23" i="99"/>
  <c r="EE23" i="99"/>
  <c r="ED23" i="99"/>
  <c r="EC23" i="99"/>
  <c r="EB23" i="99"/>
  <c r="EA23" i="99"/>
  <c r="DZ23" i="99"/>
  <c r="DY23" i="99"/>
  <c r="DX23" i="99"/>
  <c r="DW23" i="99"/>
  <c r="DV23" i="99"/>
  <c r="DU23" i="99"/>
  <c r="DT23" i="99"/>
  <c r="DS23" i="99"/>
  <c r="DR23" i="99"/>
  <c r="DQ23" i="99"/>
  <c r="DP23" i="99"/>
  <c r="DO23" i="99"/>
  <c r="DN23" i="99"/>
  <c r="DM23" i="99"/>
  <c r="DL23" i="99"/>
  <c r="DK23" i="99"/>
  <c r="DJ23" i="99"/>
  <c r="DI23" i="99"/>
  <c r="DH23" i="99"/>
  <c r="DG23" i="99"/>
  <c r="DF23" i="99"/>
  <c r="DE23" i="99"/>
  <c r="DD23" i="99"/>
  <c r="DC23" i="99"/>
  <c r="DB23" i="99"/>
  <c r="DA23" i="99"/>
  <c r="CZ23" i="99"/>
  <c r="CY23" i="99"/>
  <c r="CX23" i="99"/>
  <c r="CW23" i="99"/>
  <c r="CV23" i="99"/>
  <c r="CU23" i="99"/>
  <c r="CT23" i="99"/>
  <c r="CS23" i="99"/>
  <c r="CR23" i="99"/>
  <c r="CQ23" i="99"/>
  <c r="CP23" i="99"/>
  <c r="CO23" i="99"/>
  <c r="CN23" i="99"/>
  <c r="CM23" i="99"/>
  <c r="CL23" i="99"/>
  <c r="CK23" i="99"/>
  <c r="CJ23" i="99"/>
  <c r="CI23" i="99"/>
  <c r="CH23" i="99"/>
  <c r="CG23" i="99"/>
  <c r="CF23" i="99"/>
  <c r="CE23" i="99"/>
  <c r="CD23" i="99"/>
  <c r="CC23" i="99"/>
  <c r="CB23" i="99"/>
  <c r="CA23" i="99"/>
  <c r="BZ23" i="99"/>
  <c r="BY23" i="99"/>
  <c r="BX23" i="99"/>
  <c r="BW23" i="99"/>
  <c r="BV23" i="99"/>
  <c r="BU23" i="99"/>
  <c r="BT23" i="99"/>
  <c r="BS23" i="99"/>
  <c r="BR23" i="99"/>
  <c r="BQ23" i="99"/>
  <c r="BP23" i="99"/>
  <c r="BO23" i="99"/>
  <c r="BN23" i="99"/>
  <c r="BM23" i="99"/>
  <c r="BL23" i="99"/>
  <c r="BK23" i="99"/>
  <c r="BJ23" i="99"/>
  <c r="BI23" i="99"/>
  <c r="BH23" i="99"/>
  <c r="BG23" i="99"/>
  <c r="BF23" i="99"/>
  <c r="BE23" i="99"/>
  <c r="BD23" i="99"/>
  <c r="BC23" i="99"/>
  <c r="BB23" i="99"/>
  <c r="BA23" i="99"/>
  <c r="AZ23" i="99"/>
  <c r="AY23" i="99"/>
  <c r="AX23" i="99"/>
  <c r="AW23" i="99"/>
  <c r="AV23" i="99"/>
  <c r="AU23" i="99"/>
  <c r="AT23" i="99"/>
  <c r="AS23" i="99"/>
  <c r="AR23" i="99"/>
  <c r="AQ23" i="99"/>
  <c r="AP23" i="99"/>
  <c r="AO23" i="99"/>
  <c r="AN23" i="99"/>
  <c r="AM23" i="99"/>
  <c r="AL23" i="99"/>
  <c r="AK23" i="99"/>
  <c r="AJ23" i="99"/>
  <c r="AI23" i="99"/>
  <c r="AH23" i="99"/>
  <c r="AG23" i="99"/>
  <c r="AF23" i="99"/>
  <c r="AE23" i="99"/>
  <c r="AD23" i="99"/>
  <c r="AC23" i="99"/>
  <c r="AB23" i="99"/>
  <c r="AA23" i="99"/>
  <c r="Z23" i="99"/>
  <c r="Y23" i="99"/>
  <c r="X23" i="99"/>
  <c r="W23" i="99"/>
  <c r="V23" i="99"/>
  <c r="U23" i="99"/>
  <c r="T23" i="99"/>
  <c r="S23" i="99"/>
  <c r="R23" i="99"/>
  <c r="Q23" i="99"/>
  <c r="P23" i="99"/>
  <c r="O23" i="99"/>
  <c r="N23" i="99"/>
  <c r="M23" i="99"/>
  <c r="L23" i="99"/>
  <c r="K23" i="99"/>
  <c r="J23" i="99"/>
  <c r="I23" i="99"/>
  <c r="H23" i="99"/>
  <c r="G23" i="99"/>
  <c r="F23" i="99"/>
  <c r="E23" i="99"/>
  <c r="D23" i="99"/>
  <c r="C23" i="99"/>
  <c r="B23" i="99"/>
  <c r="EF21" i="99"/>
  <c r="EE21" i="99"/>
  <c r="ED21" i="99"/>
  <c r="EC21" i="99"/>
  <c r="EB21" i="99"/>
  <c r="EA21" i="99"/>
  <c r="DZ21" i="99"/>
  <c r="DY21" i="99"/>
  <c r="DX21" i="99"/>
  <c r="DW21" i="99"/>
  <c r="DV21" i="99"/>
  <c r="DU21" i="99"/>
  <c r="DT21" i="99"/>
  <c r="DS21" i="99"/>
  <c r="DR21" i="99"/>
  <c r="DQ21" i="99"/>
  <c r="DP21" i="99"/>
  <c r="DO21" i="99"/>
  <c r="DN21" i="99"/>
  <c r="DM21" i="99"/>
  <c r="DL21" i="99"/>
  <c r="DK21" i="99"/>
  <c r="DJ21" i="99"/>
  <c r="DI21" i="99"/>
  <c r="DH21" i="99"/>
  <c r="DG21" i="99"/>
  <c r="DF21" i="99"/>
  <c r="DE21" i="99"/>
  <c r="DD21" i="99"/>
  <c r="DC21" i="99"/>
  <c r="DB21" i="99"/>
  <c r="DA21" i="99"/>
  <c r="CZ21" i="99"/>
  <c r="CY21" i="99"/>
  <c r="CX21" i="99"/>
  <c r="CW21" i="99"/>
  <c r="CV21" i="99"/>
  <c r="CU21" i="99"/>
  <c r="CT21" i="99"/>
  <c r="CS21" i="99"/>
  <c r="CR21" i="99"/>
  <c r="CQ21" i="99"/>
  <c r="CP21" i="99"/>
  <c r="CO21" i="99"/>
  <c r="CN21" i="99"/>
  <c r="CM21" i="99"/>
  <c r="CL21" i="99"/>
  <c r="CK21" i="99"/>
  <c r="CJ21" i="99"/>
  <c r="CI21" i="99"/>
  <c r="CH21" i="99"/>
  <c r="CG21" i="99"/>
  <c r="CF21" i="99"/>
  <c r="CE21" i="99"/>
  <c r="CD21" i="99"/>
  <c r="CC21" i="99"/>
  <c r="CB21" i="99"/>
  <c r="CA21" i="99"/>
  <c r="BZ21" i="99"/>
  <c r="BY21" i="99"/>
  <c r="BX21" i="99"/>
  <c r="BW21" i="99"/>
  <c r="BV21" i="99"/>
  <c r="BU21" i="99"/>
  <c r="BT21" i="99"/>
  <c r="BS21" i="99"/>
  <c r="BR21" i="99"/>
  <c r="BQ21" i="99"/>
  <c r="BP21" i="99"/>
  <c r="BO21" i="99"/>
  <c r="BN21" i="99"/>
  <c r="BM21" i="99"/>
  <c r="BL21" i="99"/>
  <c r="BK21" i="99"/>
  <c r="BJ21" i="99"/>
  <c r="BI21" i="99"/>
  <c r="BH21" i="99"/>
  <c r="BG21" i="99"/>
  <c r="BF21" i="99"/>
  <c r="BE21" i="99"/>
  <c r="BD21" i="99"/>
  <c r="BC21" i="99"/>
  <c r="BB21" i="99"/>
  <c r="BA21" i="99"/>
  <c r="AZ21" i="99"/>
  <c r="AY21" i="99"/>
  <c r="AX21" i="99"/>
  <c r="AW21" i="99"/>
  <c r="AV21" i="99"/>
  <c r="AU21" i="99"/>
  <c r="AT21" i="99"/>
  <c r="AS21" i="99"/>
  <c r="AR21" i="99"/>
  <c r="AQ21" i="99"/>
  <c r="AP21" i="99"/>
  <c r="AO21" i="99"/>
  <c r="AN21" i="99"/>
  <c r="AM21" i="99"/>
  <c r="AL21" i="99"/>
  <c r="AK21" i="99"/>
  <c r="AJ21" i="99"/>
  <c r="AI21" i="99"/>
  <c r="AH21" i="99"/>
  <c r="AG21" i="99"/>
  <c r="AF21" i="99"/>
  <c r="AE21" i="99"/>
  <c r="AD21" i="99"/>
  <c r="AC21" i="99"/>
  <c r="AB21" i="99"/>
  <c r="AA21" i="99"/>
  <c r="Z21" i="99"/>
  <c r="Y21" i="99"/>
  <c r="X21" i="99"/>
  <c r="W21" i="99"/>
  <c r="V21" i="99"/>
  <c r="U21" i="99"/>
  <c r="T21" i="99"/>
  <c r="S21" i="99"/>
  <c r="R21" i="99"/>
  <c r="Q21" i="99"/>
  <c r="P21" i="99"/>
  <c r="O21" i="99"/>
  <c r="N21" i="99"/>
  <c r="M21" i="99"/>
  <c r="L21" i="99"/>
  <c r="K21" i="99"/>
  <c r="J21" i="99"/>
  <c r="I21" i="99"/>
  <c r="H21" i="99"/>
  <c r="G21" i="99"/>
  <c r="F21" i="99"/>
  <c r="E21" i="99"/>
  <c r="D21" i="99"/>
  <c r="C21" i="99"/>
  <c r="B21" i="99"/>
  <c r="EF20" i="99"/>
  <c r="EE20" i="99"/>
  <c r="ED20" i="99"/>
  <c r="EC20" i="99"/>
  <c r="EB20" i="99"/>
  <c r="EA20" i="99"/>
  <c r="DZ20" i="99"/>
  <c r="DY20" i="99"/>
  <c r="DX20" i="99"/>
  <c r="DW20" i="99"/>
  <c r="DV20" i="99"/>
  <c r="DU20" i="99"/>
  <c r="DT20" i="99"/>
  <c r="DS20" i="99"/>
  <c r="DR20" i="99"/>
  <c r="DQ20" i="99"/>
  <c r="DP20" i="99"/>
  <c r="DO20" i="99"/>
  <c r="DN20" i="99"/>
  <c r="DM20" i="99"/>
  <c r="DL20" i="99"/>
  <c r="DK20" i="99"/>
  <c r="DJ20" i="99"/>
  <c r="DI20" i="99"/>
  <c r="DH20" i="99"/>
  <c r="DG20" i="99"/>
  <c r="DF20" i="99"/>
  <c r="DE20" i="99"/>
  <c r="DD20" i="99"/>
  <c r="DC20" i="99"/>
  <c r="DB20" i="99"/>
  <c r="DA20" i="99"/>
  <c r="CZ20" i="99"/>
  <c r="CY20" i="99"/>
  <c r="CX20" i="99"/>
  <c r="CW20" i="99"/>
  <c r="CV20" i="99"/>
  <c r="CU20" i="99"/>
  <c r="CT20" i="99"/>
  <c r="CS20" i="99"/>
  <c r="CR20" i="99"/>
  <c r="CQ20" i="99"/>
  <c r="CP20" i="99"/>
  <c r="CO20" i="99"/>
  <c r="CN20" i="99"/>
  <c r="CM20" i="99"/>
  <c r="CL20" i="99"/>
  <c r="CK20" i="99"/>
  <c r="CJ20" i="99"/>
  <c r="CI20" i="99"/>
  <c r="CH20" i="99"/>
  <c r="CG20" i="99"/>
  <c r="CF20" i="99"/>
  <c r="CE20" i="99"/>
  <c r="CD20" i="99"/>
  <c r="CC20" i="99"/>
  <c r="CB20" i="99"/>
  <c r="CA20" i="99"/>
  <c r="BZ20" i="99"/>
  <c r="BY20" i="99"/>
  <c r="BX20" i="99"/>
  <c r="BW20" i="99"/>
  <c r="BV20" i="99"/>
  <c r="BU20" i="99"/>
  <c r="BT20" i="99"/>
  <c r="BS20" i="99"/>
  <c r="BR20" i="99"/>
  <c r="BQ20" i="99"/>
  <c r="BP20" i="99"/>
  <c r="BO20" i="99"/>
  <c r="BN20" i="99"/>
  <c r="BM20" i="99"/>
  <c r="BL20" i="99"/>
  <c r="BK20" i="99"/>
  <c r="BJ20" i="99"/>
  <c r="BI20" i="99"/>
  <c r="BH20" i="99"/>
  <c r="BG20" i="99"/>
  <c r="BF20" i="99"/>
  <c r="BE20" i="99"/>
  <c r="BD20" i="99"/>
  <c r="BC20" i="99"/>
  <c r="BB20" i="99"/>
  <c r="BA20" i="99"/>
  <c r="AZ20" i="99"/>
  <c r="AY20" i="99"/>
  <c r="AX20" i="99"/>
  <c r="AW20" i="99"/>
  <c r="AV20" i="99"/>
  <c r="AU20" i="99"/>
  <c r="AT20" i="99"/>
  <c r="AS20" i="99"/>
  <c r="AR20" i="99"/>
  <c r="AQ20" i="99"/>
  <c r="AP20" i="99"/>
  <c r="AO20" i="99"/>
  <c r="AN20" i="99"/>
  <c r="AM20" i="99"/>
  <c r="AL20" i="99"/>
  <c r="AK20" i="99"/>
  <c r="AJ20" i="99"/>
  <c r="AI20" i="99"/>
  <c r="AH20" i="99"/>
  <c r="AG20" i="99"/>
  <c r="AF20" i="99"/>
  <c r="AE20" i="99"/>
  <c r="AD20" i="99"/>
  <c r="AC20" i="99"/>
  <c r="AB20" i="99"/>
  <c r="AA20" i="99"/>
  <c r="Z20" i="99"/>
  <c r="Y20" i="99"/>
  <c r="X20" i="99"/>
  <c r="W20" i="99"/>
  <c r="V20" i="99"/>
  <c r="U20" i="99"/>
  <c r="T20" i="99"/>
  <c r="S20" i="99"/>
  <c r="R20" i="99"/>
  <c r="Q20" i="99"/>
  <c r="P20" i="99"/>
  <c r="O20" i="99"/>
  <c r="N20" i="99"/>
  <c r="M20" i="99"/>
  <c r="L20" i="99"/>
  <c r="K20" i="99"/>
  <c r="J20" i="99"/>
  <c r="I20" i="99"/>
  <c r="H20" i="99"/>
  <c r="G20" i="99"/>
  <c r="F20" i="99"/>
  <c r="E20" i="99"/>
  <c r="D20" i="99"/>
  <c r="C20" i="99"/>
  <c r="B20" i="99"/>
  <c r="EF18" i="99"/>
  <c r="EE18" i="99"/>
  <c r="ED18" i="99"/>
  <c r="EC18" i="99"/>
  <c r="EB18" i="99"/>
  <c r="EA18" i="99"/>
  <c r="DZ18" i="99"/>
  <c r="DY18" i="99"/>
  <c r="DX18" i="99"/>
  <c r="DW18" i="99"/>
  <c r="DV18" i="99"/>
  <c r="DU18" i="99"/>
  <c r="DT18" i="99"/>
  <c r="DS18" i="99"/>
  <c r="DR18" i="99"/>
  <c r="DQ18" i="99"/>
  <c r="DP18" i="99"/>
  <c r="DO18" i="99"/>
  <c r="DN18" i="99"/>
  <c r="DM18" i="99"/>
  <c r="DL18" i="99"/>
  <c r="DK18" i="99"/>
  <c r="DJ18" i="99"/>
  <c r="DI18" i="99"/>
  <c r="DH18" i="99"/>
  <c r="DG18" i="99"/>
  <c r="DF18" i="99"/>
  <c r="DE18" i="99"/>
  <c r="DD18" i="99"/>
  <c r="DC18" i="99"/>
  <c r="DB18" i="99"/>
  <c r="DA18" i="99"/>
  <c r="CZ18" i="99"/>
  <c r="CY18" i="99"/>
  <c r="CX18" i="99"/>
  <c r="CW18" i="99"/>
  <c r="CV18" i="99"/>
  <c r="CU18" i="99"/>
  <c r="CT18" i="99"/>
  <c r="CS18" i="99"/>
  <c r="CR18" i="99"/>
  <c r="CQ18" i="99"/>
  <c r="CP18" i="99"/>
  <c r="CO18" i="99"/>
  <c r="CN18" i="99"/>
  <c r="CM18" i="99"/>
  <c r="CL18" i="99"/>
  <c r="CK18" i="99"/>
  <c r="CJ18" i="99"/>
  <c r="CI18" i="99"/>
  <c r="CH18" i="99"/>
  <c r="CG18" i="99"/>
  <c r="CF18" i="99"/>
  <c r="CE18" i="99"/>
  <c r="CD18" i="99"/>
  <c r="CC18" i="99"/>
  <c r="CB18" i="99"/>
  <c r="CA18" i="99"/>
  <c r="BZ18" i="99"/>
  <c r="BY18" i="99"/>
  <c r="BX18" i="99"/>
  <c r="BW18" i="99"/>
  <c r="BV18" i="99"/>
  <c r="BU18" i="99"/>
  <c r="BT18" i="99"/>
  <c r="BS18" i="99"/>
  <c r="BR18" i="99"/>
  <c r="BQ18" i="99"/>
  <c r="BP18" i="99"/>
  <c r="BO18" i="99"/>
  <c r="BN18" i="99"/>
  <c r="BM18" i="99"/>
  <c r="BL18" i="99"/>
  <c r="BK18" i="99"/>
  <c r="BJ18" i="99"/>
  <c r="BI18" i="99"/>
  <c r="BH18" i="99"/>
  <c r="BG18" i="99"/>
  <c r="BF18" i="99"/>
  <c r="BE18" i="99"/>
  <c r="BD18" i="99"/>
  <c r="BC18" i="99"/>
  <c r="BB18" i="99"/>
  <c r="BA18" i="99"/>
  <c r="AZ18" i="99"/>
  <c r="AY18" i="99"/>
  <c r="AX18" i="99"/>
  <c r="AW18" i="99"/>
  <c r="AV18" i="99"/>
  <c r="AU18" i="99"/>
  <c r="AT18" i="99"/>
  <c r="AS18" i="99"/>
  <c r="AR18" i="99"/>
  <c r="AQ18" i="99"/>
  <c r="AP18" i="99"/>
  <c r="AO18" i="99"/>
  <c r="AN18" i="99"/>
  <c r="AM18" i="99"/>
  <c r="AL18" i="99"/>
  <c r="AK18" i="99"/>
  <c r="AJ18" i="99"/>
  <c r="AI18" i="99"/>
  <c r="AH18" i="99"/>
  <c r="AG18" i="99"/>
  <c r="AF18" i="99"/>
  <c r="AE18" i="99"/>
  <c r="AD18" i="99"/>
  <c r="AC18" i="99"/>
  <c r="AB18" i="99"/>
  <c r="AA18" i="99"/>
  <c r="Z18" i="99"/>
  <c r="Y18" i="99"/>
  <c r="X18" i="99"/>
  <c r="W18" i="99"/>
  <c r="V18" i="99"/>
  <c r="U18" i="99"/>
  <c r="T18" i="99"/>
  <c r="S18" i="99"/>
  <c r="R18" i="99"/>
  <c r="Q18" i="99"/>
  <c r="P18" i="99"/>
  <c r="O18" i="99"/>
  <c r="N18" i="99"/>
  <c r="M18" i="99"/>
  <c r="L18" i="99"/>
  <c r="K18" i="99"/>
  <c r="J18" i="99"/>
  <c r="I18" i="99"/>
  <c r="H18" i="99"/>
  <c r="G18" i="99"/>
  <c r="F18" i="99"/>
  <c r="E18" i="99"/>
  <c r="D18" i="99"/>
  <c r="C18" i="99"/>
  <c r="B18" i="99"/>
  <c r="EF17" i="99"/>
  <c r="EE17" i="99"/>
  <c r="ED17" i="99"/>
  <c r="EC17" i="99"/>
  <c r="EB17" i="99"/>
  <c r="EA17" i="99"/>
  <c r="DZ17" i="99"/>
  <c r="DY17" i="99"/>
  <c r="DX17" i="99"/>
  <c r="DW17" i="99"/>
  <c r="DV17" i="99"/>
  <c r="DU17" i="99"/>
  <c r="DT17" i="99"/>
  <c r="DS17" i="99"/>
  <c r="DR17" i="99"/>
  <c r="DQ17" i="99"/>
  <c r="DP17" i="99"/>
  <c r="DO17" i="99"/>
  <c r="DN17" i="99"/>
  <c r="DM17" i="99"/>
  <c r="DL17" i="99"/>
  <c r="DK17" i="99"/>
  <c r="DJ17" i="99"/>
  <c r="DI17" i="99"/>
  <c r="DH17" i="99"/>
  <c r="DG17" i="99"/>
  <c r="DF17" i="99"/>
  <c r="DE17" i="99"/>
  <c r="DD17" i="99"/>
  <c r="DC17" i="99"/>
  <c r="DB17" i="99"/>
  <c r="DA17" i="99"/>
  <c r="CZ17" i="99"/>
  <c r="CY17" i="99"/>
  <c r="CX17" i="99"/>
  <c r="CW17" i="99"/>
  <c r="CV17" i="99"/>
  <c r="CU17" i="99"/>
  <c r="CT17" i="99"/>
  <c r="CS17" i="99"/>
  <c r="CR17" i="99"/>
  <c r="CQ17" i="99"/>
  <c r="CP17" i="99"/>
  <c r="CO17" i="99"/>
  <c r="CN17" i="99"/>
  <c r="CM17" i="99"/>
  <c r="CL17" i="99"/>
  <c r="CK17" i="99"/>
  <c r="CJ17" i="99"/>
  <c r="CI17" i="99"/>
  <c r="CH17" i="99"/>
  <c r="CG17" i="99"/>
  <c r="CF17" i="99"/>
  <c r="CE17" i="99"/>
  <c r="CD17" i="99"/>
  <c r="CC17" i="99"/>
  <c r="CB17" i="99"/>
  <c r="CA17" i="99"/>
  <c r="BZ17" i="99"/>
  <c r="BY17" i="99"/>
  <c r="BX17" i="99"/>
  <c r="BW17" i="99"/>
  <c r="BV17" i="99"/>
  <c r="BU17" i="99"/>
  <c r="BT17" i="99"/>
  <c r="BS17" i="99"/>
  <c r="BR17" i="99"/>
  <c r="BQ17" i="99"/>
  <c r="BP17" i="99"/>
  <c r="BO17" i="99"/>
  <c r="BN17" i="99"/>
  <c r="BM17" i="99"/>
  <c r="BL17" i="99"/>
  <c r="BK17" i="99"/>
  <c r="BJ17" i="99"/>
  <c r="BI17" i="99"/>
  <c r="BH17" i="99"/>
  <c r="BG17" i="99"/>
  <c r="BF17" i="99"/>
  <c r="BE17" i="99"/>
  <c r="BD17" i="99"/>
  <c r="BC17" i="99"/>
  <c r="BB17" i="99"/>
  <c r="BA17" i="99"/>
  <c r="AZ17" i="99"/>
  <c r="AY17" i="99"/>
  <c r="AX17" i="99"/>
  <c r="AW17" i="99"/>
  <c r="AV17" i="99"/>
  <c r="AU17" i="99"/>
  <c r="AT17" i="99"/>
  <c r="AS17" i="99"/>
  <c r="AR17" i="99"/>
  <c r="AQ17" i="99"/>
  <c r="AP17" i="99"/>
  <c r="AO17" i="99"/>
  <c r="AN17" i="99"/>
  <c r="AM17" i="99"/>
  <c r="AL17" i="99"/>
  <c r="AK17" i="99"/>
  <c r="AJ17" i="99"/>
  <c r="AI17" i="99"/>
  <c r="AH17" i="99"/>
  <c r="AG17" i="99"/>
  <c r="AF17" i="99"/>
  <c r="AE17" i="99"/>
  <c r="AD17" i="99"/>
  <c r="AC17" i="99"/>
  <c r="AB17" i="99"/>
  <c r="AA17" i="99"/>
  <c r="Z17" i="99"/>
  <c r="Y17" i="99"/>
  <c r="X17" i="99"/>
  <c r="W17" i="99"/>
  <c r="V17" i="99"/>
  <c r="U17" i="99"/>
  <c r="T17" i="99"/>
  <c r="S17" i="99"/>
  <c r="R17" i="99"/>
  <c r="Q17" i="99"/>
  <c r="P17" i="99"/>
  <c r="O17" i="99"/>
  <c r="N17" i="99"/>
  <c r="M17" i="99"/>
  <c r="L17" i="99"/>
  <c r="K17" i="99"/>
  <c r="J17" i="99"/>
  <c r="I17" i="99"/>
  <c r="H17" i="99"/>
  <c r="G17" i="99"/>
  <c r="F17" i="99"/>
  <c r="E17" i="99"/>
  <c r="D17" i="99"/>
  <c r="C17" i="99"/>
  <c r="B17" i="99"/>
  <c r="EF15" i="99"/>
  <c r="EE15" i="99"/>
  <c r="ED15" i="99"/>
  <c r="EC15" i="99"/>
  <c r="EB15" i="99"/>
  <c r="EA15" i="99"/>
  <c r="DZ15" i="99"/>
  <c r="DY15" i="99"/>
  <c r="DX15" i="99"/>
  <c r="DW15" i="99"/>
  <c r="DV15" i="99"/>
  <c r="DU15" i="99"/>
  <c r="DT15" i="99"/>
  <c r="DS15" i="99"/>
  <c r="DR15" i="99"/>
  <c r="DQ15" i="99"/>
  <c r="DP15" i="99"/>
  <c r="DO15" i="99"/>
  <c r="DN15" i="99"/>
  <c r="DM15" i="99"/>
  <c r="DL15" i="99"/>
  <c r="DK15" i="99"/>
  <c r="DJ15" i="99"/>
  <c r="DI15" i="99"/>
  <c r="DH15" i="99"/>
  <c r="DG15" i="99"/>
  <c r="DF15" i="99"/>
  <c r="DE15" i="99"/>
  <c r="DD15" i="99"/>
  <c r="DC15" i="99"/>
  <c r="DB15" i="99"/>
  <c r="DA15" i="99"/>
  <c r="CZ15" i="99"/>
  <c r="CY15" i="99"/>
  <c r="CX15" i="99"/>
  <c r="CW15" i="99"/>
  <c r="CV15" i="99"/>
  <c r="CU15" i="99"/>
  <c r="CT15" i="99"/>
  <c r="CS15" i="99"/>
  <c r="CR15" i="99"/>
  <c r="CQ15" i="99"/>
  <c r="CP15" i="99"/>
  <c r="CO15" i="99"/>
  <c r="CN15" i="99"/>
  <c r="CM15" i="99"/>
  <c r="CL15" i="99"/>
  <c r="CK15" i="99"/>
  <c r="CJ15" i="99"/>
  <c r="CI15" i="99"/>
  <c r="CH15" i="99"/>
  <c r="CG15" i="99"/>
  <c r="CF15" i="99"/>
  <c r="CE15" i="99"/>
  <c r="CD15" i="99"/>
  <c r="CC15" i="99"/>
  <c r="CB15" i="99"/>
  <c r="CA15" i="99"/>
  <c r="BZ15" i="99"/>
  <c r="BY15" i="99"/>
  <c r="BX15" i="99"/>
  <c r="BW15" i="99"/>
  <c r="BV15" i="99"/>
  <c r="BU15" i="99"/>
  <c r="BT15" i="99"/>
  <c r="BS15" i="99"/>
  <c r="BR15" i="99"/>
  <c r="BQ15" i="99"/>
  <c r="BP15" i="99"/>
  <c r="BO15" i="99"/>
  <c r="BN15" i="99"/>
  <c r="BM15" i="99"/>
  <c r="BL15" i="99"/>
  <c r="BK15" i="99"/>
  <c r="BJ15" i="99"/>
  <c r="BI15" i="99"/>
  <c r="BH15" i="99"/>
  <c r="BG15" i="99"/>
  <c r="BF15" i="99"/>
  <c r="BE15" i="99"/>
  <c r="BD15" i="99"/>
  <c r="BC15" i="99"/>
  <c r="BB15" i="99"/>
  <c r="BA15" i="99"/>
  <c r="AZ15" i="99"/>
  <c r="AY15" i="99"/>
  <c r="AX15" i="99"/>
  <c r="AW15" i="99"/>
  <c r="AV15" i="99"/>
  <c r="AU15" i="99"/>
  <c r="AT15" i="99"/>
  <c r="AS15" i="99"/>
  <c r="AR15" i="99"/>
  <c r="AQ15" i="99"/>
  <c r="AP15" i="99"/>
  <c r="AO15" i="99"/>
  <c r="AN15" i="99"/>
  <c r="AM15" i="99"/>
  <c r="AL15" i="99"/>
  <c r="AK15" i="99"/>
  <c r="AJ15" i="99"/>
  <c r="AI15" i="99"/>
  <c r="AH15" i="99"/>
  <c r="AG15" i="99"/>
  <c r="AF15" i="99"/>
  <c r="AE15" i="99"/>
  <c r="AD15" i="99"/>
  <c r="AC15" i="99"/>
  <c r="AB15" i="99"/>
  <c r="AA15" i="99"/>
  <c r="Z15" i="99"/>
  <c r="Y15" i="99"/>
  <c r="X15" i="99"/>
  <c r="W15" i="99"/>
  <c r="V15" i="99"/>
  <c r="U15" i="99"/>
  <c r="T15" i="99"/>
  <c r="S15" i="99"/>
  <c r="R15" i="99"/>
  <c r="Q15" i="99"/>
  <c r="P15" i="99"/>
  <c r="O15" i="99"/>
  <c r="N15" i="99"/>
  <c r="M15" i="99"/>
  <c r="L15" i="99"/>
  <c r="K15" i="99"/>
  <c r="J15" i="99"/>
  <c r="I15" i="99"/>
  <c r="H15" i="99"/>
  <c r="G15" i="99"/>
  <c r="F15" i="99"/>
  <c r="E15" i="99"/>
  <c r="D15" i="99"/>
  <c r="C15" i="99"/>
  <c r="B15" i="99"/>
  <c r="EF14" i="99"/>
  <c r="EE14" i="99"/>
  <c r="ED14" i="99"/>
  <c r="EC14" i="99"/>
  <c r="EB14" i="99"/>
  <c r="EA14" i="99"/>
  <c r="DZ14" i="99"/>
  <c r="DY14" i="99"/>
  <c r="DX14" i="99"/>
  <c r="DW14" i="99"/>
  <c r="DV14" i="99"/>
  <c r="DU14" i="99"/>
  <c r="DT14" i="99"/>
  <c r="DS14" i="99"/>
  <c r="DR14" i="99"/>
  <c r="DQ14" i="99"/>
  <c r="DP14" i="99"/>
  <c r="DO14" i="99"/>
  <c r="DN14" i="99"/>
  <c r="DM14" i="99"/>
  <c r="DL14" i="99"/>
  <c r="DK14" i="99"/>
  <c r="DJ14" i="99"/>
  <c r="DI14" i="99"/>
  <c r="DH14" i="99"/>
  <c r="DG14" i="99"/>
  <c r="DF14" i="99"/>
  <c r="DE14" i="99"/>
  <c r="DD14" i="99"/>
  <c r="DC14" i="99"/>
  <c r="DB14" i="99"/>
  <c r="DA14" i="99"/>
  <c r="CZ14" i="99"/>
  <c r="CY14" i="99"/>
  <c r="CX14" i="99"/>
  <c r="CW14" i="99"/>
  <c r="CV14" i="99"/>
  <c r="CU14" i="99"/>
  <c r="CT14" i="99"/>
  <c r="CS14" i="99"/>
  <c r="CR14" i="99"/>
  <c r="CQ14" i="99"/>
  <c r="CP14" i="99"/>
  <c r="CO14" i="99"/>
  <c r="CN14" i="99"/>
  <c r="CM14" i="99"/>
  <c r="CL14" i="99"/>
  <c r="CK14" i="99"/>
  <c r="CJ14" i="99"/>
  <c r="CI14" i="99"/>
  <c r="CH14" i="99"/>
  <c r="CG14" i="99"/>
  <c r="CF14" i="99"/>
  <c r="CE14" i="99"/>
  <c r="CD14" i="99"/>
  <c r="CC14" i="99"/>
  <c r="CB14" i="99"/>
  <c r="CA14" i="99"/>
  <c r="BZ14" i="99"/>
  <c r="BY14" i="99"/>
  <c r="BX14" i="99"/>
  <c r="BW14" i="99"/>
  <c r="BV14" i="99"/>
  <c r="BU14" i="99"/>
  <c r="BT14" i="99"/>
  <c r="BS14" i="99"/>
  <c r="BR14" i="99"/>
  <c r="BQ14" i="99"/>
  <c r="BP14" i="99"/>
  <c r="BO14" i="99"/>
  <c r="BN14" i="99"/>
  <c r="BM14" i="99"/>
  <c r="BL14" i="99"/>
  <c r="BK14" i="99"/>
  <c r="BJ14" i="99"/>
  <c r="BI14" i="99"/>
  <c r="BH14" i="99"/>
  <c r="BG14" i="99"/>
  <c r="BF14" i="99"/>
  <c r="BE14" i="99"/>
  <c r="BD14" i="99"/>
  <c r="BC14" i="99"/>
  <c r="BB14" i="99"/>
  <c r="BA14" i="99"/>
  <c r="AZ14" i="99"/>
  <c r="AY14" i="99"/>
  <c r="AX14" i="99"/>
  <c r="AW14" i="99"/>
  <c r="AV14" i="99"/>
  <c r="AU14" i="99"/>
  <c r="AT14" i="99"/>
  <c r="AS14" i="99"/>
  <c r="AR14" i="99"/>
  <c r="AQ14" i="99"/>
  <c r="AP14" i="99"/>
  <c r="AO14" i="99"/>
  <c r="AN14" i="99"/>
  <c r="AM14" i="99"/>
  <c r="AL14" i="99"/>
  <c r="AK14" i="99"/>
  <c r="AJ14" i="99"/>
  <c r="AI14" i="99"/>
  <c r="AH14" i="99"/>
  <c r="AG14" i="99"/>
  <c r="AF14" i="99"/>
  <c r="AE14" i="99"/>
  <c r="AD14" i="99"/>
  <c r="AC14" i="99"/>
  <c r="AB14" i="99"/>
  <c r="AA14" i="99"/>
  <c r="Z14" i="99"/>
  <c r="Y14" i="99"/>
  <c r="X14" i="99"/>
  <c r="W14" i="99"/>
  <c r="V14" i="99"/>
  <c r="U14" i="99"/>
  <c r="T14" i="99"/>
  <c r="S14" i="99"/>
  <c r="R14" i="99"/>
  <c r="Q14" i="99"/>
  <c r="P14" i="99"/>
  <c r="O14" i="99"/>
  <c r="N14" i="99"/>
  <c r="M14" i="99"/>
  <c r="L14" i="99"/>
  <c r="K14" i="99"/>
  <c r="J14" i="99"/>
  <c r="I14" i="99"/>
  <c r="H14" i="99"/>
  <c r="G14" i="99"/>
  <c r="F14" i="99"/>
  <c r="E14" i="99"/>
  <c r="D14" i="99"/>
  <c r="C14" i="99"/>
  <c r="B14" i="99"/>
  <c r="EF12" i="99"/>
  <c r="EE12" i="99"/>
  <c r="ED12" i="99"/>
  <c r="EC12" i="99"/>
  <c r="EB12" i="99"/>
  <c r="EA12" i="99"/>
  <c r="DZ12" i="99"/>
  <c r="DY12" i="99"/>
  <c r="DX12" i="99"/>
  <c r="DW12" i="99"/>
  <c r="DV12" i="99"/>
  <c r="DU12" i="99"/>
  <c r="DT12" i="99"/>
  <c r="DS12" i="99"/>
  <c r="DR12" i="99"/>
  <c r="DQ12" i="99"/>
  <c r="DP12" i="99"/>
  <c r="DO12" i="99"/>
  <c r="DN12" i="99"/>
  <c r="DM12" i="99"/>
  <c r="DL12" i="99"/>
  <c r="DK12" i="99"/>
  <c r="DJ12" i="99"/>
  <c r="DI12" i="99"/>
  <c r="DH12" i="99"/>
  <c r="DG12" i="99"/>
  <c r="DF12" i="99"/>
  <c r="DE12" i="99"/>
  <c r="DD12" i="99"/>
  <c r="DC12" i="99"/>
  <c r="DB12" i="99"/>
  <c r="DA12" i="99"/>
  <c r="CZ12" i="99"/>
  <c r="CY12" i="99"/>
  <c r="CX12" i="99"/>
  <c r="CW12" i="99"/>
  <c r="CV12" i="99"/>
  <c r="CU12" i="99"/>
  <c r="CT12" i="99"/>
  <c r="CS12" i="99"/>
  <c r="CR12" i="99"/>
  <c r="CQ12" i="99"/>
  <c r="CP12" i="99"/>
  <c r="CO12" i="99"/>
  <c r="CN12" i="99"/>
  <c r="CM12" i="99"/>
  <c r="CL12" i="99"/>
  <c r="CK12" i="99"/>
  <c r="CJ12" i="99"/>
  <c r="CI12" i="99"/>
  <c r="CH12" i="99"/>
  <c r="CG12" i="99"/>
  <c r="CF12" i="99"/>
  <c r="CE12" i="99"/>
  <c r="CD12" i="99"/>
  <c r="CC12" i="99"/>
  <c r="CB12" i="99"/>
  <c r="CA12" i="99"/>
  <c r="BZ12" i="99"/>
  <c r="BY12" i="99"/>
  <c r="BX12" i="99"/>
  <c r="BW12" i="99"/>
  <c r="BV12" i="99"/>
  <c r="BU12" i="99"/>
  <c r="BT12" i="99"/>
  <c r="BS12" i="99"/>
  <c r="BR12" i="99"/>
  <c r="BQ12" i="99"/>
  <c r="BP12" i="99"/>
  <c r="BO12" i="99"/>
  <c r="BN12" i="99"/>
  <c r="BM12"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M12" i="99"/>
  <c r="AL12" i="99"/>
  <c r="AK12" i="99"/>
  <c r="AJ12" i="99"/>
  <c r="AI12" i="99"/>
  <c r="AH12" i="99"/>
  <c r="AG12" i="99"/>
  <c r="AF12" i="99"/>
  <c r="AE12" i="99"/>
  <c r="AD12" i="99"/>
  <c r="AC12" i="99"/>
  <c r="AB12" i="99"/>
  <c r="AA12" i="99"/>
  <c r="Z12" i="99"/>
  <c r="Y12" i="99"/>
  <c r="X12" i="99"/>
  <c r="W12" i="99"/>
  <c r="V12" i="99"/>
  <c r="U12" i="99"/>
  <c r="T12" i="99"/>
  <c r="S12" i="99"/>
  <c r="R12" i="99"/>
  <c r="Q12" i="99"/>
  <c r="P12" i="99"/>
  <c r="O12" i="99"/>
  <c r="N12" i="99"/>
  <c r="M12" i="99"/>
  <c r="L12" i="99"/>
  <c r="K12" i="99"/>
  <c r="J12" i="99"/>
  <c r="I12" i="99"/>
  <c r="H12" i="99"/>
  <c r="G12" i="99"/>
  <c r="F12" i="99"/>
  <c r="E12" i="99"/>
  <c r="D12" i="99"/>
  <c r="C12" i="99"/>
  <c r="B12" i="99"/>
  <c r="EF11" i="99"/>
  <c r="EE11" i="99"/>
  <c r="ED11" i="99"/>
  <c r="EC11" i="99"/>
  <c r="EB11" i="99"/>
  <c r="EA11" i="99"/>
  <c r="DZ11" i="99"/>
  <c r="DY11" i="99"/>
  <c r="DX11" i="99"/>
  <c r="DW11" i="99"/>
  <c r="DV11" i="99"/>
  <c r="DU11" i="99"/>
  <c r="DT11" i="99"/>
  <c r="DS11" i="99"/>
  <c r="DR11" i="99"/>
  <c r="DQ11" i="99"/>
  <c r="DP11" i="99"/>
  <c r="DO11" i="99"/>
  <c r="DN11" i="99"/>
  <c r="DM11" i="99"/>
  <c r="DL11" i="99"/>
  <c r="DK11" i="99"/>
  <c r="DJ11" i="99"/>
  <c r="DI11" i="99"/>
  <c r="DH11" i="99"/>
  <c r="DG11" i="99"/>
  <c r="DF11" i="99"/>
  <c r="DE11" i="99"/>
  <c r="DD11" i="99"/>
  <c r="DC11" i="99"/>
  <c r="DB11" i="99"/>
  <c r="DA11" i="99"/>
  <c r="CZ11" i="99"/>
  <c r="CY11" i="99"/>
  <c r="CX11" i="99"/>
  <c r="CW11" i="99"/>
  <c r="CV11" i="99"/>
  <c r="CU11" i="99"/>
  <c r="CT11" i="99"/>
  <c r="CS11" i="99"/>
  <c r="CR11" i="99"/>
  <c r="CQ11" i="99"/>
  <c r="CP11" i="99"/>
  <c r="CO11" i="99"/>
  <c r="CN11" i="99"/>
  <c r="CM11" i="99"/>
  <c r="CL11" i="99"/>
  <c r="CK11" i="99"/>
  <c r="CJ11" i="99"/>
  <c r="CI11" i="99"/>
  <c r="CH11" i="99"/>
  <c r="CG11" i="99"/>
  <c r="CF11" i="99"/>
  <c r="CE11" i="99"/>
  <c r="CD11" i="99"/>
  <c r="CC11" i="99"/>
  <c r="CB11" i="99"/>
  <c r="CA11" i="99"/>
  <c r="BZ11" i="99"/>
  <c r="BY11" i="99"/>
  <c r="BX11" i="99"/>
  <c r="BW11" i="99"/>
  <c r="BV11" i="99"/>
  <c r="BU11" i="99"/>
  <c r="BT11" i="99"/>
  <c r="BS11" i="99"/>
  <c r="BR11" i="99"/>
  <c r="BQ11" i="99"/>
  <c r="BP11" i="99"/>
  <c r="BO11" i="99"/>
  <c r="BN11" i="99"/>
  <c r="BM11" i="99"/>
  <c r="BL11" i="99"/>
  <c r="BK11" i="99"/>
  <c r="BJ11" i="99"/>
  <c r="BI11" i="99"/>
  <c r="BH11" i="99"/>
  <c r="BG11" i="99"/>
  <c r="BF11" i="99"/>
  <c r="BE11" i="99"/>
  <c r="BD11" i="99"/>
  <c r="BC11" i="99"/>
  <c r="BB11" i="99"/>
  <c r="BA11" i="99"/>
  <c r="AZ11" i="99"/>
  <c r="AY11" i="99"/>
  <c r="AX11" i="99"/>
  <c r="AW11" i="99"/>
  <c r="AV11" i="99"/>
  <c r="AU11" i="99"/>
  <c r="AT11" i="99"/>
  <c r="AS11" i="99"/>
  <c r="AR11" i="99"/>
  <c r="AQ11" i="99"/>
  <c r="AP11" i="99"/>
  <c r="AO11" i="99"/>
  <c r="AN11" i="99"/>
  <c r="AM11" i="99"/>
  <c r="AL11" i="99"/>
  <c r="AK11" i="99"/>
  <c r="AJ11" i="99"/>
  <c r="AI11" i="99"/>
  <c r="AH11" i="99"/>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E11" i="99"/>
  <c r="D11" i="99"/>
  <c r="C11" i="99"/>
  <c r="B11" i="99"/>
  <c r="EF9" i="99"/>
  <c r="EE9" i="99"/>
  <c r="ED9" i="99"/>
  <c r="EC9" i="99"/>
  <c r="EB9" i="99"/>
  <c r="EA9" i="99"/>
  <c r="DZ9" i="99"/>
  <c r="DY9" i="99"/>
  <c r="DX9" i="99"/>
  <c r="DW9" i="99"/>
  <c r="DV9" i="99"/>
  <c r="DU9" i="99"/>
  <c r="DT9" i="99"/>
  <c r="DS9" i="99"/>
  <c r="DR9" i="99"/>
  <c r="DQ9" i="99"/>
  <c r="DP9" i="99"/>
  <c r="DO9" i="99"/>
  <c r="DN9" i="99"/>
  <c r="DM9" i="99"/>
  <c r="DL9" i="99"/>
  <c r="DK9" i="99"/>
  <c r="DJ9" i="99"/>
  <c r="DI9" i="99"/>
  <c r="DH9" i="99"/>
  <c r="DG9" i="99"/>
  <c r="DF9" i="99"/>
  <c r="DE9" i="99"/>
  <c r="DD9" i="99"/>
  <c r="DC9" i="99"/>
  <c r="DB9" i="99"/>
  <c r="DA9" i="99"/>
  <c r="CZ9" i="99"/>
  <c r="CY9" i="99"/>
  <c r="CX9" i="99"/>
  <c r="CW9" i="99"/>
  <c r="CV9" i="99"/>
  <c r="CU9" i="99"/>
  <c r="CT9" i="99"/>
  <c r="CS9" i="99"/>
  <c r="CR9" i="99"/>
  <c r="CQ9" i="99"/>
  <c r="CP9" i="99"/>
  <c r="CO9" i="99"/>
  <c r="CN9" i="99"/>
  <c r="CM9" i="99"/>
  <c r="CL9" i="99"/>
  <c r="CK9" i="99"/>
  <c r="CJ9" i="99"/>
  <c r="CI9" i="99"/>
  <c r="CH9" i="99"/>
  <c r="CG9" i="99"/>
  <c r="CF9" i="99"/>
  <c r="CE9" i="99"/>
  <c r="CD9" i="99"/>
  <c r="CC9" i="99"/>
  <c r="CB9" i="99"/>
  <c r="CA9" i="99"/>
  <c r="BZ9" i="99"/>
  <c r="BY9" i="99"/>
  <c r="BX9" i="99"/>
  <c r="BW9" i="99"/>
  <c r="BV9" i="99"/>
  <c r="BU9" i="99"/>
  <c r="BT9" i="99"/>
  <c r="BS9" i="99"/>
  <c r="BR9" i="99"/>
  <c r="BQ9" i="99"/>
  <c r="BP9" i="99"/>
  <c r="BO9" i="99"/>
  <c r="BN9" i="99"/>
  <c r="BM9" i="99"/>
  <c r="BL9" i="99"/>
  <c r="BK9" i="99"/>
  <c r="BJ9" i="99"/>
  <c r="BI9" i="99"/>
  <c r="BH9" i="99"/>
  <c r="BG9" i="99"/>
  <c r="BF9" i="99"/>
  <c r="BE9" i="99"/>
  <c r="BD9" i="99"/>
  <c r="BC9" i="99"/>
  <c r="BB9" i="99"/>
  <c r="BA9" i="99"/>
  <c r="AZ9" i="99"/>
  <c r="AY9" i="99"/>
  <c r="AX9" i="99"/>
  <c r="AW9" i="99"/>
  <c r="AV9" i="99"/>
  <c r="AU9" i="99"/>
  <c r="AT9" i="99"/>
  <c r="AS9" i="99"/>
  <c r="AR9" i="99"/>
  <c r="AQ9" i="99"/>
  <c r="AP9" i="99"/>
  <c r="AO9" i="99"/>
  <c r="AN9" i="99"/>
  <c r="AM9" i="99"/>
  <c r="AL9" i="99"/>
  <c r="AK9" i="99"/>
  <c r="AJ9" i="99"/>
  <c r="AI9" i="99"/>
  <c r="AH9" i="99"/>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E9" i="99"/>
  <c r="D9" i="99"/>
  <c r="C9" i="99"/>
  <c r="B9" i="99"/>
  <c r="EF8" i="99"/>
  <c r="EE8" i="99"/>
  <c r="ED8" i="99"/>
  <c r="EC8" i="99"/>
  <c r="EB8" i="99"/>
  <c r="EA8" i="99"/>
  <c r="DZ8" i="99"/>
  <c r="DY8" i="99"/>
  <c r="DX8" i="99"/>
  <c r="DW8" i="99"/>
  <c r="DV8" i="99"/>
  <c r="DU8" i="99"/>
  <c r="DT8" i="99"/>
  <c r="DS8" i="99"/>
  <c r="DR8" i="99"/>
  <c r="DQ8" i="99"/>
  <c r="DP8" i="99"/>
  <c r="DO8" i="99"/>
  <c r="DN8" i="99"/>
  <c r="DM8" i="99"/>
  <c r="DL8" i="99"/>
  <c r="DK8" i="99"/>
  <c r="DJ8" i="99"/>
  <c r="DI8" i="99"/>
  <c r="DH8" i="99"/>
  <c r="DG8" i="99"/>
  <c r="DF8" i="99"/>
  <c r="DE8" i="99"/>
  <c r="DD8" i="99"/>
  <c r="DC8" i="99"/>
  <c r="DB8" i="99"/>
  <c r="DA8" i="99"/>
  <c r="CZ8" i="99"/>
  <c r="CY8" i="99"/>
  <c r="CX8" i="99"/>
  <c r="CW8" i="99"/>
  <c r="CV8" i="99"/>
  <c r="CU8" i="99"/>
  <c r="CT8" i="99"/>
  <c r="CS8" i="99"/>
  <c r="CR8" i="99"/>
  <c r="CQ8" i="99"/>
  <c r="CP8" i="99"/>
  <c r="CO8" i="99"/>
  <c r="CN8" i="99"/>
  <c r="CM8" i="99"/>
  <c r="CL8" i="99"/>
  <c r="CK8" i="99"/>
  <c r="CJ8" i="99"/>
  <c r="CI8" i="99"/>
  <c r="CH8" i="99"/>
  <c r="CG8" i="99"/>
  <c r="CF8" i="99"/>
  <c r="CE8" i="99"/>
  <c r="CD8" i="99"/>
  <c r="CC8" i="99"/>
  <c r="CB8" i="99"/>
  <c r="CA8" i="99"/>
  <c r="BZ8" i="99"/>
  <c r="BY8" i="99"/>
  <c r="BX8" i="99"/>
  <c r="BW8" i="99"/>
  <c r="BV8" i="99"/>
  <c r="BU8" i="99"/>
  <c r="BT8" i="99"/>
  <c r="BS8" i="99"/>
  <c r="BR8" i="99"/>
  <c r="BQ8" i="99"/>
  <c r="BP8" i="99"/>
  <c r="BO8" i="99"/>
  <c r="BN8" i="99"/>
  <c r="BM8" i="99"/>
  <c r="BL8" i="99"/>
  <c r="BK8" i="99"/>
  <c r="BJ8" i="99"/>
  <c r="BI8" i="99"/>
  <c r="BH8" i="99"/>
  <c r="BG8" i="99"/>
  <c r="BF8" i="99"/>
  <c r="BE8" i="99"/>
  <c r="BD8" i="99"/>
  <c r="BC8" i="99"/>
  <c r="BB8" i="99"/>
  <c r="BA8" i="99"/>
  <c r="AZ8" i="99"/>
  <c r="AY8" i="99"/>
  <c r="AX8" i="99"/>
  <c r="AW8" i="99"/>
  <c r="AV8" i="99"/>
  <c r="AU8" i="99"/>
  <c r="AT8" i="99"/>
  <c r="AS8" i="99"/>
  <c r="AR8" i="99"/>
  <c r="AQ8" i="99"/>
  <c r="AP8" i="99"/>
  <c r="AO8" i="99"/>
  <c r="AN8" i="99"/>
  <c r="AM8" i="99"/>
  <c r="AL8" i="99"/>
  <c r="AK8" i="99"/>
  <c r="AJ8" i="99"/>
  <c r="AI8" i="99"/>
  <c r="AH8" i="99"/>
  <c r="AG8" i="99"/>
  <c r="AF8" i="99"/>
  <c r="AE8" i="99"/>
  <c r="AD8" i="99"/>
  <c r="AC8" i="99"/>
  <c r="AB8" i="99"/>
  <c r="AA8" i="99"/>
  <c r="Z8" i="99"/>
  <c r="Y8" i="99"/>
  <c r="X8" i="99"/>
  <c r="W8" i="99"/>
  <c r="V8" i="99"/>
  <c r="U8" i="99"/>
  <c r="T8" i="99"/>
  <c r="S8" i="99"/>
  <c r="R8" i="99"/>
  <c r="Q8" i="99"/>
  <c r="P8" i="99"/>
  <c r="O8" i="99"/>
  <c r="N8" i="99"/>
  <c r="M8" i="99"/>
  <c r="L8" i="99"/>
  <c r="K8" i="99"/>
  <c r="J8" i="99"/>
  <c r="I8" i="99"/>
  <c r="H8" i="99"/>
  <c r="G8" i="99"/>
  <c r="F8" i="99"/>
  <c r="E8" i="99"/>
  <c r="D8" i="99"/>
  <c r="C8" i="99"/>
  <c r="B8" i="99"/>
  <c r="EF6" i="99"/>
  <c r="EE6" i="99"/>
  <c r="ED6" i="99"/>
  <c r="EC6" i="99"/>
  <c r="EB6" i="99"/>
  <c r="EA6" i="99"/>
  <c r="DZ6" i="99"/>
  <c r="DY6" i="99"/>
  <c r="DX6" i="99"/>
  <c r="DW6" i="99"/>
  <c r="DV6" i="99"/>
  <c r="DU6" i="99"/>
  <c r="DT6" i="99"/>
  <c r="DS6" i="99"/>
  <c r="DR6" i="99"/>
  <c r="DQ6" i="99"/>
  <c r="DP6" i="99"/>
  <c r="DO6" i="99"/>
  <c r="DN6" i="99"/>
  <c r="DM6" i="99"/>
  <c r="DL6" i="99"/>
  <c r="DK6" i="99"/>
  <c r="DJ6" i="99"/>
  <c r="DI6" i="99"/>
  <c r="DH6" i="99"/>
  <c r="DG6" i="99"/>
  <c r="DF6" i="99"/>
  <c r="DE6" i="99"/>
  <c r="DD6" i="99"/>
  <c r="DC6" i="99"/>
  <c r="DB6" i="99"/>
  <c r="DA6" i="99"/>
  <c r="CZ6" i="99"/>
  <c r="CY6" i="99"/>
  <c r="CX6" i="99"/>
  <c r="CW6" i="99"/>
  <c r="CV6" i="99"/>
  <c r="CU6" i="99"/>
  <c r="CT6" i="99"/>
  <c r="CS6" i="99"/>
  <c r="CR6" i="99"/>
  <c r="CQ6" i="99"/>
  <c r="CP6" i="99"/>
  <c r="CO6" i="99"/>
  <c r="CN6" i="99"/>
  <c r="CM6" i="99"/>
  <c r="CL6" i="99"/>
  <c r="CK6" i="99"/>
  <c r="CJ6" i="99"/>
  <c r="CI6" i="99"/>
  <c r="CH6" i="99"/>
  <c r="CG6" i="99"/>
  <c r="CF6" i="99"/>
  <c r="CE6" i="99"/>
  <c r="CD6" i="99"/>
  <c r="CC6" i="99"/>
  <c r="CB6" i="99"/>
  <c r="CA6" i="99"/>
  <c r="BZ6" i="99"/>
  <c r="BY6" i="99"/>
  <c r="BX6" i="99"/>
  <c r="BW6" i="99"/>
  <c r="BV6" i="99"/>
  <c r="BU6" i="99"/>
  <c r="BT6" i="99"/>
  <c r="BS6" i="99"/>
  <c r="BR6" i="99"/>
  <c r="BQ6" i="99"/>
  <c r="BP6" i="99"/>
  <c r="BO6" i="99"/>
  <c r="BN6" i="99"/>
  <c r="BM6" i="99"/>
  <c r="BL6" i="99"/>
  <c r="BK6" i="99"/>
  <c r="BJ6" i="99"/>
  <c r="BI6" i="99"/>
  <c r="BH6" i="99"/>
  <c r="BG6" i="99"/>
  <c r="BF6" i="99"/>
  <c r="BE6" i="99"/>
  <c r="BD6" i="99"/>
  <c r="BC6" i="99"/>
  <c r="BB6" i="99"/>
  <c r="BA6" i="99"/>
  <c r="AZ6" i="99"/>
  <c r="AY6" i="99"/>
  <c r="AX6" i="99"/>
  <c r="AW6" i="99"/>
  <c r="AV6" i="99"/>
  <c r="AU6" i="99"/>
  <c r="AT6" i="99"/>
  <c r="AS6" i="99"/>
  <c r="AR6" i="99"/>
  <c r="AQ6" i="99"/>
  <c r="AP6" i="99"/>
  <c r="AO6" i="99"/>
  <c r="AN6" i="99"/>
  <c r="AM6" i="99"/>
  <c r="AL6" i="99"/>
  <c r="AK6" i="99"/>
  <c r="AJ6" i="99"/>
  <c r="AI6" i="99"/>
  <c r="AH6" i="99"/>
  <c r="AG6" i="99"/>
  <c r="AF6" i="99"/>
  <c r="AE6" i="99"/>
  <c r="AD6" i="99"/>
  <c r="AC6" i="99"/>
  <c r="AB6" i="99"/>
  <c r="AA6" i="99"/>
  <c r="Z6" i="99"/>
  <c r="Y6" i="99"/>
  <c r="X6" i="99"/>
  <c r="W6" i="99"/>
  <c r="V6" i="99"/>
  <c r="U6" i="99"/>
  <c r="T6" i="99"/>
  <c r="S6" i="99"/>
  <c r="R6" i="99"/>
  <c r="Q6" i="99"/>
  <c r="P6" i="99"/>
  <c r="O6" i="99"/>
  <c r="N6" i="99"/>
  <c r="M6" i="99"/>
  <c r="L6" i="99"/>
  <c r="K6" i="99"/>
  <c r="J6" i="99"/>
  <c r="I6" i="99"/>
  <c r="H6" i="99"/>
  <c r="G6" i="99"/>
  <c r="F6" i="99"/>
  <c r="E6" i="99"/>
  <c r="D6" i="99"/>
  <c r="C6" i="99"/>
  <c r="B6" i="99"/>
  <c r="EF5" i="99"/>
  <c r="EE5" i="99"/>
  <c r="ED5" i="99"/>
  <c r="EC5" i="99"/>
  <c r="EB5" i="99"/>
  <c r="EA5" i="99"/>
  <c r="DZ5" i="99"/>
  <c r="DY5" i="99"/>
  <c r="DX5" i="99"/>
  <c r="DW5" i="99"/>
  <c r="DV5" i="99"/>
  <c r="DU5" i="99"/>
  <c r="DT5" i="99"/>
  <c r="DS5" i="99"/>
  <c r="DR5" i="99"/>
  <c r="DQ5" i="99"/>
  <c r="DP5" i="99"/>
  <c r="DO5" i="99"/>
  <c r="DN5" i="99"/>
  <c r="DM5" i="99"/>
  <c r="DL5" i="99"/>
  <c r="DK5" i="99"/>
  <c r="DJ5" i="99"/>
  <c r="DI5" i="99"/>
  <c r="DH5" i="99"/>
  <c r="DG5" i="99"/>
  <c r="DF5" i="99"/>
  <c r="DE5" i="99"/>
  <c r="DD5" i="99"/>
  <c r="DC5" i="99"/>
  <c r="DB5" i="99"/>
  <c r="DA5" i="99"/>
  <c r="CZ5" i="99"/>
  <c r="CY5" i="99"/>
  <c r="CX5" i="99"/>
  <c r="CW5" i="99"/>
  <c r="CV5" i="99"/>
  <c r="CU5" i="99"/>
  <c r="CT5" i="99"/>
  <c r="CS5" i="99"/>
  <c r="CR5" i="99"/>
  <c r="CQ5" i="99"/>
  <c r="CP5" i="99"/>
  <c r="CO5" i="99"/>
  <c r="CN5" i="99"/>
  <c r="CM5" i="99"/>
  <c r="CL5" i="99"/>
  <c r="CK5" i="99"/>
  <c r="CJ5" i="99"/>
  <c r="CI5" i="99"/>
  <c r="CH5" i="99"/>
  <c r="CG5" i="99"/>
  <c r="CF5" i="99"/>
  <c r="CE5" i="99"/>
  <c r="CD5" i="99"/>
  <c r="CC5" i="99"/>
  <c r="CB5" i="99"/>
  <c r="CA5" i="99"/>
  <c r="BZ5" i="99"/>
  <c r="BY5" i="99"/>
  <c r="BX5" i="99"/>
  <c r="BW5" i="99"/>
  <c r="BV5" i="99"/>
  <c r="BU5" i="99"/>
  <c r="BT5" i="99"/>
  <c r="BS5" i="99"/>
  <c r="BR5" i="99"/>
  <c r="BQ5" i="99"/>
  <c r="BP5" i="99"/>
  <c r="BO5" i="99"/>
  <c r="BN5" i="99"/>
  <c r="BM5" i="99"/>
  <c r="BL5" i="99"/>
  <c r="BK5" i="99"/>
  <c r="BJ5" i="99"/>
  <c r="BI5" i="99"/>
  <c r="BH5" i="99"/>
  <c r="BG5" i="99"/>
  <c r="BF5" i="99"/>
  <c r="BE5" i="99"/>
  <c r="BD5" i="99"/>
  <c r="BC5" i="99"/>
  <c r="BB5" i="99"/>
  <c r="BA5" i="99"/>
  <c r="AZ5" i="99"/>
  <c r="AY5" i="99"/>
  <c r="AX5" i="99"/>
  <c r="AW5" i="99"/>
  <c r="AV5" i="99"/>
  <c r="AU5" i="99"/>
  <c r="AT5" i="99"/>
  <c r="AS5" i="99"/>
  <c r="AR5" i="99"/>
  <c r="AQ5" i="99"/>
  <c r="AP5" i="99"/>
  <c r="AO5" i="99"/>
  <c r="AN5" i="99"/>
  <c r="AM5" i="99"/>
  <c r="AL5" i="99"/>
  <c r="AK5" i="99"/>
  <c r="AJ5" i="99"/>
  <c r="AI5" i="99"/>
  <c r="AH5" i="99"/>
  <c r="AG5" i="99"/>
  <c r="AF5" i="99"/>
  <c r="AE5" i="99"/>
  <c r="AD5" i="99"/>
  <c r="AC5" i="99"/>
  <c r="AB5" i="99"/>
  <c r="AA5" i="99"/>
  <c r="Z5" i="99"/>
  <c r="Y5" i="99"/>
  <c r="X5" i="99"/>
  <c r="W5" i="99"/>
  <c r="V5" i="99"/>
  <c r="U5" i="99"/>
  <c r="T5" i="99"/>
  <c r="S5" i="99"/>
  <c r="R5" i="99"/>
  <c r="Q5" i="99"/>
  <c r="P5" i="99"/>
  <c r="O5" i="99"/>
  <c r="N5" i="99"/>
  <c r="M5" i="99"/>
  <c r="L5" i="99"/>
  <c r="K5" i="99"/>
  <c r="J5" i="99"/>
  <c r="I5" i="99"/>
  <c r="H5" i="99"/>
  <c r="G5" i="99"/>
  <c r="F5" i="99"/>
  <c r="E5" i="99"/>
  <c r="D5" i="99"/>
  <c r="C5" i="99"/>
  <c r="B5" i="99"/>
  <c r="EF45" i="100"/>
  <c r="EE45" i="100"/>
  <c r="ED45" i="100"/>
  <c r="EC45" i="100"/>
  <c r="EB45" i="100"/>
  <c r="EA45" i="100"/>
  <c r="DZ45" i="100"/>
  <c r="DY45" i="100"/>
  <c r="DX45" i="100"/>
  <c r="DW45" i="100"/>
  <c r="DV45" i="100"/>
  <c r="DU45" i="100"/>
  <c r="DT45" i="100"/>
  <c r="DS45" i="100"/>
  <c r="DR45" i="100"/>
  <c r="DQ45" i="100"/>
  <c r="DP45" i="100"/>
  <c r="DO45" i="100"/>
  <c r="DN45" i="100"/>
  <c r="DM45" i="100"/>
  <c r="DL45" i="100"/>
  <c r="DK45" i="100"/>
  <c r="DJ45" i="100"/>
  <c r="DI45" i="100"/>
  <c r="DH45" i="100"/>
  <c r="DG45" i="100"/>
  <c r="DF45" i="100"/>
  <c r="DE45" i="100"/>
  <c r="DD45" i="100"/>
  <c r="DC45" i="100"/>
  <c r="DB45" i="100"/>
  <c r="DA45" i="100"/>
  <c r="CZ45" i="100"/>
  <c r="CY45" i="100"/>
  <c r="CX45" i="100"/>
  <c r="CW45" i="100"/>
  <c r="CV45" i="100"/>
  <c r="CU45" i="100"/>
  <c r="CT45" i="100"/>
  <c r="CS45" i="100"/>
  <c r="CR45" i="100"/>
  <c r="CQ45" i="100"/>
  <c r="CP45" i="100"/>
  <c r="CO45" i="100"/>
  <c r="CN45" i="100"/>
  <c r="CM45" i="100"/>
  <c r="CL45" i="100"/>
  <c r="CK45" i="100"/>
  <c r="CJ45" i="100"/>
  <c r="CI45" i="100"/>
  <c r="CH45" i="100"/>
  <c r="CG45" i="100"/>
  <c r="CF45" i="100"/>
  <c r="CE45" i="100"/>
  <c r="CD45" i="100"/>
  <c r="CC45" i="100"/>
  <c r="CB45" i="100"/>
  <c r="CA45" i="100"/>
  <c r="BZ45" i="100"/>
  <c r="BY45" i="100"/>
  <c r="BX45" i="100"/>
  <c r="BW45" i="100"/>
  <c r="BV45" i="100"/>
  <c r="BU45" i="100"/>
  <c r="BT45" i="100"/>
  <c r="BS45" i="100"/>
  <c r="BR45" i="100"/>
  <c r="BQ45" i="100"/>
  <c r="BP45" i="100"/>
  <c r="BO45" i="100"/>
  <c r="BN45" i="100"/>
  <c r="BM45" i="100"/>
  <c r="BL45" i="100"/>
  <c r="BK45" i="100"/>
  <c r="BJ45" i="100"/>
  <c r="BI45" i="100"/>
  <c r="BH45" i="100"/>
  <c r="BG45" i="100"/>
  <c r="BF45" i="100"/>
  <c r="BE45" i="100"/>
  <c r="BD45" i="100"/>
  <c r="BC45" i="100"/>
  <c r="BB45" i="100"/>
  <c r="BA45" i="100"/>
  <c r="AZ45" i="100"/>
  <c r="AY45" i="100"/>
  <c r="AX45" i="100"/>
  <c r="AW45" i="100"/>
  <c r="AV45" i="100"/>
  <c r="AU45" i="100"/>
  <c r="AT45" i="100"/>
  <c r="AS45" i="100"/>
  <c r="AR45" i="100"/>
  <c r="AQ45" i="100"/>
  <c r="AP45" i="100"/>
  <c r="AO45" i="100"/>
  <c r="AN45" i="100"/>
  <c r="AM45" i="100"/>
  <c r="AL45" i="100"/>
  <c r="AK45" i="100"/>
  <c r="AJ45" i="100"/>
  <c r="AI45" i="100"/>
  <c r="AH45" i="100"/>
  <c r="AG45" i="100"/>
  <c r="AF45" i="100"/>
  <c r="AE45" i="100"/>
  <c r="AD45" i="100"/>
  <c r="AC45" i="100"/>
  <c r="AB45" i="100"/>
  <c r="AA45" i="100"/>
  <c r="Z45" i="100"/>
  <c r="Y45" i="100"/>
  <c r="X45" i="100"/>
  <c r="W45" i="100"/>
  <c r="V45" i="100"/>
  <c r="U45" i="100"/>
  <c r="T45" i="100"/>
  <c r="S45" i="100"/>
  <c r="R45" i="100"/>
  <c r="Q45" i="100"/>
  <c r="P45" i="100"/>
  <c r="O45" i="100"/>
  <c r="N45" i="100"/>
  <c r="M45" i="100"/>
  <c r="L45" i="100"/>
  <c r="K45" i="100"/>
  <c r="J45" i="100"/>
  <c r="I45" i="100"/>
  <c r="H45" i="100"/>
  <c r="G45" i="100"/>
  <c r="F45" i="100"/>
  <c r="E45" i="100"/>
  <c r="D45" i="100"/>
  <c r="C45" i="100"/>
  <c r="B45" i="100"/>
  <c r="EF43" i="100"/>
  <c r="EE43" i="100"/>
  <c r="ED43" i="100"/>
  <c r="EC43" i="100"/>
  <c r="EB43" i="100"/>
  <c r="EA43" i="100"/>
  <c r="DZ43" i="100"/>
  <c r="DY43" i="100"/>
  <c r="DX43" i="100"/>
  <c r="DW43" i="100"/>
  <c r="DV43" i="100"/>
  <c r="DU43" i="100"/>
  <c r="DT43" i="100"/>
  <c r="DS43" i="100"/>
  <c r="DR43" i="100"/>
  <c r="DQ43" i="100"/>
  <c r="DP43" i="100"/>
  <c r="DO43" i="100"/>
  <c r="DN43" i="100"/>
  <c r="DM43" i="100"/>
  <c r="DL43" i="100"/>
  <c r="DK43" i="100"/>
  <c r="DJ43" i="100"/>
  <c r="DI43" i="100"/>
  <c r="DH43" i="100"/>
  <c r="DG43" i="100"/>
  <c r="DF43" i="100"/>
  <c r="DE43" i="100"/>
  <c r="DD43" i="100"/>
  <c r="DC43" i="100"/>
  <c r="DB43" i="100"/>
  <c r="DA43" i="100"/>
  <c r="CZ43" i="100"/>
  <c r="CY43" i="100"/>
  <c r="CX43" i="100"/>
  <c r="CW43" i="100"/>
  <c r="CV43" i="100"/>
  <c r="CU43" i="100"/>
  <c r="CT43" i="100"/>
  <c r="CS43" i="100"/>
  <c r="CR43" i="100"/>
  <c r="CQ43" i="100"/>
  <c r="CP43" i="100"/>
  <c r="CO43" i="100"/>
  <c r="CN43" i="100"/>
  <c r="CM43" i="100"/>
  <c r="CL43" i="100"/>
  <c r="CK43" i="100"/>
  <c r="CJ43" i="100"/>
  <c r="CI43" i="100"/>
  <c r="CH43" i="100"/>
  <c r="CG43" i="100"/>
  <c r="CF43" i="100"/>
  <c r="CE43" i="100"/>
  <c r="CD43" i="100"/>
  <c r="CC43" i="100"/>
  <c r="CB43" i="100"/>
  <c r="CA43" i="100"/>
  <c r="BZ43" i="100"/>
  <c r="BY43" i="100"/>
  <c r="BX43" i="100"/>
  <c r="BW43" i="100"/>
  <c r="BV43" i="100"/>
  <c r="BU43" i="100"/>
  <c r="BT43" i="100"/>
  <c r="BS43" i="100"/>
  <c r="BR43" i="100"/>
  <c r="BQ43" i="100"/>
  <c r="BP43" i="100"/>
  <c r="BO43" i="100"/>
  <c r="BN43" i="100"/>
  <c r="BM43" i="100"/>
  <c r="BL43" i="100"/>
  <c r="BK43" i="100"/>
  <c r="BJ43" i="100"/>
  <c r="BI43" i="100"/>
  <c r="BH43" i="100"/>
  <c r="BG43" i="100"/>
  <c r="BF43" i="100"/>
  <c r="BE43" i="100"/>
  <c r="BD43" i="100"/>
  <c r="BC43" i="100"/>
  <c r="BB43" i="100"/>
  <c r="BA43" i="100"/>
  <c r="AZ43" i="100"/>
  <c r="AY43" i="100"/>
  <c r="AX43" i="100"/>
  <c r="AW43" i="100"/>
  <c r="AV43" i="100"/>
  <c r="AU43" i="100"/>
  <c r="AT43" i="100"/>
  <c r="AS43" i="100"/>
  <c r="AR43" i="100"/>
  <c r="AQ43" i="100"/>
  <c r="AP43" i="100"/>
  <c r="AO43" i="100"/>
  <c r="AN43" i="100"/>
  <c r="AM43" i="100"/>
  <c r="AL43" i="100"/>
  <c r="AK43" i="100"/>
  <c r="AJ43" i="100"/>
  <c r="AI43" i="100"/>
  <c r="AH43" i="100"/>
  <c r="AG43" i="100"/>
  <c r="AF43" i="100"/>
  <c r="AE43" i="100"/>
  <c r="AD43" i="100"/>
  <c r="AC43" i="100"/>
  <c r="AB43" i="100"/>
  <c r="AA43" i="100"/>
  <c r="Z43" i="100"/>
  <c r="Y43" i="100"/>
  <c r="X43" i="100"/>
  <c r="W43" i="100"/>
  <c r="V43" i="100"/>
  <c r="U43" i="100"/>
  <c r="T43" i="100"/>
  <c r="S43" i="100"/>
  <c r="R43" i="100"/>
  <c r="Q43" i="100"/>
  <c r="P43" i="100"/>
  <c r="O43" i="100"/>
  <c r="N43" i="100"/>
  <c r="M43" i="100"/>
  <c r="L43" i="100"/>
  <c r="K43" i="100"/>
  <c r="J43" i="100"/>
  <c r="I43" i="100"/>
  <c r="H43" i="100"/>
  <c r="G43" i="100"/>
  <c r="F43" i="100"/>
  <c r="E43" i="100"/>
  <c r="D43" i="100"/>
  <c r="C43" i="100"/>
  <c r="B43" i="100"/>
  <c r="EF42" i="100"/>
  <c r="EE42" i="100"/>
  <c r="ED42" i="100"/>
  <c r="EC42" i="100"/>
  <c r="EB42" i="100"/>
  <c r="EA42" i="100"/>
  <c r="DZ42" i="100"/>
  <c r="DY42" i="100"/>
  <c r="DX42" i="100"/>
  <c r="DW42" i="100"/>
  <c r="DV42" i="100"/>
  <c r="DU42" i="100"/>
  <c r="DT42" i="100"/>
  <c r="DS42" i="100"/>
  <c r="DR42" i="100"/>
  <c r="DQ42" i="100"/>
  <c r="DP42" i="100"/>
  <c r="DO42" i="100"/>
  <c r="DN42" i="100"/>
  <c r="DM42" i="100"/>
  <c r="DL42" i="100"/>
  <c r="DK42" i="100"/>
  <c r="DJ42" i="100"/>
  <c r="DI42" i="100"/>
  <c r="DH42" i="100"/>
  <c r="DG42" i="100"/>
  <c r="DF42" i="100"/>
  <c r="DE42" i="100"/>
  <c r="DD42" i="100"/>
  <c r="DC42" i="100"/>
  <c r="DB42" i="100"/>
  <c r="DA42" i="100"/>
  <c r="CZ42" i="100"/>
  <c r="CY42" i="100"/>
  <c r="CX42" i="100"/>
  <c r="CW42" i="100"/>
  <c r="CV42" i="100"/>
  <c r="CU42" i="100"/>
  <c r="CT42" i="100"/>
  <c r="CS42" i="100"/>
  <c r="CR42" i="100"/>
  <c r="CQ42" i="100"/>
  <c r="CP42" i="100"/>
  <c r="CO42" i="100"/>
  <c r="CN42" i="100"/>
  <c r="CM42" i="100"/>
  <c r="CL42" i="100"/>
  <c r="CK42" i="100"/>
  <c r="CJ42" i="100"/>
  <c r="CI42" i="100"/>
  <c r="CH42" i="100"/>
  <c r="CG42" i="100"/>
  <c r="CF42" i="100"/>
  <c r="CE42" i="100"/>
  <c r="CD42" i="100"/>
  <c r="CC42" i="100"/>
  <c r="CB42" i="100"/>
  <c r="CA42" i="100"/>
  <c r="BZ42" i="100"/>
  <c r="BY42" i="100"/>
  <c r="BX42" i="100"/>
  <c r="BW42" i="100"/>
  <c r="BV42" i="100"/>
  <c r="BU42" i="100"/>
  <c r="BT42" i="100"/>
  <c r="BS42" i="100"/>
  <c r="BR42" i="100"/>
  <c r="BQ42" i="100"/>
  <c r="BP42" i="100"/>
  <c r="BO42" i="100"/>
  <c r="BN42" i="100"/>
  <c r="BM42" i="100"/>
  <c r="BL42" i="100"/>
  <c r="BK42" i="100"/>
  <c r="BJ42" i="100"/>
  <c r="BI42" i="100"/>
  <c r="BH42" i="100"/>
  <c r="BG42" i="100"/>
  <c r="BF42" i="100"/>
  <c r="BE42" i="100"/>
  <c r="BD42" i="100"/>
  <c r="BC42" i="100"/>
  <c r="BB42" i="100"/>
  <c r="BA42" i="100"/>
  <c r="AZ42" i="100"/>
  <c r="AY42" i="100"/>
  <c r="AX42" i="100"/>
  <c r="AW42" i="100"/>
  <c r="AV42" i="100"/>
  <c r="AU42" i="100"/>
  <c r="AT42" i="100"/>
  <c r="AS42" i="100"/>
  <c r="AR42" i="100"/>
  <c r="AQ42" i="100"/>
  <c r="AP42" i="100"/>
  <c r="AO42" i="100"/>
  <c r="AN42" i="100"/>
  <c r="AM42" i="100"/>
  <c r="AL42" i="100"/>
  <c r="AK42" i="100"/>
  <c r="AJ42" i="100"/>
  <c r="AI42" i="100"/>
  <c r="AH42" i="100"/>
  <c r="AG42" i="100"/>
  <c r="AF42" i="100"/>
  <c r="AE42" i="100"/>
  <c r="AD42" i="100"/>
  <c r="AC42" i="100"/>
  <c r="AB42" i="100"/>
  <c r="AA42" i="100"/>
  <c r="Z42" i="100"/>
  <c r="Y42" i="100"/>
  <c r="X42" i="100"/>
  <c r="W42" i="100"/>
  <c r="V42" i="100"/>
  <c r="U42" i="100"/>
  <c r="T42" i="100"/>
  <c r="S42" i="100"/>
  <c r="R42" i="100"/>
  <c r="Q42" i="100"/>
  <c r="P42" i="100"/>
  <c r="O42" i="100"/>
  <c r="N42" i="100"/>
  <c r="M42" i="100"/>
  <c r="L42" i="100"/>
  <c r="K42" i="100"/>
  <c r="J42" i="100"/>
  <c r="I42" i="100"/>
  <c r="H42" i="100"/>
  <c r="G42" i="100"/>
  <c r="F42" i="100"/>
  <c r="E42" i="100"/>
  <c r="D42" i="100"/>
  <c r="C42" i="100"/>
  <c r="B42" i="100"/>
  <c r="EF40" i="100"/>
  <c r="EE40" i="100"/>
  <c r="ED40" i="100"/>
  <c r="EC40" i="100"/>
  <c r="EB40" i="100"/>
  <c r="EA40" i="100"/>
  <c r="DZ40" i="100"/>
  <c r="DY40" i="100"/>
  <c r="DX40" i="100"/>
  <c r="DW40" i="100"/>
  <c r="DV40" i="100"/>
  <c r="DU40" i="100"/>
  <c r="DT40" i="100"/>
  <c r="DS40" i="100"/>
  <c r="DR40" i="100"/>
  <c r="DQ40" i="100"/>
  <c r="DP40" i="100"/>
  <c r="DO40" i="100"/>
  <c r="DN40" i="100"/>
  <c r="DM40" i="100"/>
  <c r="DL40" i="100"/>
  <c r="DK40" i="100"/>
  <c r="DJ40" i="100"/>
  <c r="DI40" i="100"/>
  <c r="DH40" i="100"/>
  <c r="DG40" i="100"/>
  <c r="DF40" i="100"/>
  <c r="DE40" i="100"/>
  <c r="DD40" i="100"/>
  <c r="DC40" i="100"/>
  <c r="DB40" i="100"/>
  <c r="DA40" i="100"/>
  <c r="CZ40" i="100"/>
  <c r="CY40" i="100"/>
  <c r="CX40" i="100"/>
  <c r="CW40" i="100"/>
  <c r="CV40" i="100"/>
  <c r="CU40" i="100"/>
  <c r="CT40" i="100"/>
  <c r="CS40" i="100"/>
  <c r="CR40" i="100"/>
  <c r="CQ40" i="100"/>
  <c r="CP40" i="100"/>
  <c r="CO40" i="100"/>
  <c r="CN40" i="100"/>
  <c r="CM40" i="100"/>
  <c r="CL40" i="100"/>
  <c r="CK40" i="100"/>
  <c r="CJ40" i="100"/>
  <c r="CI40" i="100"/>
  <c r="CH40" i="100"/>
  <c r="CG40" i="100"/>
  <c r="CF40" i="100"/>
  <c r="CE40" i="100"/>
  <c r="CD40" i="100"/>
  <c r="CC40" i="100"/>
  <c r="CB40" i="100"/>
  <c r="CA40" i="100"/>
  <c r="BZ40" i="100"/>
  <c r="BY40" i="100"/>
  <c r="BX40" i="100"/>
  <c r="BW40" i="100"/>
  <c r="BV40" i="100"/>
  <c r="BU40" i="100"/>
  <c r="BT40" i="100"/>
  <c r="BS40" i="100"/>
  <c r="BR40" i="100"/>
  <c r="BQ40" i="100"/>
  <c r="BP40" i="100"/>
  <c r="BO40" i="100"/>
  <c r="BN40" i="100"/>
  <c r="BM40" i="100"/>
  <c r="BL40" i="100"/>
  <c r="BK40" i="100"/>
  <c r="BJ40" i="100"/>
  <c r="BI40" i="100"/>
  <c r="BH40" i="100"/>
  <c r="BG40" i="100"/>
  <c r="BF40" i="100"/>
  <c r="BE40" i="100"/>
  <c r="BD40" i="100"/>
  <c r="BC40" i="100"/>
  <c r="BB40" i="100"/>
  <c r="BA40" i="100"/>
  <c r="AZ40" i="100"/>
  <c r="AY40" i="100"/>
  <c r="AX40" i="100"/>
  <c r="AW40" i="100"/>
  <c r="AV40" i="100"/>
  <c r="AU40" i="100"/>
  <c r="AT40" i="100"/>
  <c r="AS40" i="100"/>
  <c r="AR40" i="100"/>
  <c r="AQ40" i="100"/>
  <c r="AP40" i="100"/>
  <c r="AO40" i="100"/>
  <c r="AN40" i="100"/>
  <c r="AM40" i="100"/>
  <c r="AL40" i="100"/>
  <c r="AK40" i="100"/>
  <c r="AJ40" i="100"/>
  <c r="AI40" i="100"/>
  <c r="AH40" i="100"/>
  <c r="AG40" i="100"/>
  <c r="AF40" i="100"/>
  <c r="AE40" i="100"/>
  <c r="AD40" i="100"/>
  <c r="AC40" i="100"/>
  <c r="AB40" i="100"/>
  <c r="AA40" i="100"/>
  <c r="Z40" i="100"/>
  <c r="Y40" i="100"/>
  <c r="X40" i="100"/>
  <c r="W40" i="100"/>
  <c r="V40" i="100"/>
  <c r="U40" i="100"/>
  <c r="T40" i="100"/>
  <c r="S40" i="100"/>
  <c r="R40" i="100"/>
  <c r="Q40" i="100"/>
  <c r="P40" i="100"/>
  <c r="O40" i="100"/>
  <c r="N40" i="100"/>
  <c r="M40" i="100"/>
  <c r="L40" i="100"/>
  <c r="K40" i="100"/>
  <c r="J40" i="100"/>
  <c r="I40" i="100"/>
  <c r="H40" i="100"/>
  <c r="G40" i="100"/>
  <c r="F40" i="100"/>
  <c r="E40" i="100"/>
  <c r="D40" i="100"/>
  <c r="C40" i="100"/>
  <c r="B40" i="100"/>
  <c r="EF39" i="100"/>
  <c r="EE39" i="100"/>
  <c r="ED39" i="100"/>
  <c r="EC39" i="100"/>
  <c r="EB39" i="100"/>
  <c r="EA39" i="100"/>
  <c r="DZ39" i="100"/>
  <c r="DY39" i="100"/>
  <c r="DX39" i="100"/>
  <c r="DW39" i="100"/>
  <c r="DV39" i="100"/>
  <c r="DU39" i="100"/>
  <c r="DT39" i="100"/>
  <c r="DS39" i="100"/>
  <c r="DR39" i="100"/>
  <c r="DQ39" i="100"/>
  <c r="DP39" i="100"/>
  <c r="DO39" i="100"/>
  <c r="DN39" i="100"/>
  <c r="DM39" i="100"/>
  <c r="DL39" i="100"/>
  <c r="DK39" i="100"/>
  <c r="DJ39" i="100"/>
  <c r="DI39" i="100"/>
  <c r="DH39" i="100"/>
  <c r="DG39" i="100"/>
  <c r="DF39" i="100"/>
  <c r="DE39" i="100"/>
  <c r="DD39" i="100"/>
  <c r="DC39" i="100"/>
  <c r="DB39" i="100"/>
  <c r="DA39" i="100"/>
  <c r="CZ39" i="100"/>
  <c r="CY39" i="100"/>
  <c r="CX39" i="100"/>
  <c r="CW39" i="100"/>
  <c r="CV39" i="100"/>
  <c r="CU39" i="100"/>
  <c r="CT39" i="100"/>
  <c r="CS39" i="100"/>
  <c r="CR39" i="100"/>
  <c r="CQ39" i="100"/>
  <c r="CP39" i="100"/>
  <c r="CO39" i="100"/>
  <c r="CN39" i="100"/>
  <c r="CM39" i="100"/>
  <c r="CL39" i="100"/>
  <c r="CK39" i="100"/>
  <c r="CJ39" i="100"/>
  <c r="CI39" i="100"/>
  <c r="CH39" i="100"/>
  <c r="CG39" i="100"/>
  <c r="CF39" i="100"/>
  <c r="CE39" i="100"/>
  <c r="CD39" i="100"/>
  <c r="CC39" i="100"/>
  <c r="CB39" i="100"/>
  <c r="CA39" i="100"/>
  <c r="BZ39" i="100"/>
  <c r="BY39" i="100"/>
  <c r="BX39" i="100"/>
  <c r="BW39" i="100"/>
  <c r="BV39" i="100"/>
  <c r="BU39" i="100"/>
  <c r="BT39" i="100"/>
  <c r="BS39" i="100"/>
  <c r="BR39" i="100"/>
  <c r="BQ39" i="100"/>
  <c r="BP39" i="100"/>
  <c r="BO39" i="100"/>
  <c r="BN39" i="100"/>
  <c r="BM39" i="100"/>
  <c r="BL39" i="100"/>
  <c r="BK39" i="100"/>
  <c r="BJ39" i="100"/>
  <c r="BI39" i="100"/>
  <c r="BH39" i="100"/>
  <c r="BG39" i="100"/>
  <c r="BF39" i="100"/>
  <c r="BE39" i="100"/>
  <c r="BD39" i="100"/>
  <c r="BC39" i="100"/>
  <c r="BB39" i="100"/>
  <c r="BA39" i="100"/>
  <c r="AZ39" i="100"/>
  <c r="AY39" i="100"/>
  <c r="AX39" i="100"/>
  <c r="AW39" i="100"/>
  <c r="AV39" i="100"/>
  <c r="AU39" i="100"/>
  <c r="AT39" i="100"/>
  <c r="AS39" i="100"/>
  <c r="AR39" i="100"/>
  <c r="AQ39" i="100"/>
  <c r="AP39" i="100"/>
  <c r="AO39" i="100"/>
  <c r="AN39" i="100"/>
  <c r="AM39" i="100"/>
  <c r="AL39" i="100"/>
  <c r="AK39" i="100"/>
  <c r="AJ39" i="100"/>
  <c r="AI39" i="100"/>
  <c r="AH39" i="100"/>
  <c r="AG39" i="100"/>
  <c r="AF39" i="100"/>
  <c r="AE39" i="100"/>
  <c r="AD39" i="100"/>
  <c r="AC39" i="100"/>
  <c r="AB39" i="100"/>
  <c r="AA39" i="100"/>
  <c r="Z39" i="100"/>
  <c r="Y39" i="100"/>
  <c r="X39" i="100"/>
  <c r="W39" i="100"/>
  <c r="V39" i="100"/>
  <c r="U39" i="100"/>
  <c r="T39" i="100"/>
  <c r="S39" i="100"/>
  <c r="R39" i="100"/>
  <c r="Q39" i="100"/>
  <c r="P39" i="100"/>
  <c r="O39" i="100"/>
  <c r="N39" i="100"/>
  <c r="M39" i="100"/>
  <c r="L39" i="100"/>
  <c r="K39" i="100"/>
  <c r="J39" i="100"/>
  <c r="I39" i="100"/>
  <c r="H39" i="100"/>
  <c r="G39" i="100"/>
  <c r="F39" i="100"/>
  <c r="E39" i="100"/>
  <c r="D39" i="100"/>
  <c r="C39" i="100"/>
  <c r="B39" i="100"/>
  <c r="EF37" i="100"/>
  <c r="EE37" i="100"/>
  <c r="ED37" i="100"/>
  <c r="EC37" i="100"/>
  <c r="EB37" i="100"/>
  <c r="EA37" i="100"/>
  <c r="DZ37" i="100"/>
  <c r="DY37" i="100"/>
  <c r="DX37" i="100"/>
  <c r="DW37" i="100"/>
  <c r="DV37" i="100"/>
  <c r="DU37" i="100"/>
  <c r="DT37" i="100"/>
  <c r="DS37" i="100"/>
  <c r="DR37" i="100"/>
  <c r="DQ37" i="100"/>
  <c r="DP37" i="100"/>
  <c r="DO37" i="100"/>
  <c r="DN37" i="100"/>
  <c r="DM37" i="100"/>
  <c r="DL37" i="100"/>
  <c r="DK37" i="100"/>
  <c r="DJ37" i="100"/>
  <c r="DI37" i="100"/>
  <c r="DH37" i="100"/>
  <c r="DG37" i="100"/>
  <c r="DF37" i="100"/>
  <c r="DE37" i="100"/>
  <c r="DD37" i="100"/>
  <c r="DC37" i="100"/>
  <c r="DB37" i="100"/>
  <c r="DA37" i="100"/>
  <c r="CZ37" i="100"/>
  <c r="CY37" i="100"/>
  <c r="CX37" i="100"/>
  <c r="CW37" i="100"/>
  <c r="CV37" i="100"/>
  <c r="CU37" i="100"/>
  <c r="CT37" i="100"/>
  <c r="CS37" i="100"/>
  <c r="CR37" i="100"/>
  <c r="CQ37" i="100"/>
  <c r="CP37" i="100"/>
  <c r="CO37" i="100"/>
  <c r="CN37" i="100"/>
  <c r="CM37" i="100"/>
  <c r="CL37" i="100"/>
  <c r="CK37" i="100"/>
  <c r="CJ37" i="100"/>
  <c r="CI37" i="100"/>
  <c r="CH37" i="100"/>
  <c r="CG37" i="100"/>
  <c r="CF37" i="100"/>
  <c r="CE37" i="100"/>
  <c r="CD37" i="100"/>
  <c r="CC37" i="100"/>
  <c r="CB37" i="100"/>
  <c r="CA37" i="100"/>
  <c r="BZ37" i="100"/>
  <c r="BY37" i="100"/>
  <c r="BX37" i="100"/>
  <c r="BW37" i="100"/>
  <c r="BV37" i="100"/>
  <c r="BU37" i="100"/>
  <c r="BT37" i="100"/>
  <c r="BS37" i="100"/>
  <c r="BR37" i="100"/>
  <c r="BQ37" i="100"/>
  <c r="BP37" i="100"/>
  <c r="BO37" i="100"/>
  <c r="BN37" i="100"/>
  <c r="BM37" i="100"/>
  <c r="BL37" i="100"/>
  <c r="BK37" i="100"/>
  <c r="BJ37" i="100"/>
  <c r="BI37" i="100"/>
  <c r="BH37" i="100"/>
  <c r="BG37" i="100"/>
  <c r="BF37" i="100"/>
  <c r="BE37" i="100"/>
  <c r="BD37" i="100"/>
  <c r="BC37" i="100"/>
  <c r="BB37" i="100"/>
  <c r="BA37" i="100"/>
  <c r="AZ37" i="100"/>
  <c r="AY37" i="100"/>
  <c r="AX37" i="100"/>
  <c r="AW37" i="100"/>
  <c r="AV37" i="100"/>
  <c r="AU37" i="100"/>
  <c r="AT37" i="100"/>
  <c r="AS37" i="100"/>
  <c r="AR37" i="100"/>
  <c r="AQ37" i="100"/>
  <c r="AP37" i="100"/>
  <c r="AO37" i="100"/>
  <c r="AN37" i="100"/>
  <c r="AM37" i="100"/>
  <c r="AL37" i="100"/>
  <c r="AK37" i="100"/>
  <c r="AJ37" i="100"/>
  <c r="AI37" i="100"/>
  <c r="AH37" i="100"/>
  <c r="AG37" i="100"/>
  <c r="AF37" i="100"/>
  <c r="AE37" i="100"/>
  <c r="AD37" i="100"/>
  <c r="AC37" i="100"/>
  <c r="AB37" i="100"/>
  <c r="AA37" i="100"/>
  <c r="Z37" i="100"/>
  <c r="Y37" i="100"/>
  <c r="X37" i="100"/>
  <c r="W37" i="100"/>
  <c r="V37" i="100"/>
  <c r="U37" i="100"/>
  <c r="T37" i="100"/>
  <c r="S37" i="100"/>
  <c r="R37" i="100"/>
  <c r="Q37" i="100"/>
  <c r="P37" i="100"/>
  <c r="O37" i="100"/>
  <c r="N37" i="100"/>
  <c r="M37" i="100"/>
  <c r="L37" i="100"/>
  <c r="K37" i="100"/>
  <c r="J37" i="100"/>
  <c r="I37" i="100"/>
  <c r="H37" i="100"/>
  <c r="G37" i="100"/>
  <c r="F37" i="100"/>
  <c r="E37" i="100"/>
  <c r="D37" i="100"/>
  <c r="C37" i="100"/>
  <c r="B37" i="100"/>
  <c r="EF36" i="100"/>
  <c r="EE36" i="100"/>
  <c r="ED36" i="100"/>
  <c r="EC36" i="100"/>
  <c r="EB36" i="100"/>
  <c r="EA36" i="100"/>
  <c r="DZ36" i="100"/>
  <c r="DY36" i="100"/>
  <c r="DX36" i="100"/>
  <c r="DW36" i="100"/>
  <c r="DV36" i="100"/>
  <c r="DU36" i="100"/>
  <c r="DT36" i="100"/>
  <c r="DS36" i="100"/>
  <c r="DR36" i="100"/>
  <c r="DQ36" i="100"/>
  <c r="DP36" i="100"/>
  <c r="DO36" i="100"/>
  <c r="DN36" i="100"/>
  <c r="DM36" i="100"/>
  <c r="DL36" i="100"/>
  <c r="DK36" i="100"/>
  <c r="DJ36" i="100"/>
  <c r="DI36" i="100"/>
  <c r="DH36" i="100"/>
  <c r="DG36" i="100"/>
  <c r="DF36" i="100"/>
  <c r="DE36" i="100"/>
  <c r="DD36" i="100"/>
  <c r="DC36" i="100"/>
  <c r="DB36" i="100"/>
  <c r="DA36" i="100"/>
  <c r="CZ36" i="100"/>
  <c r="CY36" i="100"/>
  <c r="CX36" i="100"/>
  <c r="CW36" i="100"/>
  <c r="CV36" i="100"/>
  <c r="CU36" i="100"/>
  <c r="CT36" i="100"/>
  <c r="CS36" i="100"/>
  <c r="CR36" i="100"/>
  <c r="CQ36" i="100"/>
  <c r="CP36" i="100"/>
  <c r="CO36" i="100"/>
  <c r="CN36" i="100"/>
  <c r="CM36" i="100"/>
  <c r="CL36" i="100"/>
  <c r="CK36" i="100"/>
  <c r="CJ36" i="100"/>
  <c r="CI36" i="100"/>
  <c r="CH36" i="100"/>
  <c r="CG36" i="100"/>
  <c r="CF36" i="100"/>
  <c r="CE36" i="100"/>
  <c r="CD36" i="100"/>
  <c r="CC36" i="100"/>
  <c r="CB36" i="100"/>
  <c r="CA36" i="100"/>
  <c r="BZ36" i="100"/>
  <c r="BY36" i="100"/>
  <c r="BX36" i="100"/>
  <c r="BW36" i="100"/>
  <c r="BV36" i="100"/>
  <c r="BU36" i="100"/>
  <c r="BT36" i="100"/>
  <c r="BS36" i="100"/>
  <c r="BR36" i="100"/>
  <c r="BQ36" i="100"/>
  <c r="BP36" i="100"/>
  <c r="BO36" i="100"/>
  <c r="BN36" i="100"/>
  <c r="BM36" i="100"/>
  <c r="BL36" i="100"/>
  <c r="BK36" i="100"/>
  <c r="BJ36" i="100"/>
  <c r="BI36" i="100"/>
  <c r="BH36" i="100"/>
  <c r="BG36" i="100"/>
  <c r="BF36" i="100"/>
  <c r="BE36" i="100"/>
  <c r="BD36" i="100"/>
  <c r="BC36" i="100"/>
  <c r="BB36" i="100"/>
  <c r="BA36" i="100"/>
  <c r="AZ36" i="100"/>
  <c r="AY36" i="100"/>
  <c r="AX36" i="100"/>
  <c r="AW36" i="100"/>
  <c r="AV36" i="100"/>
  <c r="AU36" i="100"/>
  <c r="AT36" i="100"/>
  <c r="AS36" i="100"/>
  <c r="AR36" i="100"/>
  <c r="AQ36" i="100"/>
  <c r="AP36" i="100"/>
  <c r="AO36" i="100"/>
  <c r="AN36" i="100"/>
  <c r="AM36" i="100"/>
  <c r="AL36" i="100"/>
  <c r="AK36" i="100"/>
  <c r="AJ36" i="100"/>
  <c r="AI36" i="100"/>
  <c r="AH36" i="100"/>
  <c r="AG36" i="100"/>
  <c r="AF36" i="100"/>
  <c r="AE36" i="100"/>
  <c r="AD36" i="100"/>
  <c r="AC36" i="100"/>
  <c r="AB36" i="100"/>
  <c r="AA36" i="100"/>
  <c r="Z36" i="100"/>
  <c r="Y36" i="100"/>
  <c r="X36" i="100"/>
  <c r="W36" i="100"/>
  <c r="V36" i="100"/>
  <c r="U36" i="100"/>
  <c r="T36" i="100"/>
  <c r="S36" i="100"/>
  <c r="R36" i="100"/>
  <c r="Q36" i="100"/>
  <c r="P36" i="100"/>
  <c r="O36" i="100"/>
  <c r="N36" i="100"/>
  <c r="M36" i="100"/>
  <c r="L36" i="100"/>
  <c r="K36" i="100"/>
  <c r="J36" i="100"/>
  <c r="I36" i="100"/>
  <c r="H36" i="100"/>
  <c r="G36" i="100"/>
  <c r="F36" i="100"/>
  <c r="E36" i="100"/>
  <c r="D36" i="100"/>
  <c r="C36" i="100"/>
  <c r="B36" i="100"/>
  <c r="EF34" i="100"/>
  <c r="EE34" i="100"/>
  <c r="ED34" i="100"/>
  <c r="EC34" i="100"/>
  <c r="EB34" i="100"/>
  <c r="EA34" i="100"/>
  <c r="DZ34" i="100"/>
  <c r="DY34" i="100"/>
  <c r="DX34" i="100"/>
  <c r="DW34" i="100"/>
  <c r="DV34" i="100"/>
  <c r="DU34" i="100"/>
  <c r="DT34" i="100"/>
  <c r="DS34" i="100"/>
  <c r="DR34" i="100"/>
  <c r="DQ34" i="100"/>
  <c r="DP34" i="100"/>
  <c r="DO34" i="100"/>
  <c r="DN34" i="100"/>
  <c r="DM34" i="100"/>
  <c r="DL34" i="100"/>
  <c r="DK34" i="100"/>
  <c r="DJ34" i="100"/>
  <c r="DI34" i="100"/>
  <c r="DH34" i="100"/>
  <c r="DG34" i="100"/>
  <c r="DF34" i="100"/>
  <c r="DE34" i="100"/>
  <c r="DD34" i="100"/>
  <c r="DC34" i="100"/>
  <c r="DB34" i="100"/>
  <c r="DA34" i="100"/>
  <c r="CZ34" i="100"/>
  <c r="CY34" i="100"/>
  <c r="CX34" i="100"/>
  <c r="CW34" i="100"/>
  <c r="CV34" i="100"/>
  <c r="CU34" i="100"/>
  <c r="CT34" i="100"/>
  <c r="CS34" i="100"/>
  <c r="CR34" i="100"/>
  <c r="CQ34" i="100"/>
  <c r="CP34" i="100"/>
  <c r="CO34" i="100"/>
  <c r="CN34" i="100"/>
  <c r="CM34" i="100"/>
  <c r="CL34" i="100"/>
  <c r="CK34" i="100"/>
  <c r="CJ34" i="100"/>
  <c r="CI34" i="100"/>
  <c r="CH34" i="100"/>
  <c r="CG34" i="100"/>
  <c r="CF34" i="100"/>
  <c r="CE34" i="100"/>
  <c r="CD34" i="100"/>
  <c r="CC34" i="100"/>
  <c r="CB34" i="100"/>
  <c r="CA34" i="100"/>
  <c r="BZ34" i="100"/>
  <c r="BY34" i="100"/>
  <c r="BX34" i="100"/>
  <c r="BW34" i="100"/>
  <c r="BV34" i="100"/>
  <c r="BU34" i="100"/>
  <c r="BT34" i="100"/>
  <c r="BS34" i="100"/>
  <c r="BR34" i="100"/>
  <c r="BQ34" i="100"/>
  <c r="BP34" i="100"/>
  <c r="BO34" i="100"/>
  <c r="BN34" i="100"/>
  <c r="BM34" i="100"/>
  <c r="BL34" i="100"/>
  <c r="BK34" i="100"/>
  <c r="BJ34" i="100"/>
  <c r="BI34" i="100"/>
  <c r="BH34" i="100"/>
  <c r="BG34" i="100"/>
  <c r="BF34" i="100"/>
  <c r="BE34" i="100"/>
  <c r="BD34" i="100"/>
  <c r="BC34" i="100"/>
  <c r="BB34" i="100"/>
  <c r="BA34" i="100"/>
  <c r="AZ34" i="100"/>
  <c r="AY34" i="100"/>
  <c r="AX34" i="100"/>
  <c r="AW34" i="100"/>
  <c r="AV34" i="100"/>
  <c r="AU34" i="100"/>
  <c r="AT34" i="100"/>
  <c r="AS34" i="100"/>
  <c r="AR34" i="100"/>
  <c r="AQ34" i="100"/>
  <c r="AP34" i="100"/>
  <c r="AO34" i="100"/>
  <c r="AN34" i="100"/>
  <c r="AM34" i="100"/>
  <c r="AL34" i="100"/>
  <c r="AK34" i="100"/>
  <c r="AJ34" i="100"/>
  <c r="AI34" i="100"/>
  <c r="AH34" i="100"/>
  <c r="AG34" i="100"/>
  <c r="AF34" i="100"/>
  <c r="AE34" i="100"/>
  <c r="AD34" i="100"/>
  <c r="AC34" i="100"/>
  <c r="AB34" i="100"/>
  <c r="AA34" i="100"/>
  <c r="Z34" i="100"/>
  <c r="Y34" i="100"/>
  <c r="X34" i="100"/>
  <c r="W34" i="100"/>
  <c r="V34" i="100"/>
  <c r="U34" i="100"/>
  <c r="T34" i="100"/>
  <c r="S34" i="100"/>
  <c r="R34" i="100"/>
  <c r="Q34" i="100"/>
  <c r="P34" i="100"/>
  <c r="O34" i="100"/>
  <c r="N34" i="100"/>
  <c r="M34" i="100"/>
  <c r="L34" i="100"/>
  <c r="K34" i="100"/>
  <c r="J34" i="100"/>
  <c r="I34" i="100"/>
  <c r="H34" i="100"/>
  <c r="G34" i="100"/>
  <c r="F34" i="100"/>
  <c r="E34" i="100"/>
  <c r="D34" i="100"/>
  <c r="C34" i="100"/>
  <c r="B34" i="100"/>
  <c r="EF33" i="100"/>
  <c r="EE33" i="100"/>
  <c r="ED33" i="100"/>
  <c r="EC33" i="100"/>
  <c r="EB33" i="100"/>
  <c r="EA33" i="100"/>
  <c r="DZ33" i="100"/>
  <c r="DY33" i="100"/>
  <c r="DX33" i="100"/>
  <c r="DW33" i="100"/>
  <c r="DV33" i="100"/>
  <c r="DU33" i="100"/>
  <c r="DT33" i="100"/>
  <c r="DS33" i="100"/>
  <c r="DR33" i="100"/>
  <c r="DQ33" i="100"/>
  <c r="DP33" i="100"/>
  <c r="DO33" i="100"/>
  <c r="DN33" i="100"/>
  <c r="DM33" i="100"/>
  <c r="DL33" i="100"/>
  <c r="DK33" i="100"/>
  <c r="DJ33" i="100"/>
  <c r="DI33" i="100"/>
  <c r="DH33" i="100"/>
  <c r="DG33" i="100"/>
  <c r="DF33" i="100"/>
  <c r="DE33" i="100"/>
  <c r="DD33" i="100"/>
  <c r="DC33" i="100"/>
  <c r="DB33" i="100"/>
  <c r="DA33" i="100"/>
  <c r="CZ33" i="100"/>
  <c r="CY33" i="100"/>
  <c r="CX33" i="100"/>
  <c r="CW33" i="100"/>
  <c r="CV33" i="100"/>
  <c r="CU33" i="100"/>
  <c r="CT33" i="100"/>
  <c r="CS33" i="100"/>
  <c r="CR33" i="100"/>
  <c r="CQ33" i="100"/>
  <c r="CP33" i="100"/>
  <c r="CO33" i="100"/>
  <c r="CN33" i="100"/>
  <c r="CM33" i="100"/>
  <c r="CL33" i="100"/>
  <c r="CK33" i="100"/>
  <c r="CJ33" i="100"/>
  <c r="CI33" i="100"/>
  <c r="CH33" i="100"/>
  <c r="CG33" i="100"/>
  <c r="CF33" i="100"/>
  <c r="CE33" i="100"/>
  <c r="CD33" i="100"/>
  <c r="CC33" i="100"/>
  <c r="CB33" i="100"/>
  <c r="CA33" i="100"/>
  <c r="BZ33" i="100"/>
  <c r="BY33" i="100"/>
  <c r="BX33" i="100"/>
  <c r="BW33" i="100"/>
  <c r="BV33" i="100"/>
  <c r="BU33" i="100"/>
  <c r="BT33" i="100"/>
  <c r="BS33" i="100"/>
  <c r="BR33" i="100"/>
  <c r="BQ33" i="100"/>
  <c r="BP33" i="100"/>
  <c r="BO33" i="100"/>
  <c r="BN33" i="100"/>
  <c r="BM33" i="100"/>
  <c r="BL33" i="100"/>
  <c r="BK33" i="100"/>
  <c r="BJ33" i="100"/>
  <c r="BI33" i="100"/>
  <c r="BH33" i="100"/>
  <c r="BG33" i="100"/>
  <c r="BF33" i="100"/>
  <c r="BE33" i="100"/>
  <c r="BD33" i="100"/>
  <c r="BC33" i="100"/>
  <c r="BB33" i="100"/>
  <c r="BA33" i="100"/>
  <c r="AZ33" i="100"/>
  <c r="AY33" i="100"/>
  <c r="AX33" i="100"/>
  <c r="AW33" i="100"/>
  <c r="AV33" i="100"/>
  <c r="AU33" i="100"/>
  <c r="AT33" i="100"/>
  <c r="AS33" i="100"/>
  <c r="AR33" i="100"/>
  <c r="AQ33" i="100"/>
  <c r="AP33" i="100"/>
  <c r="AO33" i="100"/>
  <c r="AN33" i="100"/>
  <c r="AM33" i="100"/>
  <c r="AL33" i="100"/>
  <c r="AK33" i="100"/>
  <c r="AJ33" i="100"/>
  <c r="AI33" i="100"/>
  <c r="AH33" i="100"/>
  <c r="AG33" i="100"/>
  <c r="AF33" i="100"/>
  <c r="AE33" i="100"/>
  <c r="AD33" i="100"/>
  <c r="AC33" i="100"/>
  <c r="AB33" i="100"/>
  <c r="AA33" i="100"/>
  <c r="Z33" i="100"/>
  <c r="Y33" i="100"/>
  <c r="X33" i="100"/>
  <c r="W33" i="100"/>
  <c r="V33" i="100"/>
  <c r="U33" i="100"/>
  <c r="T33" i="100"/>
  <c r="S33" i="100"/>
  <c r="R33" i="100"/>
  <c r="Q33" i="100"/>
  <c r="P33" i="100"/>
  <c r="O33" i="100"/>
  <c r="N33" i="100"/>
  <c r="M33" i="100"/>
  <c r="L33" i="100"/>
  <c r="K33" i="100"/>
  <c r="J33" i="100"/>
  <c r="I33" i="100"/>
  <c r="H33" i="100"/>
  <c r="G33" i="100"/>
  <c r="F33" i="100"/>
  <c r="E33" i="100"/>
  <c r="D33" i="100"/>
  <c r="C33" i="100"/>
  <c r="B33" i="100"/>
  <c r="EF31" i="100"/>
  <c r="EE31" i="100"/>
  <c r="ED31" i="100"/>
  <c r="EC31" i="100"/>
  <c r="EB31" i="100"/>
  <c r="EA31" i="100"/>
  <c r="DZ31" i="100"/>
  <c r="DY31" i="100"/>
  <c r="DX31" i="100"/>
  <c r="DW31" i="100"/>
  <c r="DV31" i="100"/>
  <c r="DU31" i="100"/>
  <c r="DT31" i="100"/>
  <c r="DS31" i="100"/>
  <c r="DR31" i="100"/>
  <c r="DQ31" i="100"/>
  <c r="DP31" i="100"/>
  <c r="DO31" i="100"/>
  <c r="DN31" i="100"/>
  <c r="DM31" i="100"/>
  <c r="DL31" i="100"/>
  <c r="DK31" i="100"/>
  <c r="DJ31" i="100"/>
  <c r="DI31" i="100"/>
  <c r="DH31" i="100"/>
  <c r="DG31" i="100"/>
  <c r="DF31" i="100"/>
  <c r="DE31" i="100"/>
  <c r="DD31" i="100"/>
  <c r="DC31" i="100"/>
  <c r="DB31" i="100"/>
  <c r="DA31" i="100"/>
  <c r="CZ31" i="100"/>
  <c r="CY31" i="100"/>
  <c r="CX31" i="100"/>
  <c r="CW31" i="100"/>
  <c r="CV31" i="100"/>
  <c r="CU31" i="100"/>
  <c r="CT31" i="100"/>
  <c r="CS31" i="100"/>
  <c r="CR31" i="100"/>
  <c r="CQ31" i="100"/>
  <c r="CP31" i="100"/>
  <c r="CO31" i="100"/>
  <c r="CN31" i="100"/>
  <c r="CM31" i="100"/>
  <c r="CL31" i="100"/>
  <c r="CK31" i="100"/>
  <c r="CJ31" i="100"/>
  <c r="CI31" i="100"/>
  <c r="CH31" i="100"/>
  <c r="CG31" i="100"/>
  <c r="CF31" i="100"/>
  <c r="CE31" i="100"/>
  <c r="CD31" i="100"/>
  <c r="CC31" i="100"/>
  <c r="CB31" i="100"/>
  <c r="CA31" i="100"/>
  <c r="BZ31" i="100"/>
  <c r="BY31" i="100"/>
  <c r="BX31" i="100"/>
  <c r="BW31" i="100"/>
  <c r="BV31" i="100"/>
  <c r="BU31" i="100"/>
  <c r="BT31" i="100"/>
  <c r="BS31" i="100"/>
  <c r="BR31" i="100"/>
  <c r="BQ31" i="100"/>
  <c r="BP31" i="100"/>
  <c r="BO31" i="100"/>
  <c r="BN31" i="100"/>
  <c r="BM31" i="100"/>
  <c r="BL31" i="100"/>
  <c r="BK31" i="100"/>
  <c r="BJ31" i="100"/>
  <c r="BI31" i="100"/>
  <c r="BH31" i="100"/>
  <c r="BG31" i="100"/>
  <c r="BF31" i="100"/>
  <c r="BE31" i="100"/>
  <c r="BD31" i="100"/>
  <c r="BC31" i="100"/>
  <c r="BB31" i="100"/>
  <c r="BA31" i="100"/>
  <c r="AZ31" i="100"/>
  <c r="AY31" i="100"/>
  <c r="AX31" i="100"/>
  <c r="AW31" i="100"/>
  <c r="AV31" i="100"/>
  <c r="AU31" i="100"/>
  <c r="AT31" i="100"/>
  <c r="AS31" i="100"/>
  <c r="AR31" i="100"/>
  <c r="AQ31" i="100"/>
  <c r="AP31" i="100"/>
  <c r="AO31" i="100"/>
  <c r="AN31" i="100"/>
  <c r="AM31" i="100"/>
  <c r="AL31" i="100"/>
  <c r="AK31"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E31" i="100"/>
  <c r="D31" i="100"/>
  <c r="C31" i="100"/>
  <c r="B31" i="100"/>
  <c r="EF30" i="100"/>
  <c r="EE30" i="100"/>
  <c r="ED30" i="100"/>
  <c r="EC30" i="100"/>
  <c r="EB30" i="100"/>
  <c r="EA30" i="100"/>
  <c r="DZ30" i="100"/>
  <c r="DY30" i="100"/>
  <c r="DX30" i="100"/>
  <c r="DW30" i="100"/>
  <c r="DV30" i="100"/>
  <c r="DU30" i="100"/>
  <c r="DT30" i="100"/>
  <c r="DS30" i="100"/>
  <c r="DR30" i="100"/>
  <c r="DQ30" i="100"/>
  <c r="DP30" i="100"/>
  <c r="DO30" i="100"/>
  <c r="DN30" i="100"/>
  <c r="DM30" i="100"/>
  <c r="DL30" i="100"/>
  <c r="DK30" i="100"/>
  <c r="DJ30" i="100"/>
  <c r="DI30" i="100"/>
  <c r="DH30" i="100"/>
  <c r="DG30" i="100"/>
  <c r="DF30" i="100"/>
  <c r="DE30" i="100"/>
  <c r="DD30" i="100"/>
  <c r="DC30" i="100"/>
  <c r="DB30" i="100"/>
  <c r="DA30" i="100"/>
  <c r="CZ30" i="100"/>
  <c r="CY30" i="100"/>
  <c r="CX30" i="100"/>
  <c r="CW30" i="100"/>
  <c r="CV30" i="100"/>
  <c r="CU30" i="100"/>
  <c r="CT30" i="100"/>
  <c r="CS30" i="100"/>
  <c r="CR30" i="100"/>
  <c r="CQ30" i="100"/>
  <c r="CP30" i="100"/>
  <c r="CO30" i="100"/>
  <c r="CN30" i="100"/>
  <c r="CM30" i="100"/>
  <c r="CL30" i="100"/>
  <c r="CK30" i="100"/>
  <c r="CJ30" i="100"/>
  <c r="CI30" i="100"/>
  <c r="CH30" i="100"/>
  <c r="CG30" i="100"/>
  <c r="CF30" i="100"/>
  <c r="CE30" i="100"/>
  <c r="CD30" i="100"/>
  <c r="CC30" i="100"/>
  <c r="CB30" i="100"/>
  <c r="CA30" i="100"/>
  <c r="BZ30" i="100"/>
  <c r="BY30" i="100"/>
  <c r="BX30" i="100"/>
  <c r="BW30" i="100"/>
  <c r="BV30" i="100"/>
  <c r="BU30" i="100"/>
  <c r="BT30" i="100"/>
  <c r="BS30" i="100"/>
  <c r="BR30" i="100"/>
  <c r="BQ30" i="100"/>
  <c r="BP30" i="100"/>
  <c r="BO30" i="100"/>
  <c r="BN30" i="100"/>
  <c r="BM30" i="100"/>
  <c r="BL30" i="100"/>
  <c r="BK30" i="100"/>
  <c r="BJ30" i="100"/>
  <c r="BI30" i="100"/>
  <c r="BH30" i="100"/>
  <c r="BG30" i="100"/>
  <c r="BF30" i="100"/>
  <c r="BE30" i="100"/>
  <c r="BD30" i="100"/>
  <c r="BC30" i="100"/>
  <c r="BB30" i="100"/>
  <c r="BA30" i="100"/>
  <c r="AZ30" i="100"/>
  <c r="AY30" i="100"/>
  <c r="AX30" i="100"/>
  <c r="AW30" i="100"/>
  <c r="AV30" i="100"/>
  <c r="AU30" i="100"/>
  <c r="AT30" i="100"/>
  <c r="AS30" i="100"/>
  <c r="AR30" i="100"/>
  <c r="AQ30" i="100"/>
  <c r="AP30" i="100"/>
  <c r="AO30" i="100"/>
  <c r="AN30" i="100"/>
  <c r="AM30" i="100"/>
  <c r="AL30" i="100"/>
  <c r="AK30" i="100"/>
  <c r="AJ30" i="100"/>
  <c r="AI30" i="100"/>
  <c r="AH30" i="100"/>
  <c r="AG30" i="100"/>
  <c r="AF30" i="100"/>
  <c r="AE30" i="100"/>
  <c r="AD30" i="100"/>
  <c r="AC30" i="100"/>
  <c r="AB30" i="100"/>
  <c r="AA30" i="100"/>
  <c r="Z30" i="100"/>
  <c r="Y30" i="100"/>
  <c r="X30" i="100"/>
  <c r="W30" i="100"/>
  <c r="V30" i="100"/>
  <c r="U30" i="100"/>
  <c r="T30" i="100"/>
  <c r="S30" i="100"/>
  <c r="R30" i="100"/>
  <c r="Q30" i="100"/>
  <c r="P30" i="100"/>
  <c r="O30" i="100"/>
  <c r="N30" i="100"/>
  <c r="M30" i="100"/>
  <c r="L30" i="100"/>
  <c r="K30" i="100"/>
  <c r="J30" i="100"/>
  <c r="I30" i="100"/>
  <c r="H30" i="100"/>
  <c r="G30" i="100"/>
  <c r="F30" i="100"/>
  <c r="E30" i="100"/>
  <c r="D30" i="100"/>
  <c r="C30" i="100"/>
  <c r="B30" i="100"/>
  <c r="EF28" i="100"/>
  <c r="EE28" i="100"/>
  <c r="ED28" i="100"/>
  <c r="EC28" i="100"/>
  <c r="EB28" i="100"/>
  <c r="EA28" i="100"/>
  <c r="DZ28" i="100"/>
  <c r="DY28" i="100"/>
  <c r="DX28" i="100"/>
  <c r="DW28" i="100"/>
  <c r="DV28" i="100"/>
  <c r="DU28" i="100"/>
  <c r="DT28" i="100"/>
  <c r="DS28" i="100"/>
  <c r="DR28" i="100"/>
  <c r="DQ28" i="100"/>
  <c r="DP28" i="100"/>
  <c r="DO28" i="100"/>
  <c r="DN28" i="100"/>
  <c r="DM28" i="100"/>
  <c r="DL28" i="100"/>
  <c r="DK28" i="100"/>
  <c r="DJ28" i="100"/>
  <c r="DI28" i="100"/>
  <c r="DH28" i="100"/>
  <c r="DG28" i="100"/>
  <c r="DF28" i="100"/>
  <c r="DE28" i="100"/>
  <c r="DD28" i="100"/>
  <c r="DC28" i="100"/>
  <c r="DB28" i="100"/>
  <c r="DA28" i="100"/>
  <c r="CZ28" i="100"/>
  <c r="CY28" i="100"/>
  <c r="CX28" i="100"/>
  <c r="CW28" i="100"/>
  <c r="CV28" i="100"/>
  <c r="CU28" i="100"/>
  <c r="CT28" i="100"/>
  <c r="CS28" i="100"/>
  <c r="CR28" i="100"/>
  <c r="CQ28" i="100"/>
  <c r="CP28" i="100"/>
  <c r="CO28" i="100"/>
  <c r="CN28" i="100"/>
  <c r="CM28" i="100"/>
  <c r="CL28" i="100"/>
  <c r="CK28" i="100"/>
  <c r="CJ28" i="100"/>
  <c r="CI28" i="100"/>
  <c r="CH28" i="100"/>
  <c r="CG28" i="100"/>
  <c r="CF28" i="100"/>
  <c r="CE28" i="100"/>
  <c r="CD28" i="100"/>
  <c r="CC28" i="100"/>
  <c r="CB28" i="100"/>
  <c r="CA28" i="100"/>
  <c r="BZ28" i="100"/>
  <c r="BY28" i="100"/>
  <c r="BX28" i="100"/>
  <c r="BW28" i="100"/>
  <c r="BV28" i="100"/>
  <c r="BU28" i="100"/>
  <c r="BT28" i="100"/>
  <c r="BS28" i="100"/>
  <c r="BR28" i="100"/>
  <c r="BQ28" i="100"/>
  <c r="BP28" i="100"/>
  <c r="BO28" i="100"/>
  <c r="BN28" i="100"/>
  <c r="BM28" i="100"/>
  <c r="BL28" i="100"/>
  <c r="BK28" i="100"/>
  <c r="BJ28" i="100"/>
  <c r="BI28" i="100"/>
  <c r="BH28" i="100"/>
  <c r="BG28" i="100"/>
  <c r="BF28" i="100"/>
  <c r="BE28" i="100"/>
  <c r="BD28" i="100"/>
  <c r="BC28" i="100"/>
  <c r="BB28" i="100"/>
  <c r="BA28" i="100"/>
  <c r="AZ28" i="100"/>
  <c r="AY28" i="100"/>
  <c r="AX28" i="100"/>
  <c r="AW28" i="100"/>
  <c r="AV28" i="100"/>
  <c r="AU28" i="100"/>
  <c r="AT28" i="100"/>
  <c r="AS28" i="100"/>
  <c r="AR28" i="100"/>
  <c r="AQ28" i="100"/>
  <c r="AP28" i="100"/>
  <c r="AO28" i="100"/>
  <c r="AN28" i="100"/>
  <c r="AM28" i="100"/>
  <c r="AL28" i="100"/>
  <c r="AK28" i="100"/>
  <c r="AJ28" i="100"/>
  <c r="AI28" i="100"/>
  <c r="AH28" i="100"/>
  <c r="AG28" i="100"/>
  <c r="AF28" i="100"/>
  <c r="AE28" i="100"/>
  <c r="AD28" i="100"/>
  <c r="AC28" i="100"/>
  <c r="AB28" i="100"/>
  <c r="AA28" i="100"/>
  <c r="Z28" i="100"/>
  <c r="Y28" i="100"/>
  <c r="X28" i="100"/>
  <c r="W28" i="100"/>
  <c r="V28" i="100"/>
  <c r="U28" i="100"/>
  <c r="T28" i="100"/>
  <c r="S28" i="100"/>
  <c r="R28" i="100"/>
  <c r="Q28" i="100"/>
  <c r="P28" i="100"/>
  <c r="O28" i="100"/>
  <c r="N28" i="100"/>
  <c r="M28" i="100"/>
  <c r="L28" i="100"/>
  <c r="K28" i="100"/>
  <c r="J28" i="100"/>
  <c r="I28" i="100"/>
  <c r="H28" i="100"/>
  <c r="G28" i="100"/>
  <c r="F28" i="100"/>
  <c r="E28" i="100"/>
  <c r="D28" i="100"/>
  <c r="C28" i="100"/>
  <c r="B28" i="100"/>
  <c r="EF27" i="100"/>
  <c r="EE27" i="100"/>
  <c r="ED27" i="100"/>
  <c r="EC27" i="100"/>
  <c r="EB27" i="100"/>
  <c r="EA27" i="100"/>
  <c r="DZ27" i="100"/>
  <c r="DY27" i="100"/>
  <c r="DX27" i="100"/>
  <c r="DW27" i="100"/>
  <c r="DV27" i="100"/>
  <c r="DU27" i="100"/>
  <c r="DT27" i="100"/>
  <c r="DS27" i="100"/>
  <c r="DR27" i="100"/>
  <c r="DQ27" i="100"/>
  <c r="DP27" i="100"/>
  <c r="DO27" i="100"/>
  <c r="DN27" i="100"/>
  <c r="DM27" i="100"/>
  <c r="DL27" i="100"/>
  <c r="DK27" i="100"/>
  <c r="DJ27" i="100"/>
  <c r="DI27" i="100"/>
  <c r="DH27" i="100"/>
  <c r="DG27" i="100"/>
  <c r="DF27" i="100"/>
  <c r="DE27" i="100"/>
  <c r="DD27" i="100"/>
  <c r="DC27" i="100"/>
  <c r="DB27" i="100"/>
  <c r="DA27" i="100"/>
  <c r="CZ27" i="100"/>
  <c r="CY27" i="100"/>
  <c r="CX27" i="100"/>
  <c r="CW27" i="100"/>
  <c r="CV27" i="100"/>
  <c r="CU27" i="100"/>
  <c r="CT27" i="100"/>
  <c r="CS27" i="100"/>
  <c r="CR27" i="100"/>
  <c r="CQ27" i="100"/>
  <c r="CP27" i="100"/>
  <c r="CO27" i="100"/>
  <c r="CN27" i="100"/>
  <c r="CM27" i="100"/>
  <c r="CL27" i="100"/>
  <c r="CK27" i="100"/>
  <c r="CJ27" i="100"/>
  <c r="CI27" i="100"/>
  <c r="CH27" i="100"/>
  <c r="CG27" i="100"/>
  <c r="CF27" i="100"/>
  <c r="CE27" i="100"/>
  <c r="CD27" i="100"/>
  <c r="CC27" i="100"/>
  <c r="CB27" i="100"/>
  <c r="CA27" i="100"/>
  <c r="BZ27" i="100"/>
  <c r="BY27" i="100"/>
  <c r="BX27" i="100"/>
  <c r="BW27" i="100"/>
  <c r="BV27" i="100"/>
  <c r="BU27" i="100"/>
  <c r="BT27" i="100"/>
  <c r="BS27" i="100"/>
  <c r="BR27" i="100"/>
  <c r="BQ27" i="100"/>
  <c r="BP27" i="100"/>
  <c r="BO27" i="100"/>
  <c r="BN27" i="100"/>
  <c r="BM27" i="100"/>
  <c r="BL27" i="100"/>
  <c r="BK27" i="100"/>
  <c r="BJ27" i="100"/>
  <c r="BI27" i="100"/>
  <c r="BH27" i="100"/>
  <c r="BG27" i="100"/>
  <c r="BF27" i="100"/>
  <c r="BE27" i="100"/>
  <c r="BD27" i="100"/>
  <c r="BC27" i="100"/>
  <c r="BB27" i="100"/>
  <c r="BA27" i="100"/>
  <c r="AZ27" i="100"/>
  <c r="AY27" i="100"/>
  <c r="AX27" i="100"/>
  <c r="AW27" i="100"/>
  <c r="AV27" i="100"/>
  <c r="AU27" i="100"/>
  <c r="AT27" i="100"/>
  <c r="AS27" i="100"/>
  <c r="AR27" i="100"/>
  <c r="AQ27" i="100"/>
  <c r="AP27" i="100"/>
  <c r="AO27" i="100"/>
  <c r="AN27" i="100"/>
  <c r="AM27" i="100"/>
  <c r="AL27" i="100"/>
  <c r="AK27" i="100"/>
  <c r="AJ27" i="100"/>
  <c r="AI27" i="100"/>
  <c r="AH27" i="100"/>
  <c r="AG27" i="100"/>
  <c r="AF27" i="100"/>
  <c r="AE27" i="100"/>
  <c r="AD27" i="100"/>
  <c r="AC27" i="100"/>
  <c r="AB27" i="100"/>
  <c r="AA27" i="100"/>
  <c r="Z27" i="100"/>
  <c r="Y27" i="100"/>
  <c r="X27" i="100"/>
  <c r="W27" i="100"/>
  <c r="V27" i="100"/>
  <c r="U27" i="100"/>
  <c r="T27" i="100"/>
  <c r="S27" i="100"/>
  <c r="R27" i="100"/>
  <c r="Q27" i="100"/>
  <c r="P27" i="100"/>
  <c r="O27" i="100"/>
  <c r="N27" i="100"/>
  <c r="M27" i="100"/>
  <c r="L27" i="100"/>
  <c r="K27" i="100"/>
  <c r="J27" i="100"/>
  <c r="I27" i="100"/>
  <c r="H27" i="100"/>
  <c r="G27" i="100"/>
  <c r="F27" i="100"/>
  <c r="E27" i="100"/>
  <c r="D27" i="100"/>
  <c r="C27" i="100"/>
  <c r="B27" i="100"/>
  <c r="EF25" i="100"/>
  <c r="EE25" i="100"/>
  <c r="ED25" i="100"/>
  <c r="EC25" i="100"/>
  <c r="EB25" i="100"/>
  <c r="EA25" i="100"/>
  <c r="DZ25" i="100"/>
  <c r="DY25" i="100"/>
  <c r="DX25" i="100"/>
  <c r="DW25" i="100"/>
  <c r="DV25" i="100"/>
  <c r="DU25" i="100"/>
  <c r="DT25" i="100"/>
  <c r="DS25" i="100"/>
  <c r="DR25" i="100"/>
  <c r="DQ25" i="100"/>
  <c r="DP25" i="100"/>
  <c r="DO25" i="100"/>
  <c r="DN25" i="100"/>
  <c r="DM25" i="100"/>
  <c r="DL25" i="100"/>
  <c r="DK25" i="100"/>
  <c r="DJ25" i="100"/>
  <c r="DI25" i="100"/>
  <c r="DH25" i="100"/>
  <c r="DG25" i="100"/>
  <c r="DF25" i="100"/>
  <c r="DE25" i="100"/>
  <c r="DD25" i="100"/>
  <c r="DC25" i="100"/>
  <c r="DB25" i="100"/>
  <c r="DA25" i="100"/>
  <c r="CZ25" i="100"/>
  <c r="CY25" i="100"/>
  <c r="CX25" i="100"/>
  <c r="CW25" i="100"/>
  <c r="CV25" i="100"/>
  <c r="CU25" i="100"/>
  <c r="CT25" i="100"/>
  <c r="CS25" i="100"/>
  <c r="CR25" i="100"/>
  <c r="CQ25" i="100"/>
  <c r="CP25" i="100"/>
  <c r="CO25" i="100"/>
  <c r="CN25" i="100"/>
  <c r="CM25" i="100"/>
  <c r="CL25" i="100"/>
  <c r="CK25" i="100"/>
  <c r="CJ25" i="100"/>
  <c r="CI25" i="100"/>
  <c r="CH25" i="100"/>
  <c r="CG25" i="100"/>
  <c r="CF25" i="100"/>
  <c r="CE25" i="100"/>
  <c r="CD25" i="100"/>
  <c r="CC25" i="100"/>
  <c r="CB25" i="100"/>
  <c r="CA25" i="100"/>
  <c r="BZ25" i="100"/>
  <c r="BY25" i="100"/>
  <c r="BX25" i="100"/>
  <c r="BW25" i="100"/>
  <c r="BV25" i="100"/>
  <c r="BU25" i="100"/>
  <c r="BT25" i="100"/>
  <c r="BS25" i="100"/>
  <c r="BR25" i="100"/>
  <c r="BQ25" i="100"/>
  <c r="BP25" i="100"/>
  <c r="BO25" i="100"/>
  <c r="BN25" i="100"/>
  <c r="BM25" i="100"/>
  <c r="BL25" i="100"/>
  <c r="BK25" i="100"/>
  <c r="BJ25" i="100"/>
  <c r="BI25" i="100"/>
  <c r="BH25" i="100"/>
  <c r="BG25" i="100"/>
  <c r="BF25" i="100"/>
  <c r="BE25" i="100"/>
  <c r="BD25" i="100"/>
  <c r="BC25" i="100"/>
  <c r="BB25" i="100"/>
  <c r="BA25" i="100"/>
  <c r="AZ25" i="100"/>
  <c r="AY25" i="100"/>
  <c r="AX25" i="100"/>
  <c r="AW25" i="100"/>
  <c r="AV25" i="100"/>
  <c r="AU25" i="100"/>
  <c r="AT25" i="100"/>
  <c r="AS25" i="100"/>
  <c r="AR25" i="100"/>
  <c r="AQ25" i="100"/>
  <c r="AP25" i="100"/>
  <c r="AO25" i="100"/>
  <c r="AN25" i="100"/>
  <c r="AM25" i="100"/>
  <c r="AL25" i="100"/>
  <c r="AK25" i="100"/>
  <c r="AJ25" i="100"/>
  <c r="AI25" i="100"/>
  <c r="AH25" i="100"/>
  <c r="AG25" i="100"/>
  <c r="AF25" i="100"/>
  <c r="AE25" i="100"/>
  <c r="AD25" i="100"/>
  <c r="AC25" i="100"/>
  <c r="AB25" i="100"/>
  <c r="AA25" i="100"/>
  <c r="Z25" i="100"/>
  <c r="Y25" i="100"/>
  <c r="X25" i="100"/>
  <c r="W25" i="100"/>
  <c r="V25" i="100"/>
  <c r="U25" i="100"/>
  <c r="T25" i="100"/>
  <c r="S25" i="100"/>
  <c r="R25" i="100"/>
  <c r="Q25" i="100"/>
  <c r="P25" i="100"/>
  <c r="O25" i="100"/>
  <c r="N25" i="100"/>
  <c r="M25" i="100"/>
  <c r="L25" i="100"/>
  <c r="K25" i="100"/>
  <c r="J25" i="100"/>
  <c r="I25" i="100"/>
  <c r="H25" i="100"/>
  <c r="G25" i="100"/>
  <c r="F25" i="100"/>
  <c r="E25" i="100"/>
  <c r="D25" i="100"/>
  <c r="C25" i="100"/>
  <c r="B25" i="100"/>
  <c r="EF23" i="100"/>
  <c r="EE23" i="100"/>
  <c r="ED23" i="100"/>
  <c r="EC23" i="100"/>
  <c r="EB23" i="100"/>
  <c r="EA23" i="100"/>
  <c r="DZ23" i="100"/>
  <c r="DY23" i="100"/>
  <c r="DX23" i="100"/>
  <c r="DW23" i="100"/>
  <c r="DV23" i="100"/>
  <c r="DU23" i="100"/>
  <c r="DT23" i="100"/>
  <c r="DS23" i="100"/>
  <c r="DR23" i="100"/>
  <c r="DQ23" i="100"/>
  <c r="DP23" i="100"/>
  <c r="DO23" i="100"/>
  <c r="DN23" i="100"/>
  <c r="DM23" i="100"/>
  <c r="DL23" i="100"/>
  <c r="DK23" i="100"/>
  <c r="DJ23" i="100"/>
  <c r="DI23" i="100"/>
  <c r="DH23" i="100"/>
  <c r="DG23" i="100"/>
  <c r="DF23" i="100"/>
  <c r="DE23" i="100"/>
  <c r="DD23" i="100"/>
  <c r="DC23" i="100"/>
  <c r="DB23" i="100"/>
  <c r="DA23" i="100"/>
  <c r="CZ23" i="100"/>
  <c r="CY23" i="100"/>
  <c r="CX23" i="100"/>
  <c r="CW23" i="100"/>
  <c r="CV23" i="100"/>
  <c r="CU23" i="100"/>
  <c r="CT23" i="100"/>
  <c r="CS23" i="100"/>
  <c r="CR23" i="100"/>
  <c r="CQ23" i="100"/>
  <c r="CP23" i="100"/>
  <c r="CO23" i="100"/>
  <c r="CN23" i="100"/>
  <c r="CM23" i="100"/>
  <c r="CL23" i="100"/>
  <c r="CK23" i="100"/>
  <c r="CJ23" i="100"/>
  <c r="CI23" i="100"/>
  <c r="CH23" i="100"/>
  <c r="CG23" i="100"/>
  <c r="CF23" i="100"/>
  <c r="CE23" i="100"/>
  <c r="CD23" i="100"/>
  <c r="CC23" i="100"/>
  <c r="CB23" i="100"/>
  <c r="CA23" i="100"/>
  <c r="BZ23" i="100"/>
  <c r="BY23" i="100"/>
  <c r="BX23" i="100"/>
  <c r="BW23" i="100"/>
  <c r="BV23" i="100"/>
  <c r="BU23" i="100"/>
  <c r="BT23" i="100"/>
  <c r="BS23" i="100"/>
  <c r="BR23" i="100"/>
  <c r="BQ23" i="100"/>
  <c r="BP23" i="100"/>
  <c r="BO23" i="100"/>
  <c r="BN23" i="100"/>
  <c r="BM23" i="100"/>
  <c r="BL23" i="100"/>
  <c r="BK23" i="100"/>
  <c r="BJ23" i="100"/>
  <c r="BI23" i="100"/>
  <c r="BH23" i="100"/>
  <c r="BG23" i="100"/>
  <c r="BF23" i="100"/>
  <c r="BE23" i="100"/>
  <c r="BD23" i="100"/>
  <c r="BC23" i="100"/>
  <c r="BB23" i="100"/>
  <c r="BA23" i="100"/>
  <c r="AZ23" i="100"/>
  <c r="AY23" i="100"/>
  <c r="AX23" i="100"/>
  <c r="AW23" i="100"/>
  <c r="AV23" i="100"/>
  <c r="AU23" i="100"/>
  <c r="AT23" i="100"/>
  <c r="AS23" i="100"/>
  <c r="AR23" i="100"/>
  <c r="AQ23" i="100"/>
  <c r="AP23" i="100"/>
  <c r="AO23" i="100"/>
  <c r="AN23" i="100"/>
  <c r="AM23" i="100"/>
  <c r="AL23" i="100"/>
  <c r="AK23" i="100"/>
  <c r="AJ23" i="100"/>
  <c r="AI23" i="100"/>
  <c r="AH23" i="100"/>
  <c r="AG23" i="100"/>
  <c r="AF23" i="100"/>
  <c r="AE23" i="100"/>
  <c r="AD23" i="100"/>
  <c r="AC23" i="100"/>
  <c r="AB23" i="100"/>
  <c r="AA23" i="100"/>
  <c r="Z23" i="100"/>
  <c r="Y23" i="100"/>
  <c r="X23" i="100"/>
  <c r="W23" i="100"/>
  <c r="V23" i="100"/>
  <c r="U23" i="100"/>
  <c r="T23" i="100"/>
  <c r="S23" i="100"/>
  <c r="R23" i="100"/>
  <c r="Q23" i="100"/>
  <c r="P23" i="100"/>
  <c r="O23" i="100"/>
  <c r="N23" i="100"/>
  <c r="M23" i="100"/>
  <c r="L23" i="100"/>
  <c r="K23" i="100"/>
  <c r="J23" i="100"/>
  <c r="I23" i="100"/>
  <c r="H23" i="100"/>
  <c r="G23" i="100"/>
  <c r="F23" i="100"/>
  <c r="E23" i="100"/>
  <c r="D23" i="100"/>
  <c r="C23" i="100"/>
  <c r="B23" i="100"/>
  <c r="EF21" i="100"/>
  <c r="EE21" i="100"/>
  <c r="ED21" i="100"/>
  <c r="EC21" i="100"/>
  <c r="EB21" i="100"/>
  <c r="EA21" i="100"/>
  <c r="DZ21" i="100"/>
  <c r="DY21" i="100"/>
  <c r="DX21" i="100"/>
  <c r="DW21" i="100"/>
  <c r="DV21" i="100"/>
  <c r="DU21" i="100"/>
  <c r="DT21" i="100"/>
  <c r="DS21" i="100"/>
  <c r="DR21" i="100"/>
  <c r="DQ21" i="100"/>
  <c r="DP21" i="100"/>
  <c r="DO21" i="100"/>
  <c r="DN21" i="100"/>
  <c r="DM21" i="100"/>
  <c r="DL21" i="100"/>
  <c r="DK21" i="100"/>
  <c r="DJ21" i="100"/>
  <c r="DI21" i="100"/>
  <c r="DH21" i="100"/>
  <c r="DG21" i="100"/>
  <c r="DF21" i="100"/>
  <c r="DE21" i="100"/>
  <c r="DD21" i="100"/>
  <c r="DC21" i="100"/>
  <c r="DB21" i="100"/>
  <c r="DA21" i="100"/>
  <c r="CZ21" i="100"/>
  <c r="CY21" i="100"/>
  <c r="CX21" i="100"/>
  <c r="CW21" i="100"/>
  <c r="CV21" i="100"/>
  <c r="CU21" i="100"/>
  <c r="CT21" i="100"/>
  <c r="CS21" i="100"/>
  <c r="CR21" i="100"/>
  <c r="CQ21" i="100"/>
  <c r="CP21" i="100"/>
  <c r="CO21" i="100"/>
  <c r="CN21" i="100"/>
  <c r="CM21" i="100"/>
  <c r="CL21" i="100"/>
  <c r="CK21" i="100"/>
  <c r="CJ21" i="100"/>
  <c r="CI21" i="100"/>
  <c r="CH21" i="100"/>
  <c r="CG21" i="100"/>
  <c r="CF21" i="100"/>
  <c r="CE21" i="100"/>
  <c r="CD21" i="100"/>
  <c r="CC21" i="100"/>
  <c r="CB21" i="100"/>
  <c r="CA21" i="100"/>
  <c r="BZ21" i="100"/>
  <c r="BY21" i="100"/>
  <c r="BX21" i="100"/>
  <c r="BW21" i="100"/>
  <c r="BV21" i="100"/>
  <c r="BU21" i="100"/>
  <c r="BT21" i="100"/>
  <c r="BS21" i="100"/>
  <c r="BR21" i="100"/>
  <c r="BQ21" i="100"/>
  <c r="BP21" i="100"/>
  <c r="BO21" i="100"/>
  <c r="BN21" i="100"/>
  <c r="BM21" i="100"/>
  <c r="BL21" i="100"/>
  <c r="BK21" i="100"/>
  <c r="BJ21" i="100"/>
  <c r="BI21" i="100"/>
  <c r="BH21" i="100"/>
  <c r="BG21" i="100"/>
  <c r="BF21" i="100"/>
  <c r="BE21" i="100"/>
  <c r="BD21" i="100"/>
  <c r="BC21" i="100"/>
  <c r="BB21" i="100"/>
  <c r="BA21" i="100"/>
  <c r="AZ21" i="100"/>
  <c r="AY21" i="100"/>
  <c r="AX21" i="100"/>
  <c r="AW21" i="100"/>
  <c r="AV21" i="100"/>
  <c r="AU21" i="100"/>
  <c r="AT21" i="100"/>
  <c r="AS21" i="100"/>
  <c r="AR21" i="100"/>
  <c r="AQ21" i="100"/>
  <c r="AP21" i="100"/>
  <c r="AO21" i="100"/>
  <c r="AN21" i="100"/>
  <c r="AM21" i="100"/>
  <c r="AL21" i="100"/>
  <c r="AK21" i="100"/>
  <c r="AJ21" i="100"/>
  <c r="AI21" i="100"/>
  <c r="AH21" i="100"/>
  <c r="AG21" i="100"/>
  <c r="AF21" i="100"/>
  <c r="AE21" i="100"/>
  <c r="AD21" i="100"/>
  <c r="AC21" i="100"/>
  <c r="AB21" i="100"/>
  <c r="AA21" i="100"/>
  <c r="Z21" i="100"/>
  <c r="Y21" i="100"/>
  <c r="X21" i="100"/>
  <c r="W21" i="100"/>
  <c r="V21" i="100"/>
  <c r="U21" i="100"/>
  <c r="T21" i="100"/>
  <c r="S21" i="100"/>
  <c r="R21" i="100"/>
  <c r="Q21" i="100"/>
  <c r="P21" i="100"/>
  <c r="O21" i="100"/>
  <c r="N21" i="100"/>
  <c r="M21" i="100"/>
  <c r="L21" i="100"/>
  <c r="K21" i="100"/>
  <c r="J21" i="100"/>
  <c r="I21" i="100"/>
  <c r="H21" i="100"/>
  <c r="G21" i="100"/>
  <c r="F21" i="100"/>
  <c r="E21" i="100"/>
  <c r="D21" i="100"/>
  <c r="C21" i="100"/>
  <c r="B21" i="100"/>
  <c r="EF20" i="100"/>
  <c r="EE20" i="100"/>
  <c r="ED20" i="100"/>
  <c r="EC20" i="100"/>
  <c r="EB20" i="100"/>
  <c r="EA20" i="100"/>
  <c r="DZ20" i="100"/>
  <c r="DY20" i="100"/>
  <c r="DX20" i="100"/>
  <c r="DW20" i="100"/>
  <c r="DV20" i="100"/>
  <c r="DU20" i="100"/>
  <c r="DT20" i="100"/>
  <c r="DS20" i="100"/>
  <c r="DR20" i="100"/>
  <c r="DQ20" i="100"/>
  <c r="DP20" i="100"/>
  <c r="DO20" i="100"/>
  <c r="DN20" i="100"/>
  <c r="DM20" i="100"/>
  <c r="DL20" i="100"/>
  <c r="DK20" i="100"/>
  <c r="DJ20" i="100"/>
  <c r="DI20" i="100"/>
  <c r="DH20" i="100"/>
  <c r="DG20" i="100"/>
  <c r="DF20" i="100"/>
  <c r="DE20" i="100"/>
  <c r="DD20" i="100"/>
  <c r="DC20" i="100"/>
  <c r="DB20" i="100"/>
  <c r="DA20" i="100"/>
  <c r="CZ20" i="100"/>
  <c r="CY20" i="100"/>
  <c r="CX20" i="100"/>
  <c r="CW20" i="100"/>
  <c r="CV20" i="100"/>
  <c r="CU20" i="100"/>
  <c r="CT20" i="100"/>
  <c r="CS20" i="100"/>
  <c r="CR20" i="100"/>
  <c r="CQ20" i="100"/>
  <c r="CP20" i="100"/>
  <c r="CO20" i="100"/>
  <c r="CN20" i="100"/>
  <c r="CM20" i="100"/>
  <c r="CL20" i="100"/>
  <c r="CK20" i="100"/>
  <c r="CJ20" i="100"/>
  <c r="CI20" i="100"/>
  <c r="CH20" i="100"/>
  <c r="CG20" i="100"/>
  <c r="CF20" i="100"/>
  <c r="CE20" i="100"/>
  <c r="CD20" i="100"/>
  <c r="CC20" i="100"/>
  <c r="CB20" i="100"/>
  <c r="CA20" i="100"/>
  <c r="BZ20" i="100"/>
  <c r="BY20" i="100"/>
  <c r="BX20" i="100"/>
  <c r="BW20" i="100"/>
  <c r="BV20" i="100"/>
  <c r="BU20" i="100"/>
  <c r="BT20" i="100"/>
  <c r="BS20" i="100"/>
  <c r="BR20" i="100"/>
  <c r="BQ20" i="100"/>
  <c r="BP20" i="100"/>
  <c r="BO20" i="100"/>
  <c r="BN20" i="100"/>
  <c r="BM20" i="100"/>
  <c r="BL20" i="100"/>
  <c r="BK20" i="100"/>
  <c r="BJ20" i="100"/>
  <c r="BI20" i="100"/>
  <c r="BH20" i="100"/>
  <c r="BG20" i="100"/>
  <c r="BF20" i="100"/>
  <c r="BE20" i="100"/>
  <c r="BD20" i="100"/>
  <c r="BC20" i="100"/>
  <c r="BB20" i="100"/>
  <c r="BA20" i="100"/>
  <c r="AZ20" i="100"/>
  <c r="AY20" i="100"/>
  <c r="AX20" i="100"/>
  <c r="AW20" i="100"/>
  <c r="AV20" i="100"/>
  <c r="AU20" i="100"/>
  <c r="AT20" i="100"/>
  <c r="AS20" i="100"/>
  <c r="AR20" i="100"/>
  <c r="AQ20" i="100"/>
  <c r="AP20" i="100"/>
  <c r="AO20" i="100"/>
  <c r="AN20" i="100"/>
  <c r="AM20" i="100"/>
  <c r="AL20" i="100"/>
  <c r="AK20" i="100"/>
  <c r="AJ20" i="100"/>
  <c r="AI20" i="100"/>
  <c r="AH20" i="100"/>
  <c r="AG20" i="100"/>
  <c r="AF20" i="100"/>
  <c r="AE20" i="100"/>
  <c r="AD20" i="100"/>
  <c r="AC20" i="100"/>
  <c r="AB20" i="100"/>
  <c r="AA20" i="100"/>
  <c r="Z20" i="100"/>
  <c r="Y20" i="100"/>
  <c r="X20" i="100"/>
  <c r="W20" i="100"/>
  <c r="V20" i="100"/>
  <c r="U20" i="100"/>
  <c r="T20" i="100"/>
  <c r="S20" i="100"/>
  <c r="R20" i="100"/>
  <c r="Q20" i="100"/>
  <c r="P20" i="100"/>
  <c r="O20" i="100"/>
  <c r="N20" i="100"/>
  <c r="M20" i="100"/>
  <c r="L20" i="100"/>
  <c r="K20" i="100"/>
  <c r="J20" i="100"/>
  <c r="I20" i="100"/>
  <c r="H20" i="100"/>
  <c r="G20" i="100"/>
  <c r="F20" i="100"/>
  <c r="E20" i="100"/>
  <c r="D20" i="100"/>
  <c r="C20" i="100"/>
  <c r="B20" i="100"/>
  <c r="EF18" i="100"/>
  <c r="EE18" i="100"/>
  <c r="ED18" i="100"/>
  <c r="EC18" i="100"/>
  <c r="EB18" i="100"/>
  <c r="EA18" i="100"/>
  <c r="DZ18" i="100"/>
  <c r="DY18" i="100"/>
  <c r="DX18" i="100"/>
  <c r="DW18" i="100"/>
  <c r="DV18" i="100"/>
  <c r="DU18" i="100"/>
  <c r="DT18" i="100"/>
  <c r="DS18" i="100"/>
  <c r="DR18" i="100"/>
  <c r="DQ18" i="100"/>
  <c r="DP18" i="100"/>
  <c r="DO18" i="100"/>
  <c r="DN18" i="100"/>
  <c r="DM18" i="100"/>
  <c r="DL18" i="100"/>
  <c r="DK18" i="100"/>
  <c r="DJ18" i="100"/>
  <c r="DI18" i="100"/>
  <c r="DH18" i="100"/>
  <c r="DG18" i="100"/>
  <c r="DF18" i="100"/>
  <c r="DE18" i="100"/>
  <c r="DD18" i="100"/>
  <c r="DC18" i="100"/>
  <c r="DB18" i="100"/>
  <c r="DA18" i="100"/>
  <c r="CZ18" i="100"/>
  <c r="CY18" i="100"/>
  <c r="CX18" i="100"/>
  <c r="CW18" i="100"/>
  <c r="CV18" i="100"/>
  <c r="CU18" i="100"/>
  <c r="CT18" i="100"/>
  <c r="CS18" i="100"/>
  <c r="CR18" i="100"/>
  <c r="CQ18" i="100"/>
  <c r="CP18" i="100"/>
  <c r="CO18" i="100"/>
  <c r="CN18" i="100"/>
  <c r="CM18" i="100"/>
  <c r="CL18" i="100"/>
  <c r="CK18" i="100"/>
  <c r="CJ18" i="100"/>
  <c r="CI18" i="100"/>
  <c r="CH18" i="100"/>
  <c r="CG18" i="100"/>
  <c r="CF18" i="100"/>
  <c r="CE18" i="100"/>
  <c r="CD18" i="100"/>
  <c r="CC18" i="100"/>
  <c r="CB18" i="100"/>
  <c r="CA18" i="100"/>
  <c r="BZ18" i="100"/>
  <c r="BY18" i="100"/>
  <c r="BX18" i="100"/>
  <c r="BW18" i="100"/>
  <c r="BV18" i="100"/>
  <c r="BU18" i="100"/>
  <c r="BT18" i="100"/>
  <c r="BS18" i="100"/>
  <c r="BR18" i="100"/>
  <c r="BQ18" i="100"/>
  <c r="BP18" i="100"/>
  <c r="BO18" i="100"/>
  <c r="BN18" i="100"/>
  <c r="BM18" i="100"/>
  <c r="BL18" i="100"/>
  <c r="BK18" i="100"/>
  <c r="BJ18" i="100"/>
  <c r="BI18" i="100"/>
  <c r="BH18" i="100"/>
  <c r="BG18" i="100"/>
  <c r="BF18" i="100"/>
  <c r="BE18" i="100"/>
  <c r="BD18" i="100"/>
  <c r="BC18" i="100"/>
  <c r="BB18" i="100"/>
  <c r="BA18" i="100"/>
  <c r="AZ18" i="100"/>
  <c r="AY18" i="100"/>
  <c r="AX18" i="100"/>
  <c r="AW18" i="100"/>
  <c r="AV18" i="100"/>
  <c r="AU18" i="100"/>
  <c r="AT18" i="100"/>
  <c r="AS18" i="100"/>
  <c r="AR18" i="100"/>
  <c r="AQ18" i="100"/>
  <c r="AP18" i="100"/>
  <c r="AO18" i="100"/>
  <c r="AN18" i="100"/>
  <c r="AM18" i="100"/>
  <c r="AL18" i="100"/>
  <c r="AK18" i="100"/>
  <c r="AJ18" i="100"/>
  <c r="AI18" i="100"/>
  <c r="AH18" i="100"/>
  <c r="AG18" i="100"/>
  <c r="AF18" i="100"/>
  <c r="AE18" i="100"/>
  <c r="AD18" i="100"/>
  <c r="AC18" i="100"/>
  <c r="AB18" i="100"/>
  <c r="AA18" i="100"/>
  <c r="Z18" i="100"/>
  <c r="Y18" i="100"/>
  <c r="X18" i="100"/>
  <c r="W18" i="100"/>
  <c r="V18" i="100"/>
  <c r="U18" i="100"/>
  <c r="T18" i="100"/>
  <c r="S18" i="100"/>
  <c r="R18" i="100"/>
  <c r="Q18" i="100"/>
  <c r="P18" i="100"/>
  <c r="O18" i="100"/>
  <c r="N18" i="100"/>
  <c r="M18" i="100"/>
  <c r="L18" i="100"/>
  <c r="K18" i="100"/>
  <c r="J18" i="100"/>
  <c r="I18" i="100"/>
  <c r="H18" i="100"/>
  <c r="G18" i="100"/>
  <c r="F18" i="100"/>
  <c r="E18" i="100"/>
  <c r="D18" i="100"/>
  <c r="C18" i="100"/>
  <c r="B18" i="100"/>
  <c r="EF17" i="100"/>
  <c r="EE17" i="100"/>
  <c r="ED17" i="100"/>
  <c r="EC17" i="100"/>
  <c r="EB17" i="100"/>
  <c r="EA17" i="100"/>
  <c r="DZ17" i="100"/>
  <c r="DY17" i="100"/>
  <c r="DX17" i="100"/>
  <c r="DW17" i="100"/>
  <c r="DV17" i="100"/>
  <c r="DU17" i="100"/>
  <c r="DT17" i="100"/>
  <c r="DS17" i="100"/>
  <c r="DR17" i="100"/>
  <c r="DQ17" i="100"/>
  <c r="DP17" i="100"/>
  <c r="DO17" i="100"/>
  <c r="DN17" i="100"/>
  <c r="DM17" i="100"/>
  <c r="DL17" i="100"/>
  <c r="DK17" i="100"/>
  <c r="DJ17" i="100"/>
  <c r="DI17" i="100"/>
  <c r="DH17" i="100"/>
  <c r="DG17" i="100"/>
  <c r="DF17" i="100"/>
  <c r="DE17" i="100"/>
  <c r="DD17" i="100"/>
  <c r="DC17" i="100"/>
  <c r="DB17" i="100"/>
  <c r="DA17" i="100"/>
  <c r="CZ17" i="100"/>
  <c r="CY17" i="100"/>
  <c r="CX17" i="100"/>
  <c r="CW17" i="100"/>
  <c r="CV17" i="100"/>
  <c r="CU17" i="100"/>
  <c r="CT17" i="100"/>
  <c r="CS17" i="100"/>
  <c r="CR17" i="100"/>
  <c r="CQ17" i="100"/>
  <c r="CP17" i="100"/>
  <c r="CO17" i="100"/>
  <c r="CN17" i="100"/>
  <c r="CM17" i="100"/>
  <c r="CL17" i="100"/>
  <c r="CK17" i="100"/>
  <c r="CJ17" i="100"/>
  <c r="CI17" i="100"/>
  <c r="CH17" i="100"/>
  <c r="CG17" i="100"/>
  <c r="CF17" i="100"/>
  <c r="CE17" i="100"/>
  <c r="CD17" i="100"/>
  <c r="CC17" i="100"/>
  <c r="CB17" i="100"/>
  <c r="CA17" i="100"/>
  <c r="BZ17" i="100"/>
  <c r="BY17" i="100"/>
  <c r="BX17" i="100"/>
  <c r="BW17" i="100"/>
  <c r="BV17" i="100"/>
  <c r="BU17" i="100"/>
  <c r="BT17" i="100"/>
  <c r="BS17" i="100"/>
  <c r="BR17" i="100"/>
  <c r="BQ17" i="100"/>
  <c r="BP17" i="100"/>
  <c r="BO17" i="100"/>
  <c r="BN17" i="100"/>
  <c r="BM17" i="100"/>
  <c r="BL17" i="100"/>
  <c r="BK17" i="100"/>
  <c r="BJ17" i="100"/>
  <c r="BI17" i="100"/>
  <c r="BH17" i="100"/>
  <c r="BG17" i="100"/>
  <c r="BF17" i="100"/>
  <c r="BE17" i="100"/>
  <c r="BD17" i="100"/>
  <c r="BC17" i="100"/>
  <c r="BB17" i="100"/>
  <c r="BA17" i="100"/>
  <c r="AZ17" i="100"/>
  <c r="AY17" i="100"/>
  <c r="AX17" i="100"/>
  <c r="AW17" i="100"/>
  <c r="AV17" i="100"/>
  <c r="AU17" i="100"/>
  <c r="AT17" i="100"/>
  <c r="AS17" i="100"/>
  <c r="AR17" i="100"/>
  <c r="AQ17" i="100"/>
  <c r="AP17" i="100"/>
  <c r="AO17" i="100"/>
  <c r="AN17" i="100"/>
  <c r="AM17" i="100"/>
  <c r="AL17" i="100"/>
  <c r="AK17" i="100"/>
  <c r="AJ17" i="100"/>
  <c r="AI17" i="100"/>
  <c r="AH17" i="100"/>
  <c r="AG17" i="100"/>
  <c r="AF17" i="100"/>
  <c r="AE17" i="100"/>
  <c r="AD17" i="100"/>
  <c r="AC17" i="100"/>
  <c r="AB17" i="100"/>
  <c r="AA17" i="100"/>
  <c r="Z17" i="100"/>
  <c r="Y17" i="100"/>
  <c r="X17" i="100"/>
  <c r="W17" i="100"/>
  <c r="V17" i="100"/>
  <c r="U17" i="100"/>
  <c r="T17" i="100"/>
  <c r="S17" i="100"/>
  <c r="R17" i="100"/>
  <c r="Q17" i="100"/>
  <c r="P17" i="100"/>
  <c r="O17" i="100"/>
  <c r="N17" i="100"/>
  <c r="M17" i="100"/>
  <c r="L17" i="100"/>
  <c r="K17" i="100"/>
  <c r="J17" i="100"/>
  <c r="I17" i="100"/>
  <c r="H17" i="100"/>
  <c r="G17" i="100"/>
  <c r="F17" i="100"/>
  <c r="E17" i="100"/>
  <c r="D17" i="100"/>
  <c r="C17" i="100"/>
  <c r="B17" i="100"/>
  <c r="EF15" i="100"/>
  <c r="EE15" i="100"/>
  <c r="ED15" i="100"/>
  <c r="EC15" i="100"/>
  <c r="EB15" i="100"/>
  <c r="EA15" i="100"/>
  <c r="DZ15" i="100"/>
  <c r="DY15" i="100"/>
  <c r="DX15" i="100"/>
  <c r="DW15" i="100"/>
  <c r="DV15" i="100"/>
  <c r="DU15" i="100"/>
  <c r="DT15" i="100"/>
  <c r="DS15" i="100"/>
  <c r="DR15" i="100"/>
  <c r="DQ15" i="100"/>
  <c r="DP15" i="100"/>
  <c r="DO15" i="100"/>
  <c r="DN15" i="100"/>
  <c r="DM15" i="100"/>
  <c r="DL15" i="100"/>
  <c r="DK15" i="100"/>
  <c r="DJ15" i="100"/>
  <c r="DI15" i="100"/>
  <c r="DH15" i="100"/>
  <c r="DG15" i="100"/>
  <c r="DF15" i="100"/>
  <c r="DE15" i="100"/>
  <c r="DD15" i="100"/>
  <c r="DC15" i="100"/>
  <c r="DB15" i="100"/>
  <c r="DA15" i="100"/>
  <c r="CZ15" i="100"/>
  <c r="CY15" i="100"/>
  <c r="CX15" i="100"/>
  <c r="CW15" i="100"/>
  <c r="CV15" i="100"/>
  <c r="CU15" i="100"/>
  <c r="CT15" i="100"/>
  <c r="CS15" i="100"/>
  <c r="CR15" i="100"/>
  <c r="CQ15" i="100"/>
  <c r="CP15" i="100"/>
  <c r="CO15" i="100"/>
  <c r="CN15" i="100"/>
  <c r="CM15" i="100"/>
  <c r="CL15" i="100"/>
  <c r="CK15" i="100"/>
  <c r="CJ15" i="100"/>
  <c r="CI15" i="100"/>
  <c r="CH15" i="100"/>
  <c r="CG15" i="100"/>
  <c r="CF15" i="100"/>
  <c r="CE15" i="100"/>
  <c r="CD15" i="100"/>
  <c r="CC15" i="100"/>
  <c r="CB15" i="100"/>
  <c r="CA15" i="100"/>
  <c r="BZ15" i="100"/>
  <c r="BY15" i="100"/>
  <c r="BX15" i="100"/>
  <c r="BW15" i="100"/>
  <c r="BV15" i="100"/>
  <c r="BU15" i="100"/>
  <c r="BT15" i="100"/>
  <c r="BS15" i="100"/>
  <c r="BR15" i="100"/>
  <c r="BQ15" i="100"/>
  <c r="BP15" i="100"/>
  <c r="BO15" i="100"/>
  <c r="BN15" i="100"/>
  <c r="BM15" i="100"/>
  <c r="BL15" i="100"/>
  <c r="BK15" i="100"/>
  <c r="BJ15" i="100"/>
  <c r="BI15" i="100"/>
  <c r="BH15" i="100"/>
  <c r="BG15" i="100"/>
  <c r="BF15" i="100"/>
  <c r="BE15" i="100"/>
  <c r="BD15" i="100"/>
  <c r="BC15" i="100"/>
  <c r="BB15" i="100"/>
  <c r="BA15" i="100"/>
  <c r="AZ15" i="100"/>
  <c r="AY15" i="100"/>
  <c r="AX15" i="100"/>
  <c r="AW15" i="100"/>
  <c r="AV15" i="100"/>
  <c r="AU15" i="100"/>
  <c r="AT15" i="100"/>
  <c r="AS15" i="100"/>
  <c r="AR15" i="100"/>
  <c r="AQ15" i="100"/>
  <c r="AP15" i="100"/>
  <c r="AO15" i="100"/>
  <c r="AN15" i="100"/>
  <c r="AM15" i="100"/>
  <c r="AL15" i="100"/>
  <c r="AK15" i="100"/>
  <c r="AJ15" i="100"/>
  <c r="AI15" i="100"/>
  <c r="AH15" i="100"/>
  <c r="AG15" i="100"/>
  <c r="AF15" i="100"/>
  <c r="AE15" i="100"/>
  <c r="AD15" i="100"/>
  <c r="AC15" i="100"/>
  <c r="AB15" i="100"/>
  <c r="AA15" i="100"/>
  <c r="Z15" i="100"/>
  <c r="Y15" i="100"/>
  <c r="X15" i="100"/>
  <c r="W15" i="100"/>
  <c r="V15" i="100"/>
  <c r="U15" i="100"/>
  <c r="T15" i="100"/>
  <c r="S15" i="100"/>
  <c r="R15" i="100"/>
  <c r="Q15" i="100"/>
  <c r="P15" i="100"/>
  <c r="O15" i="100"/>
  <c r="N15" i="100"/>
  <c r="M15" i="100"/>
  <c r="L15" i="100"/>
  <c r="K15" i="100"/>
  <c r="J15" i="100"/>
  <c r="I15" i="100"/>
  <c r="H15" i="100"/>
  <c r="G15" i="100"/>
  <c r="F15" i="100"/>
  <c r="E15" i="100"/>
  <c r="D15" i="100"/>
  <c r="C15" i="100"/>
  <c r="B15" i="100"/>
  <c r="EF14" i="100"/>
  <c r="EE14" i="100"/>
  <c r="ED14" i="100"/>
  <c r="EC14" i="100"/>
  <c r="EB14" i="100"/>
  <c r="EA14" i="100"/>
  <c r="DZ14" i="100"/>
  <c r="DY14" i="100"/>
  <c r="DX14" i="100"/>
  <c r="DW14" i="100"/>
  <c r="DV14" i="100"/>
  <c r="DU14" i="100"/>
  <c r="DT14" i="100"/>
  <c r="DS14" i="100"/>
  <c r="DR14" i="100"/>
  <c r="DQ14" i="100"/>
  <c r="DP14" i="100"/>
  <c r="DO14" i="100"/>
  <c r="DN14" i="100"/>
  <c r="DM14" i="100"/>
  <c r="DL14" i="100"/>
  <c r="DK14" i="100"/>
  <c r="DJ14" i="100"/>
  <c r="DI14" i="100"/>
  <c r="DH14" i="100"/>
  <c r="DG14" i="100"/>
  <c r="DF14" i="100"/>
  <c r="DE14" i="100"/>
  <c r="DD14" i="100"/>
  <c r="DC14" i="100"/>
  <c r="DB14" i="100"/>
  <c r="DA14" i="100"/>
  <c r="CZ14" i="100"/>
  <c r="CY14" i="100"/>
  <c r="CX14" i="100"/>
  <c r="CW14" i="100"/>
  <c r="CV14" i="100"/>
  <c r="CU14" i="100"/>
  <c r="CT14" i="100"/>
  <c r="CS14" i="100"/>
  <c r="CR14" i="100"/>
  <c r="CQ14" i="100"/>
  <c r="CP14" i="100"/>
  <c r="CO14" i="100"/>
  <c r="CN14" i="100"/>
  <c r="CM14" i="100"/>
  <c r="CL14" i="100"/>
  <c r="CK14" i="100"/>
  <c r="CJ14" i="100"/>
  <c r="CI14" i="100"/>
  <c r="CH14" i="100"/>
  <c r="CG14" i="100"/>
  <c r="CF14" i="100"/>
  <c r="CE14" i="100"/>
  <c r="CD14" i="100"/>
  <c r="CC14" i="100"/>
  <c r="CB14" i="100"/>
  <c r="CA14" i="100"/>
  <c r="BZ14" i="100"/>
  <c r="BY14" i="100"/>
  <c r="BX14" i="100"/>
  <c r="BW14" i="100"/>
  <c r="BV14" i="100"/>
  <c r="BU14" i="100"/>
  <c r="BT14" i="100"/>
  <c r="BS14" i="100"/>
  <c r="BR14" i="100"/>
  <c r="BQ14" i="100"/>
  <c r="BP14" i="100"/>
  <c r="BO14" i="100"/>
  <c r="BN14" i="100"/>
  <c r="BM14" i="100"/>
  <c r="BL14" i="100"/>
  <c r="BK14" i="100"/>
  <c r="BJ14" i="100"/>
  <c r="BI14" i="100"/>
  <c r="BH14" i="100"/>
  <c r="BG14" i="100"/>
  <c r="BF14" i="100"/>
  <c r="BE14" i="100"/>
  <c r="BD14" i="100"/>
  <c r="BC14" i="100"/>
  <c r="BB14" i="100"/>
  <c r="BA14" i="100"/>
  <c r="AZ14" i="100"/>
  <c r="AY14" i="100"/>
  <c r="AX14" i="100"/>
  <c r="AW14" i="100"/>
  <c r="AV14" i="100"/>
  <c r="AU14" i="100"/>
  <c r="AT14" i="100"/>
  <c r="AS14" i="100"/>
  <c r="AR14" i="100"/>
  <c r="AQ14" i="100"/>
  <c r="AP14" i="100"/>
  <c r="AO14" i="100"/>
  <c r="AN14" i="100"/>
  <c r="AM14" i="100"/>
  <c r="AL14" i="100"/>
  <c r="AK14" i="100"/>
  <c r="AJ14" i="100"/>
  <c r="AI14" i="100"/>
  <c r="AH14" i="100"/>
  <c r="AG14" i="100"/>
  <c r="AF14" i="100"/>
  <c r="AE14" i="100"/>
  <c r="AD14" i="100"/>
  <c r="AC14" i="100"/>
  <c r="AB14" i="100"/>
  <c r="AA14" i="100"/>
  <c r="Z14" i="100"/>
  <c r="Y14" i="100"/>
  <c r="X14" i="100"/>
  <c r="W14" i="100"/>
  <c r="V14" i="100"/>
  <c r="U14" i="100"/>
  <c r="T14" i="100"/>
  <c r="S14" i="100"/>
  <c r="R14" i="100"/>
  <c r="Q14" i="100"/>
  <c r="P14" i="100"/>
  <c r="O14" i="100"/>
  <c r="N14" i="100"/>
  <c r="M14" i="100"/>
  <c r="L14" i="100"/>
  <c r="K14" i="100"/>
  <c r="J14" i="100"/>
  <c r="I14" i="100"/>
  <c r="H14" i="100"/>
  <c r="G14" i="100"/>
  <c r="F14" i="100"/>
  <c r="E14" i="100"/>
  <c r="D14" i="100"/>
  <c r="C14" i="100"/>
  <c r="B14" i="100"/>
  <c r="EF12" i="100"/>
  <c r="EE12" i="100"/>
  <c r="ED12" i="100"/>
  <c r="EC12" i="100"/>
  <c r="EB12" i="100"/>
  <c r="EA12" i="100"/>
  <c r="DZ12" i="100"/>
  <c r="DY12" i="100"/>
  <c r="DX12" i="100"/>
  <c r="DW12" i="100"/>
  <c r="DV12" i="100"/>
  <c r="DU12" i="100"/>
  <c r="DT12" i="100"/>
  <c r="DS12" i="100"/>
  <c r="DR12" i="100"/>
  <c r="DQ12" i="100"/>
  <c r="DP12" i="100"/>
  <c r="DO12" i="100"/>
  <c r="DN12" i="100"/>
  <c r="DM12" i="100"/>
  <c r="DL12" i="100"/>
  <c r="DK12" i="100"/>
  <c r="DJ12" i="100"/>
  <c r="DI12" i="100"/>
  <c r="DH12" i="100"/>
  <c r="DG12" i="100"/>
  <c r="DF12" i="100"/>
  <c r="DE12" i="100"/>
  <c r="DD12" i="100"/>
  <c r="DC12" i="100"/>
  <c r="DB12" i="100"/>
  <c r="DA12" i="100"/>
  <c r="CZ12" i="100"/>
  <c r="CY12" i="100"/>
  <c r="CX12" i="100"/>
  <c r="CW12" i="100"/>
  <c r="CV12" i="100"/>
  <c r="CU12" i="100"/>
  <c r="CT12" i="100"/>
  <c r="CS12" i="100"/>
  <c r="CR12" i="100"/>
  <c r="CQ12" i="100"/>
  <c r="CP12" i="100"/>
  <c r="CO12" i="100"/>
  <c r="CN12" i="100"/>
  <c r="CM12" i="100"/>
  <c r="CL12" i="100"/>
  <c r="CK12" i="100"/>
  <c r="CJ12" i="100"/>
  <c r="CI12" i="100"/>
  <c r="CH12" i="100"/>
  <c r="CG12" i="100"/>
  <c r="CF12" i="100"/>
  <c r="CE12" i="100"/>
  <c r="CD12" i="100"/>
  <c r="CC12" i="100"/>
  <c r="CB12" i="100"/>
  <c r="CA12" i="100"/>
  <c r="BZ12" i="100"/>
  <c r="BY12" i="100"/>
  <c r="BX12" i="100"/>
  <c r="BW12" i="100"/>
  <c r="BV12" i="100"/>
  <c r="BU12" i="100"/>
  <c r="BT12" i="100"/>
  <c r="BS12" i="100"/>
  <c r="BR12" i="100"/>
  <c r="BQ12" i="100"/>
  <c r="BP12" i="100"/>
  <c r="BO12" i="100"/>
  <c r="BN12" i="100"/>
  <c r="BM12" i="100"/>
  <c r="BL12" i="100"/>
  <c r="BK12" i="100"/>
  <c r="BJ12" i="100"/>
  <c r="BI12" i="100"/>
  <c r="BH12" i="100"/>
  <c r="BG12" i="100"/>
  <c r="BF12" i="100"/>
  <c r="BE12" i="100"/>
  <c r="BD12" i="100"/>
  <c r="BC12" i="100"/>
  <c r="BB12" i="100"/>
  <c r="BA12" i="100"/>
  <c r="AZ12" i="100"/>
  <c r="AY12" i="100"/>
  <c r="AX12" i="100"/>
  <c r="AW12" i="100"/>
  <c r="AV12" i="100"/>
  <c r="AU12" i="100"/>
  <c r="AT12" i="100"/>
  <c r="AS12" i="100"/>
  <c r="AR12" i="100"/>
  <c r="AQ12" i="100"/>
  <c r="AP12" i="100"/>
  <c r="AO12" i="100"/>
  <c r="AN12" i="100"/>
  <c r="AM12" i="100"/>
  <c r="AL12" i="100"/>
  <c r="AK12" i="100"/>
  <c r="AJ12" i="100"/>
  <c r="AI12" i="100"/>
  <c r="AH12" i="100"/>
  <c r="AG12" i="100"/>
  <c r="AF12" i="100"/>
  <c r="AE12" i="100"/>
  <c r="AD12" i="100"/>
  <c r="AC12" i="100"/>
  <c r="AB12" i="100"/>
  <c r="AA12" i="100"/>
  <c r="Z12" i="100"/>
  <c r="Y12" i="100"/>
  <c r="X12" i="100"/>
  <c r="W12" i="100"/>
  <c r="V12" i="100"/>
  <c r="U12" i="100"/>
  <c r="T12" i="100"/>
  <c r="S12" i="100"/>
  <c r="R12" i="100"/>
  <c r="Q12" i="100"/>
  <c r="P12" i="100"/>
  <c r="O12" i="100"/>
  <c r="N12" i="100"/>
  <c r="M12" i="100"/>
  <c r="L12" i="100"/>
  <c r="K12" i="100"/>
  <c r="J12" i="100"/>
  <c r="I12" i="100"/>
  <c r="H12" i="100"/>
  <c r="G12" i="100"/>
  <c r="F12" i="100"/>
  <c r="E12" i="100"/>
  <c r="D12" i="100"/>
  <c r="C12" i="100"/>
  <c r="B12" i="100"/>
  <c r="EF11" i="100"/>
  <c r="EE11" i="100"/>
  <c r="ED11" i="100"/>
  <c r="EC11" i="100"/>
  <c r="EB11" i="100"/>
  <c r="EA11" i="100"/>
  <c r="DZ11" i="100"/>
  <c r="DY11" i="100"/>
  <c r="DX11" i="100"/>
  <c r="DW11" i="100"/>
  <c r="DV11" i="100"/>
  <c r="DU11" i="100"/>
  <c r="DT11" i="100"/>
  <c r="DS11" i="100"/>
  <c r="DR11" i="100"/>
  <c r="DQ11" i="100"/>
  <c r="DP11" i="100"/>
  <c r="DO11" i="100"/>
  <c r="DN11" i="100"/>
  <c r="DM11" i="100"/>
  <c r="DL11" i="100"/>
  <c r="DK11" i="100"/>
  <c r="DJ11" i="100"/>
  <c r="DI11" i="100"/>
  <c r="DH11" i="100"/>
  <c r="DG11" i="100"/>
  <c r="DF11" i="100"/>
  <c r="DE11" i="100"/>
  <c r="DD11" i="100"/>
  <c r="DC11" i="100"/>
  <c r="DB11" i="100"/>
  <c r="DA11" i="100"/>
  <c r="CZ11" i="100"/>
  <c r="CY11" i="100"/>
  <c r="CX11" i="100"/>
  <c r="CW11" i="100"/>
  <c r="CV11" i="100"/>
  <c r="CU11" i="100"/>
  <c r="CT11" i="100"/>
  <c r="CS11" i="100"/>
  <c r="CR11" i="100"/>
  <c r="CQ11" i="100"/>
  <c r="CP11" i="100"/>
  <c r="CO11" i="100"/>
  <c r="CN11" i="100"/>
  <c r="CM11" i="100"/>
  <c r="CL11" i="100"/>
  <c r="CK11" i="100"/>
  <c r="CJ11" i="100"/>
  <c r="CI11" i="100"/>
  <c r="CH11" i="100"/>
  <c r="CG11" i="100"/>
  <c r="CF11" i="100"/>
  <c r="CE11" i="100"/>
  <c r="CD11" i="100"/>
  <c r="CC11" i="100"/>
  <c r="CB11" i="100"/>
  <c r="CA11" i="100"/>
  <c r="BZ11" i="100"/>
  <c r="BY11" i="100"/>
  <c r="BX11" i="100"/>
  <c r="BW11" i="100"/>
  <c r="BV11" i="100"/>
  <c r="BU11" i="100"/>
  <c r="BT11" i="100"/>
  <c r="BS11" i="100"/>
  <c r="BR11" i="100"/>
  <c r="BQ11" i="100"/>
  <c r="BP11" i="100"/>
  <c r="BO11" i="100"/>
  <c r="BN11" i="100"/>
  <c r="BM11" i="100"/>
  <c r="BL11" i="100"/>
  <c r="BK11" i="100"/>
  <c r="BJ11" i="100"/>
  <c r="BI11" i="100"/>
  <c r="BH11" i="100"/>
  <c r="BG11" i="100"/>
  <c r="BF11" i="100"/>
  <c r="BE11" i="100"/>
  <c r="BD11" i="100"/>
  <c r="BC11" i="100"/>
  <c r="BB11" i="100"/>
  <c r="BA11" i="100"/>
  <c r="AZ11" i="100"/>
  <c r="AY11" i="100"/>
  <c r="AX11" i="100"/>
  <c r="AW11" i="100"/>
  <c r="AV11" i="100"/>
  <c r="AU11" i="100"/>
  <c r="AT11" i="100"/>
  <c r="AS11" i="100"/>
  <c r="AR11" i="100"/>
  <c r="AQ11" i="100"/>
  <c r="AP11" i="100"/>
  <c r="AO11" i="100"/>
  <c r="AN11" i="100"/>
  <c r="AM11" i="100"/>
  <c r="AL11" i="100"/>
  <c r="AK11" i="100"/>
  <c r="AJ11" i="100"/>
  <c r="AI11" i="100"/>
  <c r="AH11"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E11" i="100"/>
  <c r="D11" i="100"/>
  <c r="C11" i="100"/>
  <c r="B11" i="100"/>
  <c r="EF9" i="100"/>
  <c r="EE9" i="100"/>
  <c r="ED9" i="100"/>
  <c r="EC9" i="100"/>
  <c r="EB9" i="100"/>
  <c r="EA9" i="100"/>
  <c r="DZ9" i="100"/>
  <c r="DY9" i="100"/>
  <c r="DX9" i="100"/>
  <c r="DW9" i="100"/>
  <c r="DV9" i="100"/>
  <c r="DU9" i="100"/>
  <c r="DT9" i="100"/>
  <c r="DS9" i="100"/>
  <c r="DR9" i="100"/>
  <c r="DQ9" i="100"/>
  <c r="DP9" i="100"/>
  <c r="DO9" i="100"/>
  <c r="DN9" i="100"/>
  <c r="DM9" i="100"/>
  <c r="DL9" i="100"/>
  <c r="DK9" i="100"/>
  <c r="DJ9" i="100"/>
  <c r="DI9" i="100"/>
  <c r="DH9" i="100"/>
  <c r="DG9" i="100"/>
  <c r="DF9" i="100"/>
  <c r="DE9" i="100"/>
  <c r="DD9" i="100"/>
  <c r="DC9" i="100"/>
  <c r="DB9" i="100"/>
  <c r="DA9" i="100"/>
  <c r="CZ9" i="100"/>
  <c r="CY9" i="100"/>
  <c r="CX9" i="100"/>
  <c r="CW9" i="100"/>
  <c r="CV9" i="100"/>
  <c r="CU9" i="100"/>
  <c r="CT9" i="100"/>
  <c r="CS9" i="100"/>
  <c r="CR9" i="100"/>
  <c r="CQ9" i="100"/>
  <c r="CP9" i="100"/>
  <c r="CO9" i="100"/>
  <c r="CN9" i="100"/>
  <c r="CM9" i="100"/>
  <c r="CL9" i="100"/>
  <c r="CK9" i="100"/>
  <c r="CJ9" i="100"/>
  <c r="CI9" i="100"/>
  <c r="CH9" i="100"/>
  <c r="CG9" i="100"/>
  <c r="CF9" i="100"/>
  <c r="CE9" i="100"/>
  <c r="CD9" i="100"/>
  <c r="CC9" i="100"/>
  <c r="CB9" i="100"/>
  <c r="CA9" i="100"/>
  <c r="BZ9" i="100"/>
  <c r="BY9" i="100"/>
  <c r="BX9" i="100"/>
  <c r="BW9" i="100"/>
  <c r="BV9" i="100"/>
  <c r="BU9" i="100"/>
  <c r="BT9" i="100"/>
  <c r="BS9" i="100"/>
  <c r="BR9" i="100"/>
  <c r="BQ9" i="100"/>
  <c r="BP9" i="100"/>
  <c r="BO9" i="100"/>
  <c r="BN9" i="100"/>
  <c r="BM9" i="100"/>
  <c r="BL9" i="100"/>
  <c r="BK9" i="100"/>
  <c r="BJ9" i="100"/>
  <c r="BI9" i="100"/>
  <c r="BH9" i="100"/>
  <c r="BG9" i="100"/>
  <c r="BF9" i="100"/>
  <c r="BE9" i="100"/>
  <c r="BD9" i="100"/>
  <c r="BC9" i="100"/>
  <c r="BB9" i="100"/>
  <c r="BA9" i="100"/>
  <c r="AZ9" i="100"/>
  <c r="AY9" i="100"/>
  <c r="AX9" i="100"/>
  <c r="AW9" i="100"/>
  <c r="AV9" i="100"/>
  <c r="AU9" i="100"/>
  <c r="AT9" i="100"/>
  <c r="AS9" i="100"/>
  <c r="AR9" i="100"/>
  <c r="AQ9" i="100"/>
  <c r="AP9" i="100"/>
  <c r="AO9" i="100"/>
  <c r="AN9" i="100"/>
  <c r="AM9" i="100"/>
  <c r="AL9" i="100"/>
  <c r="AK9" i="100"/>
  <c r="AJ9" i="100"/>
  <c r="AI9" i="100"/>
  <c r="AH9"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E9" i="100"/>
  <c r="D9" i="100"/>
  <c r="C9" i="100"/>
  <c r="B9" i="100"/>
  <c r="EF8" i="100"/>
  <c r="EE8" i="100"/>
  <c r="ED8" i="100"/>
  <c r="EC8" i="100"/>
  <c r="EB8" i="100"/>
  <c r="EA8" i="100"/>
  <c r="DZ8" i="100"/>
  <c r="DY8" i="100"/>
  <c r="DX8" i="100"/>
  <c r="DW8" i="100"/>
  <c r="DV8" i="100"/>
  <c r="DU8" i="100"/>
  <c r="DT8" i="100"/>
  <c r="DS8" i="100"/>
  <c r="DR8" i="100"/>
  <c r="DQ8" i="100"/>
  <c r="DP8" i="100"/>
  <c r="DO8" i="100"/>
  <c r="DN8" i="100"/>
  <c r="DM8" i="100"/>
  <c r="DL8" i="100"/>
  <c r="DK8" i="100"/>
  <c r="DJ8" i="100"/>
  <c r="DI8" i="100"/>
  <c r="DH8" i="100"/>
  <c r="DG8" i="100"/>
  <c r="DF8" i="100"/>
  <c r="DE8" i="100"/>
  <c r="DD8" i="100"/>
  <c r="DC8" i="100"/>
  <c r="DB8" i="100"/>
  <c r="DA8" i="100"/>
  <c r="CZ8" i="100"/>
  <c r="CY8" i="100"/>
  <c r="CX8" i="100"/>
  <c r="CW8" i="100"/>
  <c r="CV8" i="100"/>
  <c r="CU8" i="100"/>
  <c r="CT8" i="100"/>
  <c r="CS8" i="100"/>
  <c r="CR8" i="100"/>
  <c r="CQ8" i="100"/>
  <c r="CP8" i="100"/>
  <c r="CO8" i="100"/>
  <c r="CN8" i="100"/>
  <c r="CM8" i="100"/>
  <c r="CL8" i="100"/>
  <c r="CK8" i="100"/>
  <c r="CJ8" i="100"/>
  <c r="CI8" i="100"/>
  <c r="CH8" i="100"/>
  <c r="CG8" i="100"/>
  <c r="CF8" i="100"/>
  <c r="CE8" i="100"/>
  <c r="CD8" i="100"/>
  <c r="CC8" i="100"/>
  <c r="CB8" i="100"/>
  <c r="CA8" i="100"/>
  <c r="BZ8" i="100"/>
  <c r="BY8" i="100"/>
  <c r="BX8" i="100"/>
  <c r="BW8" i="100"/>
  <c r="BV8" i="100"/>
  <c r="BU8" i="100"/>
  <c r="BT8" i="100"/>
  <c r="BS8" i="100"/>
  <c r="BR8" i="100"/>
  <c r="BQ8" i="100"/>
  <c r="BP8" i="100"/>
  <c r="BO8" i="100"/>
  <c r="BN8" i="100"/>
  <c r="BM8" i="100"/>
  <c r="BL8" i="100"/>
  <c r="BK8" i="100"/>
  <c r="BJ8" i="100"/>
  <c r="BI8" i="100"/>
  <c r="BH8" i="100"/>
  <c r="BG8" i="100"/>
  <c r="BF8" i="100"/>
  <c r="BE8" i="100"/>
  <c r="BD8" i="100"/>
  <c r="BC8" i="100"/>
  <c r="BB8" i="100"/>
  <c r="BA8" i="100"/>
  <c r="AZ8" i="100"/>
  <c r="AY8" i="100"/>
  <c r="AX8" i="100"/>
  <c r="AW8" i="100"/>
  <c r="AV8" i="100"/>
  <c r="AU8" i="100"/>
  <c r="AT8" i="100"/>
  <c r="AS8" i="100"/>
  <c r="AR8" i="100"/>
  <c r="AQ8" i="100"/>
  <c r="AP8" i="100"/>
  <c r="AO8" i="100"/>
  <c r="AN8" i="100"/>
  <c r="AM8" i="100"/>
  <c r="AL8" i="100"/>
  <c r="AK8" i="100"/>
  <c r="AJ8" i="100"/>
  <c r="AI8" i="100"/>
  <c r="AH8" i="100"/>
  <c r="AG8" i="100"/>
  <c r="AF8" i="100"/>
  <c r="AE8" i="100"/>
  <c r="AD8" i="100"/>
  <c r="AC8" i="100"/>
  <c r="AB8" i="100"/>
  <c r="AA8" i="100"/>
  <c r="Z8" i="100"/>
  <c r="Y8" i="100"/>
  <c r="X8" i="100"/>
  <c r="W8" i="100"/>
  <c r="V8" i="100"/>
  <c r="U8" i="100"/>
  <c r="T8" i="100"/>
  <c r="S8" i="100"/>
  <c r="R8" i="100"/>
  <c r="Q8" i="100"/>
  <c r="P8" i="100"/>
  <c r="O8" i="100"/>
  <c r="N8" i="100"/>
  <c r="M8" i="100"/>
  <c r="L8" i="100"/>
  <c r="K8" i="100"/>
  <c r="J8" i="100"/>
  <c r="I8" i="100"/>
  <c r="H8" i="100"/>
  <c r="G8" i="100"/>
  <c r="F8" i="100"/>
  <c r="E8" i="100"/>
  <c r="D8" i="100"/>
  <c r="C8" i="100"/>
  <c r="B8" i="100"/>
  <c r="EF6" i="100"/>
  <c r="EE6" i="100"/>
  <c r="ED6" i="100"/>
  <c r="EC6" i="100"/>
  <c r="EB6" i="100"/>
  <c r="EA6" i="100"/>
  <c r="DZ6" i="100"/>
  <c r="DY6" i="100"/>
  <c r="DX6" i="100"/>
  <c r="DW6" i="100"/>
  <c r="DV6" i="100"/>
  <c r="DU6" i="100"/>
  <c r="DT6" i="100"/>
  <c r="DS6" i="100"/>
  <c r="DR6" i="100"/>
  <c r="DQ6" i="100"/>
  <c r="DP6" i="100"/>
  <c r="DO6" i="100"/>
  <c r="DN6" i="100"/>
  <c r="DM6" i="100"/>
  <c r="DL6" i="100"/>
  <c r="DK6" i="100"/>
  <c r="DJ6" i="100"/>
  <c r="DI6" i="100"/>
  <c r="DH6" i="100"/>
  <c r="DG6" i="100"/>
  <c r="DF6" i="100"/>
  <c r="DE6" i="100"/>
  <c r="DD6" i="100"/>
  <c r="DC6" i="100"/>
  <c r="DB6" i="100"/>
  <c r="DA6" i="100"/>
  <c r="CZ6" i="100"/>
  <c r="CY6" i="100"/>
  <c r="CX6" i="100"/>
  <c r="CW6" i="100"/>
  <c r="CV6" i="100"/>
  <c r="CU6" i="100"/>
  <c r="CT6" i="100"/>
  <c r="CS6" i="100"/>
  <c r="CR6" i="100"/>
  <c r="CQ6" i="100"/>
  <c r="CP6" i="100"/>
  <c r="CO6" i="100"/>
  <c r="CN6" i="100"/>
  <c r="CM6" i="100"/>
  <c r="CL6" i="100"/>
  <c r="CK6" i="100"/>
  <c r="CJ6" i="100"/>
  <c r="CI6" i="100"/>
  <c r="CH6" i="100"/>
  <c r="CG6" i="100"/>
  <c r="CF6" i="100"/>
  <c r="CE6" i="100"/>
  <c r="CD6" i="100"/>
  <c r="CC6" i="100"/>
  <c r="CB6" i="100"/>
  <c r="CA6" i="100"/>
  <c r="BZ6" i="100"/>
  <c r="BY6" i="100"/>
  <c r="BX6" i="100"/>
  <c r="BW6" i="100"/>
  <c r="BV6" i="100"/>
  <c r="BU6" i="100"/>
  <c r="BT6" i="100"/>
  <c r="BS6" i="100"/>
  <c r="BR6" i="100"/>
  <c r="BQ6" i="100"/>
  <c r="BP6" i="100"/>
  <c r="BO6" i="100"/>
  <c r="BN6" i="100"/>
  <c r="BM6" i="100"/>
  <c r="BL6" i="100"/>
  <c r="BK6" i="100"/>
  <c r="BJ6" i="100"/>
  <c r="BI6" i="100"/>
  <c r="BH6" i="100"/>
  <c r="BG6" i="100"/>
  <c r="BF6" i="100"/>
  <c r="BE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AA6" i="100"/>
  <c r="Z6" i="100"/>
  <c r="Y6" i="100"/>
  <c r="X6" i="100"/>
  <c r="W6" i="100"/>
  <c r="V6" i="100"/>
  <c r="U6" i="100"/>
  <c r="T6" i="100"/>
  <c r="S6" i="100"/>
  <c r="R6" i="100"/>
  <c r="Q6" i="100"/>
  <c r="P6" i="100"/>
  <c r="O6" i="100"/>
  <c r="N6" i="100"/>
  <c r="M6" i="100"/>
  <c r="L6" i="100"/>
  <c r="K6" i="100"/>
  <c r="J6" i="100"/>
  <c r="I6" i="100"/>
  <c r="H6" i="100"/>
  <c r="G6" i="100"/>
  <c r="F6" i="100"/>
  <c r="E6" i="100"/>
  <c r="D6" i="100"/>
  <c r="C6" i="100"/>
  <c r="B6" i="100"/>
  <c r="EF5" i="100"/>
  <c r="EE5" i="100"/>
  <c r="ED5" i="100"/>
  <c r="EC5" i="100"/>
  <c r="EB5" i="100"/>
  <c r="EA5" i="100"/>
  <c r="DZ5" i="100"/>
  <c r="DY5" i="100"/>
  <c r="DX5" i="100"/>
  <c r="DW5" i="100"/>
  <c r="DV5" i="100"/>
  <c r="DU5" i="100"/>
  <c r="DT5" i="100"/>
  <c r="DS5" i="100"/>
  <c r="DR5" i="100"/>
  <c r="DQ5" i="100"/>
  <c r="DP5" i="100"/>
  <c r="DO5" i="100"/>
  <c r="DN5" i="100"/>
  <c r="DM5" i="100"/>
  <c r="DL5" i="100"/>
  <c r="DK5" i="100"/>
  <c r="DJ5" i="100"/>
  <c r="DI5" i="100"/>
  <c r="DH5" i="100"/>
  <c r="DG5" i="100"/>
  <c r="DF5" i="100"/>
  <c r="DE5" i="100"/>
  <c r="DD5" i="100"/>
  <c r="DC5" i="100"/>
  <c r="DB5" i="100"/>
  <c r="DA5" i="100"/>
  <c r="CZ5" i="100"/>
  <c r="CY5" i="100"/>
  <c r="CX5" i="100"/>
  <c r="CW5" i="100"/>
  <c r="CV5" i="100"/>
  <c r="CU5" i="100"/>
  <c r="CT5" i="100"/>
  <c r="CS5" i="100"/>
  <c r="CR5" i="100"/>
  <c r="CQ5" i="100"/>
  <c r="CP5" i="100"/>
  <c r="CO5" i="100"/>
  <c r="CN5" i="100"/>
  <c r="CM5" i="100"/>
  <c r="CL5" i="100"/>
  <c r="CK5" i="100"/>
  <c r="CJ5" i="100"/>
  <c r="CI5" i="100"/>
  <c r="CH5" i="100"/>
  <c r="CG5" i="100"/>
  <c r="CF5" i="100"/>
  <c r="CE5" i="100"/>
  <c r="CD5" i="100"/>
  <c r="CC5" i="100"/>
  <c r="CB5" i="100"/>
  <c r="CA5" i="100"/>
  <c r="BZ5" i="100"/>
  <c r="BY5" i="100"/>
  <c r="BX5" i="100"/>
  <c r="BW5" i="100"/>
  <c r="BV5" i="100"/>
  <c r="BU5" i="100"/>
  <c r="BT5" i="100"/>
  <c r="BS5" i="100"/>
  <c r="BR5" i="100"/>
  <c r="BQ5" i="100"/>
  <c r="BP5" i="100"/>
  <c r="BO5" i="100"/>
  <c r="BN5" i="100"/>
  <c r="BM5" i="100"/>
  <c r="BL5" i="100"/>
  <c r="BK5" i="100"/>
  <c r="BJ5" i="100"/>
  <c r="BI5" i="100"/>
  <c r="BH5" i="100"/>
  <c r="BG5" i="100"/>
  <c r="BF5" i="100"/>
  <c r="BE5" i="100"/>
  <c r="BD5" i="100"/>
  <c r="BC5" i="100"/>
  <c r="BB5" i="100"/>
  <c r="BA5" i="100"/>
  <c r="AZ5" i="100"/>
  <c r="AY5" i="100"/>
  <c r="AX5" i="100"/>
  <c r="AW5" i="100"/>
  <c r="AV5" i="100"/>
  <c r="AU5" i="100"/>
  <c r="AT5" i="100"/>
  <c r="AS5" i="100"/>
  <c r="AR5" i="100"/>
  <c r="AQ5" i="100"/>
  <c r="AP5" i="100"/>
  <c r="AO5" i="100"/>
  <c r="AN5" i="100"/>
  <c r="AM5" i="100"/>
  <c r="AL5" i="100"/>
  <c r="AK5" i="100"/>
  <c r="AJ5" i="100"/>
  <c r="AI5" i="100"/>
  <c r="AH5" i="100"/>
  <c r="AG5" i="100"/>
  <c r="AF5" i="100"/>
  <c r="AE5" i="100"/>
  <c r="AD5" i="100"/>
  <c r="AC5" i="100"/>
  <c r="AB5" i="100"/>
  <c r="AA5" i="100"/>
  <c r="Z5" i="100"/>
  <c r="Y5" i="100"/>
  <c r="X5" i="100"/>
  <c r="W5" i="100"/>
  <c r="V5" i="100"/>
  <c r="U5" i="100"/>
  <c r="T5" i="100"/>
  <c r="S5" i="100"/>
  <c r="R5" i="100"/>
  <c r="Q5" i="100"/>
  <c r="P5" i="100"/>
  <c r="O5" i="100"/>
  <c r="N5" i="100"/>
  <c r="M5" i="100"/>
  <c r="L5" i="100"/>
  <c r="K5" i="100"/>
  <c r="J5" i="100"/>
  <c r="I5" i="100"/>
  <c r="H5" i="100"/>
  <c r="G5" i="100"/>
  <c r="F5" i="100"/>
  <c r="E5" i="100"/>
  <c r="D5" i="100"/>
  <c r="C5" i="100"/>
  <c r="B5" i="100"/>
  <c r="EF45" i="22"/>
  <c r="EE45" i="22"/>
  <c r="ED45" i="22"/>
  <c r="EC45" i="22"/>
  <c r="EB45" i="22"/>
  <c r="EA45" i="22"/>
  <c r="DZ45" i="22"/>
  <c r="DY45" i="22"/>
  <c r="DX45" i="22"/>
  <c r="DW45" i="22"/>
  <c r="DV45" i="22"/>
  <c r="DU45" i="22"/>
  <c r="DT45" i="22"/>
  <c r="DS45" i="22"/>
  <c r="DR45" i="22"/>
  <c r="DQ45" i="22"/>
  <c r="DP45" i="22"/>
  <c r="DO45" i="22"/>
  <c r="DN45" i="22"/>
  <c r="DM45" i="22"/>
  <c r="DL45" i="22"/>
  <c r="DK45" i="22"/>
  <c r="DJ45" i="22"/>
  <c r="DI45" i="22"/>
  <c r="DH45" i="22"/>
  <c r="DG45" i="22"/>
  <c r="DF45" i="22"/>
  <c r="DE45" i="22"/>
  <c r="DD45" i="22"/>
  <c r="DC45" i="22"/>
  <c r="DB45" i="22"/>
  <c r="DA45" i="22"/>
  <c r="CZ45" i="22"/>
  <c r="CY45" i="22"/>
  <c r="CX45" i="22"/>
  <c r="CW45" i="22"/>
  <c r="CV45" i="22"/>
  <c r="CU45" i="22"/>
  <c r="CT45" i="22"/>
  <c r="CS45" i="22"/>
  <c r="CR45" i="22"/>
  <c r="CQ45" i="22"/>
  <c r="CP45" i="22"/>
  <c r="CO45" i="22"/>
  <c r="CN45" i="22"/>
  <c r="CM45" i="22"/>
  <c r="CL45" i="22"/>
  <c r="CK45" i="22"/>
  <c r="CJ45" i="22"/>
  <c r="CI45" i="22"/>
  <c r="CH45" i="22"/>
  <c r="CG45" i="22"/>
  <c r="CF45" i="22"/>
  <c r="CE45" i="22"/>
  <c r="CD45" i="22"/>
  <c r="CC45" i="22"/>
  <c r="CB45" i="22"/>
  <c r="CA45" i="22"/>
  <c r="BZ45" i="22"/>
  <c r="BY45" i="22"/>
  <c r="BX45" i="22"/>
  <c r="BW45" i="22"/>
  <c r="BV45" i="22"/>
  <c r="BU45" i="22"/>
  <c r="BT45" i="22"/>
  <c r="BS45" i="22"/>
  <c r="BR45" i="22"/>
  <c r="BQ45" i="22"/>
  <c r="BP45" i="22"/>
  <c r="BO45" i="22"/>
  <c r="BN45" i="22"/>
  <c r="BM45" i="22"/>
  <c r="BL45" i="22"/>
  <c r="BK45" i="22"/>
  <c r="BJ45" i="22"/>
  <c r="BI45" i="22"/>
  <c r="BH45" i="22"/>
  <c r="BG45" i="22"/>
  <c r="BF45" i="22"/>
  <c r="BE45" i="22"/>
  <c r="BD45" i="22"/>
  <c r="BC45" i="22"/>
  <c r="BB45" i="22"/>
  <c r="BA45" i="22"/>
  <c r="AZ45" i="22"/>
  <c r="AY45" i="22"/>
  <c r="AX45" i="22"/>
  <c r="AW45" i="22"/>
  <c r="AV45" i="22"/>
  <c r="AU45" i="22"/>
  <c r="AT45" i="22"/>
  <c r="AS45" i="22"/>
  <c r="AR45" i="22"/>
  <c r="AQ45" i="22"/>
  <c r="AP45" i="22"/>
  <c r="AO45" i="22"/>
  <c r="AN45" i="22"/>
  <c r="AM45" i="22"/>
  <c r="AL45" i="22"/>
  <c r="AK45" i="22"/>
  <c r="AJ45" i="22"/>
  <c r="AI45" i="22"/>
  <c r="AH45" i="22"/>
  <c r="AG45" i="22"/>
  <c r="AF45" i="22"/>
  <c r="AE45" i="22"/>
  <c r="AD45" i="22"/>
  <c r="AC45" i="22"/>
  <c r="AB45" i="22"/>
  <c r="AA45" i="22"/>
  <c r="Z45" i="22"/>
  <c r="Y45" i="22"/>
  <c r="X45" i="22"/>
  <c r="W45" i="22"/>
  <c r="V45" i="22"/>
  <c r="U45" i="22"/>
  <c r="T45" i="22"/>
  <c r="S45" i="22"/>
  <c r="R45" i="22"/>
  <c r="Q45" i="22"/>
  <c r="P45" i="22"/>
  <c r="O45" i="22"/>
  <c r="N45" i="22"/>
  <c r="M45" i="22"/>
  <c r="L45" i="22"/>
  <c r="K45" i="22"/>
  <c r="J45" i="22"/>
  <c r="I45" i="22"/>
  <c r="H45" i="22"/>
  <c r="G45" i="22"/>
  <c r="F45" i="22"/>
  <c r="E45" i="22"/>
  <c r="D45" i="22"/>
  <c r="C45" i="22"/>
  <c r="B45" i="22"/>
  <c r="EF43" i="22"/>
  <c r="EE43" i="22"/>
  <c r="ED43" i="22"/>
  <c r="EC43" i="22"/>
  <c r="EB43" i="22"/>
  <c r="EA43" i="22"/>
  <c r="DZ43" i="22"/>
  <c r="DY43" i="22"/>
  <c r="DX43" i="22"/>
  <c r="DW43" i="22"/>
  <c r="DV43" i="22"/>
  <c r="DU43" i="22"/>
  <c r="DT43" i="22"/>
  <c r="DS43" i="22"/>
  <c r="DR43" i="22"/>
  <c r="DQ43" i="22"/>
  <c r="DP43" i="22"/>
  <c r="DO43" i="22"/>
  <c r="DN43" i="22"/>
  <c r="DM43" i="22"/>
  <c r="DL43" i="22"/>
  <c r="DK43" i="22"/>
  <c r="DJ43" i="22"/>
  <c r="DI43" i="22"/>
  <c r="DH43" i="22"/>
  <c r="DG43" i="22"/>
  <c r="DF43" i="22"/>
  <c r="DE43" i="22"/>
  <c r="DD43" i="22"/>
  <c r="DC43" i="22"/>
  <c r="DB43" i="22"/>
  <c r="DA43" i="22"/>
  <c r="CZ43" i="22"/>
  <c r="CY43" i="22"/>
  <c r="CX43" i="22"/>
  <c r="CW43" i="22"/>
  <c r="CV43" i="22"/>
  <c r="CU43" i="22"/>
  <c r="CT43" i="22"/>
  <c r="CS43" i="22"/>
  <c r="CR43" i="22"/>
  <c r="CQ43" i="22"/>
  <c r="CP43" i="22"/>
  <c r="CO43" i="22"/>
  <c r="CN43" i="22"/>
  <c r="CM43" i="22"/>
  <c r="CL43" i="22"/>
  <c r="CK43" i="22"/>
  <c r="CJ43" i="22"/>
  <c r="CI43" i="22"/>
  <c r="CH43" i="22"/>
  <c r="CG43" i="22"/>
  <c r="CF43" i="22"/>
  <c r="CE43" i="22"/>
  <c r="CD43" i="22"/>
  <c r="CC43" i="22"/>
  <c r="CB43" i="22"/>
  <c r="CA43" i="22"/>
  <c r="BZ43" i="22"/>
  <c r="BY43" i="22"/>
  <c r="BX43" i="22"/>
  <c r="BW43" i="22"/>
  <c r="BV43" i="22"/>
  <c r="BU43" i="22"/>
  <c r="BT43" i="22"/>
  <c r="BS43" i="22"/>
  <c r="BR43" i="22"/>
  <c r="BQ43" i="22"/>
  <c r="BP43" i="22"/>
  <c r="BO43" i="22"/>
  <c r="BN43" i="22"/>
  <c r="BM43" i="22"/>
  <c r="BL43" i="22"/>
  <c r="BK43" i="22"/>
  <c r="BJ43" i="22"/>
  <c r="BI43" i="22"/>
  <c r="BH43" i="22"/>
  <c r="BG43" i="22"/>
  <c r="BF43" i="22"/>
  <c r="BE43" i="22"/>
  <c r="BD43" i="22"/>
  <c r="BC43" i="22"/>
  <c r="BB43" i="22"/>
  <c r="BA43" i="22"/>
  <c r="AZ43" i="22"/>
  <c r="AY43" i="22"/>
  <c r="AX43" i="22"/>
  <c r="AW43" i="22"/>
  <c r="AV43" i="22"/>
  <c r="AU43" i="22"/>
  <c r="AT43" i="22"/>
  <c r="AS43" i="22"/>
  <c r="AR43" i="22"/>
  <c r="AQ43" i="22"/>
  <c r="AP43" i="22"/>
  <c r="AO43" i="22"/>
  <c r="AN43" i="22"/>
  <c r="AM43" i="22"/>
  <c r="AL43" i="22"/>
  <c r="AK43" i="22"/>
  <c r="AJ43" i="22"/>
  <c r="AI43" i="22"/>
  <c r="AH43" i="22"/>
  <c r="AG43" i="22"/>
  <c r="AF43" i="22"/>
  <c r="AE43" i="22"/>
  <c r="AD43" i="22"/>
  <c r="AC43" i="22"/>
  <c r="AB43" i="22"/>
  <c r="AA43" i="22"/>
  <c r="Z43" i="22"/>
  <c r="Y43" i="22"/>
  <c r="X43" i="22"/>
  <c r="W43" i="22"/>
  <c r="V43" i="22"/>
  <c r="U43" i="22"/>
  <c r="T43" i="22"/>
  <c r="S43" i="22"/>
  <c r="R43" i="22"/>
  <c r="Q43" i="22"/>
  <c r="P43" i="22"/>
  <c r="O43" i="22"/>
  <c r="N43" i="22"/>
  <c r="M43" i="22"/>
  <c r="L43" i="22"/>
  <c r="K43" i="22"/>
  <c r="J43" i="22"/>
  <c r="I43" i="22"/>
  <c r="H43" i="22"/>
  <c r="G43" i="22"/>
  <c r="F43" i="22"/>
  <c r="E43" i="22"/>
  <c r="D43" i="22"/>
  <c r="C43" i="22"/>
  <c r="B43" i="22"/>
  <c r="EF42" i="22"/>
  <c r="EE42" i="22"/>
  <c r="ED42" i="22"/>
  <c r="EC42" i="22"/>
  <c r="EB42" i="22"/>
  <c r="EA42" i="22"/>
  <c r="DZ42" i="22"/>
  <c r="DY42" i="22"/>
  <c r="DX42" i="22"/>
  <c r="DW42" i="22"/>
  <c r="DV42" i="22"/>
  <c r="DU42" i="22"/>
  <c r="DT42" i="22"/>
  <c r="DS42" i="22"/>
  <c r="DR42" i="22"/>
  <c r="DQ42" i="22"/>
  <c r="DP42" i="22"/>
  <c r="DO42" i="22"/>
  <c r="DN42" i="22"/>
  <c r="DM42" i="22"/>
  <c r="DL42" i="22"/>
  <c r="DK42" i="22"/>
  <c r="DJ42" i="22"/>
  <c r="DI42" i="22"/>
  <c r="DH42" i="22"/>
  <c r="DG42" i="22"/>
  <c r="DF42" i="22"/>
  <c r="DE42" i="22"/>
  <c r="DD42" i="22"/>
  <c r="DC42" i="22"/>
  <c r="DB42" i="22"/>
  <c r="DA42" i="22"/>
  <c r="CZ42" i="22"/>
  <c r="CY42" i="22"/>
  <c r="CX42" i="22"/>
  <c r="CW42" i="22"/>
  <c r="CV42" i="22"/>
  <c r="CU42" i="22"/>
  <c r="CT42" i="22"/>
  <c r="CS42" i="22"/>
  <c r="CR42" i="22"/>
  <c r="CQ42" i="22"/>
  <c r="CP42" i="22"/>
  <c r="CO42" i="22"/>
  <c r="CN42" i="22"/>
  <c r="CM42" i="22"/>
  <c r="CL42" i="22"/>
  <c r="CK42" i="22"/>
  <c r="CJ42" i="22"/>
  <c r="CI42" i="22"/>
  <c r="CH42" i="22"/>
  <c r="CG42" i="22"/>
  <c r="CF42" i="22"/>
  <c r="CE42" i="22"/>
  <c r="CD42" i="22"/>
  <c r="CC42" i="22"/>
  <c r="CB42" i="22"/>
  <c r="CA42" i="22"/>
  <c r="BZ42" i="22"/>
  <c r="BY42" i="22"/>
  <c r="BX42" i="22"/>
  <c r="BW42" i="22"/>
  <c r="BV42" i="22"/>
  <c r="BU42" i="22"/>
  <c r="BT42" i="22"/>
  <c r="BS42" i="22"/>
  <c r="BR42" i="22"/>
  <c r="BQ42" i="22"/>
  <c r="BP42" i="22"/>
  <c r="BO42" i="22"/>
  <c r="BN42" i="22"/>
  <c r="BM42" i="22"/>
  <c r="BL42" i="22"/>
  <c r="BK42" i="22"/>
  <c r="BJ42" i="22"/>
  <c r="BI42" i="22"/>
  <c r="BH42" i="22"/>
  <c r="BG42" i="22"/>
  <c r="BF42" i="22"/>
  <c r="BE42" i="22"/>
  <c r="BD42" i="22"/>
  <c r="BC42" i="22"/>
  <c r="BB42" i="22"/>
  <c r="BA42" i="22"/>
  <c r="AZ42" i="22"/>
  <c r="AY42" i="22"/>
  <c r="AX42" i="22"/>
  <c r="AW42" i="22"/>
  <c r="AV42" i="22"/>
  <c r="AU42" i="22"/>
  <c r="AT42" i="22"/>
  <c r="AS42" i="22"/>
  <c r="AR42" i="22"/>
  <c r="AQ42" i="22"/>
  <c r="AP42" i="22"/>
  <c r="AO42" i="22"/>
  <c r="AN42" i="22"/>
  <c r="AM42" i="22"/>
  <c r="AL42" i="22"/>
  <c r="AK42" i="22"/>
  <c r="AJ42" i="22"/>
  <c r="AI42" i="22"/>
  <c r="AH42" i="22"/>
  <c r="AG42" i="22"/>
  <c r="AF42" i="22"/>
  <c r="AE42" i="22"/>
  <c r="AD42" i="22"/>
  <c r="AC42" i="22"/>
  <c r="AB42" i="22"/>
  <c r="AA42" i="22"/>
  <c r="Z42" i="22"/>
  <c r="Y42" i="22"/>
  <c r="X42" i="22"/>
  <c r="W42" i="22"/>
  <c r="V42" i="22"/>
  <c r="U42" i="22"/>
  <c r="T42" i="22"/>
  <c r="S42" i="22"/>
  <c r="R42" i="22"/>
  <c r="Q42" i="22"/>
  <c r="P42" i="22"/>
  <c r="O42" i="22"/>
  <c r="N42" i="22"/>
  <c r="M42" i="22"/>
  <c r="L42" i="22"/>
  <c r="K42" i="22"/>
  <c r="J42" i="22"/>
  <c r="I42" i="22"/>
  <c r="H42" i="22"/>
  <c r="G42" i="22"/>
  <c r="F42" i="22"/>
  <c r="E42" i="22"/>
  <c r="D42" i="22"/>
  <c r="C42" i="22"/>
  <c r="B42" i="22"/>
  <c r="EF40" i="22"/>
  <c r="EE40" i="22"/>
  <c r="ED40" i="22"/>
  <c r="EC40" i="22"/>
  <c r="EB40" i="22"/>
  <c r="EA40" i="22"/>
  <c r="DZ40" i="22"/>
  <c r="DY40" i="22"/>
  <c r="DX40" i="22"/>
  <c r="DW40" i="22"/>
  <c r="DV40" i="22"/>
  <c r="DU40" i="22"/>
  <c r="DT40" i="22"/>
  <c r="DS40" i="22"/>
  <c r="DR40" i="22"/>
  <c r="DQ40" i="22"/>
  <c r="DP40" i="22"/>
  <c r="DO40" i="22"/>
  <c r="DN40" i="22"/>
  <c r="DM40" i="22"/>
  <c r="DL40" i="22"/>
  <c r="DK40" i="22"/>
  <c r="DJ40" i="22"/>
  <c r="DI40" i="22"/>
  <c r="DH40" i="22"/>
  <c r="DG40" i="22"/>
  <c r="DF40" i="22"/>
  <c r="DE40" i="22"/>
  <c r="DD40" i="22"/>
  <c r="DC40" i="22"/>
  <c r="DB40" i="22"/>
  <c r="DA40" i="22"/>
  <c r="CZ40" i="22"/>
  <c r="CY40" i="22"/>
  <c r="CX40" i="22"/>
  <c r="CW40" i="22"/>
  <c r="CV40" i="22"/>
  <c r="CU40" i="22"/>
  <c r="CT40" i="22"/>
  <c r="CS40" i="22"/>
  <c r="CR40" i="22"/>
  <c r="CQ40" i="22"/>
  <c r="CP40" i="22"/>
  <c r="CO40" i="22"/>
  <c r="CN40" i="22"/>
  <c r="CM40" i="22"/>
  <c r="CL40" i="22"/>
  <c r="CK40" i="22"/>
  <c r="CJ40" i="22"/>
  <c r="CI40" i="22"/>
  <c r="CH40" i="22"/>
  <c r="CG40" i="22"/>
  <c r="CF40" i="22"/>
  <c r="CE40" i="22"/>
  <c r="CD40" i="22"/>
  <c r="CC40" i="22"/>
  <c r="CB40" i="22"/>
  <c r="CA40" i="22"/>
  <c r="BZ40" i="22"/>
  <c r="BY40" i="22"/>
  <c r="BX40" i="22"/>
  <c r="BW40" i="22"/>
  <c r="BV40" i="22"/>
  <c r="BU40" i="22"/>
  <c r="BT40" i="22"/>
  <c r="BS40" i="22"/>
  <c r="BR40" i="22"/>
  <c r="BQ40" i="22"/>
  <c r="BP40" i="22"/>
  <c r="BO40" i="22"/>
  <c r="BN40" i="22"/>
  <c r="BM40" i="22"/>
  <c r="BL40" i="22"/>
  <c r="BK40" i="22"/>
  <c r="BJ40" i="22"/>
  <c r="BI40" i="22"/>
  <c r="BH40" i="22"/>
  <c r="BG40" i="22"/>
  <c r="BF40" i="22"/>
  <c r="BE40" i="22"/>
  <c r="BD40" i="22"/>
  <c r="BC40" i="22"/>
  <c r="BB40" i="22"/>
  <c r="BA40" i="22"/>
  <c r="AZ40" i="22"/>
  <c r="AY40" i="22"/>
  <c r="AX40" i="22"/>
  <c r="AW40" i="22"/>
  <c r="AV40" i="22"/>
  <c r="AU40" i="22"/>
  <c r="AT40" i="22"/>
  <c r="AS40" i="22"/>
  <c r="AR40" i="22"/>
  <c r="AQ40" i="22"/>
  <c r="AP40" i="22"/>
  <c r="AO40" i="22"/>
  <c r="AN40" i="22"/>
  <c r="AM40" i="22"/>
  <c r="AL40" i="22"/>
  <c r="AK40" i="22"/>
  <c r="AJ40" i="22"/>
  <c r="AI40" i="22"/>
  <c r="AH40" i="22"/>
  <c r="AG40" i="22"/>
  <c r="AF40" i="22"/>
  <c r="AE40" i="22"/>
  <c r="AD40" i="22"/>
  <c r="AC40" i="22"/>
  <c r="AB40" i="22"/>
  <c r="AA40" i="22"/>
  <c r="Z40" i="22"/>
  <c r="Y40" i="22"/>
  <c r="X40" i="22"/>
  <c r="W40" i="22"/>
  <c r="V40" i="22"/>
  <c r="U40" i="22"/>
  <c r="T40" i="22"/>
  <c r="S40" i="22"/>
  <c r="R40" i="22"/>
  <c r="Q40" i="22"/>
  <c r="P40" i="22"/>
  <c r="O40" i="22"/>
  <c r="N40" i="22"/>
  <c r="M40" i="22"/>
  <c r="L40" i="22"/>
  <c r="K40" i="22"/>
  <c r="J40" i="22"/>
  <c r="I40" i="22"/>
  <c r="H40" i="22"/>
  <c r="G40" i="22"/>
  <c r="F40" i="22"/>
  <c r="E40" i="22"/>
  <c r="D40" i="22"/>
  <c r="C40" i="22"/>
  <c r="B40" i="22"/>
  <c r="EF39" i="22"/>
  <c r="EE39" i="22"/>
  <c r="ED39" i="22"/>
  <c r="EC39" i="22"/>
  <c r="EB39" i="22"/>
  <c r="EA39" i="22"/>
  <c r="DZ39" i="22"/>
  <c r="DY39" i="22"/>
  <c r="DX39" i="22"/>
  <c r="DW39" i="22"/>
  <c r="DV39" i="22"/>
  <c r="DU39" i="22"/>
  <c r="DT39" i="22"/>
  <c r="DS39" i="22"/>
  <c r="DR39" i="22"/>
  <c r="DQ39" i="22"/>
  <c r="DP39" i="22"/>
  <c r="DO39" i="22"/>
  <c r="DN39" i="22"/>
  <c r="DM39" i="22"/>
  <c r="DL39" i="22"/>
  <c r="DK39" i="22"/>
  <c r="DJ39" i="22"/>
  <c r="DI39" i="22"/>
  <c r="DH39" i="22"/>
  <c r="DG39" i="22"/>
  <c r="DF39" i="22"/>
  <c r="DE39" i="22"/>
  <c r="DD39" i="22"/>
  <c r="DC39" i="22"/>
  <c r="DB39" i="22"/>
  <c r="DA39" i="22"/>
  <c r="CZ39" i="22"/>
  <c r="CY39" i="22"/>
  <c r="CX39" i="22"/>
  <c r="CW39" i="22"/>
  <c r="CV39" i="22"/>
  <c r="CU39" i="22"/>
  <c r="CT39" i="22"/>
  <c r="CS39" i="22"/>
  <c r="CR39" i="22"/>
  <c r="CQ39" i="22"/>
  <c r="CP39" i="22"/>
  <c r="CO39" i="22"/>
  <c r="CN39" i="22"/>
  <c r="CM39" i="22"/>
  <c r="CL39" i="22"/>
  <c r="CK39" i="22"/>
  <c r="CJ39" i="22"/>
  <c r="CI39" i="22"/>
  <c r="CH39" i="22"/>
  <c r="CG39" i="22"/>
  <c r="CF39" i="22"/>
  <c r="CE39" i="22"/>
  <c r="CD39" i="22"/>
  <c r="CC39" i="22"/>
  <c r="CB39" i="22"/>
  <c r="CA39" i="22"/>
  <c r="BZ39" i="22"/>
  <c r="BY39" i="22"/>
  <c r="BX39" i="22"/>
  <c r="BW39" i="22"/>
  <c r="BV39" i="22"/>
  <c r="BU39" i="22"/>
  <c r="BT39" i="22"/>
  <c r="BS39" i="22"/>
  <c r="BR39" i="22"/>
  <c r="BQ39" i="22"/>
  <c r="BP39" i="22"/>
  <c r="BO39" i="22"/>
  <c r="BN39" i="22"/>
  <c r="BM39" i="22"/>
  <c r="BL39" i="22"/>
  <c r="BK39" i="22"/>
  <c r="BJ39" i="22"/>
  <c r="BI39" i="22"/>
  <c r="BH39" i="22"/>
  <c r="BG39" i="22"/>
  <c r="BF39" i="22"/>
  <c r="BE39" i="22"/>
  <c r="BD39" i="22"/>
  <c r="BC39" i="22"/>
  <c r="BB39" i="22"/>
  <c r="BA39" i="22"/>
  <c r="AZ39" i="22"/>
  <c r="AY39" i="22"/>
  <c r="AX39" i="22"/>
  <c r="AW39" i="22"/>
  <c r="AV39" i="22"/>
  <c r="AU39" i="22"/>
  <c r="AT39" i="22"/>
  <c r="AS39" i="22"/>
  <c r="AR39" i="22"/>
  <c r="AQ39" i="22"/>
  <c r="AP39" i="22"/>
  <c r="AO39" i="22"/>
  <c r="AN39" i="22"/>
  <c r="AM39" i="22"/>
  <c r="AL39" i="22"/>
  <c r="AK39" i="22"/>
  <c r="AJ39" i="22"/>
  <c r="AI39" i="22"/>
  <c r="AH39" i="22"/>
  <c r="AG39" i="22"/>
  <c r="AF39" i="22"/>
  <c r="AE39" i="22"/>
  <c r="AD39" i="22"/>
  <c r="AC39" i="22"/>
  <c r="AB39" i="22"/>
  <c r="AA39" i="22"/>
  <c r="Z39" i="22"/>
  <c r="Y39" i="22"/>
  <c r="X39" i="22"/>
  <c r="W39" i="22"/>
  <c r="V39" i="22"/>
  <c r="U39" i="22"/>
  <c r="T39" i="22"/>
  <c r="S39" i="22"/>
  <c r="R39" i="22"/>
  <c r="Q39" i="22"/>
  <c r="P39" i="22"/>
  <c r="O39" i="22"/>
  <c r="N39" i="22"/>
  <c r="M39" i="22"/>
  <c r="L39" i="22"/>
  <c r="K39" i="22"/>
  <c r="J39" i="22"/>
  <c r="I39" i="22"/>
  <c r="H39" i="22"/>
  <c r="G39" i="22"/>
  <c r="F39" i="22"/>
  <c r="E39" i="22"/>
  <c r="D39" i="22"/>
  <c r="C39" i="22"/>
  <c r="B39" i="22"/>
  <c r="EF37" i="22"/>
  <c r="EE37" i="22"/>
  <c r="ED37" i="22"/>
  <c r="EC37" i="22"/>
  <c r="EB37" i="22"/>
  <c r="EA37" i="22"/>
  <c r="DZ37" i="22"/>
  <c r="DY37" i="22"/>
  <c r="DX37" i="22"/>
  <c r="DW37" i="22"/>
  <c r="DV37" i="22"/>
  <c r="DU37" i="22"/>
  <c r="DT37" i="22"/>
  <c r="DS37" i="22"/>
  <c r="DR37" i="22"/>
  <c r="DQ37" i="22"/>
  <c r="DP37" i="22"/>
  <c r="DO37" i="22"/>
  <c r="DN37" i="22"/>
  <c r="DM37" i="22"/>
  <c r="DL37" i="22"/>
  <c r="DK37" i="22"/>
  <c r="DJ37" i="22"/>
  <c r="DI37" i="22"/>
  <c r="DH37" i="22"/>
  <c r="DG37" i="22"/>
  <c r="DF37" i="22"/>
  <c r="DE37" i="22"/>
  <c r="DD37" i="22"/>
  <c r="DC37" i="22"/>
  <c r="DB37" i="22"/>
  <c r="DA37" i="22"/>
  <c r="CZ37" i="22"/>
  <c r="CY37" i="22"/>
  <c r="CX37" i="22"/>
  <c r="CW37" i="22"/>
  <c r="CV37" i="22"/>
  <c r="CU37" i="22"/>
  <c r="CT37" i="22"/>
  <c r="CS37" i="22"/>
  <c r="CR37" i="22"/>
  <c r="CQ37" i="22"/>
  <c r="CP37" i="22"/>
  <c r="CO37" i="22"/>
  <c r="CN37" i="22"/>
  <c r="CM37" i="22"/>
  <c r="CL37" i="22"/>
  <c r="CK37" i="22"/>
  <c r="CJ37" i="22"/>
  <c r="CI37" i="22"/>
  <c r="CH37" i="22"/>
  <c r="CG37" i="22"/>
  <c r="CF37" i="22"/>
  <c r="CE37" i="22"/>
  <c r="CD37" i="22"/>
  <c r="CC37" i="22"/>
  <c r="CB37" i="22"/>
  <c r="CA37" i="22"/>
  <c r="BZ37" i="22"/>
  <c r="BY37" i="22"/>
  <c r="BX37" i="22"/>
  <c r="BW37" i="22"/>
  <c r="BV37" i="22"/>
  <c r="BU37" i="22"/>
  <c r="BT37" i="22"/>
  <c r="BS37" i="22"/>
  <c r="BR37" i="22"/>
  <c r="BQ37" i="22"/>
  <c r="BP37" i="22"/>
  <c r="BO37" i="22"/>
  <c r="BN37" i="22"/>
  <c r="BM37" i="22"/>
  <c r="BL37" i="22"/>
  <c r="BK37" i="22"/>
  <c r="BJ37" i="22"/>
  <c r="BI37" i="22"/>
  <c r="BH37" i="22"/>
  <c r="BG37" i="22"/>
  <c r="BF37" i="22"/>
  <c r="BE37" i="22"/>
  <c r="BD37" i="22"/>
  <c r="BC37" i="22"/>
  <c r="BB37" i="22"/>
  <c r="BA37" i="22"/>
  <c r="AZ37" i="22"/>
  <c r="AY37" i="22"/>
  <c r="AX37" i="22"/>
  <c r="AW37" i="22"/>
  <c r="AV37" i="22"/>
  <c r="AU37" i="22"/>
  <c r="AT37" i="22"/>
  <c r="AS37" i="22"/>
  <c r="AR37" i="22"/>
  <c r="AQ37" i="22"/>
  <c r="AP37" i="22"/>
  <c r="AO37" i="22"/>
  <c r="AN37" i="22"/>
  <c r="AM37" i="22"/>
  <c r="AL37" i="22"/>
  <c r="AK37" i="22"/>
  <c r="AJ37" i="22"/>
  <c r="AI37" i="22"/>
  <c r="AH37" i="22"/>
  <c r="AG37" i="22"/>
  <c r="AF37" i="22"/>
  <c r="AE37" i="22"/>
  <c r="AD37" i="22"/>
  <c r="AC37" i="22"/>
  <c r="AB37" i="22"/>
  <c r="AA37" i="22"/>
  <c r="Z37" i="22"/>
  <c r="Y37" i="22"/>
  <c r="X37" i="22"/>
  <c r="W37" i="22"/>
  <c r="V37" i="22"/>
  <c r="U37" i="22"/>
  <c r="T37" i="22"/>
  <c r="S37" i="22"/>
  <c r="R37" i="22"/>
  <c r="Q37" i="22"/>
  <c r="P37" i="22"/>
  <c r="O37" i="22"/>
  <c r="N37" i="22"/>
  <c r="M37" i="22"/>
  <c r="L37" i="22"/>
  <c r="K37" i="22"/>
  <c r="J37" i="22"/>
  <c r="I37" i="22"/>
  <c r="H37" i="22"/>
  <c r="G37" i="22"/>
  <c r="F37" i="22"/>
  <c r="E37" i="22"/>
  <c r="D37" i="22"/>
  <c r="C37" i="22"/>
  <c r="B37" i="22"/>
  <c r="EF36" i="22"/>
  <c r="EE36" i="22"/>
  <c r="ED36" i="22"/>
  <c r="EC36" i="22"/>
  <c r="EB36" i="22"/>
  <c r="EA36" i="22"/>
  <c r="DZ36" i="22"/>
  <c r="DY36" i="22"/>
  <c r="DX36" i="22"/>
  <c r="DW36" i="22"/>
  <c r="DV36" i="22"/>
  <c r="DU36" i="22"/>
  <c r="DT36" i="22"/>
  <c r="DS36" i="22"/>
  <c r="DR36" i="22"/>
  <c r="DQ36" i="22"/>
  <c r="DP36" i="22"/>
  <c r="DO36" i="22"/>
  <c r="DN36" i="22"/>
  <c r="DM36" i="22"/>
  <c r="DL36" i="22"/>
  <c r="DK36" i="22"/>
  <c r="DJ36" i="22"/>
  <c r="DI36" i="22"/>
  <c r="DH36" i="22"/>
  <c r="DG36" i="22"/>
  <c r="DF36" i="22"/>
  <c r="DE36" i="22"/>
  <c r="DD36" i="22"/>
  <c r="DC36" i="22"/>
  <c r="DB36" i="22"/>
  <c r="DA36" i="22"/>
  <c r="CZ36" i="22"/>
  <c r="CY36" i="22"/>
  <c r="CX36" i="22"/>
  <c r="CW36" i="22"/>
  <c r="CV36" i="22"/>
  <c r="CU36" i="22"/>
  <c r="CT36" i="22"/>
  <c r="CS36" i="22"/>
  <c r="CR36" i="22"/>
  <c r="CQ36" i="22"/>
  <c r="CP36" i="22"/>
  <c r="CO36" i="22"/>
  <c r="CN36" i="22"/>
  <c r="CM36" i="22"/>
  <c r="CL36" i="22"/>
  <c r="CK36" i="22"/>
  <c r="CJ36" i="22"/>
  <c r="CI36" i="22"/>
  <c r="CH36" i="22"/>
  <c r="CG36" i="22"/>
  <c r="CF36" i="22"/>
  <c r="CE36" i="22"/>
  <c r="CD36" i="22"/>
  <c r="CC36" i="22"/>
  <c r="CB36" i="22"/>
  <c r="CA36" i="22"/>
  <c r="BZ36" i="22"/>
  <c r="BY36" i="22"/>
  <c r="BX36" i="22"/>
  <c r="BW36" i="22"/>
  <c r="BV36" i="22"/>
  <c r="BU36" i="22"/>
  <c r="BT36" i="22"/>
  <c r="BS36" i="22"/>
  <c r="BR36" i="22"/>
  <c r="BQ36" i="22"/>
  <c r="BP36" i="22"/>
  <c r="BO36" i="22"/>
  <c r="BN36" i="22"/>
  <c r="BM36" i="22"/>
  <c r="BL36" i="22"/>
  <c r="BK36" i="22"/>
  <c r="BJ36" i="22"/>
  <c r="BI36" i="22"/>
  <c r="BH36" i="22"/>
  <c r="BG36" i="22"/>
  <c r="BF36" i="22"/>
  <c r="BE36" i="22"/>
  <c r="BD36" i="22"/>
  <c r="BC36" i="22"/>
  <c r="BB36" i="22"/>
  <c r="BA36" i="22"/>
  <c r="AZ36" i="22"/>
  <c r="AY36" i="22"/>
  <c r="AX36" i="22"/>
  <c r="AW36" i="22"/>
  <c r="AV36" i="22"/>
  <c r="AU36" i="22"/>
  <c r="AT36" i="22"/>
  <c r="AS36" i="22"/>
  <c r="AR36" i="22"/>
  <c r="AQ36" i="22"/>
  <c r="AP36" i="22"/>
  <c r="AO36" i="22"/>
  <c r="AN36" i="22"/>
  <c r="AM36" i="22"/>
  <c r="AL36" i="22"/>
  <c r="AK36" i="22"/>
  <c r="AJ36" i="22"/>
  <c r="AI36" i="22"/>
  <c r="AH36" i="22"/>
  <c r="AG36" i="22"/>
  <c r="AF36" i="22"/>
  <c r="AE36" i="22"/>
  <c r="AD36" i="22"/>
  <c r="AC36" i="22"/>
  <c r="AB36" i="22"/>
  <c r="AA36" i="22"/>
  <c r="Z36" i="22"/>
  <c r="Y36" i="22"/>
  <c r="X36" i="22"/>
  <c r="W36" i="22"/>
  <c r="V36" i="22"/>
  <c r="U36" i="22"/>
  <c r="T36" i="22"/>
  <c r="S36" i="22"/>
  <c r="R36" i="22"/>
  <c r="Q36" i="22"/>
  <c r="P36" i="22"/>
  <c r="O36" i="22"/>
  <c r="N36" i="22"/>
  <c r="M36" i="22"/>
  <c r="L36" i="22"/>
  <c r="K36" i="22"/>
  <c r="J36" i="22"/>
  <c r="I36" i="22"/>
  <c r="H36" i="22"/>
  <c r="G36" i="22"/>
  <c r="F36" i="22"/>
  <c r="E36" i="22"/>
  <c r="D36" i="22"/>
  <c r="C36" i="22"/>
  <c r="B36" i="22"/>
  <c r="EF34" i="22"/>
  <c r="EE34" i="22"/>
  <c r="ED34" i="22"/>
  <c r="EC34" i="22"/>
  <c r="EB34" i="22"/>
  <c r="EA34" i="22"/>
  <c r="DZ34" i="22"/>
  <c r="DY34" i="22"/>
  <c r="DX34" i="22"/>
  <c r="DW34" i="22"/>
  <c r="DV34" i="22"/>
  <c r="DU34" i="22"/>
  <c r="DT34" i="22"/>
  <c r="DS34" i="22"/>
  <c r="DR34" i="22"/>
  <c r="DQ34" i="22"/>
  <c r="DP34" i="22"/>
  <c r="DO34" i="22"/>
  <c r="DN34" i="22"/>
  <c r="DM34" i="22"/>
  <c r="DL34" i="22"/>
  <c r="DK34" i="22"/>
  <c r="DJ34" i="22"/>
  <c r="DI34" i="22"/>
  <c r="DH34" i="22"/>
  <c r="DG34" i="22"/>
  <c r="DF34" i="22"/>
  <c r="DE34" i="22"/>
  <c r="DD34" i="22"/>
  <c r="DC34" i="22"/>
  <c r="DB34" i="22"/>
  <c r="DA34" i="22"/>
  <c r="CZ34" i="22"/>
  <c r="CY34" i="22"/>
  <c r="CX34" i="22"/>
  <c r="CW34" i="22"/>
  <c r="CV34" i="22"/>
  <c r="CU34" i="22"/>
  <c r="CT34" i="22"/>
  <c r="CS34" i="22"/>
  <c r="CR34" i="22"/>
  <c r="CQ34" i="22"/>
  <c r="CP34" i="22"/>
  <c r="CO34" i="22"/>
  <c r="CN34" i="22"/>
  <c r="CM34" i="22"/>
  <c r="CL34" i="22"/>
  <c r="CK34" i="22"/>
  <c r="CJ34" i="22"/>
  <c r="CI34" i="22"/>
  <c r="CH34" i="22"/>
  <c r="CG34" i="22"/>
  <c r="CF34" i="22"/>
  <c r="CE34" i="22"/>
  <c r="CD34" i="22"/>
  <c r="CC34" i="22"/>
  <c r="CB34" i="22"/>
  <c r="CA34" i="22"/>
  <c r="BZ34" i="22"/>
  <c r="BY34" i="22"/>
  <c r="BX34" i="22"/>
  <c r="BW34" i="22"/>
  <c r="BV34" i="22"/>
  <c r="BU34" i="22"/>
  <c r="BT34" i="22"/>
  <c r="BS34" i="22"/>
  <c r="BR34" i="22"/>
  <c r="BQ34" i="22"/>
  <c r="BP34" i="22"/>
  <c r="BO34" i="22"/>
  <c r="BN34" i="22"/>
  <c r="BM34" i="22"/>
  <c r="BL34" i="22"/>
  <c r="BK34" i="22"/>
  <c r="BJ34" i="22"/>
  <c r="BI34" i="22"/>
  <c r="BH34" i="22"/>
  <c r="BG34" i="22"/>
  <c r="BF34" i="22"/>
  <c r="BE34" i="22"/>
  <c r="BD34" i="22"/>
  <c r="BC34" i="22"/>
  <c r="BB34" i="22"/>
  <c r="BA34" i="22"/>
  <c r="AZ34" i="22"/>
  <c r="AY34" i="22"/>
  <c r="AX34" i="22"/>
  <c r="AW34" i="22"/>
  <c r="AV34" i="22"/>
  <c r="AU34" i="22"/>
  <c r="AT34" i="22"/>
  <c r="AS34" i="22"/>
  <c r="AR34" i="22"/>
  <c r="AQ34" i="22"/>
  <c r="AP34" i="22"/>
  <c r="AO34" i="22"/>
  <c r="AN34" i="22"/>
  <c r="AM34" i="22"/>
  <c r="AL34" i="22"/>
  <c r="AK34" i="22"/>
  <c r="AJ34" i="22"/>
  <c r="AI34" i="22"/>
  <c r="AH34" i="22"/>
  <c r="AG34" i="22"/>
  <c r="AF34" i="22"/>
  <c r="AE34" i="22"/>
  <c r="AD34" i="22"/>
  <c r="AC34" i="22"/>
  <c r="AB34" i="22"/>
  <c r="AA34" i="22"/>
  <c r="Z34" i="22"/>
  <c r="Y34" i="22"/>
  <c r="X34" i="22"/>
  <c r="W34" i="22"/>
  <c r="V34" i="22"/>
  <c r="U34" i="22"/>
  <c r="T34" i="22"/>
  <c r="S34" i="22"/>
  <c r="R34" i="22"/>
  <c r="Q34" i="22"/>
  <c r="P34" i="22"/>
  <c r="O34" i="22"/>
  <c r="N34" i="22"/>
  <c r="M34" i="22"/>
  <c r="L34" i="22"/>
  <c r="K34" i="22"/>
  <c r="J34" i="22"/>
  <c r="I34" i="22"/>
  <c r="H34" i="22"/>
  <c r="G34" i="22"/>
  <c r="F34" i="22"/>
  <c r="E34" i="22"/>
  <c r="D34" i="22"/>
  <c r="C34" i="22"/>
  <c r="B34" i="22"/>
  <c r="EF33" i="22"/>
  <c r="EE33" i="22"/>
  <c r="ED33" i="22"/>
  <c r="EC33" i="22"/>
  <c r="EB33" i="22"/>
  <c r="EA33" i="22"/>
  <c r="DZ33" i="22"/>
  <c r="DY33" i="22"/>
  <c r="DX33" i="22"/>
  <c r="DW33" i="22"/>
  <c r="DV33" i="22"/>
  <c r="DU33" i="22"/>
  <c r="DT33" i="22"/>
  <c r="DS33" i="22"/>
  <c r="DR33" i="22"/>
  <c r="DQ33" i="22"/>
  <c r="DP33" i="22"/>
  <c r="DO33" i="22"/>
  <c r="DN33" i="22"/>
  <c r="DM33" i="22"/>
  <c r="DL33" i="22"/>
  <c r="DK33" i="22"/>
  <c r="DJ33" i="22"/>
  <c r="DI33" i="22"/>
  <c r="DH33" i="22"/>
  <c r="DG33" i="22"/>
  <c r="DF33" i="22"/>
  <c r="DE33" i="22"/>
  <c r="DD33" i="22"/>
  <c r="DC33" i="22"/>
  <c r="DB33" i="22"/>
  <c r="DA33" i="22"/>
  <c r="CZ33" i="22"/>
  <c r="CY33" i="22"/>
  <c r="CX33" i="22"/>
  <c r="CW33" i="22"/>
  <c r="CV33" i="22"/>
  <c r="CU33" i="22"/>
  <c r="CT33" i="22"/>
  <c r="CS33" i="22"/>
  <c r="CR33" i="22"/>
  <c r="CQ33" i="22"/>
  <c r="CP33" i="22"/>
  <c r="CO33" i="22"/>
  <c r="CN33" i="22"/>
  <c r="CM33" i="22"/>
  <c r="CL33" i="22"/>
  <c r="CK33" i="22"/>
  <c r="CJ33" i="22"/>
  <c r="CI33" i="22"/>
  <c r="CH33" i="22"/>
  <c r="CG33" i="22"/>
  <c r="CF33" i="22"/>
  <c r="CE33" i="22"/>
  <c r="CD33" i="22"/>
  <c r="CC33" i="22"/>
  <c r="CB33" i="22"/>
  <c r="CA33" i="22"/>
  <c r="BZ33" i="22"/>
  <c r="BY33" i="22"/>
  <c r="BX33" i="22"/>
  <c r="BW33" i="22"/>
  <c r="BV33" i="22"/>
  <c r="BU33" i="22"/>
  <c r="BT33" i="22"/>
  <c r="BS33" i="22"/>
  <c r="BR33" i="22"/>
  <c r="BQ33" i="22"/>
  <c r="BP33" i="22"/>
  <c r="BO33" i="22"/>
  <c r="BN33" i="22"/>
  <c r="BM33" i="22"/>
  <c r="BL33" i="22"/>
  <c r="BK33" i="22"/>
  <c r="BJ33" i="22"/>
  <c r="BI33" i="22"/>
  <c r="BH33" i="22"/>
  <c r="BG33" i="22"/>
  <c r="BF33" i="22"/>
  <c r="BE33" i="22"/>
  <c r="BD33" i="22"/>
  <c r="BC33" i="22"/>
  <c r="BB33" i="22"/>
  <c r="BA33" i="22"/>
  <c r="AZ33" i="22"/>
  <c r="AY33" i="22"/>
  <c r="AX33" i="22"/>
  <c r="AW33" i="22"/>
  <c r="AV33" i="22"/>
  <c r="AU33" i="22"/>
  <c r="AT33" i="22"/>
  <c r="AS33" i="22"/>
  <c r="AR33" i="22"/>
  <c r="AQ33"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R33" i="22"/>
  <c r="Q33" i="22"/>
  <c r="P33" i="22"/>
  <c r="O33" i="22"/>
  <c r="N33" i="22"/>
  <c r="M33" i="22"/>
  <c r="L33" i="22"/>
  <c r="K33" i="22"/>
  <c r="J33" i="22"/>
  <c r="I33" i="22"/>
  <c r="H33" i="22"/>
  <c r="G33" i="22"/>
  <c r="F33" i="22"/>
  <c r="E33" i="22"/>
  <c r="D33" i="22"/>
  <c r="C33" i="22"/>
  <c r="B33" i="22"/>
  <c r="EF31" i="22"/>
  <c r="EE31" i="22"/>
  <c r="ED31" i="22"/>
  <c r="EC31" i="22"/>
  <c r="EB31" i="22"/>
  <c r="EA31" i="22"/>
  <c r="DZ31" i="22"/>
  <c r="DY31" i="22"/>
  <c r="DX31" i="22"/>
  <c r="DW31" i="22"/>
  <c r="DV31" i="22"/>
  <c r="DU31" i="22"/>
  <c r="DT31" i="22"/>
  <c r="DS31" i="22"/>
  <c r="DR31" i="22"/>
  <c r="DQ31" i="22"/>
  <c r="DP31" i="22"/>
  <c r="DO31" i="22"/>
  <c r="DN31" i="22"/>
  <c r="DM31" i="22"/>
  <c r="DL31" i="22"/>
  <c r="DK31" i="22"/>
  <c r="DJ31" i="22"/>
  <c r="DI31" i="22"/>
  <c r="DH31" i="22"/>
  <c r="DG31" i="22"/>
  <c r="DF31" i="22"/>
  <c r="DE31" i="22"/>
  <c r="DD31" i="22"/>
  <c r="DC31" i="22"/>
  <c r="DB31" i="22"/>
  <c r="DA31" i="22"/>
  <c r="CZ31" i="22"/>
  <c r="CY31" i="22"/>
  <c r="CX31" i="22"/>
  <c r="CW31" i="22"/>
  <c r="CV31" i="22"/>
  <c r="CU31" i="22"/>
  <c r="CT31" i="22"/>
  <c r="CS31" i="22"/>
  <c r="CR31" i="22"/>
  <c r="CQ31" i="22"/>
  <c r="CP31" i="22"/>
  <c r="CO31" i="22"/>
  <c r="CN31" i="22"/>
  <c r="CM31" i="22"/>
  <c r="CL31" i="22"/>
  <c r="CK31" i="22"/>
  <c r="CJ31" i="22"/>
  <c r="CI31" i="22"/>
  <c r="CH31" i="22"/>
  <c r="CG31" i="22"/>
  <c r="CF31" i="22"/>
  <c r="CE31" i="22"/>
  <c r="CD31" i="22"/>
  <c r="CC31" i="22"/>
  <c r="CB31" i="22"/>
  <c r="CA31" i="22"/>
  <c r="BZ31" i="22"/>
  <c r="BY31" i="22"/>
  <c r="BX31" i="22"/>
  <c r="BW31" i="22"/>
  <c r="BV31" i="22"/>
  <c r="BU31" i="22"/>
  <c r="BT31" i="22"/>
  <c r="BS31" i="22"/>
  <c r="BR31" i="22"/>
  <c r="BQ31" i="22"/>
  <c r="BP31" i="22"/>
  <c r="BO31" i="22"/>
  <c r="BN31" i="22"/>
  <c r="BM31" i="22"/>
  <c r="BL31" i="22"/>
  <c r="BK31" i="22"/>
  <c r="BJ31" i="22"/>
  <c r="BI31" i="22"/>
  <c r="BH31" i="22"/>
  <c r="BG31" i="22"/>
  <c r="BF31" i="22"/>
  <c r="BE31" i="22"/>
  <c r="BD31" i="22"/>
  <c r="BC31" i="22"/>
  <c r="BB31" i="22"/>
  <c r="BA31" i="22"/>
  <c r="AZ31" i="22"/>
  <c r="AY31" i="22"/>
  <c r="AX31" i="22"/>
  <c r="AW31" i="22"/>
  <c r="AV31" i="22"/>
  <c r="AU31" i="22"/>
  <c r="AT31" i="22"/>
  <c r="AS31" i="22"/>
  <c r="AR31" i="22"/>
  <c r="AQ31" i="22"/>
  <c r="AP31" i="22"/>
  <c r="AO31" i="22"/>
  <c r="AN31" i="22"/>
  <c r="AM31" i="22"/>
  <c r="AL31" i="22"/>
  <c r="AK31" i="22"/>
  <c r="AJ31" i="22"/>
  <c r="AI31" i="22"/>
  <c r="AH31" i="22"/>
  <c r="AG31" i="22"/>
  <c r="AF31" i="22"/>
  <c r="AE31" i="22"/>
  <c r="AD31" i="22"/>
  <c r="AC31" i="22"/>
  <c r="AB31" i="22"/>
  <c r="AA31" i="22"/>
  <c r="Z31" i="22"/>
  <c r="Y31" i="22"/>
  <c r="X31" i="22"/>
  <c r="W31" i="22"/>
  <c r="V31" i="22"/>
  <c r="U31" i="22"/>
  <c r="T31" i="22"/>
  <c r="S31" i="22"/>
  <c r="R31" i="22"/>
  <c r="Q31" i="22"/>
  <c r="P31" i="22"/>
  <c r="O31" i="22"/>
  <c r="N31" i="22"/>
  <c r="M31" i="22"/>
  <c r="L31" i="22"/>
  <c r="K31" i="22"/>
  <c r="J31" i="22"/>
  <c r="I31" i="22"/>
  <c r="H31" i="22"/>
  <c r="G31" i="22"/>
  <c r="F31" i="22"/>
  <c r="E31" i="22"/>
  <c r="D31" i="22"/>
  <c r="C31" i="22"/>
  <c r="B31" i="22"/>
  <c r="EF30" i="22"/>
  <c r="EE30" i="22"/>
  <c r="ED30" i="22"/>
  <c r="EC30" i="22"/>
  <c r="EB30" i="22"/>
  <c r="EA30" i="22"/>
  <c r="DZ30" i="22"/>
  <c r="DY30" i="22"/>
  <c r="DX30" i="22"/>
  <c r="DW30" i="22"/>
  <c r="DV30" i="22"/>
  <c r="DU30" i="22"/>
  <c r="DT30" i="22"/>
  <c r="DS30" i="22"/>
  <c r="DR30" i="22"/>
  <c r="DQ30" i="22"/>
  <c r="DP30" i="22"/>
  <c r="DO30" i="22"/>
  <c r="DN30" i="22"/>
  <c r="DM30" i="22"/>
  <c r="DL30" i="22"/>
  <c r="DK30" i="22"/>
  <c r="DJ30" i="22"/>
  <c r="DI30" i="22"/>
  <c r="DH30" i="22"/>
  <c r="DG30" i="22"/>
  <c r="DF30" i="22"/>
  <c r="DE30" i="22"/>
  <c r="DD30" i="22"/>
  <c r="DC30" i="22"/>
  <c r="DB30" i="22"/>
  <c r="DA30" i="22"/>
  <c r="CZ30" i="22"/>
  <c r="CY30" i="22"/>
  <c r="CX30" i="22"/>
  <c r="CW30" i="22"/>
  <c r="CV30" i="22"/>
  <c r="CU30" i="22"/>
  <c r="CT30" i="22"/>
  <c r="CS30" i="22"/>
  <c r="CR30" i="22"/>
  <c r="CQ30" i="22"/>
  <c r="CP30" i="22"/>
  <c r="CO30" i="22"/>
  <c r="CN30" i="22"/>
  <c r="CM30" i="22"/>
  <c r="CL30" i="22"/>
  <c r="CK30" i="22"/>
  <c r="CJ30" i="22"/>
  <c r="CI30" i="22"/>
  <c r="CH30" i="22"/>
  <c r="CG30" i="22"/>
  <c r="CF30" i="22"/>
  <c r="CE30" i="22"/>
  <c r="CD30" i="22"/>
  <c r="CC30" i="22"/>
  <c r="CB30" i="22"/>
  <c r="CA30" i="22"/>
  <c r="BZ30" i="22"/>
  <c r="BY30" i="22"/>
  <c r="BX30" i="22"/>
  <c r="BW30" i="22"/>
  <c r="BV30" i="22"/>
  <c r="BU30" i="22"/>
  <c r="BT30" i="22"/>
  <c r="BS30" i="22"/>
  <c r="BR30" i="22"/>
  <c r="BQ30" i="22"/>
  <c r="BP30" i="22"/>
  <c r="BO30" i="22"/>
  <c r="BN30" i="22"/>
  <c r="BM30" i="22"/>
  <c r="BL30" i="22"/>
  <c r="BK30" i="22"/>
  <c r="BJ30" i="22"/>
  <c r="BI30" i="22"/>
  <c r="BH30" i="22"/>
  <c r="BG30" i="22"/>
  <c r="BF30" i="22"/>
  <c r="BE30" i="22"/>
  <c r="BD30" i="22"/>
  <c r="BC30" i="22"/>
  <c r="BB30" i="22"/>
  <c r="BA30" i="22"/>
  <c r="AZ30" i="22"/>
  <c r="AY30" i="22"/>
  <c r="AX30" i="22"/>
  <c r="AW30" i="22"/>
  <c r="AV30" i="22"/>
  <c r="AU30" i="22"/>
  <c r="AT30" i="22"/>
  <c r="AS30" i="22"/>
  <c r="AR30" i="22"/>
  <c r="AQ30" i="22"/>
  <c r="AP30" i="22"/>
  <c r="AO30" i="22"/>
  <c r="AN30" i="22"/>
  <c r="AM30" i="22"/>
  <c r="AL30" i="22"/>
  <c r="AK30" i="22"/>
  <c r="AJ30" i="22"/>
  <c r="AI30" i="22"/>
  <c r="AH30" i="22"/>
  <c r="AG30" i="22"/>
  <c r="AF30" i="22"/>
  <c r="AE30" i="22"/>
  <c r="AD30" i="22"/>
  <c r="AC30" i="22"/>
  <c r="AB30" i="22"/>
  <c r="AA30" i="22"/>
  <c r="Z30" i="22"/>
  <c r="Y30" i="22"/>
  <c r="X30" i="22"/>
  <c r="W30" i="22"/>
  <c r="V30" i="22"/>
  <c r="U30" i="22"/>
  <c r="T30" i="22"/>
  <c r="S30" i="22"/>
  <c r="R30" i="22"/>
  <c r="Q30" i="22"/>
  <c r="P30" i="22"/>
  <c r="O30" i="22"/>
  <c r="N30" i="22"/>
  <c r="M30" i="22"/>
  <c r="L30" i="22"/>
  <c r="K30" i="22"/>
  <c r="J30" i="22"/>
  <c r="I30" i="22"/>
  <c r="H30" i="22"/>
  <c r="G30" i="22"/>
  <c r="F30" i="22"/>
  <c r="E30" i="22"/>
  <c r="D30" i="22"/>
  <c r="C30" i="22"/>
  <c r="B30" i="22"/>
  <c r="EF28" i="22"/>
  <c r="EE28" i="22"/>
  <c r="ED28" i="22"/>
  <c r="EC28" i="22"/>
  <c r="EB28" i="22"/>
  <c r="EA28" i="22"/>
  <c r="DZ28" i="22"/>
  <c r="DY28" i="22"/>
  <c r="DX28" i="22"/>
  <c r="DW28" i="22"/>
  <c r="DV28" i="22"/>
  <c r="DU28" i="22"/>
  <c r="DT28" i="22"/>
  <c r="DS28" i="22"/>
  <c r="DR28" i="22"/>
  <c r="DQ28" i="22"/>
  <c r="DP28" i="22"/>
  <c r="DO28" i="22"/>
  <c r="DN28" i="22"/>
  <c r="DM28" i="22"/>
  <c r="DL28" i="22"/>
  <c r="DK28" i="22"/>
  <c r="DJ28" i="22"/>
  <c r="DI28" i="22"/>
  <c r="DH28" i="22"/>
  <c r="DG28" i="22"/>
  <c r="DF28" i="22"/>
  <c r="DE28" i="22"/>
  <c r="DD28" i="22"/>
  <c r="DC28" i="22"/>
  <c r="DB28" i="22"/>
  <c r="DA28" i="22"/>
  <c r="CZ28" i="22"/>
  <c r="CY28" i="22"/>
  <c r="CX28" i="22"/>
  <c r="CW28" i="22"/>
  <c r="CV28" i="22"/>
  <c r="CU28" i="22"/>
  <c r="CT28" i="22"/>
  <c r="CS28" i="22"/>
  <c r="CR28" i="22"/>
  <c r="CQ28" i="22"/>
  <c r="CP28" i="22"/>
  <c r="CO28" i="22"/>
  <c r="CN28" i="22"/>
  <c r="CM28" i="22"/>
  <c r="CL28" i="22"/>
  <c r="CK28" i="22"/>
  <c r="CJ28" i="22"/>
  <c r="CI28" i="22"/>
  <c r="CH28" i="22"/>
  <c r="CG28" i="22"/>
  <c r="CF28" i="22"/>
  <c r="CE28" i="22"/>
  <c r="CD28" i="22"/>
  <c r="CC28" i="22"/>
  <c r="CB28" i="22"/>
  <c r="CA28" i="22"/>
  <c r="BZ28" i="22"/>
  <c r="BY28" i="22"/>
  <c r="BX28" i="22"/>
  <c r="BW28" i="22"/>
  <c r="BV28" i="22"/>
  <c r="BU28" i="22"/>
  <c r="BT28" i="22"/>
  <c r="BS28" i="22"/>
  <c r="BR28" i="22"/>
  <c r="BQ28" i="22"/>
  <c r="BP28" i="22"/>
  <c r="BO28" i="22"/>
  <c r="BN28" i="22"/>
  <c r="BM28" i="22"/>
  <c r="BL28" i="22"/>
  <c r="BK28" i="22"/>
  <c r="BJ28" i="22"/>
  <c r="BI28" i="22"/>
  <c r="BH28" i="22"/>
  <c r="BG28" i="22"/>
  <c r="BF28" i="22"/>
  <c r="BE28" i="22"/>
  <c r="BD28" i="22"/>
  <c r="BC28" i="22"/>
  <c r="BB28" i="22"/>
  <c r="BA28" i="22"/>
  <c r="AZ28" i="22"/>
  <c r="AY28" i="22"/>
  <c r="AX28" i="22"/>
  <c r="AW28" i="22"/>
  <c r="AV28" i="22"/>
  <c r="AU28" i="22"/>
  <c r="AT28" i="22"/>
  <c r="AS28" i="22"/>
  <c r="AR28" i="22"/>
  <c r="AQ28" i="22"/>
  <c r="AP28" i="22"/>
  <c r="AO28" i="22"/>
  <c r="AN28" i="22"/>
  <c r="AM28" i="22"/>
  <c r="AL28" i="22"/>
  <c r="AK28" i="22"/>
  <c r="AJ28" i="22"/>
  <c r="AI28" i="22"/>
  <c r="AH28" i="22"/>
  <c r="AG28" i="22"/>
  <c r="AF28" i="22"/>
  <c r="AE28" i="22"/>
  <c r="AD28" i="22"/>
  <c r="AC28" i="22"/>
  <c r="AB28" i="22"/>
  <c r="AA28" i="22"/>
  <c r="Z28" i="22"/>
  <c r="Y28" i="22"/>
  <c r="X28" i="22"/>
  <c r="W28" i="22"/>
  <c r="V28" i="22"/>
  <c r="U28" i="22"/>
  <c r="T28" i="22"/>
  <c r="S28" i="22"/>
  <c r="R28" i="22"/>
  <c r="Q28" i="22"/>
  <c r="P28" i="22"/>
  <c r="O28" i="22"/>
  <c r="N28" i="22"/>
  <c r="M28" i="22"/>
  <c r="L28" i="22"/>
  <c r="K28" i="22"/>
  <c r="J28" i="22"/>
  <c r="I28" i="22"/>
  <c r="H28" i="22"/>
  <c r="G28" i="22"/>
  <c r="F28" i="22"/>
  <c r="E28" i="22"/>
  <c r="D28" i="22"/>
  <c r="C28" i="22"/>
  <c r="B28" i="22"/>
  <c r="EF27" i="22"/>
  <c r="EE27" i="22"/>
  <c r="ED27" i="22"/>
  <c r="EC27" i="22"/>
  <c r="EB27" i="22"/>
  <c r="EA27" i="22"/>
  <c r="DZ27" i="22"/>
  <c r="DY27" i="22"/>
  <c r="DX27" i="22"/>
  <c r="DW27" i="22"/>
  <c r="DV27" i="22"/>
  <c r="DU27" i="22"/>
  <c r="DT27" i="22"/>
  <c r="DS27" i="22"/>
  <c r="DR27" i="22"/>
  <c r="DQ27" i="22"/>
  <c r="DP27" i="22"/>
  <c r="DO27" i="22"/>
  <c r="DN27" i="22"/>
  <c r="DM27" i="22"/>
  <c r="DL27" i="22"/>
  <c r="DK27" i="22"/>
  <c r="DJ27" i="22"/>
  <c r="DI27" i="22"/>
  <c r="DH27" i="22"/>
  <c r="DG27" i="22"/>
  <c r="DF27" i="22"/>
  <c r="DE27" i="22"/>
  <c r="DD27" i="22"/>
  <c r="DC27" i="22"/>
  <c r="DB27" i="22"/>
  <c r="DA27" i="22"/>
  <c r="CZ27" i="22"/>
  <c r="CY27" i="22"/>
  <c r="CX27" i="22"/>
  <c r="CW27" i="22"/>
  <c r="CV27" i="22"/>
  <c r="CU27" i="22"/>
  <c r="CT27" i="22"/>
  <c r="CS27" i="22"/>
  <c r="CR27" i="22"/>
  <c r="CQ27" i="22"/>
  <c r="CP27" i="22"/>
  <c r="CO27" i="22"/>
  <c r="CN27" i="22"/>
  <c r="CM27" i="22"/>
  <c r="CL27" i="22"/>
  <c r="CK27" i="22"/>
  <c r="CJ27" i="22"/>
  <c r="CI27" i="22"/>
  <c r="CH27" i="22"/>
  <c r="CG27" i="22"/>
  <c r="CF27" i="22"/>
  <c r="CE27" i="22"/>
  <c r="CD27" i="22"/>
  <c r="CC27" i="22"/>
  <c r="CB27" i="22"/>
  <c r="CA27" i="22"/>
  <c r="BZ27" i="22"/>
  <c r="BY27" i="22"/>
  <c r="BX27" i="22"/>
  <c r="BW27" i="22"/>
  <c r="BV27" i="22"/>
  <c r="BU27" i="22"/>
  <c r="BT27" i="22"/>
  <c r="BS27" i="22"/>
  <c r="BR27" i="22"/>
  <c r="BQ27" i="22"/>
  <c r="BP27" i="22"/>
  <c r="BO27" i="22"/>
  <c r="BN27" i="22"/>
  <c r="BM27" i="22"/>
  <c r="BL27" i="22"/>
  <c r="BK27" i="22"/>
  <c r="BJ27" i="22"/>
  <c r="BI27" i="22"/>
  <c r="BH27" i="22"/>
  <c r="BG27" i="22"/>
  <c r="BF27" i="22"/>
  <c r="BE27" i="22"/>
  <c r="BD27" i="22"/>
  <c r="BC27" i="22"/>
  <c r="BB27" i="22"/>
  <c r="BA27" i="22"/>
  <c r="AZ27" i="22"/>
  <c r="AY27" i="22"/>
  <c r="AX27" i="22"/>
  <c r="AW27" i="22"/>
  <c r="AV27" i="22"/>
  <c r="AU27" i="22"/>
  <c r="AT27" i="22"/>
  <c r="AS27" i="22"/>
  <c r="AR27" i="22"/>
  <c r="AQ27" i="22"/>
  <c r="AP27" i="22"/>
  <c r="AO27" i="22"/>
  <c r="AN27" i="22"/>
  <c r="AM27" i="22"/>
  <c r="AL27" i="22"/>
  <c r="AK27" i="22"/>
  <c r="AJ27" i="22"/>
  <c r="AI27" i="22"/>
  <c r="AH27" i="22"/>
  <c r="AG27" i="22"/>
  <c r="AF27" i="22"/>
  <c r="AE27" i="22"/>
  <c r="AD27" i="22"/>
  <c r="AC27" i="22"/>
  <c r="AB27" i="22"/>
  <c r="AA27" i="22"/>
  <c r="Z27" i="22"/>
  <c r="Y27" i="22"/>
  <c r="X27" i="22"/>
  <c r="W27" i="22"/>
  <c r="V27" i="22"/>
  <c r="U27" i="22"/>
  <c r="T27" i="22"/>
  <c r="S27" i="22"/>
  <c r="R27" i="22"/>
  <c r="Q27" i="22"/>
  <c r="P27" i="22"/>
  <c r="O27" i="22"/>
  <c r="N27" i="22"/>
  <c r="M27" i="22"/>
  <c r="L27" i="22"/>
  <c r="K27" i="22"/>
  <c r="J27" i="22"/>
  <c r="I27" i="22"/>
  <c r="H27" i="22"/>
  <c r="G27" i="22"/>
  <c r="F27" i="22"/>
  <c r="E27" i="22"/>
  <c r="D27" i="22"/>
  <c r="C27" i="22"/>
  <c r="B27" i="22"/>
  <c r="EF25" i="22"/>
  <c r="EE25" i="22"/>
  <c r="ED25" i="22"/>
  <c r="EC25" i="22"/>
  <c r="EB25" i="22"/>
  <c r="EA25" i="22"/>
  <c r="DZ25" i="22"/>
  <c r="DY25" i="22"/>
  <c r="DX25" i="22"/>
  <c r="DW25" i="22"/>
  <c r="DV25" i="22"/>
  <c r="DU25" i="22"/>
  <c r="DT25" i="22"/>
  <c r="DS25" i="22"/>
  <c r="DR25" i="22"/>
  <c r="DQ25" i="22"/>
  <c r="DP25" i="22"/>
  <c r="DO25" i="22"/>
  <c r="DN25" i="22"/>
  <c r="DM25" i="22"/>
  <c r="DL25" i="22"/>
  <c r="DK25" i="22"/>
  <c r="DJ25" i="22"/>
  <c r="DI25" i="22"/>
  <c r="DH25" i="22"/>
  <c r="DG25" i="22"/>
  <c r="DF25" i="22"/>
  <c r="DE25" i="22"/>
  <c r="DD25" i="22"/>
  <c r="DC25" i="22"/>
  <c r="DB25" i="22"/>
  <c r="DA25" i="22"/>
  <c r="CZ25" i="22"/>
  <c r="CY25" i="22"/>
  <c r="CX25" i="22"/>
  <c r="CW25" i="22"/>
  <c r="CV25" i="22"/>
  <c r="CU25" i="22"/>
  <c r="CT25" i="22"/>
  <c r="CS25" i="22"/>
  <c r="CR25" i="22"/>
  <c r="CQ25" i="22"/>
  <c r="CP25" i="22"/>
  <c r="CO25" i="22"/>
  <c r="CN25" i="22"/>
  <c r="CM25" i="22"/>
  <c r="CL25" i="22"/>
  <c r="CK25" i="22"/>
  <c r="CJ25" i="22"/>
  <c r="CI25" i="22"/>
  <c r="CH25" i="22"/>
  <c r="CG25" i="22"/>
  <c r="CF25" i="22"/>
  <c r="CE25" i="22"/>
  <c r="CD25" i="22"/>
  <c r="CC25" i="22"/>
  <c r="CB25" i="22"/>
  <c r="CA25" i="22"/>
  <c r="BZ25" i="22"/>
  <c r="BY25" i="22"/>
  <c r="BX25" i="22"/>
  <c r="BW25" i="22"/>
  <c r="BV25" i="22"/>
  <c r="BU25" i="22"/>
  <c r="BT25" i="22"/>
  <c r="BS25" i="22"/>
  <c r="BR25" i="22"/>
  <c r="BQ25" i="22"/>
  <c r="BP25" i="22"/>
  <c r="BO25" i="22"/>
  <c r="BN25" i="22"/>
  <c r="BM25" i="22"/>
  <c r="BL25" i="22"/>
  <c r="BK25" i="22"/>
  <c r="BJ25" i="22"/>
  <c r="BI25" i="22"/>
  <c r="BH25" i="22"/>
  <c r="BG25" i="22"/>
  <c r="BF25" i="22"/>
  <c r="BE25" i="22"/>
  <c r="BD25" i="22"/>
  <c r="BC25" i="22"/>
  <c r="BB25" i="22"/>
  <c r="BA25" i="22"/>
  <c r="AZ25" i="22"/>
  <c r="AY25" i="22"/>
  <c r="AX25" i="22"/>
  <c r="AW25" i="22"/>
  <c r="AV25" i="22"/>
  <c r="AU25" i="22"/>
  <c r="AT25" i="22"/>
  <c r="AS25" i="22"/>
  <c r="AR25" i="22"/>
  <c r="AQ25" i="22"/>
  <c r="AP25" i="22"/>
  <c r="AO25" i="22"/>
  <c r="AN25" i="22"/>
  <c r="AM25" i="22"/>
  <c r="AL25" i="22"/>
  <c r="AK25" i="22"/>
  <c r="AJ25" i="22"/>
  <c r="AI25" i="22"/>
  <c r="AH25" i="22"/>
  <c r="AG25" i="22"/>
  <c r="AF25" i="22"/>
  <c r="AE25" i="22"/>
  <c r="AD25" i="22"/>
  <c r="AC25" i="22"/>
  <c r="AB25" i="22"/>
  <c r="AA25" i="22"/>
  <c r="Z25" i="22"/>
  <c r="Y25" i="22"/>
  <c r="X25" i="22"/>
  <c r="W25" i="22"/>
  <c r="V25" i="22"/>
  <c r="U25" i="22"/>
  <c r="T25" i="22"/>
  <c r="S25" i="22"/>
  <c r="R25" i="22"/>
  <c r="Q25" i="22"/>
  <c r="P25" i="22"/>
  <c r="O25" i="22"/>
  <c r="N25" i="22"/>
  <c r="M25" i="22"/>
  <c r="L25" i="22"/>
  <c r="K25" i="22"/>
  <c r="J25" i="22"/>
  <c r="I25" i="22"/>
  <c r="H25" i="22"/>
  <c r="G25" i="22"/>
  <c r="F25" i="22"/>
  <c r="E25" i="22"/>
  <c r="D25" i="22"/>
  <c r="C25" i="22"/>
  <c r="B25" i="22"/>
  <c r="EF23" i="22"/>
  <c r="EE23" i="22"/>
  <c r="ED23" i="22"/>
  <c r="EC23" i="22"/>
  <c r="EB23" i="22"/>
  <c r="EA23" i="22"/>
  <c r="DZ23" i="22"/>
  <c r="DY23" i="22"/>
  <c r="DX23" i="22"/>
  <c r="DW23" i="22"/>
  <c r="DV23" i="22"/>
  <c r="DU23" i="22"/>
  <c r="DT23" i="22"/>
  <c r="DS23" i="22"/>
  <c r="DR23" i="22"/>
  <c r="DQ23" i="22"/>
  <c r="DP23" i="22"/>
  <c r="DO23" i="22"/>
  <c r="DN23" i="22"/>
  <c r="DM23" i="22"/>
  <c r="DL23" i="22"/>
  <c r="DK23" i="22"/>
  <c r="DJ23" i="22"/>
  <c r="DI23" i="22"/>
  <c r="DH23" i="22"/>
  <c r="DG23" i="22"/>
  <c r="DF23" i="22"/>
  <c r="DE23" i="22"/>
  <c r="DD23" i="22"/>
  <c r="DC23" i="22"/>
  <c r="DB23" i="22"/>
  <c r="DA23" i="22"/>
  <c r="CZ23" i="22"/>
  <c r="CY23" i="22"/>
  <c r="CX23" i="22"/>
  <c r="CW23" i="22"/>
  <c r="CV23" i="22"/>
  <c r="CU23" i="22"/>
  <c r="CT23" i="22"/>
  <c r="CS23" i="22"/>
  <c r="CR23" i="22"/>
  <c r="CQ23" i="22"/>
  <c r="CP23" i="22"/>
  <c r="CO23" i="22"/>
  <c r="CN23" i="22"/>
  <c r="CM23" i="22"/>
  <c r="CL23" i="22"/>
  <c r="CK23" i="22"/>
  <c r="CJ23" i="22"/>
  <c r="CI23" i="22"/>
  <c r="CH23" i="22"/>
  <c r="CG23" i="22"/>
  <c r="CF23" i="22"/>
  <c r="CE23" i="22"/>
  <c r="CD23" i="22"/>
  <c r="CC23" i="22"/>
  <c r="CB23" i="22"/>
  <c r="CA23" i="22"/>
  <c r="BZ23" i="22"/>
  <c r="BY23" i="22"/>
  <c r="BX23" i="22"/>
  <c r="BW23" i="22"/>
  <c r="BV23" i="22"/>
  <c r="BU23" i="22"/>
  <c r="BT23" i="22"/>
  <c r="BS23" i="22"/>
  <c r="BR23" i="22"/>
  <c r="BQ23" i="22"/>
  <c r="BP23" i="22"/>
  <c r="BO23" i="22"/>
  <c r="BN23" i="22"/>
  <c r="BM23" i="22"/>
  <c r="BL23" i="22"/>
  <c r="BK23" i="22"/>
  <c r="BJ23" i="22"/>
  <c r="BI23" i="22"/>
  <c r="BH23" i="22"/>
  <c r="BG23" i="22"/>
  <c r="BF23" i="22"/>
  <c r="BE23" i="22"/>
  <c r="BD23" i="22"/>
  <c r="BC23" i="22"/>
  <c r="BB23" i="22"/>
  <c r="BA23" i="22"/>
  <c r="AZ23" i="22"/>
  <c r="AY23" i="22"/>
  <c r="AX23" i="22"/>
  <c r="AW23" i="22"/>
  <c r="AV23" i="22"/>
  <c r="AU23" i="22"/>
  <c r="AT23" i="22"/>
  <c r="AS23" i="22"/>
  <c r="AR23" i="22"/>
  <c r="AQ23" i="22"/>
  <c r="AP23" i="22"/>
  <c r="AO23" i="22"/>
  <c r="AN23" i="22"/>
  <c r="AM23" i="22"/>
  <c r="AL23" i="22"/>
  <c r="AK23" i="22"/>
  <c r="AJ23" i="22"/>
  <c r="AI23" i="22"/>
  <c r="AH23" i="22"/>
  <c r="AG23" i="22"/>
  <c r="AF23" i="22"/>
  <c r="AE23" i="22"/>
  <c r="AD23" i="22"/>
  <c r="AC23" i="22"/>
  <c r="AB23" i="22"/>
  <c r="AA23" i="22"/>
  <c r="Z23" i="22"/>
  <c r="Y23" i="22"/>
  <c r="X23" i="22"/>
  <c r="W23" i="22"/>
  <c r="V23" i="22"/>
  <c r="U23" i="22"/>
  <c r="T23" i="22"/>
  <c r="S23" i="22"/>
  <c r="R23" i="22"/>
  <c r="Q23" i="22"/>
  <c r="P23" i="22"/>
  <c r="O23" i="22"/>
  <c r="N23" i="22"/>
  <c r="M23" i="22"/>
  <c r="L23" i="22"/>
  <c r="K23" i="22"/>
  <c r="J23" i="22"/>
  <c r="I23" i="22"/>
  <c r="H23" i="22"/>
  <c r="G23" i="22"/>
  <c r="F23" i="22"/>
  <c r="E23" i="22"/>
  <c r="D23" i="22"/>
  <c r="C23" i="22"/>
  <c r="B23" i="22"/>
  <c r="EF21" i="22"/>
  <c r="EE21" i="22"/>
  <c r="ED21" i="22"/>
  <c r="EC21" i="22"/>
  <c r="EB21" i="22"/>
  <c r="EA21" i="22"/>
  <c r="DZ21" i="22"/>
  <c r="DY21" i="22"/>
  <c r="DX21" i="22"/>
  <c r="DW21" i="22"/>
  <c r="DV21" i="22"/>
  <c r="DU21" i="22"/>
  <c r="DT21" i="22"/>
  <c r="DS21" i="22"/>
  <c r="DR21" i="22"/>
  <c r="DQ21" i="22"/>
  <c r="DP21" i="22"/>
  <c r="DO21" i="22"/>
  <c r="DN21" i="22"/>
  <c r="DM21" i="22"/>
  <c r="DL21" i="22"/>
  <c r="DK21" i="22"/>
  <c r="DJ21" i="22"/>
  <c r="DI21" i="22"/>
  <c r="DH21" i="22"/>
  <c r="DG21" i="22"/>
  <c r="DF21" i="22"/>
  <c r="DE21" i="22"/>
  <c r="DD21" i="22"/>
  <c r="DC21" i="22"/>
  <c r="DB21" i="22"/>
  <c r="DA21" i="22"/>
  <c r="CZ21" i="22"/>
  <c r="CY21" i="22"/>
  <c r="CX21" i="22"/>
  <c r="CW21" i="22"/>
  <c r="CV21" i="22"/>
  <c r="CU21" i="22"/>
  <c r="CT21" i="22"/>
  <c r="CS21" i="22"/>
  <c r="CR21" i="22"/>
  <c r="CQ21" i="22"/>
  <c r="CP21" i="22"/>
  <c r="CO21" i="22"/>
  <c r="CN21" i="22"/>
  <c r="CM21" i="22"/>
  <c r="CL21" i="22"/>
  <c r="CK21" i="22"/>
  <c r="CJ21" i="22"/>
  <c r="CI21" i="22"/>
  <c r="CH21" i="22"/>
  <c r="CG21" i="22"/>
  <c r="CF21" i="22"/>
  <c r="CE21" i="22"/>
  <c r="CD21" i="22"/>
  <c r="CC21" i="22"/>
  <c r="CB21" i="22"/>
  <c r="CA21" i="22"/>
  <c r="BZ21" i="22"/>
  <c r="BY21" i="22"/>
  <c r="BX21" i="22"/>
  <c r="BW21" i="22"/>
  <c r="BV21" i="22"/>
  <c r="BU21" i="22"/>
  <c r="BT21" i="22"/>
  <c r="BS21" i="22"/>
  <c r="BR21" i="22"/>
  <c r="BQ21" i="22"/>
  <c r="BP21" i="22"/>
  <c r="BO21" i="22"/>
  <c r="BN21" i="22"/>
  <c r="BM21" i="22"/>
  <c r="BL21" i="22"/>
  <c r="BK21" i="22"/>
  <c r="BJ21" i="22"/>
  <c r="BI21" i="22"/>
  <c r="BH21" i="22"/>
  <c r="BG21" i="22"/>
  <c r="BF21" i="22"/>
  <c r="BE21" i="22"/>
  <c r="BD21" i="22"/>
  <c r="BC21" i="22"/>
  <c r="BB21" i="22"/>
  <c r="BA21" i="22"/>
  <c r="AZ21" i="22"/>
  <c r="AY21" i="22"/>
  <c r="AX21" i="22"/>
  <c r="AW21" i="22"/>
  <c r="AV21" i="22"/>
  <c r="AU21" i="22"/>
  <c r="AT21" i="22"/>
  <c r="AS21" i="22"/>
  <c r="AR21" i="22"/>
  <c r="AQ21" i="22"/>
  <c r="AP21" i="22"/>
  <c r="AO21" i="22"/>
  <c r="AN21" i="22"/>
  <c r="AM21" i="22"/>
  <c r="AL21" i="22"/>
  <c r="AK21" i="22"/>
  <c r="AJ21" i="22"/>
  <c r="AI21" i="22"/>
  <c r="AH21" i="22"/>
  <c r="AG21" i="22"/>
  <c r="AF21" i="22"/>
  <c r="AE21" i="22"/>
  <c r="AD21" i="22"/>
  <c r="AC21" i="22"/>
  <c r="AB21" i="22"/>
  <c r="AA21" i="22"/>
  <c r="Z21" i="22"/>
  <c r="Y21" i="22"/>
  <c r="X21" i="22"/>
  <c r="W21" i="22"/>
  <c r="V21" i="22"/>
  <c r="U21" i="22"/>
  <c r="T21" i="22"/>
  <c r="S21" i="22"/>
  <c r="R21" i="22"/>
  <c r="Q21" i="22"/>
  <c r="P21" i="22"/>
  <c r="O21" i="22"/>
  <c r="N21" i="22"/>
  <c r="M21" i="22"/>
  <c r="L21" i="22"/>
  <c r="K21" i="22"/>
  <c r="J21" i="22"/>
  <c r="I21" i="22"/>
  <c r="H21" i="22"/>
  <c r="G21" i="22"/>
  <c r="F21" i="22"/>
  <c r="E21" i="22"/>
  <c r="D21" i="22"/>
  <c r="C21" i="22"/>
  <c r="B21" i="22"/>
  <c r="EF20" i="22"/>
  <c r="EE20" i="22"/>
  <c r="ED20" i="22"/>
  <c r="EC20" i="22"/>
  <c r="EB20" i="22"/>
  <c r="EA20" i="22"/>
  <c r="DZ20" i="22"/>
  <c r="DY20" i="22"/>
  <c r="DX20" i="22"/>
  <c r="DW20" i="22"/>
  <c r="DV20" i="22"/>
  <c r="DU20" i="22"/>
  <c r="DT20" i="22"/>
  <c r="DS20" i="22"/>
  <c r="DR20" i="22"/>
  <c r="DQ20" i="22"/>
  <c r="DP20" i="22"/>
  <c r="DO20" i="22"/>
  <c r="DN20" i="22"/>
  <c r="DM20" i="22"/>
  <c r="DL20" i="22"/>
  <c r="DK20" i="22"/>
  <c r="DJ20" i="22"/>
  <c r="DI20" i="22"/>
  <c r="DH20" i="22"/>
  <c r="DG20" i="22"/>
  <c r="DF20" i="22"/>
  <c r="DE20" i="22"/>
  <c r="DD20" i="22"/>
  <c r="DC20" i="22"/>
  <c r="DB20" i="22"/>
  <c r="DA20" i="22"/>
  <c r="CZ20" i="22"/>
  <c r="CY20" i="22"/>
  <c r="CX20" i="22"/>
  <c r="CW20" i="22"/>
  <c r="CV20" i="22"/>
  <c r="CU20" i="22"/>
  <c r="CT20" i="22"/>
  <c r="CS20" i="22"/>
  <c r="CR20" i="22"/>
  <c r="CQ20" i="22"/>
  <c r="CP20" i="22"/>
  <c r="CO20" i="22"/>
  <c r="CN20" i="22"/>
  <c r="CM20" i="22"/>
  <c r="CL20" i="22"/>
  <c r="CK20" i="22"/>
  <c r="CJ20" i="22"/>
  <c r="CI20" i="22"/>
  <c r="CH20" i="22"/>
  <c r="CG20" i="22"/>
  <c r="CF20" i="22"/>
  <c r="CE20" i="22"/>
  <c r="CD20" i="22"/>
  <c r="CC20" i="22"/>
  <c r="CB20" i="22"/>
  <c r="CA20" i="22"/>
  <c r="BZ20" i="22"/>
  <c r="BY20" i="22"/>
  <c r="BX20" i="22"/>
  <c r="BW20" i="22"/>
  <c r="BV20" i="22"/>
  <c r="BU20" i="22"/>
  <c r="BT20" i="22"/>
  <c r="BS20" i="22"/>
  <c r="BR20" i="22"/>
  <c r="BQ20" i="22"/>
  <c r="BP20" i="22"/>
  <c r="BO20" i="22"/>
  <c r="BN20" i="22"/>
  <c r="BM20" i="22"/>
  <c r="BL20" i="22"/>
  <c r="BK20" i="22"/>
  <c r="BJ20" i="22"/>
  <c r="BI20" i="22"/>
  <c r="BH20" i="22"/>
  <c r="BG20" i="22"/>
  <c r="BF20" i="22"/>
  <c r="BE20" i="22"/>
  <c r="BD20" i="22"/>
  <c r="BC20" i="22"/>
  <c r="BB20" i="22"/>
  <c r="BA20" i="22"/>
  <c r="AZ20" i="22"/>
  <c r="AY20" i="22"/>
  <c r="AX20" i="22"/>
  <c r="AW20" i="22"/>
  <c r="AV20" i="22"/>
  <c r="AU20" i="22"/>
  <c r="AT20" i="22"/>
  <c r="AS20" i="22"/>
  <c r="AR20" i="22"/>
  <c r="AQ20" i="22"/>
  <c r="AP20" i="22"/>
  <c r="AO20" i="22"/>
  <c r="AN20" i="22"/>
  <c r="AM20" i="22"/>
  <c r="AL20" i="22"/>
  <c r="AK20" i="22"/>
  <c r="AJ20" i="22"/>
  <c r="AI20" i="22"/>
  <c r="AH20" i="22"/>
  <c r="AG20" i="22"/>
  <c r="AF20" i="22"/>
  <c r="AE20" i="22"/>
  <c r="AD20" i="22"/>
  <c r="AC20" i="22"/>
  <c r="AB20" i="22"/>
  <c r="AA20" i="22"/>
  <c r="Z20" i="22"/>
  <c r="Y20" i="22"/>
  <c r="X20" i="22"/>
  <c r="W20" i="22"/>
  <c r="V20" i="22"/>
  <c r="U20" i="22"/>
  <c r="T20" i="22"/>
  <c r="S20" i="22"/>
  <c r="R20" i="22"/>
  <c r="Q20" i="22"/>
  <c r="P20" i="22"/>
  <c r="O20" i="22"/>
  <c r="N20" i="22"/>
  <c r="M20" i="22"/>
  <c r="L20" i="22"/>
  <c r="K20" i="22"/>
  <c r="J20" i="22"/>
  <c r="I20" i="22"/>
  <c r="H20" i="22"/>
  <c r="G20" i="22"/>
  <c r="F20" i="22"/>
  <c r="E20" i="22"/>
  <c r="D20" i="22"/>
  <c r="C20" i="22"/>
  <c r="B20" i="22"/>
  <c r="EF18" i="22"/>
  <c r="EE18" i="22"/>
  <c r="ED18" i="22"/>
  <c r="EC18" i="22"/>
  <c r="EB18" i="22"/>
  <c r="EA18" i="22"/>
  <c r="DZ18" i="22"/>
  <c r="DY18" i="22"/>
  <c r="DX18" i="22"/>
  <c r="DW18" i="22"/>
  <c r="DV18" i="22"/>
  <c r="DU18" i="22"/>
  <c r="DT18" i="22"/>
  <c r="DS18" i="22"/>
  <c r="DR18" i="22"/>
  <c r="DQ18" i="22"/>
  <c r="DP18" i="22"/>
  <c r="DO18" i="22"/>
  <c r="DN18" i="22"/>
  <c r="DM18" i="22"/>
  <c r="DL18" i="22"/>
  <c r="DK18" i="22"/>
  <c r="DJ18" i="22"/>
  <c r="DI18" i="22"/>
  <c r="DH18" i="22"/>
  <c r="DG18" i="22"/>
  <c r="DF18" i="22"/>
  <c r="DE18" i="22"/>
  <c r="DD18" i="22"/>
  <c r="DC18" i="22"/>
  <c r="DB18" i="22"/>
  <c r="DA18" i="22"/>
  <c r="CZ18" i="22"/>
  <c r="CY18" i="22"/>
  <c r="CX18" i="22"/>
  <c r="CW18" i="22"/>
  <c r="CV18" i="22"/>
  <c r="CU18" i="22"/>
  <c r="CT18" i="22"/>
  <c r="CS18" i="22"/>
  <c r="CR18" i="22"/>
  <c r="CQ18" i="22"/>
  <c r="CP18" i="22"/>
  <c r="CO18" i="22"/>
  <c r="CN18" i="22"/>
  <c r="CM18" i="22"/>
  <c r="CL18" i="22"/>
  <c r="CK18" i="22"/>
  <c r="CJ18" i="22"/>
  <c r="CI18" i="22"/>
  <c r="CH18" i="22"/>
  <c r="CG18" i="22"/>
  <c r="CF18" i="22"/>
  <c r="CE18" i="22"/>
  <c r="CD18" i="22"/>
  <c r="CC18" i="22"/>
  <c r="CB18" i="22"/>
  <c r="CA18" i="22"/>
  <c r="BZ18" i="22"/>
  <c r="BY18" i="22"/>
  <c r="BX18" i="22"/>
  <c r="BW18" i="22"/>
  <c r="BV18" i="22"/>
  <c r="BU18" i="22"/>
  <c r="BT18" i="22"/>
  <c r="BS18" i="22"/>
  <c r="BR18" i="22"/>
  <c r="BQ18" i="22"/>
  <c r="BP18" i="22"/>
  <c r="BO18" i="22"/>
  <c r="BN18" i="22"/>
  <c r="BM18" i="22"/>
  <c r="BL18" i="22"/>
  <c r="BK18" i="22"/>
  <c r="BJ18" i="22"/>
  <c r="BI18" i="22"/>
  <c r="BH18" i="22"/>
  <c r="BG18" i="22"/>
  <c r="BF18" i="22"/>
  <c r="BE18" i="22"/>
  <c r="BD18" i="22"/>
  <c r="BC18" i="22"/>
  <c r="BB18" i="22"/>
  <c r="BA18" i="22"/>
  <c r="AZ18" i="22"/>
  <c r="AY18" i="22"/>
  <c r="AX18" i="22"/>
  <c r="AW18" i="22"/>
  <c r="AV18" i="22"/>
  <c r="AU18" i="22"/>
  <c r="AT18" i="22"/>
  <c r="AS18" i="22"/>
  <c r="AR18" i="22"/>
  <c r="AQ18" i="22"/>
  <c r="AP18" i="22"/>
  <c r="AO18" i="22"/>
  <c r="AN18" i="22"/>
  <c r="AM18" i="22"/>
  <c r="AL18" i="22"/>
  <c r="AK18" i="22"/>
  <c r="AJ18" i="22"/>
  <c r="AI18" i="22"/>
  <c r="AH18" i="22"/>
  <c r="AG18" i="22"/>
  <c r="AF18" i="22"/>
  <c r="AE18" i="22"/>
  <c r="AD18" i="22"/>
  <c r="AC18" i="22"/>
  <c r="AB18" i="22"/>
  <c r="AA18" i="22"/>
  <c r="Z18" i="22"/>
  <c r="Y18" i="22"/>
  <c r="X18" i="22"/>
  <c r="W18" i="22"/>
  <c r="V18" i="22"/>
  <c r="U18" i="22"/>
  <c r="T18" i="22"/>
  <c r="S18" i="22"/>
  <c r="R18" i="22"/>
  <c r="Q18" i="22"/>
  <c r="P18" i="22"/>
  <c r="O18" i="22"/>
  <c r="N18" i="22"/>
  <c r="M18" i="22"/>
  <c r="L18" i="22"/>
  <c r="K18" i="22"/>
  <c r="J18" i="22"/>
  <c r="I18" i="22"/>
  <c r="H18" i="22"/>
  <c r="G18" i="22"/>
  <c r="F18" i="22"/>
  <c r="E18" i="22"/>
  <c r="D18" i="22"/>
  <c r="C18" i="22"/>
  <c r="B18" i="22"/>
  <c r="EF17" i="22"/>
  <c r="EE17" i="22"/>
  <c r="ED17" i="22"/>
  <c r="EC17" i="22"/>
  <c r="EB17" i="22"/>
  <c r="EA17" i="22"/>
  <c r="DZ17" i="22"/>
  <c r="DY17" i="22"/>
  <c r="DX17" i="22"/>
  <c r="DW17" i="22"/>
  <c r="DV17" i="22"/>
  <c r="DU17" i="22"/>
  <c r="DT17" i="22"/>
  <c r="DS17" i="22"/>
  <c r="DR17" i="22"/>
  <c r="DQ17" i="22"/>
  <c r="DP17" i="22"/>
  <c r="DO17" i="22"/>
  <c r="DN17" i="22"/>
  <c r="DM17" i="22"/>
  <c r="DL17" i="22"/>
  <c r="DK17" i="22"/>
  <c r="DJ17" i="22"/>
  <c r="DI17" i="22"/>
  <c r="DH17" i="22"/>
  <c r="DG17" i="22"/>
  <c r="DF17" i="22"/>
  <c r="DE17" i="22"/>
  <c r="DD17" i="22"/>
  <c r="DC17" i="22"/>
  <c r="DB17" i="22"/>
  <c r="DA17" i="22"/>
  <c r="CZ17" i="22"/>
  <c r="CY17" i="22"/>
  <c r="CX17" i="22"/>
  <c r="CW17" i="22"/>
  <c r="CV17" i="22"/>
  <c r="CU17" i="22"/>
  <c r="CT17" i="22"/>
  <c r="CS17" i="22"/>
  <c r="CR17" i="22"/>
  <c r="CQ17" i="22"/>
  <c r="CP17" i="22"/>
  <c r="CO17" i="22"/>
  <c r="CN17" i="22"/>
  <c r="CM17" i="22"/>
  <c r="CL17" i="22"/>
  <c r="CK17" i="22"/>
  <c r="CJ17" i="22"/>
  <c r="CI17" i="22"/>
  <c r="CH17" i="22"/>
  <c r="CG17" i="22"/>
  <c r="CF17" i="22"/>
  <c r="CE17" i="22"/>
  <c r="CD17" i="22"/>
  <c r="CC17" i="22"/>
  <c r="CB17" i="22"/>
  <c r="CA17" i="22"/>
  <c r="BZ17" i="22"/>
  <c r="BY17" i="22"/>
  <c r="BX17" i="22"/>
  <c r="BW17" i="22"/>
  <c r="BV17" i="22"/>
  <c r="BU17" i="22"/>
  <c r="BT17" i="22"/>
  <c r="BS17" i="22"/>
  <c r="BR17" i="22"/>
  <c r="BQ17" i="22"/>
  <c r="BP17" i="22"/>
  <c r="BO17" i="22"/>
  <c r="BN17" i="22"/>
  <c r="BM17" i="22"/>
  <c r="BL17" i="22"/>
  <c r="BK17" i="22"/>
  <c r="BJ17" i="22"/>
  <c r="BI17" i="22"/>
  <c r="BH17" i="22"/>
  <c r="BG17" i="22"/>
  <c r="BF17" i="22"/>
  <c r="BE17" i="22"/>
  <c r="BD17" i="22"/>
  <c r="BC17" i="22"/>
  <c r="BB17" i="22"/>
  <c r="BA17" i="22"/>
  <c r="AZ17" i="22"/>
  <c r="AY17" i="22"/>
  <c r="AX17" i="22"/>
  <c r="AW17" i="22"/>
  <c r="AV17" i="22"/>
  <c r="AU17" i="22"/>
  <c r="AT17" i="22"/>
  <c r="AS17" i="22"/>
  <c r="AR17" i="22"/>
  <c r="AQ17" i="22"/>
  <c r="AP17" i="22"/>
  <c r="AO17" i="22"/>
  <c r="AN17" i="22"/>
  <c r="AM17" i="22"/>
  <c r="AL17" i="22"/>
  <c r="AK17" i="22"/>
  <c r="AJ17" i="22"/>
  <c r="AI17" i="22"/>
  <c r="AH17" i="22"/>
  <c r="AG17" i="22"/>
  <c r="AF17" i="22"/>
  <c r="AE17" i="22"/>
  <c r="AD17" i="22"/>
  <c r="AC17" i="22"/>
  <c r="AB17" i="22"/>
  <c r="AA17" i="22"/>
  <c r="Z17" i="22"/>
  <c r="Y17" i="22"/>
  <c r="X17" i="22"/>
  <c r="W17" i="22"/>
  <c r="V17" i="22"/>
  <c r="U17" i="22"/>
  <c r="T17" i="22"/>
  <c r="S17" i="22"/>
  <c r="R17" i="22"/>
  <c r="Q17" i="22"/>
  <c r="P17" i="22"/>
  <c r="O17" i="22"/>
  <c r="N17" i="22"/>
  <c r="M17" i="22"/>
  <c r="L17" i="22"/>
  <c r="K17" i="22"/>
  <c r="J17" i="22"/>
  <c r="I17" i="22"/>
  <c r="H17" i="22"/>
  <c r="G17" i="22"/>
  <c r="F17" i="22"/>
  <c r="E17" i="22"/>
  <c r="D17" i="22"/>
  <c r="C17" i="22"/>
  <c r="B17" i="22"/>
  <c r="EF15" i="22"/>
  <c r="EE15" i="22"/>
  <c r="ED15" i="22"/>
  <c r="EC15" i="22"/>
  <c r="EB15" i="22"/>
  <c r="EA15" i="22"/>
  <c r="DZ15" i="22"/>
  <c r="DY15" i="22"/>
  <c r="DX15" i="22"/>
  <c r="DW15" i="22"/>
  <c r="DV15" i="22"/>
  <c r="DU15" i="22"/>
  <c r="DT15" i="22"/>
  <c r="DS15" i="22"/>
  <c r="DR15" i="22"/>
  <c r="DQ15" i="22"/>
  <c r="DP15" i="22"/>
  <c r="DO15" i="22"/>
  <c r="DN15" i="22"/>
  <c r="DM15" i="22"/>
  <c r="DL15" i="22"/>
  <c r="DK15" i="22"/>
  <c r="DJ15" i="22"/>
  <c r="DI15" i="22"/>
  <c r="DH15" i="22"/>
  <c r="DG15" i="22"/>
  <c r="DF15" i="22"/>
  <c r="DE15" i="22"/>
  <c r="DD15" i="22"/>
  <c r="DC15" i="22"/>
  <c r="DB15" i="22"/>
  <c r="DA15" i="22"/>
  <c r="CZ15" i="22"/>
  <c r="CY15" i="22"/>
  <c r="CX15" i="22"/>
  <c r="CW15" i="22"/>
  <c r="CV15" i="22"/>
  <c r="CU15" i="22"/>
  <c r="CT15" i="22"/>
  <c r="CS15" i="22"/>
  <c r="CR15" i="22"/>
  <c r="CQ15" i="22"/>
  <c r="CP15" i="22"/>
  <c r="CO15" i="22"/>
  <c r="CN15" i="22"/>
  <c r="CM15" i="22"/>
  <c r="CL15" i="22"/>
  <c r="CK15" i="22"/>
  <c r="CJ15" i="22"/>
  <c r="CI15" i="22"/>
  <c r="CH15" i="22"/>
  <c r="CG15" i="22"/>
  <c r="CF15" i="22"/>
  <c r="CE15" i="22"/>
  <c r="CD15" i="22"/>
  <c r="CC15" i="22"/>
  <c r="CB15" i="22"/>
  <c r="CA15" i="22"/>
  <c r="BZ15" i="22"/>
  <c r="BY15" i="22"/>
  <c r="BX15" i="22"/>
  <c r="BW15" i="22"/>
  <c r="BV15" i="22"/>
  <c r="BU15" i="22"/>
  <c r="BT15" i="22"/>
  <c r="BS15" i="22"/>
  <c r="BR15" i="22"/>
  <c r="BQ15" i="22"/>
  <c r="BP15" i="22"/>
  <c r="BO15" i="22"/>
  <c r="BN15" i="22"/>
  <c r="BM15" i="22"/>
  <c r="BL15" i="22"/>
  <c r="BK15" i="22"/>
  <c r="BJ15" i="22"/>
  <c r="BI15" i="22"/>
  <c r="BH15" i="22"/>
  <c r="BG15" i="22"/>
  <c r="BF15" i="22"/>
  <c r="BE15" i="22"/>
  <c r="BD15" i="22"/>
  <c r="BC15" i="22"/>
  <c r="BB15" i="22"/>
  <c r="BA15" i="22"/>
  <c r="AZ15" i="22"/>
  <c r="AY15" i="22"/>
  <c r="AX15" i="22"/>
  <c r="AW15" i="22"/>
  <c r="AV15" i="22"/>
  <c r="AU15" i="22"/>
  <c r="AT15" i="22"/>
  <c r="AS15" i="22"/>
  <c r="AR15" i="22"/>
  <c r="AQ15" i="22"/>
  <c r="AP15" i="22"/>
  <c r="AO15" i="22"/>
  <c r="AN15" i="22"/>
  <c r="AM15" i="22"/>
  <c r="AL15" i="22"/>
  <c r="AK15" i="22"/>
  <c r="AJ15" i="22"/>
  <c r="AI15" i="22"/>
  <c r="AH15" i="22"/>
  <c r="AG15" i="22"/>
  <c r="AF15" i="22"/>
  <c r="AE15" i="22"/>
  <c r="AD15" i="22"/>
  <c r="AC15" i="22"/>
  <c r="AB15" i="22"/>
  <c r="AA15" i="22"/>
  <c r="Z15" i="22"/>
  <c r="Y15" i="22"/>
  <c r="X15" i="22"/>
  <c r="W15" i="22"/>
  <c r="V15" i="22"/>
  <c r="U15" i="22"/>
  <c r="T15" i="22"/>
  <c r="S15" i="22"/>
  <c r="R15" i="22"/>
  <c r="Q15" i="22"/>
  <c r="P15" i="22"/>
  <c r="O15" i="22"/>
  <c r="N15" i="22"/>
  <c r="M15" i="22"/>
  <c r="L15" i="22"/>
  <c r="K15" i="22"/>
  <c r="J15" i="22"/>
  <c r="I15" i="22"/>
  <c r="H15" i="22"/>
  <c r="G15" i="22"/>
  <c r="F15" i="22"/>
  <c r="E15" i="22"/>
  <c r="D15" i="22"/>
  <c r="C15" i="22"/>
  <c r="B15" i="22"/>
  <c r="EF14" i="22"/>
  <c r="EE14" i="22"/>
  <c r="ED14" i="22"/>
  <c r="EC14" i="22"/>
  <c r="EB14" i="22"/>
  <c r="EA14" i="22"/>
  <c r="DZ14" i="22"/>
  <c r="DY14" i="22"/>
  <c r="DX14" i="22"/>
  <c r="DW14" i="22"/>
  <c r="DV14" i="22"/>
  <c r="DU14" i="22"/>
  <c r="DT14" i="22"/>
  <c r="DS14" i="22"/>
  <c r="DR14" i="22"/>
  <c r="DQ14" i="22"/>
  <c r="DP14" i="22"/>
  <c r="DO14" i="22"/>
  <c r="DN14" i="22"/>
  <c r="DM14" i="22"/>
  <c r="DL14" i="22"/>
  <c r="DK14" i="22"/>
  <c r="DJ14" i="22"/>
  <c r="DI14" i="22"/>
  <c r="DH14" i="22"/>
  <c r="DG14" i="22"/>
  <c r="DF14" i="22"/>
  <c r="DE14" i="22"/>
  <c r="DD14" i="22"/>
  <c r="DC14" i="22"/>
  <c r="DB14" i="22"/>
  <c r="DA14" i="22"/>
  <c r="CZ14" i="22"/>
  <c r="CY14" i="22"/>
  <c r="CX14" i="22"/>
  <c r="CW14" i="22"/>
  <c r="CV14" i="22"/>
  <c r="CU14" i="22"/>
  <c r="CT14" i="22"/>
  <c r="CS14" i="22"/>
  <c r="CR14" i="22"/>
  <c r="CQ14" i="22"/>
  <c r="CP14" i="22"/>
  <c r="CO14" i="22"/>
  <c r="CN14" i="22"/>
  <c r="CM14" i="22"/>
  <c r="CL14" i="22"/>
  <c r="CK14" i="22"/>
  <c r="CJ14" i="22"/>
  <c r="CI14" i="22"/>
  <c r="CH14" i="22"/>
  <c r="CG14" i="22"/>
  <c r="CF14" i="22"/>
  <c r="CE14" i="22"/>
  <c r="CD14" i="22"/>
  <c r="CC14" i="22"/>
  <c r="CB14" i="22"/>
  <c r="CA14" i="22"/>
  <c r="BZ14" i="22"/>
  <c r="BY14" i="22"/>
  <c r="BX14" i="22"/>
  <c r="BW14" i="22"/>
  <c r="BV14" i="22"/>
  <c r="BU14" i="22"/>
  <c r="BT14" i="22"/>
  <c r="BS14" i="22"/>
  <c r="BR14" i="22"/>
  <c r="BQ14" i="22"/>
  <c r="BP14" i="22"/>
  <c r="BO14" i="22"/>
  <c r="BN14" i="22"/>
  <c r="BM14" i="22"/>
  <c r="BL14" i="22"/>
  <c r="BK14" i="22"/>
  <c r="BJ14" i="22"/>
  <c r="BI14" i="22"/>
  <c r="BH14" i="22"/>
  <c r="BG14" i="22"/>
  <c r="BF14" i="22"/>
  <c r="BE14" i="22"/>
  <c r="BD14" i="22"/>
  <c r="BC14" i="22"/>
  <c r="BB14" i="22"/>
  <c r="BA14" i="22"/>
  <c r="AZ14" i="22"/>
  <c r="AY14" i="22"/>
  <c r="AX14" i="22"/>
  <c r="AW14" i="22"/>
  <c r="AV14" i="22"/>
  <c r="AU14" i="22"/>
  <c r="AT14" i="22"/>
  <c r="AS14" i="22"/>
  <c r="AR14" i="22"/>
  <c r="AQ14" i="22"/>
  <c r="AP14" i="22"/>
  <c r="AO14" i="22"/>
  <c r="AN14" i="22"/>
  <c r="AM14" i="22"/>
  <c r="AL14" i="22"/>
  <c r="AK14" i="22"/>
  <c r="AJ14" i="22"/>
  <c r="AI14" i="22"/>
  <c r="AH14" i="22"/>
  <c r="AG14" i="22"/>
  <c r="AF14" i="22"/>
  <c r="AE14" i="22"/>
  <c r="AD14" i="22"/>
  <c r="AC14" i="22"/>
  <c r="AB14" i="22"/>
  <c r="AA14" i="22"/>
  <c r="Z14" i="22"/>
  <c r="Y14" i="22"/>
  <c r="X14" i="22"/>
  <c r="W14" i="22"/>
  <c r="V14" i="22"/>
  <c r="U14" i="22"/>
  <c r="T14" i="22"/>
  <c r="S14" i="22"/>
  <c r="R14" i="22"/>
  <c r="Q14" i="22"/>
  <c r="P14" i="22"/>
  <c r="O14" i="22"/>
  <c r="N14" i="22"/>
  <c r="M14" i="22"/>
  <c r="L14" i="22"/>
  <c r="K14" i="22"/>
  <c r="J14" i="22"/>
  <c r="I14" i="22"/>
  <c r="H14" i="22"/>
  <c r="G14" i="22"/>
  <c r="F14" i="22"/>
  <c r="E14" i="22"/>
  <c r="D14" i="22"/>
  <c r="C14" i="22"/>
  <c r="B14" i="22"/>
  <c r="EF12" i="22"/>
  <c r="EE12" i="22"/>
  <c r="ED12" i="22"/>
  <c r="EC12" i="22"/>
  <c r="EB12" i="22"/>
  <c r="EA12" i="22"/>
  <c r="DZ12" i="22"/>
  <c r="DY12" i="22"/>
  <c r="DX12" i="22"/>
  <c r="DW12" i="22"/>
  <c r="DV12" i="22"/>
  <c r="DU12" i="22"/>
  <c r="DT12" i="22"/>
  <c r="DS12" i="22"/>
  <c r="DR12" i="22"/>
  <c r="DQ12" i="22"/>
  <c r="DP12" i="22"/>
  <c r="DO12" i="22"/>
  <c r="DN12" i="22"/>
  <c r="DM12" i="22"/>
  <c r="DL12" i="22"/>
  <c r="DK12" i="22"/>
  <c r="DJ12" i="22"/>
  <c r="DI12" i="22"/>
  <c r="DH12" i="22"/>
  <c r="DG12" i="22"/>
  <c r="DF12" i="22"/>
  <c r="DE12" i="22"/>
  <c r="DD12" i="22"/>
  <c r="DC12" i="22"/>
  <c r="DB12" i="22"/>
  <c r="DA12" i="22"/>
  <c r="CZ12" i="22"/>
  <c r="CY12" i="22"/>
  <c r="CX12" i="22"/>
  <c r="CW12" i="22"/>
  <c r="CV12" i="22"/>
  <c r="CU12" i="22"/>
  <c r="CT12" i="22"/>
  <c r="CS12" i="22"/>
  <c r="CR12" i="22"/>
  <c r="CQ12" i="22"/>
  <c r="CP12" i="22"/>
  <c r="CO12" i="22"/>
  <c r="CN12" i="22"/>
  <c r="CM12" i="22"/>
  <c r="CL12" i="22"/>
  <c r="CK12" i="22"/>
  <c r="CJ12" i="22"/>
  <c r="CI12" i="22"/>
  <c r="CH12" i="22"/>
  <c r="CG12" i="22"/>
  <c r="CF12" i="22"/>
  <c r="CE12" i="22"/>
  <c r="CD12" i="22"/>
  <c r="CC12" i="22"/>
  <c r="CB12" i="22"/>
  <c r="CA12" i="22"/>
  <c r="BZ12" i="22"/>
  <c r="BY12" i="22"/>
  <c r="BX12" i="22"/>
  <c r="BW12" i="22"/>
  <c r="BV12" i="22"/>
  <c r="BU12" i="22"/>
  <c r="BT12" i="22"/>
  <c r="BS12" i="22"/>
  <c r="BR12" i="22"/>
  <c r="BQ12" i="22"/>
  <c r="BP12" i="22"/>
  <c r="BO12" i="22"/>
  <c r="BN12" i="22"/>
  <c r="BM12" i="22"/>
  <c r="BL12" i="22"/>
  <c r="BK12" i="22"/>
  <c r="BJ12" i="22"/>
  <c r="BI12" i="22"/>
  <c r="BH12" i="22"/>
  <c r="BG12" i="22"/>
  <c r="BF12" i="22"/>
  <c r="BE12" i="22"/>
  <c r="BD12" i="22"/>
  <c r="BC12" i="22"/>
  <c r="BB12" i="22"/>
  <c r="BA12" i="22"/>
  <c r="AZ12" i="22"/>
  <c r="AY12" i="22"/>
  <c r="AX12" i="22"/>
  <c r="AW12" i="22"/>
  <c r="AV12" i="22"/>
  <c r="AU12" i="22"/>
  <c r="AT12" i="22"/>
  <c r="AS12" i="22"/>
  <c r="AR12" i="22"/>
  <c r="AQ12" i="22"/>
  <c r="AP12" i="22"/>
  <c r="AO12" i="22"/>
  <c r="AN12" i="22"/>
  <c r="AM12" i="22"/>
  <c r="AL12" i="22"/>
  <c r="AK12" i="22"/>
  <c r="AJ12" i="22"/>
  <c r="AI12" i="22"/>
  <c r="AH12"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B12" i="22"/>
  <c r="EF11" i="22"/>
  <c r="EE11" i="22"/>
  <c r="ED11" i="22"/>
  <c r="EC11" i="22"/>
  <c r="EB11" i="22"/>
  <c r="EA11" i="22"/>
  <c r="DZ11" i="22"/>
  <c r="DY11" i="22"/>
  <c r="DX11" i="22"/>
  <c r="DW11" i="22"/>
  <c r="DV11" i="22"/>
  <c r="DU11" i="22"/>
  <c r="DT11" i="22"/>
  <c r="DS11" i="22"/>
  <c r="DR11" i="22"/>
  <c r="DQ11" i="22"/>
  <c r="DP11" i="22"/>
  <c r="DO11" i="22"/>
  <c r="DN11" i="22"/>
  <c r="DM11" i="22"/>
  <c r="DL11" i="22"/>
  <c r="DK11" i="22"/>
  <c r="DJ11" i="22"/>
  <c r="DI11" i="22"/>
  <c r="DH11" i="22"/>
  <c r="DG11" i="22"/>
  <c r="DF11" i="22"/>
  <c r="DE11" i="22"/>
  <c r="DD11" i="22"/>
  <c r="DC11" i="22"/>
  <c r="DB11" i="22"/>
  <c r="DA11" i="22"/>
  <c r="CZ11" i="22"/>
  <c r="CY11" i="22"/>
  <c r="CX11" i="22"/>
  <c r="CW11" i="22"/>
  <c r="CV11" i="22"/>
  <c r="CU11" i="22"/>
  <c r="CT11" i="22"/>
  <c r="CS11" i="22"/>
  <c r="CR11" i="22"/>
  <c r="CQ11" i="22"/>
  <c r="CP11" i="22"/>
  <c r="CO11" i="22"/>
  <c r="CN11" i="22"/>
  <c r="CM11" i="22"/>
  <c r="CL11" i="22"/>
  <c r="CK11" i="22"/>
  <c r="CJ11" i="22"/>
  <c r="CI11" i="22"/>
  <c r="CH11" i="22"/>
  <c r="CG11" i="22"/>
  <c r="CF11" i="22"/>
  <c r="CE11" i="22"/>
  <c r="CD11" i="22"/>
  <c r="CC11" i="22"/>
  <c r="CB11" i="22"/>
  <c r="CA11" i="22"/>
  <c r="BZ11" i="22"/>
  <c r="BY11" i="22"/>
  <c r="BX11" i="22"/>
  <c r="BW11" i="22"/>
  <c r="BV11" i="22"/>
  <c r="BU11" i="22"/>
  <c r="BT11" i="22"/>
  <c r="BS11" i="22"/>
  <c r="BR11" i="22"/>
  <c r="BQ11" i="22"/>
  <c r="BP11" i="22"/>
  <c r="BO11" i="22"/>
  <c r="BN11" i="22"/>
  <c r="BM11" i="22"/>
  <c r="BL11" i="22"/>
  <c r="BK11" i="22"/>
  <c r="BJ11" i="22"/>
  <c r="BI11" i="22"/>
  <c r="BH11" i="22"/>
  <c r="BG11" i="22"/>
  <c r="BF11" i="22"/>
  <c r="BE11" i="22"/>
  <c r="BD11" i="22"/>
  <c r="BC11" i="22"/>
  <c r="BB11" i="22"/>
  <c r="BA11" i="22"/>
  <c r="AZ11" i="22"/>
  <c r="AY11" i="22"/>
  <c r="AX11" i="22"/>
  <c r="AW11" i="22"/>
  <c r="AV11" i="22"/>
  <c r="AU11" i="22"/>
  <c r="AT11" i="22"/>
  <c r="AS11" i="22"/>
  <c r="AR11" i="22"/>
  <c r="AQ11" i="22"/>
  <c r="AP11" i="22"/>
  <c r="AO11" i="22"/>
  <c r="AN11" i="22"/>
  <c r="AM11" i="22"/>
  <c r="AL11" i="22"/>
  <c r="AK11" i="22"/>
  <c r="AJ11" i="22"/>
  <c r="AI11" i="22"/>
  <c r="AH11" i="22"/>
  <c r="AG11" i="22"/>
  <c r="AF11" i="22"/>
  <c r="AE11" i="22"/>
  <c r="AD11" i="22"/>
  <c r="AC11" i="22"/>
  <c r="AB11" i="22"/>
  <c r="AA11" i="22"/>
  <c r="Z11" i="22"/>
  <c r="Y11" i="22"/>
  <c r="X11" i="22"/>
  <c r="W11" i="22"/>
  <c r="V11" i="22"/>
  <c r="U11" i="22"/>
  <c r="T11" i="22"/>
  <c r="S11" i="22"/>
  <c r="R11" i="22"/>
  <c r="Q11" i="22"/>
  <c r="P11" i="22"/>
  <c r="O11" i="22"/>
  <c r="N11" i="22"/>
  <c r="M11" i="22"/>
  <c r="L11" i="22"/>
  <c r="K11" i="22"/>
  <c r="J11" i="22"/>
  <c r="I11" i="22"/>
  <c r="H11" i="22"/>
  <c r="G11" i="22"/>
  <c r="F11" i="22"/>
  <c r="E11" i="22"/>
  <c r="D11" i="22"/>
  <c r="C11" i="22"/>
  <c r="B11" i="22"/>
  <c r="EF9" i="22"/>
  <c r="EE9" i="22"/>
  <c r="ED9" i="22"/>
  <c r="EC9" i="22"/>
  <c r="EB9" i="22"/>
  <c r="EA9" i="22"/>
  <c r="DZ9" i="22"/>
  <c r="DY9" i="22"/>
  <c r="DX9" i="22"/>
  <c r="DW9" i="22"/>
  <c r="DV9" i="22"/>
  <c r="DU9" i="22"/>
  <c r="DT9" i="22"/>
  <c r="DS9" i="22"/>
  <c r="DR9" i="22"/>
  <c r="DQ9" i="22"/>
  <c r="DP9" i="22"/>
  <c r="DO9" i="22"/>
  <c r="DN9" i="22"/>
  <c r="DM9" i="22"/>
  <c r="DL9" i="22"/>
  <c r="DK9" i="22"/>
  <c r="DJ9" i="22"/>
  <c r="DI9" i="22"/>
  <c r="DH9" i="22"/>
  <c r="DG9" i="22"/>
  <c r="DF9" i="22"/>
  <c r="DE9" i="22"/>
  <c r="DD9" i="22"/>
  <c r="DC9" i="22"/>
  <c r="DB9" i="22"/>
  <c r="DA9" i="22"/>
  <c r="CZ9" i="22"/>
  <c r="CY9" i="22"/>
  <c r="CX9" i="22"/>
  <c r="CW9" i="22"/>
  <c r="CV9" i="22"/>
  <c r="CU9" i="22"/>
  <c r="CT9" i="22"/>
  <c r="CS9" i="22"/>
  <c r="CR9" i="22"/>
  <c r="CQ9" i="22"/>
  <c r="CP9" i="22"/>
  <c r="CO9" i="22"/>
  <c r="CN9" i="22"/>
  <c r="CM9" i="22"/>
  <c r="CL9" i="22"/>
  <c r="CK9" i="22"/>
  <c r="CJ9" i="22"/>
  <c r="CI9" i="22"/>
  <c r="CH9" i="22"/>
  <c r="CG9" i="22"/>
  <c r="CF9" i="22"/>
  <c r="CE9" i="22"/>
  <c r="CD9" i="22"/>
  <c r="CC9" i="22"/>
  <c r="CB9" i="22"/>
  <c r="CA9" i="22"/>
  <c r="BZ9" i="22"/>
  <c r="BY9" i="22"/>
  <c r="BX9" i="22"/>
  <c r="BW9" i="22"/>
  <c r="BV9" i="22"/>
  <c r="BU9" i="22"/>
  <c r="BT9" i="22"/>
  <c r="BS9" i="22"/>
  <c r="BR9" i="22"/>
  <c r="BQ9" i="22"/>
  <c r="BP9" i="22"/>
  <c r="BO9" i="22"/>
  <c r="BN9" i="22"/>
  <c r="BM9" i="22"/>
  <c r="BL9" i="22"/>
  <c r="BK9" i="22"/>
  <c r="BJ9" i="22"/>
  <c r="BI9" i="22"/>
  <c r="BH9" i="22"/>
  <c r="BG9" i="22"/>
  <c r="BF9" i="22"/>
  <c r="BE9" i="22"/>
  <c r="BD9" i="22"/>
  <c r="BC9" i="22"/>
  <c r="BB9" i="22"/>
  <c r="BA9" i="22"/>
  <c r="AZ9" i="22"/>
  <c r="AY9" i="22"/>
  <c r="AX9" i="22"/>
  <c r="AW9" i="22"/>
  <c r="AV9" i="22"/>
  <c r="AU9" i="22"/>
  <c r="AT9" i="22"/>
  <c r="AS9" i="22"/>
  <c r="AR9" i="22"/>
  <c r="AQ9" i="22"/>
  <c r="AP9" i="22"/>
  <c r="AO9" i="22"/>
  <c r="AN9" i="22"/>
  <c r="AM9" i="22"/>
  <c r="AL9" i="22"/>
  <c r="AK9" i="22"/>
  <c r="AJ9" i="22"/>
  <c r="AI9" i="22"/>
  <c r="AH9" i="22"/>
  <c r="AG9" i="22"/>
  <c r="AF9" i="22"/>
  <c r="AE9" i="22"/>
  <c r="AD9" i="22"/>
  <c r="AC9" i="22"/>
  <c r="AB9" i="22"/>
  <c r="AA9" i="22"/>
  <c r="Z9" i="22"/>
  <c r="Y9" i="22"/>
  <c r="X9" i="22"/>
  <c r="W9" i="22"/>
  <c r="V9" i="22"/>
  <c r="U9" i="22"/>
  <c r="T9" i="22"/>
  <c r="S9" i="22"/>
  <c r="R9" i="22"/>
  <c r="Q9" i="22"/>
  <c r="P9" i="22"/>
  <c r="O9" i="22"/>
  <c r="N9" i="22"/>
  <c r="M9" i="22"/>
  <c r="L9" i="22"/>
  <c r="K9" i="22"/>
  <c r="J9" i="22"/>
  <c r="I9" i="22"/>
  <c r="H9" i="22"/>
  <c r="G9" i="22"/>
  <c r="F9" i="22"/>
  <c r="E9" i="22"/>
  <c r="D9" i="22"/>
  <c r="C9" i="22"/>
  <c r="B9" i="22"/>
  <c r="EF8" i="22"/>
  <c r="EE8" i="22"/>
  <c r="ED8" i="22"/>
  <c r="EC8" i="22"/>
  <c r="EB8" i="22"/>
  <c r="EA8" i="22"/>
  <c r="DZ8" i="22"/>
  <c r="DY8" i="22"/>
  <c r="DX8" i="22"/>
  <c r="DW8" i="22"/>
  <c r="DV8" i="22"/>
  <c r="DU8" i="22"/>
  <c r="DT8" i="22"/>
  <c r="DS8" i="22"/>
  <c r="DR8" i="22"/>
  <c r="DQ8" i="22"/>
  <c r="DP8" i="22"/>
  <c r="DO8" i="22"/>
  <c r="DN8" i="22"/>
  <c r="DM8" i="22"/>
  <c r="DL8" i="22"/>
  <c r="DK8" i="22"/>
  <c r="DJ8" i="22"/>
  <c r="DI8" i="22"/>
  <c r="DH8" i="22"/>
  <c r="DG8" i="22"/>
  <c r="DF8" i="22"/>
  <c r="DE8" i="22"/>
  <c r="DD8" i="22"/>
  <c r="DC8" i="22"/>
  <c r="DB8" i="22"/>
  <c r="DA8" i="22"/>
  <c r="CZ8" i="22"/>
  <c r="CY8" i="22"/>
  <c r="CX8" i="22"/>
  <c r="CW8" i="22"/>
  <c r="CV8" i="22"/>
  <c r="CU8" i="22"/>
  <c r="CT8" i="22"/>
  <c r="CS8" i="22"/>
  <c r="CR8" i="22"/>
  <c r="CQ8" i="22"/>
  <c r="CP8" i="22"/>
  <c r="CO8" i="22"/>
  <c r="CN8" i="22"/>
  <c r="CM8" i="22"/>
  <c r="CL8" i="22"/>
  <c r="CK8" i="22"/>
  <c r="CJ8" i="22"/>
  <c r="CI8" i="22"/>
  <c r="CH8" i="22"/>
  <c r="CG8" i="22"/>
  <c r="CF8" i="22"/>
  <c r="CE8" i="22"/>
  <c r="CD8" i="22"/>
  <c r="CC8" i="22"/>
  <c r="CB8" i="22"/>
  <c r="CA8" i="22"/>
  <c r="BZ8" i="22"/>
  <c r="BY8" i="22"/>
  <c r="BX8" i="22"/>
  <c r="BW8" i="22"/>
  <c r="BV8" i="22"/>
  <c r="BU8" i="22"/>
  <c r="BT8" i="22"/>
  <c r="BS8" i="22"/>
  <c r="BR8" i="22"/>
  <c r="BQ8" i="22"/>
  <c r="BP8" i="22"/>
  <c r="BO8" i="22"/>
  <c r="BN8" i="22"/>
  <c r="BM8" i="22"/>
  <c r="BL8" i="22"/>
  <c r="BK8" i="22"/>
  <c r="BJ8" i="22"/>
  <c r="BI8" i="22"/>
  <c r="BH8" i="22"/>
  <c r="BG8" i="22"/>
  <c r="BF8" i="22"/>
  <c r="BE8" i="22"/>
  <c r="BD8" i="22"/>
  <c r="BC8" i="22"/>
  <c r="BB8" i="22"/>
  <c r="BA8" i="22"/>
  <c r="AZ8" i="22"/>
  <c r="AY8" i="22"/>
  <c r="AX8" i="22"/>
  <c r="AW8" i="22"/>
  <c r="AV8" i="22"/>
  <c r="AU8" i="22"/>
  <c r="AT8" i="22"/>
  <c r="AS8" i="22"/>
  <c r="AR8" i="22"/>
  <c r="AQ8" i="22"/>
  <c r="AP8" i="22"/>
  <c r="AO8" i="22"/>
  <c r="AN8" i="22"/>
  <c r="AM8" i="22"/>
  <c r="AL8" i="22"/>
  <c r="AK8" i="22"/>
  <c r="AJ8" i="22"/>
  <c r="AI8" i="22"/>
  <c r="AH8" i="22"/>
  <c r="AG8" i="22"/>
  <c r="AF8" i="22"/>
  <c r="AE8" i="22"/>
  <c r="AD8" i="22"/>
  <c r="AC8" i="22"/>
  <c r="AB8" i="22"/>
  <c r="AA8" i="22"/>
  <c r="Z8" i="22"/>
  <c r="Y8" i="22"/>
  <c r="X8" i="22"/>
  <c r="W8" i="22"/>
  <c r="V8" i="22"/>
  <c r="U8" i="22"/>
  <c r="T8" i="22"/>
  <c r="S8" i="22"/>
  <c r="R8" i="22"/>
  <c r="Q8" i="22"/>
  <c r="P8" i="22"/>
  <c r="O8" i="22"/>
  <c r="N8" i="22"/>
  <c r="M8" i="22"/>
  <c r="L8" i="22"/>
  <c r="K8" i="22"/>
  <c r="J8" i="22"/>
  <c r="I8" i="22"/>
  <c r="H8" i="22"/>
  <c r="G8" i="22"/>
  <c r="F8" i="22"/>
  <c r="E8" i="22"/>
  <c r="D8" i="22"/>
  <c r="C8" i="22"/>
  <c r="B8" i="22"/>
  <c r="EF6" i="22"/>
  <c r="EE6" i="22"/>
  <c r="ED6" i="22"/>
  <c r="EC6" i="22"/>
  <c r="EB6" i="22"/>
  <c r="EA6" i="22"/>
  <c r="DZ6" i="22"/>
  <c r="DY6" i="22"/>
  <c r="DX6" i="22"/>
  <c r="DW6" i="22"/>
  <c r="DV6" i="22"/>
  <c r="DU6" i="22"/>
  <c r="DT6" i="22"/>
  <c r="DS6" i="22"/>
  <c r="DR6" i="22"/>
  <c r="DQ6" i="22"/>
  <c r="DP6" i="22"/>
  <c r="DO6" i="22"/>
  <c r="DN6" i="22"/>
  <c r="DM6" i="22"/>
  <c r="DL6" i="22"/>
  <c r="DK6" i="22"/>
  <c r="DJ6" i="22"/>
  <c r="DI6" i="22"/>
  <c r="DH6" i="22"/>
  <c r="DG6" i="22"/>
  <c r="DF6" i="22"/>
  <c r="DE6" i="22"/>
  <c r="DD6" i="22"/>
  <c r="DC6" i="22"/>
  <c r="DB6" i="22"/>
  <c r="DA6" i="22"/>
  <c r="CZ6" i="22"/>
  <c r="CY6" i="22"/>
  <c r="CX6" i="22"/>
  <c r="CW6" i="22"/>
  <c r="CV6" i="22"/>
  <c r="CU6" i="22"/>
  <c r="CT6" i="22"/>
  <c r="CS6" i="22"/>
  <c r="CR6" i="22"/>
  <c r="CQ6" i="22"/>
  <c r="CP6" i="22"/>
  <c r="CO6" i="22"/>
  <c r="CN6" i="22"/>
  <c r="CM6" i="22"/>
  <c r="CL6" i="22"/>
  <c r="CK6"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Z6" i="22"/>
  <c r="Y6" i="22"/>
  <c r="X6" i="22"/>
  <c r="W6" i="22"/>
  <c r="V6" i="22"/>
  <c r="U6" i="22"/>
  <c r="T6" i="22"/>
  <c r="S6" i="22"/>
  <c r="R6" i="22"/>
  <c r="Q6" i="22"/>
  <c r="P6" i="22"/>
  <c r="O6" i="22"/>
  <c r="N6" i="22"/>
  <c r="M6" i="22"/>
  <c r="L6" i="22"/>
  <c r="K6" i="22"/>
  <c r="J6" i="22"/>
  <c r="I6" i="22"/>
  <c r="H6" i="22"/>
  <c r="G6" i="22"/>
  <c r="F6" i="22"/>
  <c r="E6" i="22"/>
  <c r="D6" i="22"/>
  <c r="C6" i="22"/>
  <c r="B6" i="22"/>
  <c r="EF5" i="22"/>
  <c r="EE5" i="22"/>
  <c r="ED5" i="22"/>
  <c r="EC5" i="22"/>
  <c r="EB5" i="22"/>
  <c r="EA5" i="22"/>
  <c r="DZ5" i="22"/>
  <c r="DY5" i="22"/>
  <c r="DX5" i="22"/>
  <c r="DW5" i="22"/>
  <c r="DV5" i="22"/>
  <c r="DU5" i="22"/>
  <c r="DT5" i="22"/>
  <c r="DS5" i="22"/>
  <c r="DR5" i="22"/>
  <c r="DQ5" i="22"/>
  <c r="DP5" i="22"/>
  <c r="DO5" i="22"/>
  <c r="DN5" i="22"/>
  <c r="DM5" i="22"/>
  <c r="DL5" i="22"/>
  <c r="DK5" i="22"/>
  <c r="DJ5" i="22"/>
  <c r="DI5" i="22"/>
  <c r="DH5" i="22"/>
  <c r="DG5" i="22"/>
  <c r="DF5" i="22"/>
  <c r="DE5" i="22"/>
  <c r="DD5" i="22"/>
  <c r="DC5" i="22"/>
  <c r="DB5" i="22"/>
  <c r="DA5" i="22"/>
  <c r="CZ5" i="22"/>
  <c r="CY5" i="22"/>
  <c r="CX5" i="22"/>
  <c r="CW5" i="22"/>
  <c r="CV5" i="22"/>
  <c r="CU5" i="22"/>
  <c r="CT5" i="22"/>
  <c r="CS5" i="22"/>
  <c r="CR5" i="22"/>
  <c r="CQ5" i="22"/>
  <c r="CP5" i="22"/>
  <c r="CO5" i="22"/>
  <c r="CN5" i="22"/>
  <c r="CM5" i="22"/>
  <c r="CL5" i="22"/>
  <c r="CK5" i="22"/>
  <c r="CJ5" i="22"/>
  <c r="CI5" i="22"/>
  <c r="CH5" i="22"/>
  <c r="CG5" i="22"/>
  <c r="CF5" i="22"/>
  <c r="CE5" i="22"/>
  <c r="CD5" i="22"/>
  <c r="CC5" i="22"/>
  <c r="CB5" i="22"/>
  <c r="CA5" i="22"/>
  <c r="BZ5" i="22"/>
  <c r="BY5" i="22"/>
  <c r="BX5" i="22"/>
  <c r="BW5" i="22"/>
  <c r="BV5" i="22"/>
  <c r="BU5" i="22"/>
  <c r="BT5" i="22"/>
  <c r="BS5" i="22"/>
  <c r="BR5" i="22"/>
  <c r="BQ5" i="22"/>
  <c r="BP5" i="22"/>
  <c r="BO5" i="22"/>
  <c r="BN5" i="22"/>
  <c r="BM5" i="22"/>
  <c r="BL5" i="22"/>
  <c r="BK5" i="22"/>
  <c r="BJ5" i="22"/>
  <c r="BI5" i="22"/>
  <c r="BH5" i="22"/>
  <c r="BG5" i="22"/>
  <c r="BF5" i="22"/>
  <c r="BE5" i="22"/>
  <c r="BD5" i="22"/>
  <c r="BC5" i="22"/>
  <c r="BB5" i="22"/>
  <c r="BA5" i="22"/>
  <c r="AZ5" i="22"/>
  <c r="AY5" i="22"/>
  <c r="AX5" i="22"/>
  <c r="AW5" i="22"/>
  <c r="AV5" i="22"/>
  <c r="AU5" i="22"/>
  <c r="AT5" i="22"/>
  <c r="AS5" i="22"/>
  <c r="AR5" i="22"/>
  <c r="AQ5" i="22"/>
  <c r="AP5" i="22"/>
  <c r="AO5" i="22"/>
  <c r="AN5" i="22"/>
  <c r="AM5" i="22"/>
  <c r="AL5" i="22"/>
  <c r="AK5" i="22"/>
  <c r="AJ5" i="22"/>
  <c r="AI5" i="22"/>
  <c r="AH5" i="22"/>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B5" i="22"/>
  <c r="J41" i="136"/>
  <c r="I41" i="136"/>
  <c r="H41" i="136"/>
  <c r="G41" i="136"/>
  <c r="F41" i="136"/>
  <c r="E41" i="136"/>
  <c r="D41" i="136"/>
  <c r="C41" i="136"/>
  <c r="B41" i="136"/>
  <c r="J40" i="136"/>
  <c r="I40" i="136"/>
  <c r="H40" i="136"/>
  <c r="G40" i="136"/>
  <c r="F40" i="136"/>
  <c r="E40" i="136"/>
  <c r="D40" i="136"/>
  <c r="C40" i="136"/>
  <c r="B40" i="136"/>
  <c r="J38" i="136"/>
  <c r="I38" i="136"/>
  <c r="H38" i="136"/>
  <c r="G38" i="136"/>
  <c r="F38" i="136"/>
  <c r="E38" i="136"/>
  <c r="D38" i="136"/>
  <c r="C38" i="136"/>
  <c r="B38" i="136"/>
  <c r="J37" i="136"/>
  <c r="I37" i="136"/>
  <c r="H37" i="136"/>
  <c r="G37" i="136"/>
  <c r="F37" i="136"/>
  <c r="E37" i="136"/>
  <c r="D37" i="136"/>
  <c r="C37" i="136"/>
  <c r="B37" i="136"/>
  <c r="J35" i="136"/>
  <c r="I35" i="136"/>
  <c r="H35" i="136"/>
  <c r="G35" i="136"/>
  <c r="F35" i="136"/>
  <c r="E35" i="136"/>
  <c r="D35" i="136"/>
  <c r="C35" i="136"/>
  <c r="B35" i="136"/>
  <c r="J34" i="136"/>
  <c r="I34" i="136"/>
  <c r="H34" i="136"/>
  <c r="G34" i="136"/>
  <c r="F34" i="136"/>
  <c r="E34" i="136"/>
  <c r="D34" i="136"/>
  <c r="C34" i="136"/>
  <c r="B34" i="136"/>
  <c r="J32" i="136"/>
  <c r="I32" i="136"/>
  <c r="H32" i="136"/>
  <c r="G32" i="136"/>
  <c r="F32" i="136"/>
  <c r="E32" i="136"/>
  <c r="D32" i="136"/>
  <c r="C32" i="136"/>
  <c r="B32" i="136"/>
  <c r="J31" i="136"/>
  <c r="I31" i="136"/>
  <c r="H31" i="136"/>
  <c r="G31" i="136"/>
  <c r="F31" i="136"/>
  <c r="E31" i="136"/>
  <c r="D31" i="136"/>
  <c r="C31" i="136"/>
  <c r="B31" i="136"/>
  <c r="J29" i="136"/>
  <c r="I29" i="136"/>
  <c r="H29" i="136"/>
  <c r="G29" i="136"/>
  <c r="F29" i="136"/>
  <c r="E29" i="136"/>
  <c r="D29" i="136"/>
  <c r="C29" i="136"/>
  <c r="B29" i="136"/>
  <c r="J28" i="136"/>
  <c r="I28" i="136"/>
  <c r="H28" i="136"/>
  <c r="G28" i="136"/>
  <c r="F28" i="136"/>
  <c r="E28" i="136"/>
  <c r="D28" i="136"/>
  <c r="C28" i="136"/>
  <c r="B28" i="136"/>
  <c r="J26" i="136"/>
  <c r="I26" i="136"/>
  <c r="H26" i="136"/>
  <c r="G26" i="136"/>
  <c r="F26" i="136"/>
  <c r="E26" i="136"/>
  <c r="D26" i="136"/>
  <c r="C26" i="136"/>
  <c r="B26" i="136"/>
  <c r="J25" i="136"/>
  <c r="I25" i="136"/>
  <c r="H25" i="136"/>
  <c r="G25" i="136"/>
  <c r="F25" i="136"/>
  <c r="E25" i="136"/>
  <c r="D25" i="136"/>
  <c r="C25" i="136"/>
  <c r="B25" i="136"/>
  <c r="J22" i="136"/>
  <c r="I22" i="136"/>
  <c r="H22" i="136"/>
  <c r="G22" i="136"/>
  <c r="F22" i="136"/>
  <c r="E22" i="136"/>
  <c r="D22" i="136"/>
  <c r="C22" i="136"/>
  <c r="B22" i="136"/>
  <c r="J21" i="136"/>
  <c r="I21" i="136"/>
  <c r="H21" i="136"/>
  <c r="G21" i="136"/>
  <c r="F21" i="136"/>
  <c r="E21" i="136"/>
  <c r="D21" i="136"/>
  <c r="C21" i="136"/>
  <c r="B21" i="136"/>
  <c r="J19" i="136"/>
  <c r="I19" i="136"/>
  <c r="H19" i="136"/>
  <c r="G19" i="136"/>
  <c r="F19" i="136"/>
  <c r="E19" i="136"/>
  <c r="D19" i="136"/>
  <c r="C19" i="136"/>
  <c r="B19" i="136"/>
  <c r="J18" i="136"/>
  <c r="I18" i="136"/>
  <c r="H18" i="136"/>
  <c r="G18" i="136"/>
  <c r="F18" i="136"/>
  <c r="E18" i="136"/>
  <c r="D18" i="136"/>
  <c r="C18" i="136"/>
  <c r="B18" i="136"/>
  <c r="J16" i="136"/>
  <c r="I16" i="136"/>
  <c r="H16" i="136"/>
  <c r="G16" i="136"/>
  <c r="F16" i="136"/>
  <c r="E16" i="136"/>
  <c r="D16" i="136"/>
  <c r="C16" i="136"/>
  <c r="B16" i="136"/>
  <c r="J15" i="136"/>
  <c r="I15" i="136"/>
  <c r="H15" i="136"/>
  <c r="G15" i="136"/>
  <c r="F15" i="136"/>
  <c r="E15" i="136"/>
  <c r="D15" i="136"/>
  <c r="C15" i="136"/>
  <c r="B15" i="136"/>
  <c r="J13" i="136"/>
  <c r="I13" i="136"/>
  <c r="H13" i="136"/>
  <c r="G13" i="136"/>
  <c r="F13" i="136"/>
  <c r="E13" i="136"/>
  <c r="D13" i="136"/>
  <c r="C13" i="136"/>
  <c r="B13" i="136"/>
  <c r="J12" i="136"/>
  <c r="I12" i="136"/>
  <c r="H12" i="136"/>
  <c r="G12" i="136"/>
  <c r="F12" i="136"/>
  <c r="E12" i="136"/>
  <c r="D12" i="136"/>
  <c r="C12" i="136"/>
  <c r="B12" i="136"/>
  <c r="J10" i="136"/>
  <c r="I10" i="136"/>
  <c r="H10" i="136"/>
  <c r="G10" i="136"/>
  <c r="F10" i="136"/>
  <c r="E10" i="136"/>
  <c r="D10" i="136"/>
  <c r="C10" i="136"/>
  <c r="B10" i="136"/>
  <c r="J9" i="136"/>
  <c r="I9" i="136"/>
  <c r="H9" i="136"/>
  <c r="G9" i="136"/>
  <c r="F9" i="136"/>
  <c r="E9" i="136"/>
  <c r="D9" i="136"/>
  <c r="C9" i="136"/>
  <c r="B9" i="136"/>
  <c r="J7" i="136"/>
  <c r="I7" i="136"/>
  <c r="H7" i="136"/>
  <c r="G7" i="136"/>
  <c r="F7" i="136"/>
  <c r="E7" i="136"/>
  <c r="D7" i="136"/>
  <c r="C7" i="136"/>
  <c r="B7" i="136"/>
  <c r="J6" i="136"/>
  <c r="I6" i="136"/>
  <c r="H6" i="136"/>
  <c r="G6" i="136"/>
  <c r="F6" i="136"/>
  <c r="E6" i="136"/>
  <c r="D6" i="136"/>
  <c r="C6" i="136"/>
  <c r="B6" i="136"/>
  <c r="J41" i="135"/>
  <c r="I41" i="135"/>
  <c r="H41" i="135"/>
  <c r="G41" i="135"/>
  <c r="F41" i="135"/>
  <c r="E41" i="135"/>
  <c r="D41" i="135"/>
  <c r="C41" i="135"/>
  <c r="B41" i="135"/>
  <c r="J40" i="135"/>
  <c r="I40" i="135"/>
  <c r="H40" i="135"/>
  <c r="G40" i="135"/>
  <c r="F40" i="135"/>
  <c r="E40" i="135"/>
  <c r="D40" i="135"/>
  <c r="C40" i="135"/>
  <c r="B40" i="135"/>
  <c r="J38" i="135"/>
  <c r="I38" i="135"/>
  <c r="H38" i="135"/>
  <c r="G38" i="135"/>
  <c r="F38" i="135"/>
  <c r="E38" i="135"/>
  <c r="D38" i="135"/>
  <c r="C38" i="135"/>
  <c r="B38" i="135"/>
  <c r="J37" i="135"/>
  <c r="I37" i="135"/>
  <c r="H37" i="135"/>
  <c r="G37" i="135"/>
  <c r="F37" i="135"/>
  <c r="E37" i="135"/>
  <c r="D37" i="135"/>
  <c r="C37" i="135"/>
  <c r="B37" i="135"/>
  <c r="J35" i="135"/>
  <c r="I35" i="135"/>
  <c r="H35" i="135"/>
  <c r="G35" i="135"/>
  <c r="F35" i="135"/>
  <c r="E35" i="135"/>
  <c r="D35" i="135"/>
  <c r="C35" i="135"/>
  <c r="B35" i="135"/>
  <c r="J34" i="135"/>
  <c r="I34" i="135"/>
  <c r="H34" i="135"/>
  <c r="G34" i="135"/>
  <c r="F34" i="135"/>
  <c r="E34" i="135"/>
  <c r="D34" i="135"/>
  <c r="C34" i="135"/>
  <c r="B34" i="135"/>
  <c r="J32" i="135"/>
  <c r="I32" i="135"/>
  <c r="H32" i="135"/>
  <c r="G32" i="135"/>
  <c r="F32" i="135"/>
  <c r="E32" i="135"/>
  <c r="D32" i="135"/>
  <c r="C32" i="135"/>
  <c r="B32" i="135"/>
  <c r="J31" i="135"/>
  <c r="I31" i="135"/>
  <c r="H31" i="135"/>
  <c r="G31" i="135"/>
  <c r="F31" i="135"/>
  <c r="E31" i="135"/>
  <c r="D31" i="135"/>
  <c r="C31" i="135"/>
  <c r="B31" i="135"/>
  <c r="J29" i="135"/>
  <c r="I29" i="135"/>
  <c r="H29" i="135"/>
  <c r="G29" i="135"/>
  <c r="F29" i="135"/>
  <c r="E29" i="135"/>
  <c r="D29" i="135"/>
  <c r="C29" i="135"/>
  <c r="B29" i="135"/>
  <c r="J28" i="135"/>
  <c r="I28" i="135"/>
  <c r="H28" i="135"/>
  <c r="G28" i="135"/>
  <c r="F28" i="135"/>
  <c r="E28" i="135"/>
  <c r="D28" i="135"/>
  <c r="C28" i="135"/>
  <c r="B28" i="135"/>
  <c r="J26" i="135"/>
  <c r="I26" i="135"/>
  <c r="H26" i="135"/>
  <c r="G26" i="135"/>
  <c r="F26" i="135"/>
  <c r="E26" i="135"/>
  <c r="D26" i="135"/>
  <c r="C26" i="135"/>
  <c r="B26" i="135"/>
  <c r="J25" i="135"/>
  <c r="I25" i="135"/>
  <c r="H25" i="135"/>
  <c r="G25" i="135"/>
  <c r="F25" i="135"/>
  <c r="E25" i="135"/>
  <c r="D25" i="135"/>
  <c r="C25" i="135"/>
  <c r="B25" i="135"/>
  <c r="J22" i="135"/>
  <c r="I22" i="135"/>
  <c r="H22" i="135"/>
  <c r="G22" i="135"/>
  <c r="F22" i="135"/>
  <c r="E22" i="135"/>
  <c r="D22" i="135"/>
  <c r="C22" i="135"/>
  <c r="B22" i="135"/>
  <c r="J21" i="135"/>
  <c r="I21" i="135"/>
  <c r="H21" i="135"/>
  <c r="G21" i="135"/>
  <c r="F21" i="135"/>
  <c r="E21" i="135"/>
  <c r="D21" i="135"/>
  <c r="C21" i="135"/>
  <c r="B21" i="135"/>
  <c r="J19" i="135"/>
  <c r="I19" i="135"/>
  <c r="H19" i="135"/>
  <c r="G19" i="135"/>
  <c r="F19" i="135"/>
  <c r="E19" i="135"/>
  <c r="D19" i="135"/>
  <c r="C19" i="135"/>
  <c r="B19" i="135"/>
  <c r="J18" i="135"/>
  <c r="I18" i="135"/>
  <c r="H18" i="135"/>
  <c r="G18" i="135"/>
  <c r="F18" i="135"/>
  <c r="E18" i="135"/>
  <c r="D18" i="135"/>
  <c r="C18" i="135"/>
  <c r="B18" i="135"/>
  <c r="J16" i="135"/>
  <c r="I16" i="135"/>
  <c r="H16" i="135"/>
  <c r="G16" i="135"/>
  <c r="F16" i="135"/>
  <c r="E16" i="135"/>
  <c r="D16" i="135"/>
  <c r="C16" i="135"/>
  <c r="B16" i="135"/>
  <c r="J15" i="135"/>
  <c r="I15" i="135"/>
  <c r="H15" i="135"/>
  <c r="G15" i="135"/>
  <c r="F15" i="135"/>
  <c r="E15" i="135"/>
  <c r="D15" i="135"/>
  <c r="C15" i="135"/>
  <c r="B15" i="135"/>
  <c r="J13" i="135"/>
  <c r="I13" i="135"/>
  <c r="H13" i="135"/>
  <c r="G13" i="135"/>
  <c r="F13" i="135"/>
  <c r="E13" i="135"/>
  <c r="D13" i="135"/>
  <c r="C13" i="135"/>
  <c r="B13" i="135"/>
  <c r="J12" i="135"/>
  <c r="I12" i="135"/>
  <c r="H12" i="135"/>
  <c r="G12" i="135"/>
  <c r="F12" i="135"/>
  <c r="E12" i="135"/>
  <c r="D12" i="135"/>
  <c r="C12" i="135"/>
  <c r="B12" i="135"/>
  <c r="J10" i="135"/>
  <c r="I10" i="135"/>
  <c r="H10" i="135"/>
  <c r="G10" i="135"/>
  <c r="F10" i="135"/>
  <c r="E10" i="135"/>
  <c r="D10" i="135"/>
  <c r="C10" i="135"/>
  <c r="B10" i="135"/>
  <c r="J9" i="135"/>
  <c r="I9" i="135"/>
  <c r="H9" i="135"/>
  <c r="G9" i="135"/>
  <c r="F9" i="135"/>
  <c r="E9" i="135"/>
  <c r="D9" i="135"/>
  <c r="C9" i="135"/>
  <c r="B9" i="135"/>
  <c r="J7" i="135"/>
  <c r="I7" i="135"/>
  <c r="H7" i="135"/>
  <c r="G7" i="135"/>
  <c r="F7" i="135"/>
  <c r="E7" i="135"/>
  <c r="D7" i="135"/>
  <c r="C7" i="135"/>
  <c r="B7" i="135"/>
  <c r="J6" i="135"/>
  <c r="I6" i="135"/>
  <c r="H6" i="135"/>
  <c r="G6" i="135"/>
  <c r="F6" i="135"/>
  <c r="E6" i="135"/>
  <c r="D6" i="135"/>
  <c r="C6" i="135"/>
  <c r="B6" i="135"/>
  <c r="J41" i="134"/>
  <c r="I41" i="134"/>
  <c r="H41" i="134"/>
  <c r="G41" i="134"/>
  <c r="F41" i="134"/>
  <c r="E41" i="134"/>
  <c r="D41" i="134"/>
  <c r="C41" i="134"/>
  <c r="B41" i="134"/>
  <c r="J40" i="134"/>
  <c r="I40" i="134"/>
  <c r="H40" i="134"/>
  <c r="G40" i="134"/>
  <c r="F40" i="134"/>
  <c r="E40" i="134"/>
  <c r="D40" i="134"/>
  <c r="C40" i="134"/>
  <c r="B40" i="134"/>
  <c r="J38" i="134"/>
  <c r="I38" i="134"/>
  <c r="H38" i="134"/>
  <c r="G38" i="134"/>
  <c r="F38" i="134"/>
  <c r="E38" i="134"/>
  <c r="D38" i="134"/>
  <c r="C38" i="134"/>
  <c r="B38" i="134"/>
  <c r="J37" i="134"/>
  <c r="I37" i="134"/>
  <c r="H37" i="134"/>
  <c r="G37" i="134"/>
  <c r="F37" i="134"/>
  <c r="E37" i="134"/>
  <c r="D37" i="134"/>
  <c r="C37" i="134"/>
  <c r="B37" i="134"/>
  <c r="J35" i="134"/>
  <c r="I35" i="134"/>
  <c r="H35" i="134"/>
  <c r="G35" i="134"/>
  <c r="F35" i="134"/>
  <c r="E35" i="134"/>
  <c r="D35" i="134"/>
  <c r="C35" i="134"/>
  <c r="B35" i="134"/>
  <c r="J34" i="134"/>
  <c r="I34" i="134"/>
  <c r="H34" i="134"/>
  <c r="G34" i="134"/>
  <c r="F34" i="134"/>
  <c r="E34" i="134"/>
  <c r="D34" i="134"/>
  <c r="C34" i="134"/>
  <c r="B34" i="134"/>
  <c r="J32" i="134"/>
  <c r="I32" i="134"/>
  <c r="H32" i="134"/>
  <c r="G32" i="134"/>
  <c r="F32" i="134"/>
  <c r="E32" i="134"/>
  <c r="D32" i="134"/>
  <c r="C32" i="134"/>
  <c r="B32" i="134"/>
  <c r="J31" i="134"/>
  <c r="I31" i="134"/>
  <c r="H31" i="134"/>
  <c r="G31" i="134"/>
  <c r="F31" i="134"/>
  <c r="E31" i="134"/>
  <c r="D31" i="134"/>
  <c r="C31" i="134"/>
  <c r="B31" i="134"/>
  <c r="J29" i="134"/>
  <c r="I29" i="134"/>
  <c r="H29" i="134"/>
  <c r="G29" i="134"/>
  <c r="F29" i="134"/>
  <c r="E29" i="134"/>
  <c r="D29" i="134"/>
  <c r="C29" i="134"/>
  <c r="B29" i="134"/>
  <c r="J28" i="134"/>
  <c r="I28" i="134"/>
  <c r="H28" i="134"/>
  <c r="G28" i="134"/>
  <c r="F28" i="134"/>
  <c r="E28" i="134"/>
  <c r="D28" i="134"/>
  <c r="C28" i="134"/>
  <c r="B28" i="134"/>
  <c r="J26" i="134"/>
  <c r="I26" i="134"/>
  <c r="H26" i="134"/>
  <c r="G26" i="134"/>
  <c r="F26" i="134"/>
  <c r="E26" i="134"/>
  <c r="D26" i="134"/>
  <c r="C26" i="134"/>
  <c r="B26" i="134"/>
  <c r="J25" i="134"/>
  <c r="I25" i="134"/>
  <c r="H25" i="134"/>
  <c r="G25" i="134"/>
  <c r="F25" i="134"/>
  <c r="E25" i="134"/>
  <c r="D25" i="134"/>
  <c r="C25" i="134"/>
  <c r="B25" i="134"/>
  <c r="J22" i="134"/>
  <c r="I22" i="134"/>
  <c r="H22" i="134"/>
  <c r="G22" i="134"/>
  <c r="F22" i="134"/>
  <c r="E22" i="134"/>
  <c r="D22" i="134"/>
  <c r="C22" i="134"/>
  <c r="B22" i="134"/>
  <c r="J21" i="134"/>
  <c r="I21" i="134"/>
  <c r="H21" i="134"/>
  <c r="G21" i="134"/>
  <c r="F21" i="134"/>
  <c r="E21" i="134"/>
  <c r="D21" i="134"/>
  <c r="C21" i="134"/>
  <c r="B21" i="134"/>
  <c r="J19" i="134"/>
  <c r="I19" i="134"/>
  <c r="H19" i="134"/>
  <c r="G19" i="134"/>
  <c r="F19" i="134"/>
  <c r="E19" i="134"/>
  <c r="D19" i="134"/>
  <c r="C19" i="134"/>
  <c r="B19" i="134"/>
  <c r="J18" i="134"/>
  <c r="I18" i="134"/>
  <c r="H18" i="134"/>
  <c r="G18" i="134"/>
  <c r="F18" i="134"/>
  <c r="E18" i="134"/>
  <c r="D18" i="134"/>
  <c r="C18" i="134"/>
  <c r="B18" i="134"/>
  <c r="J16" i="134"/>
  <c r="I16" i="134"/>
  <c r="H16" i="134"/>
  <c r="G16" i="134"/>
  <c r="F16" i="134"/>
  <c r="E16" i="134"/>
  <c r="D16" i="134"/>
  <c r="C16" i="134"/>
  <c r="B16" i="134"/>
  <c r="J15" i="134"/>
  <c r="I15" i="134"/>
  <c r="H15" i="134"/>
  <c r="G15" i="134"/>
  <c r="F15" i="134"/>
  <c r="E15" i="134"/>
  <c r="D15" i="134"/>
  <c r="C15" i="134"/>
  <c r="B15" i="134"/>
  <c r="J13" i="134"/>
  <c r="I13" i="134"/>
  <c r="H13" i="134"/>
  <c r="G13" i="134"/>
  <c r="F13" i="134"/>
  <c r="E13" i="134"/>
  <c r="D13" i="134"/>
  <c r="C13" i="134"/>
  <c r="B13" i="134"/>
  <c r="J12" i="134"/>
  <c r="I12" i="134"/>
  <c r="H12" i="134"/>
  <c r="G12" i="134"/>
  <c r="F12" i="134"/>
  <c r="E12" i="134"/>
  <c r="D12" i="134"/>
  <c r="C12" i="134"/>
  <c r="B12" i="134"/>
  <c r="J10" i="134"/>
  <c r="I10" i="134"/>
  <c r="H10" i="134"/>
  <c r="G10" i="134"/>
  <c r="F10" i="134"/>
  <c r="E10" i="134"/>
  <c r="D10" i="134"/>
  <c r="C10" i="134"/>
  <c r="B10" i="134"/>
  <c r="J9" i="134"/>
  <c r="I9" i="134"/>
  <c r="H9" i="134"/>
  <c r="G9" i="134"/>
  <c r="F9" i="134"/>
  <c r="E9" i="134"/>
  <c r="D9" i="134"/>
  <c r="C9" i="134"/>
  <c r="B9" i="134"/>
  <c r="J7" i="134"/>
  <c r="I7" i="134"/>
  <c r="H7" i="134"/>
  <c r="G7" i="134"/>
  <c r="F7" i="134"/>
  <c r="E7" i="134"/>
  <c r="D7" i="134"/>
  <c r="C7" i="134"/>
  <c r="B7" i="134"/>
  <c r="J6" i="134"/>
  <c r="I6" i="134"/>
  <c r="H6" i="134"/>
  <c r="G6" i="134"/>
  <c r="F6" i="134"/>
  <c r="E6" i="134"/>
  <c r="D6" i="134"/>
  <c r="C6" i="134"/>
  <c r="B6" i="134"/>
  <c r="J41" i="133"/>
  <c r="I41" i="133"/>
  <c r="H41" i="133"/>
  <c r="G41" i="133"/>
  <c r="F41" i="133"/>
  <c r="E41" i="133"/>
  <c r="D41" i="133"/>
  <c r="C41" i="133"/>
  <c r="B41" i="133"/>
  <c r="J40" i="133"/>
  <c r="I40" i="133"/>
  <c r="H40" i="133"/>
  <c r="G40" i="133"/>
  <c r="F40" i="133"/>
  <c r="E40" i="133"/>
  <c r="D40" i="133"/>
  <c r="C40" i="133"/>
  <c r="B40" i="133"/>
  <c r="J38" i="133"/>
  <c r="I38" i="133"/>
  <c r="H38" i="133"/>
  <c r="G38" i="133"/>
  <c r="F38" i="133"/>
  <c r="E38" i="133"/>
  <c r="D38" i="133"/>
  <c r="C38" i="133"/>
  <c r="B38" i="133"/>
  <c r="J37" i="133"/>
  <c r="I37" i="133"/>
  <c r="H37" i="133"/>
  <c r="G37" i="133"/>
  <c r="F37" i="133"/>
  <c r="E37" i="133"/>
  <c r="D37" i="133"/>
  <c r="C37" i="133"/>
  <c r="B37" i="133"/>
  <c r="J35" i="133"/>
  <c r="I35" i="133"/>
  <c r="H35" i="133"/>
  <c r="G35" i="133"/>
  <c r="F35" i="133"/>
  <c r="E35" i="133"/>
  <c r="D35" i="133"/>
  <c r="C35" i="133"/>
  <c r="B35" i="133"/>
  <c r="J34" i="133"/>
  <c r="I34" i="133"/>
  <c r="H34" i="133"/>
  <c r="G34" i="133"/>
  <c r="F34" i="133"/>
  <c r="E34" i="133"/>
  <c r="D34" i="133"/>
  <c r="C34" i="133"/>
  <c r="B34" i="133"/>
  <c r="J32" i="133"/>
  <c r="I32" i="133"/>
  <c r="H32" i="133"/>
  <c r="G32" i="133"/>
  <c r="F32" i="133"/>
  <c r="E32" i="133"/>
  <c r="D32" i="133"/>
  <c r="C32" i="133"/>
  <c r="B32" i="133"/>
  <c r="J31" i="133"/>
  <c r="I31" i="133"/>
  <c r="H31" i="133"/>
  <c r="G31" i="133"/>
  <c r="F31" i="133"/>
  <c r="E31" i="133"/>
  <c r="D31" i="133"/>
  <c r="C31" i="133"/>
  <c r="B31" i="133"/>
  <c r="J29" i="133"/>
  <c r="I29" i="133"/>
  <c r="H29" i="133"/>
  <c r="G29" i="133"/>
  <c r="F29" i="133"/>
  <c r="E29" i="133"/>
  <c r="D29" i="133"/>
  <c r="C29" i="133"/>
  <c r="B29" i="133"/>
  <c r="J28" i="133"/>
  <c r="I28" i="133"/>
  <c r="H28" i="133"/>
  <c r="G28" i="133"/>
  <c r="F28" i="133"/>
  <c r="E28" i="133"/>
  <c r="D28" i="133"/>
  <c r="C28" i="133"/>
  <c r="B28" i="133"/>
  <c r="J26" i="133"/>
  <c r="I26" i="133"/>
  <c r="H26" i="133"/>
  <c r="G26" i="133"/>
  <c r="F26" i="133"/>
  <c r="E26" i="133"/>
  <c r="D26" i="133"/>
  <c r="C26" i="133"/>
  <c r="B26" i="133"/>
  <c r="J25" i="133"/>
  <c r="I25" i="133"/>
  <c r="H25" i="133"/>
  <c r="G25" i="133"/>
  <c r="F25" i="133"/>
  <c r="E25" i="133"/>
  <c r="D25" i="133"/>
  <c r="C25" i="133"/>
  <c r="B25" i="133"/>
  <c r="J22" i="133"/>
  <c r="I22" i="133"/>
  <c r="H22" i="133"/>
  <c r="G22" i="133"/>
  <c r="F22" i="133"/>
  <c r="E22" i="133"/>
  <c r="D22" i="133"/>
  <c r="C22" i="133"/>
  <c r="B22" i="133"/>
  <c r="J21" i="133"/>
  <c r="I21" i="133"/>
  <c r="H21" i="133"/>
  <c r="G21" i="133"/>
  <c r="F21" i="133"/>
  <c r="E21" i="133"/>
  <c r="D21" i="133"/>
  <c r="C21" i="133"/>
  <c r="B21" i="133"/>
  <c r="J19" i="133"/>
  <c r="I19" i="133"/>
  <c r="H19" i="133"/>
  <c r="G19" i="133"/>
  <c r="F19" i="133"/>
  <c r="E19" i="133"/>
  <c r="D19" i="133"/>
  <c r="C19" i="133"/>
  <c r="B19" i="133"/>
  <c r="J18" i="133"/>
  <c r="I18" i="133"/>
  <c r="H18" i="133"/>
  <c r="G18" i="133"/>
  <c r="F18" i="133"/>
  <c r="E18" i="133"/>
  <c r="D18" i="133"/>
  <c r="C18" i="133"/>
  <c r="B18" i="133"/>
  <c r="J16" i="133"/>
  <c r="I16" i="133"/>
  <c r="H16" i="133"/>
  <c r="G16" i="133"/>
  <c r="F16" i="133"/>
  <c r="E16" i="133"/>
  <c r="D16" i="133"/>
  <c r="C16" i="133"/>
  <c r="B16" i="133"/>
  <c r="J15" i="133"/>
  <c r="I15" i="133"/>
  <c r="H15" i="133"/>
  <c r="G15" i="133"/>
  <c r="F15" i="133"/>
  <c r="E15" i="133"/>
  <c r="D15" i="133"/>
  <c r="C15" i="133"/>
  <c r="B15" i="133"/>
  <c r="J13" i="133"/>
  <c r="I13" i="133"/>
  <c r="H13" i="133"/>
  <c r="G13" i="133"/>
  <c r="F13" i="133"/>
  <c r="E13" i="133"/>
  <c r="D13" i="133"/>
  <c r="C13" i="133"/>
  <c r="B13" i="133"/>
  <c r="J12" i="133"/>
  <c r="I12" i="133"/>
  <c r="H12" i="133"/>
  <c r="G12" i="133"/>
  <c r="F12" i="133"/>
  <c r="E12" i="133"/>
  <c r="D12" i="133"/>
  <c r="C12" i="133"/>
  <c r="B12" i="133"/>
  <c r="J10" i="133"/>
  <c r="I10" i="133"/>
  <c r="H10" i="133"/>
  <c r="G10" i="133"/>
  <c r="F10" i="133"/>
  <c r="E10" i="133"/>
  <c r="D10" i="133"/>
  <c r="C10" i="133"/>
  <c r="B10" i="133"/>
  <c r="J9" i="133"/>
  <c r="I9" i="133"/>
  <c r="H9" i="133"/>
  <c r="G9" i="133"/>
  <c r="F9" i="133"/>
  <c r="E9" i="133"/>
  <c r="D9" i="133"/>
  <c r="C9" i="133"/>
  <c r="B9" i="133"/>
  <c r="J7" i="133"/>
  <c r="I7" i="133"/>
  <c r="H7" i="133"/>
  <c r="G7" i="133"/>
  <c r="F7" i="133"/>
  <c r="E7" i="133"/>
  <c r="D7" i="133"/>
  <c r="C7" i="133"/>
  <c r="B7" i="133"/>
  <c r="J6" i="133"/>
  <c r="I6" i="133"/>
  <c r="H6" i="133"/>
  <c r="G6" i="133"/>
  <c r="F6" i="133"/>
  <c r="E6" i="133"/>
  <c r="D6" i="133"/>
  <c r="C6" i="133"/>
  <c r="B6" i="133"/>
  <c r="J22" i="132"/>
  <c r="I22" i="132"/>
  <c r="H22" i="132"/>
  <c r="G22" i="132"/>
  <c r="F22" i="132"/>
  <c r="E22" i="132"/>
  <c r="D22" i="132"/>
  <c r="C22" i="132"/>
  <c r="B22" i="132"/>
  <c r="J21" i="132"/>
  <c r="I21" i="132"/>
  <c r="H21" i="132"/>
  <c r="G21" i="132"/>
  <c r="F21" i="132"/>
  <c r="E21" i="132"/>
  <c r="D21" i="132"/>
  <c r="C21" i="132"/>
  <c r="B21" i="132"/>
  <c r="J19" i="132"/>
  <c r="I19" i="132"/>
  <c r="H19" i="132"/>
  <c r="G19" i="132"/>
  <c r="F19" i="132"/>
  <c r="E19" i="132"/>
  <c r="D19" i="132"/>
  <c r="C19" i="132"/>
  <c r="B19" i="132"/>
  <c r="J18" i="132"/>
  <c r="I18" i="132"/>
  <c r="H18" i="132"/>
  <c r="G18" i="132"/>
  <c r="F18" i="132"/>
  <c r="E18" i="132"/>
  <c r="D18" i="132"/>
  <c r="C18" i="132"/>
  <c r="B18" i="132"/>
  <c r="J16" i="132"/>
  <c r="I16" i="132"/>
  <c r="H16" i="132"/>
  <c r="G16" i="132"/>
  <c r="F16" i="132"/>
  <c r="E16" i="132"/>
  <c r="D16" i="132"/>
  <c r="C16" i="132"/>
  <c r="B16" i="132"/>
  <c r="J15" i="132"/>
  <c r="I15" i="132"/>
  <c r="H15" i="132"/>
  <c r="G15" i="132"/>
  <c r="F15" i="132"/>
  <c r="E15" i="132"/>
  <c r="D15" i="132"/>
  <c r="C15" i="132"/>
  <c r="B15" i="132"/>
  <c r="J13" i="132"/>
  <c r="I13" i="132"/>
  <c r="H13" i="132"/>
  <c r="G13" i="132"/>
  <c r="F13" i="132"/>
  <c r="E13" i="132"/>
  <c r="D13" i="132"/>
  <c r="C13" i="132"/>
  <c r="B13" i="132"/>
  <c r="J12" i="132"/>
  <c r="I12" i="132"/>
  <c r="H12" i="132"/>
  <c r="G12" i="132"/>
  <c r="F12" i="132"/>
  <c r="E12" i="132"/>
  <c r="D12" i="132"/>
  <c r="C12" i="132"/>
  <c r="B12" i="132"/>
  <c r="J10" i="132"/>
  <c r="I10" i="132"/>
  <c r="H10" i="132"/>
  <c r="G10" i="132"/>
  <c r="F10" i="132"/>
  <c r="E10" i="132"/>
  <c r="D10" i="132"/>
  <c r="C10" i="132"/>
  <c r="B10" i="132"/>
  <c r="J9" i="132"/>
  <c r="I9" i="132"/>
  <c r="H9" i="132"/>
  <c r="G9" i="132"/>
  <c r="F9" i="132"/>
  <c r="E9" i="132"/>
  <c r="D9" i="132"/>
  <c r="C9" i="132"/>
  <c r="B9" i="132"/>
  <c r="J7" i="132"/>
  <c r="I7" i="132"/>
  <c r="H7" i="132"/>
  <c r="G7" i="132"/>
  <c r="F7" i="132"/>
  <c r="E7" i="132"/>
  <c r="D7" i="132"/>
  <c r="C7" i="132"/>
  <c r="B7" i="132"/>
  <c r="J6" i="132"/>
  <c r="I6" i="132"/>
  <c r="H6" i="132"/>
  <c r="G6" i="132"/>
  <c r="F6" i="132"/>
  <c r="E6" i="132"/>
  <c r="D6" i="132"/>
  <c r="C6" i="132"/>
  <c r="B6" i="132"/>
  <c r="D39" i="85"/>
  <c r="C39" i="85"/>
  <c r="B39" i="85"/>
  <c r="D37" i="85"/>
  <c r="C37" i="85"/>
  <c r="B37" i="85"/>
  <c r="D36" i="85"/>
  <c r="C36" i="85"/>
  <c r="B36" i="85"/>
  <c r="D34" i="85"/>
  <c r="C34" i="85"/>
  <c r="B34" i="85"/>
  <c r="D33" i="85"/>
  <c r="C33" i="85"/>
  <c r="B33" i="85"/>
  <c r="D31" i="85"/>
  <c r="C31" i="85"/>
  <c r="B31" i="85"/>
  <c r="D30" i="85"/>
  <c r="C30" i="85"/>
  <c r="B30" i="85"/>
  <c r="D28" i="85"/>
  <c r="C28" i="85"/>
  <c r="B28" i="85"/>
  <c r="D27" i="85"/>
  <c r="C27" i="85"/>
  <c r="B27" i="85"/>
  <c r="D25" i="85"/>
  <c r="C25" i="85"/>
  <c r="B25" i="85"/>
  <c r="D24" i="85"/>
  <c r="C24" i="85"/>
  <c r="B24" i="85"/>
  <c r="D22" i="85"/>
  <c r="C22" i="85"/>
  <c r="B22" i="85"/>
  <c r="D21" i="85"/>
  <c r="C21" i="85"/>
  <c r="B21" i="85"/>
  <c r="D20" i="85"/>
  <c r="C20" i="85"/>
  <c r="B20" i="85"/>
  <c r="D18" i="85"/>
  <c r="C18" i="85"/>
  <c r="B18" i="85"/>
  <c r="D17" i="85"/>
  <c r="C17" i="85"/>
  <c r="B17" i="85"/>
  <c r="D15" i="85"/>
  <c r="C15" i="85"/>
  <c r="B15" i="85"/>
  <c r="D14" i="85"/>
  <c r="C14" i="85"/>
  <c r="B14" i="85"/>
  <c r="D12" i="85"/>
  <c r="C12" i="85"/>
  <c r="B12" i="85"/>
  <c r="D11" i="85"/>
  <c r="C11" i="85"/>
  <c r="B11" i="85"/>
  <c r="D9" i="85"/>
  <c r="C9" i="85"/>
  <c r="B9" i="85"/>
  <c r="D8" i="85"/>
  <c r="C8" i="85"/>
  <c r="B8" i="85"/>
  <c r="D6" i="85"/>
  <c r="C6" i="85"/>
  <c r="B6" i="85"/>
  <c r="D5" i="85"/>
  <c r="C5" i="85"/>
  <c r="B5" i="85"/>
  <c r="B34" i="83"/>
  <c r="B32" i="83"/>
  <c r="B31" i="83"/>
  <c r="B29" i="83"/>
  <c r="B28" i="83"/>
  <c r="B26" i="83"/>
  <c r="B25" i="83"/>
  <c r="B23" i="83"/>
  <c r="B22" i="83"/>
  <c r="B20" i="83"/>
  <c r="B19" i="83"/>
  <c r="B17" i="83"/>
  <c r="B15" i="83"/>
  <c r="B14" i="83"/>
  <c r="B12" i="83"/>
  <c r="B11" i="83"/>
  <c r="B9" i="83"/>
  <c r="B8" i="83"/>
  <c r="B6" i="83"/>
  <c r="B5" i="83"/>
  <c r="B3" i="83"/>
  <c r="B2" i="83"/>
  <c r="B41" i="110"/>
  <c r="B40" i="110"/>
  <c r="B38" i="110"/>
  <c r="B37" i="110"/>
  <c r="B35" i="110"/>
  <c r="B34" i="110"/>
  <c r="B32" i="110"/>
  <c r="B31" i="110"/>
  <c r="B29" i="110"/>
  <c r="B28" i="110"/>
  <c r="B26" i="110"/>
  <c r="B25" i="110"/>
  <c r="B22" i="110"/>
  <c r="B21" i="110"/>
  <c r="B19" i="110"/>
  <c r="B18" i="110"/>
  <c r="B16" i="110"/>
  <c r="B15" i="110"/>
  <c r="B13" i="110"/>
  <c r="B12" i="110"/>
  <c r="B10" i="110"/>
  <c r="B9" i="110"/>
  <c r="B7" i="110"/>
  <c r="B6" i="110"/>
  <c r="D45" i="123"/>
  <c r="C45" i="123"/>
  <c r="B45" i="123"/>
  <c r="D43" i="123"/>
  <c r="C43" i="123"/>
  <c r="B43" i="123"/>
  <c r="D42" i="123"/>
  <c r="C42" i="123"/>
  <c r="B42" i="123"/>
  <c r="D40" i="123"/>
  <c r="C40" i="123"/>
  <c r="B40" i="123"/>
  <c r="D39" i="123"/>
  <c r="C39" i="123"/>
  <c r="B39" i="123"/>
  <c r="D37" i="123"/>
  <c r="C37" i="123"/>
  <c r="B37" i="123"/>
  <c r="D36" i="123"/>
  <c r="C36" i="123"/>
  <c r="B36" i="123"/>
  <c r="D34" i="123"/>
  <c r="C34" i="123"/>
  <c r="B34" i="123"/>
  <c r="D33" i="123"/>
  <c r="C33" i="123"/>
  <c r="B33" i="123"/>
  <c r="D31" i="123"/>
  <c r="C31" i="123"/>
  <c r="B31" i="123"/>
  <c r="D30" i="123"/>
  <c r="C30" i="123"/>
  <c r="B30" i="123"/>
  <c r="D28" i="123"/>
  <c r="C28" i="123"/>
  <c r="B28" i="123"/>
  <c r="D27" i="123"/>
  <c r="C27" i="123"/>
  <c r="B27" i="123"/>
  <c r="D25" i="123"/>
  <c r="C25" i="123"/>
  <c r="B25" i="123"/>
  <c r="D24" i="123"/>
  <c r="C24" i="123"/>
  <c r="B24" i="123"/>
  <c r="D23" i="123"/>
  <c r="C23" i="123"/>
  <c r="B23" i="123"/>
  <c r="D21" i="123"/>
  <c r="C21" i="123"/>
  <c r="B21" i="123"/>
  <c r="D20" i="123"/>
  <c r="C20" i="123"/>
  <c r="B20" i="123"/>
  <c r="D18" i="123"/>
  <c r="C18" i="123"/>
  <c r="B18" i="123"/>
  <c r="D17" i="123"/>
  <c r="C17" i="123"/>
  <c r="B17" i="123"/>
  <c r="D15" i="123"/>
  <c r="C15" i="123"/>
  <c r="B15" i="123"/>
  <c r="D14" i="123"/>
  <c r="C14" i="123"/>
  <c r="B14" i="123"/>
  <c r="D12" i="123"/>
  <c r="C12" i="123"/>
  <c r="B12" i="123"/>
  <c r="D11" i="123"/>
  <c r="C11" i="123"/>
  <c r="B11" i="123"/>
  <c r="D9" i="123"/>
  <c r="C9" i="123"/>
  <c r="B9" i="123"/>
  <c r="D8" i="123"/>
  <c r="C8" i="123"/>
  <c r="B8" i="123"/>
  <c r="D6" i="123"/>
  <c r="C6" i="123"/>
  <c r="B6" i="123"/>
  <c r="D5" i="123"/>
  <c r="C5" i="123"/>
  <c r="B5" i="123"/>
  <c r="D45" i="122"/>
  <c r="C45" i="122"/>
  <c r="B45" i="122"/>
  <c r="D43" i="122"/>
  <c r="C43" i="122"/>
  <c r="B43" i="122"/>
  <c r="D42" i="122"/>
  <c r="C42" i="122"/>
  <c r="B42" i="122"/>
  <c r="D40" i="122"/>
  <c r="C40" i="122"/>
  <c r="B40" i="122"/>
  <c r="D39" i="122"/>
  <c r="C39" i="122"/>
  <c r="B39" i="122"/>
  <c r="D37" i="122"/>
  <c r="C37" i="122"/>
  <c r="B37" i="122"/>
  <c r="D36" i="122"/>
  <c r="C36" i="122"/>
  <c r="B36" i="122"/>
  <c r="D34" i="122"/>
  <c r="C34" i="122"/>
  <c r="B34" i="122"/>
  <c r="D33" i="122"/>
  <c r="C33" i="122"/>
  <c r="B33" i="122"/>
  <c r="D31" i="122"/>
  <c r="C31" i="122"/>
  <c r="B31" i="122"/>
  <c r="D30" i="122"/>
  <c r="C30" i="122"/>
  <c r="B30" i="122"/>
  <c r="D28" i="122"/>
  <c r="C28" i="122"/>
  <c r="B28" i="122"/>
  <c r="D27" i="122"/>
  <c r="C27" i="122"/>
  <c r="B27" i="122"/>
  <c r="D25" i="122"/>
  <c r="C25" i="122"/>
  <c r="B25" i="122"/>
  <c r="D24" i="122"/>
  <c r="C24" i="122"/>
  <c r="B24" i="122"/>
  <c r="D23" i="122"/>
  <c r="C23" i="122"/>
  <c r="B23" i="122"/>
  <c r="D21" i="122"/>
  <c r="C21" i="122"/>
  <c r="B21" i="122"/>
  <c r="D20" i="122"/>
  <c r="C20" i="122"/>
  <c r="B20" i="122"/>
  <c r="D18" i="122"/>
  <c r="C18" i="122"/>
  <c r="B18" i="122"/>
  <c r="D17" i="122"/>
  <c r="C17" i="122"/>
  <c r="B17" i="122"/>
  <c r="D15" i="122"/>
  <c r="C15" i="122"/>
  <c r="B15" i="122"/>
  <c r="D14" i="122"/>
  <c r="C14" i="122"/>
  <c r="B14" i="122"/>
  <c r="D12" i="122"/>
  <c r="C12" i="122"/>
  <c r="B12" i="122"/>
  <c r="D11" i="122"/>
  <c r="C11" i="122"/>
  <c r="B11" i="122"/>
  <c r="D9" i="122"/>
  <c r="C9" i="122"/>
  <c r="B9" i="122"/>
  <c r="D8" i="122"/>
  <c r="C8" i="122"/>
  <c r="B8" i="122"/>
  <c r="D6" i="122"/>
  <c r="C6" i="122"/>
  <c r="B6" i="122"/>
  <c r="D5" i="122"/>
  <c r="C5" i="122"/>
  <c r="B5" i="122"/>
  <c r="D45" i="86"/>
  <c r="C45" i="86"/>
  <c r="B45" i="86"/>
  <c r="D43" i="86"/>
  <c r="C43" i="86"/>
  <c r="B43" i="86"/>
  <c r="D42" i="86"/>
  <c r="C42" i="86"/>
  <c r="B42" i="86"/>
  <c r="D40" i="86"/>
  <c r="C40" i="86"/>
  <c r="B40" i="86"/>
  <c r="D39" i="86"/>
  <c r="C39" i="86"/>
  <c r="B39" i="86"/>
  <c r="D37" i="86"/>
  <c r="C37" i="86"/>
  <c r="B37" i="86"/>
  <c r="D36" i="86"/>
  <c r="C36" i="86"/>
  <c r="B36" i="86"/>
  <c r="D34" i="86"/>
  <c r="C34" i="86"/>
  <c r="B34" i="86"/>
  <c r="D33" i="86"/>
  <c r="C33" i="86"/>
  <c r="B33" i="86"/>
  <c r="D31" i="86"/>
  <c r="C31" i="86"/>
  <c r="B31" i="86"/>
  <c r="D30" i="86"/>
  <c r="C30" i="86"/>
  <c r="B30" i="86"/>
  <c r="D28" i="86"/>
  <c r="C28" i="86"/>
  <c r="B28" i="86"/>
  <c r="D27" i="86"/>
  <c r="C27" i="86"/>
  <c r="B27" i="86"/>
  <c r="D25" i="86"/>
  <c r="C25" i="86"/>
  <c r="B25" i="86"/>
  <c r="D24" i="86"/>
  <c r="C24" i="86"/>
  <c r="B24" i="86"/>
  <c r="D23" i="86"/>
  <c r="C23" i="86"/>
  <c r="B23" i="86"/>
  <c r="D21" i="86"/>
  <c r="C21" i="86"/>
  <c r="B21" i="86"/>
  <c r="D20" i="86"/>
  <c r="C20" i="86"/>
  <c r="B20" i="86"/>
  <c r="D18" i="86"/>
  <c r="C18" i="86"/>
  <c r="B18" i="86"/>
  <c r="D17" i="86"/>
  <c r="C17" i="86"/>
  <c r="B17" i="86"/>
  <c r="D15" i="86"/>
  <c r="C15" i="86"/>
  <c r="B15" i="86"/>
  <c r="D14" i="86"/>
  <c r="C14" i="86"/>
  <c r="B14" i="86"/>
  <c r="D12" i="86"/>
  <c r="C12" i="86"/>
  <c r="B12" i="86"/>
  <c r="D11" i="86"/>
  <c r="C11" i="86"/>
  <c r="B11" i="86"/>
  <c r="D9" i="86"/>
  <c r="C9" i="86"/>
  <c r="B9" i="86"/>
  <c r="D8" i="86"/>
  <c r="C8" i="86"/>
  <c r="B8" i="86"/>
  <c r="D6" i="86"/>
  <c r="C6" i="86"/>
  <c r="B6" i="86"/>
  <c r="D5" i="86"/>
  <c r="C5" i="86"/>
  <c r="B5" i="86"/>
  <c r="D23" i="87"/>
  <c r="C23" i="87"/>
  <c r="B23" i="87"/>
  <c r="D21" i="87"/>
  <c r="C21" i="87"/>
  <c r="B21" i="87"/>
  <c r="D20" i="87"/>
  <c r="C20" i="87"/>
  <c r="B20" i="87"/>
  <c r="D18" i="87"/>
  <c r="C18" i="87"/>
  <c r="B18" i="87"/>
  <c r="D17" i="87"/>
  <c r="C17" i="87"/>
  <c r="B17" i="87"/>
  <c r="D15" i="87"/>
  <c r="C15" i="87"/>
  <c r="B15" i="87"/>
  <c r="D14" i="87"/>
  <c r="C14" i="87"/>
  <c r="B14" i="87"/>
  <c r="D12" i="87"/>
  <c r="C12" i="87"/>
  <c r="B12" i="87"/>
  <c r="D11" i="87"/>
  <c r="C11" i="87"/>
  <c r="B11" i="87"/>
  <c r="D9" i="87"/>
  <c r="C9" i="87"/>
  <c r="B9" i="87"/>
  <c r="D8" i="87"/>
  <c r="C8" i="87"/>
  <c r="B8" i="87"/>
  <c r="D6" i="87"/>
  <c r="C6" i="87"/>
  <c r="B6" i="87"/>
  <c r="D5" i="87"/>
  <c r="C5" i="87"/>
  <c r="B5" i="87"/>
  <c r="C41" i="115"/>
  <c r="B41" i="115"/>
  <c r="C40" i="115"/>
  <c r="B40" i="115"/>
  <c r="C38" i="115"/>
  <c r="B38" i="115"/>
  <c r="C37" i="115"/>
  <c r="B37" i="115"/>
  <c r="C35" i="115"/>
  <c r="B35" i="115"/>
  <c r="C34" i="115"/>
  <c r="B34" i="115"/>
  <c r="C32" i="115"/>
  <c r="B32" i="115"/>
  <c r="C31" i="115"/>
  <c r="B31" i="115"/>
  <c r="C29" i="115"/>
  <c r="B29" i="115"/>
  <c r="C28" i="115"/>
  <c r="B28" i="115"/>
  <c r="C26" i="115"/>
  <c r="B26" i="115"/>
  <c r="C25" i="115"/>
  <c r="B25" i="115"/>
  <c r="C22" i="115"/>
  <c r="B22" i="115"/>
  <c r="C21" i="115"/>
  <c r="B21" i="115"/>
  <c r="C19" i="115"/>
  <c r="B19" i="115"/>
  <c r="C18" i="115"/>
  <c r="B18" i="115"/>
  <c r="C16" i="115"/>
  <c r="B16" i="115"/>
  <c r="C15" i="115"/>
  <c r="B15" i="115"/>
  <c r="C13" i="115"/>
  <c r="B13" i="115"/>
  <c r="C12" i="115"/>
  <c r="B12" i="115"/>
  <c r="C10" i="115"/>
  <c r="B10" i="115"/>
  <c r="C9" i="115"/>
  <c r="B9" i="115"/>
  <c r="C7" i="115"/>
  <c r="B7" i="115"/>
  <c r="C6" i="115"/>
  <c r="B6" i="115"/>
  <c r="C41" i="114"/>
  <c r="B41" i="114"/>
  <c r="C40" i="114"/>
  <c r="B40" i="114"/>
  <c r="C38" i="114"/>
  <c r="B38" i="114"/>
  <c r="C37" i="114"/>
  <c r="B37" i="114"/>
  <c r="C35" i="114"/>
  <c r="B35" i="114"/>
  <c r="C34" i="114"/>
  <c r="B34" i="114"/>
  <c r="C32" i="114"/>
  <c r="B32" i="114"/>
  <c r="C31" i="114"/>
  <c r="B31" i="114"/>
  <c r="C29" i="114"/>
  <c r="B29" i="114"/>
  <c r="C28" i="114"/>
  <c r="B28" i="114"/>
  <c r="C26" i="114"/>
  <c r="B26" i="114"/>
  <c r="C25" i="114"/>
  <c r="B25" i="114"/>
  <c r="C22" i="114"/>
  <c r="B22" i="114"/>
  <c r="C21" i="114"/>
  <c r="B21" i="114"/>
  <c r="C19" i="114"/>
  <c r="B19" i="114"/>
  <c r="C18" i="114"/>
  <c r="B18" i="114"/>
  <c r="C16" i="114"/>
  <c r="B16" i="114"/>
  <c r="C15" i="114"/>
  <c r="B15" i="114"/>
  <c r="C13" i="114"/>
  <c r="B13" i="114"/>
  <c r="C12" i="114"/>
  <c r="B12" i="114"/>
  <c r="C10" i="114"/>
  <c r="B10" i="114"/>
  <c r="C9" i="114"/>
  <c r="B9" i="114"/>
  <c r="C7" i="114"/>
  <c r="B7" i="114"/>
  <c r="C6" i="114"/>
  <c r="B6" i="114"/>
  <c r="C41" i="113"/>
  <c r="B41" i="113"/>
  <c r="C40" i="113"/>
  <c r="B40" i="113"/>
  <c r="C38" i="113"/>
  <c r="B38" i="113"/>
  <c r="C37" i="113"/>
  <c r="B37" i="113"/>
  <c r="C35" i="113"/>
  <c r="B35" i="113"/>
  <c r="C34" i="113"/>
  <c r="B34" i="113"/>
  <c r="C32" i="113"/>
  <c r="B32" i="113"/>
  <c r="C31" i="113"/>
  <c r="B31" i="113"/>
  <c r="C29" i="113"/>
  <c r="B29" i="113"/>
  <c r="C28" i="113"/>
  <c r="B28" i="113"/>
  <c r="C26" i="113"/>
  <c r="B26" i="113"/>
  <c r="C25" i="113"/>
  <c r="B25" i="113"/>
  <c r="C22" i="113"/>
  <c r="B22" i="113"/>
  <c r="C21" i="113"/>
  <c r="B21" i="113"/>
  <c r="C19" i="113"/>
  <c r="B19" i="113"/>
  <c r="C18" i="113"/>
  <c r="B18" i="113"/>
  <c r="C16" i="113"/>
  <c r="B16" i="113"/>
  <c r="C15" i="113"/>
  <c r="B15" i="113"/>
  <c r="C13" i="113"/>
  <c r="B13" i="113"/>
  <c r="C12" i="113"/>
  <c r="B12" i="113"/>
  <c r="C10" i="113"/>
  <c r="B10" i="113"/>
  <c r="C9" i="113"/>
  <c r="B9" i="113"/>
  <c r="C7" i="113"/>
  <c r="B7" i="113"/>
  <c r="C6" i="113"/>
  <c r="B6" i="113"/>
  <c r="C41" i="112"/>
  <c r="B41" i="112"/>
  <c r="C40" i="112"/>
  <c r="B40" i="112"/>
  <c r="C38" i="112"/>
  <c r="B38" i="112"/>
  <c r="C37" i="112"/>
  <c r="B37" i="112"/>
  <c r="C35" i="112"/>
  <c r="B35" i="112"/>
  <c r="C34" i="112"/>
  <c r="B34" i="112"/>
  <c r="C32" i="112"/>
  <c r="B32" i="112"/>
  <c r="C31" i="112"/>
  <c r="B31" i="112"/>
  <c r="C29" i="112"/>
  <c r="B29" i="112"/>
  <c r="C28" i="112"/>
  <c r="B28" i="112"/>
  <c r="C26" i="112"/>
  <c r="B26" i="112"/>
  <c r="C25" i="112"/>
  <c r="B25" i="112"/>
  <c r="C22" i="112"/>
  <c r="B22" i="112"/>
  <c r="C21" i="112"/>
  <c r="B21" i="112"/>
  <c r="C19" i="112"/>
  <c r="B19" i="112"/>
  <c r="C18" i="112"/>
  <c r="B18" i="112"/>
  <c r="C16" i="112"/>
  <c r="B16" i="112"/>
  <c r="C15" i="112"/>
  <c r="B15" i="112"/>
  <c r="C13" i="112"/>
  <c r="B13" i="112"/>
  <c r="C12" i="112"/>
  <c r="B12" i="112"/>
  <c r="C10" i="112"/>
  <c r="B10" i="112"/>
  <c r="C9" i="112"/>
  <c r="B9" i="112"/>
  <c r="C7" i="112"/>
  <c r="B7" i="112"/>
  <c r="C6" i="112"/>
  <c r="B6" i="112"/>
  <c r="C22" i="111"/>
  <c r="B22" i="111"/>
  <c r="C21" i="111"/>
  <c r="B21" i="111"/>
  <c r="C19" i="111"/>
  <c r="B19" i="111"/>
  <c r="C18" i="111"/>
  <c r="B18" i="111"/>
  <c r="C16" i="111"/>
  <c r="B16" i="111"/>
  <c r="C15" i="111"/>
  <c r="B15" i="111"/>
  <c r="C13" i="111"/>
  <c r="B13" i="111"/>
  <c r="C12" i="111"/>
  <c r="B12" i="111"/>
  <c r="C10" i="111"/>
  <c r="B10" i="111"/>
  <c r="C9" i="111"/>
  <c r="B9" i="111"/>
  <c r="C7" i="111"/>
  <c r="B7" i="111"/>
  <c r="C6" i="111"/>
  <c r="B6" i="111"/>
  <c r="J45" i="125"/>
  <c r="I45" i="125"/>
  <c r="H45" i="125"/>
  <c r="G45" i="125"/>
  <c r="F45" i="125"/>
  <c r="E45" i="125"/>
  <c r="D45" i="125"/>
  <c r="C45" i="125"/>
  <c r="B45" i="125"/>
  <c r="J43" i="125"/>
  <c r="I43" i="125"/>
  <c r="H43" i="125"/>
  <c r="G43" i="125"/>
  <c r="F43" i="125"/>
  <c r="E43" i="125"/>
  <c r="D43" i="125"/>
  <c r="C43" i="125"/>
  <c r="B43" i="125"/>
  <c r="J42" i="125"/>
  <c r="I42" i="125"/>
  <c r="H42" i="125"/>
  <c r="G42" i="125"/>
  <c r="F42" i="125"/>
  <c r="E42" i="125"/>
  <c r="D42" i="125"/>
  <c r="C42" i="125"/>
  <c r="B42" i="125"/>
  <c r="J40" i="125"/>
  <c r="I40" i="125"/>
  <c r="H40" i="125"/>
  <c r="G40" i="125"/>
  <c r="F40" i="125"/>
  <c r="E40" i="125"/>
  <c r="D40" i="125"/>
  <c r="C40" i="125"/>
  <c r="B40" i="125"/>
  <c r="J39" i="125"/>
  <c r="I39" i="125"/>
  <c r="H39" i="125"/>
  <c r="G39" i="125"/>
  <c r="F39" i="125"/>
  <c r="E39" i="125"/>
  <c r="D39" i="125"/>
  <c r="C39" i="125"/>
  <c r="B39" i="125"/>
  <c r="J37" i="125"/>
  <c r="I37" i="125"/>
  <c r="H37" i="125"/>
  <c r="G37" i="125"/>
  <c r="F37" i="125"/>
  <c r="E37" i="125"/>
  <c r="D37" i="125"/>
  <c r="C37" i="125"/>
  <c r="B37" i="125"/>
  <c r="J36" i="125"/>
  <c r="I36" i="125"/>
  <c r="H36" i="125"/>
  <c r="G36" i="125"/>
  <c r="F36" i="125"/>
  <c r="E36" i="125"/>
  <c r="D36" i="125"/>
  <c r="C36" i="125"/>
  <c r="B36" i="125"/>
  <c r="J34" i="125"/>
  <c r="I34" i="125"/>
  <c r="H34" i="125"/>
  <c r="G34" i="125"/>
  <c r="F34" i="125"/>
  <c r="E34" i="125"/>
  <c r="D34" i="125"/>
  <c r="C34" i="125"/>
  <c r="B34" i="125"/>
  <c r="J33" i="125"/>
  <c r="I33" i="125"/>
  <c r="H33" i="125"/>
  <c r="G33" i="125"/>
  <c r="F33" i="125"/>
  <c r="E33" i="125"/>
  <c r="D33" i="125"/>
  <c r="C33" i="125"/>
  <c r="B33" i="125"/>
  <c r="J31" i="125"/>
  <c r="I31" i="125"/>
  <c r="H31" i="125"/>
  <c r="G31" i="125"/>
  <c r="F31" i="125"/>
  <c r="E31" i="125"/>
  <c r="D31" i="125"/>
  <c r="C31" i="125"/>
  <c r="B31" i="125"/>
  <c r="J30" i="125"/>
  <c r="I30" i="125"/>
  <c r="H30" i="125"/>
  <c r="G30" i="125"/>
  <c r="F30" i="125"/>
  <c r="E30" i="125"/>
  <c r="D30" i="125"/>
  <c r="C30" i="125"/>
  <c r="B30" i="125"/>
  <c r="J28" i="125"/>
  <c r="I28" i="125"/>
  <c r="H28" i="125"/>
  <c r="G28" i="125"/>
  <c r="F28" i="125"/>
  <c r="E28" i="125"/>
  <c r="D28" i="125"/>
  <c r="C28" i="125"/>
  <c r="B28" i="125"/>
  <c r="J27" i="125"/>
  <c r="I27" i="125"/>
  <c r="H27" i="125"/>
  <c r="G27" i="125"/>
  <c r="F27" i="125"/>
  <c r="E27" i="125"/>
  <c r="D27" i="125"/>
  <c r="C27" i="125"/>
  <c r="B27" i="125"/>
  <c r="J25" i="125"/>
  <c r="I25" i="125"/>
  <c r="H25" i="125"/>
  <c r="G25" i="125"/>
  <c r="F25" i="125"/>
  <c r="E25" i="125"/>
  <c r="D25" i="125"/>
  <c r="C25" i="125"/>
  <c r="B25" i="125"/>
  <c r="J23" i="125"/>
  <c r="I23" i="125"/>
  <c r="H23" i="125"/>
  <c r="G23" i="125"/>
  <c r="F23" i="125"/>
  <c r="E23" i="125"/>
  <c r="D23" i="125"/>
  <c r="C23" i="125"/>
  <c r="B23" i="125"/>
  <c r="J21" i="125"/>
  <c r="I21" i="125"/>
  <c r="H21" i="125"/>
  <c r="G21" i="125"/>
  <c r="F21" i="125"/>
  <c r="E21" i="125"/>
  <c r="D21" i="125"/>
  <c r="C21" i="125"/>
  <c r="B21" i="125"/>
  <c r="J20" i="125"/>
  <c r="I20" i="125"/>
  <c r="H20" i="125"/>
  <c r="G20" i="125"/>
  <c r="F20" i="125"/>
  <c r="E20" i="125"/>
  <c r="D20" i="125"/>
  <c r="C20" i="125"/>
  <c r="B20" i="125"/>
  <c r="J18" i="125"/>
  <c r="I18" i="125"/>
  <c r="H18" i="125"/>
  <c r="G18" i="125"/>
  <c r="F18" i="125"/>
  <c r="E18" i="125"/>
  <c r="D18" i="125"/>
  <c r="C18" i="125"/>
  <c r="B18" i="125"/>
  <c r="J17" i="125"/>
  <c r="I17" i="125"/>
  <c r="H17" i="125"/>
  <c r="G17" i="125"/>
  <c r="F17" i="125"/>
  <c r="E17" i="125"/>
  <c r="D17" i="125"/>
  <c r="C17" i="125"/>
  <c r="B17" i="125"/>
  <c r="J15" i="125"/>
  <c r="I15" i="125"/>
  <c r="H15" i="125"/>
  <c r="G15" i="125"/>
  <c r="F15" i="125"/>
  <c r="E15" i="125"/>
  <c r="D15" i="125"/>
  <c r="C15" i="125"/>
  <c r="B15" i="125"/>
  <c r="J14" i="125"/>
  <c r="I14" i="125"/>
  <c r="H14" i="125"/>
  <c r="G14" i="125"/>
  <c r="F14" i="125"/>
  <c r="E14" i="125"/>
  <c r="D14" i="125"/>
  <c r="C14" i="125"/>
  <c r="B14" i="125"/>
  <c r="J12" i="125"/>
  <c r="I12" i="125"/>
  <c r="H12" i="125"/>
  <c r="G12" i="125"/>
  <c r="F12" i="125"/>
  <c r="E12" i="125"/>
  <c r="D12" i="125"/>
  <c r="C12" i="125"/>
  <c r="B12" i="125"/>
  <c r="J11" i="125"/>
  <c r="I11" i="125"/>
  <c r="H11" i="125"/>
  <c r="G11" i="125"/>
  <c r="F11" i="125"/>
  <c r="E11" i="125"/>
  <c r="D11" i="125"/>
  <c r="C11" i="125"/>
  <c r="B11" i="125"/>
  <c r="J9" i="125"/>
  <c r="I9" i="125"/>
  <c r="H9" i="125"/>
  <c r="G9" i="125"/>
  <c r="F9" i="125"/>
  <c r="E9" i="125"/>
  <c r="D9" i="125"/>
  <c r="C9" i="125"/>
  <c r="B9" i="125"/>
  <c r="J8" i="125"/>
  <c r="I8" i="125"/>
  <c r="H8" i="125"/>
  <c r="G8" i="125"/>
  <c r="F8" i="125"/>
  <c r="E8" i="125"/>
  <c r="D8" i="125"/>
  <c r="C8" i="125"/>
  <c r="B8" i="125"/>
  <c r="J6" i="125"/>
  <c r="I6" i="125"/>
  <c r="H6" i="125"/>
  <c r="G6" i="125"/>
  <c r="F6" i="125"/>
  <c r="E6" i="125"/>
  <c r="D6" i="125"/>
  <c r="C6" i="125"/>
  <c r="B6" i="125"/>
  <c r="J5" i="125"/>
  <c r="I5" i="125"/>
  <c r="H5" i="125"/>
  <c r="G5" i="125"/>
  <c r="F5" i="125"/>
  <c r="E5" i="125"/>
  <c r="D5" i="125"/>
  <c r="C5" i="125"/>
  <c r="B5" i="125"/>
  <c r="J45" i="126"/>
  <c r="I45" i="126"/>
  <c r="H45" i="126"/>
  <c r="G45" i="126"/>
  <c r="F45" i="126"/>
  <c r="E45" i="126"/>
  <c r="D45" i="126"/>
  <c r="C45" i="126"/>
  <c r="B45" i="126"/>
  <c r="J43" i="126"/>
  <c r="I43" i="126"/>
  <c r="H43" i="126"/>
  <c r="G43" i="126"/>
  <c r="F43" i="126"/>
  <c r="E43" i="126"/>
  <c r="D43" i="126"/>
  <c r="C43" i="126"/>
  <c r="B43" i="126"/>
  <c r="J42" i="126"/>
  <c r="I42" i="126"/>
  <c r="H42" i="126"/>
  <c r="G42" i="126"/>
  <c r="F42" i="126"/>
  <c r="E42" i="126"/>
  <c r="D42" i="126"/>
  <c r="C42" i="126"/>
  <c r="B42" i="126"/>
  <c r="J40" i="126"/>
  <c r="I40" i="126"/>
  <c r="H40" i="126"/>
  <c r="G40" i="126"/>
  <c r="F40" i="126"/>
  <c r="E40" i="126"/>
  <c r="D40" i="126"/>
  <c r="C40" i="126"/>
  <c r="B40" i="126"/>
  <c r="J39" i="126"/>
  <c r="I39" i="126"/>
  <c r="H39" i="126"/>
  <c r="G39" i="126"/>
  <c r="F39" i="126"/>
  <c r="E39" i="126"/>
  <c r="D39" i="126"/>
  <c r="C39" i="126"/>
  <c r="B39" i="126"/>
  <c r="J37" i="126"/>
  <c r="I37" i="126"/>
  <c r="H37" i="126"/>
  <c r="G37" i="126"/>
  <c r="F37" i="126"/>
  <c r="E37" i="126"/>
  <c r="D37" i="126"/>
  <c r="C37" i="126"/>
  <c r="B37" i="126"/>
  <c r="J36" i="126"/>
  <c r="I36" i="126"/>
  <c r="H36" i="126"/>
  <c r="G36" i="126"/>
  <c r="F36" i="126"/>
  <c r="E36" i="126"/>
  <c r="D36" i="126"/>
  <c r="C36" i="126"/>
  <c r="B36" i="126"/>
  <c r="J34" i="126"/>
  <c r="I34" i="126"/>
  <c r="H34" i="126"/>
  <c r="G34" i="126"/>
  <c r="F34" i="126"/>
  <c r="E34" i="126"/>
  <c r="D34" i="126"/>
  <c r="C34" i="126"/>
  <c r="B34" i="126"/>
  <c r="J33" i="126"/>
  <c r="I33" i="126"/>
  <c r="H33" i="126"/>
  <c r="G33" i="126"/>
  <c r="F33" i="126"/>
  <c r="E33" i="126"/>
  <c r="D33" i="126"/>
  <c r="C33" i="126"/>
  <c r="B33" i="126"/>
  <c r="J31" i="126"/>
  <c r="I31" i="126"/>
  <c r="H31" i="126"/>
  <c r="G31" i="126"/>
  <c r="F31" i="126"/>
  <c r="E31" i="126"/>
  <c r="D31" i="126"/>
  <c r="C31" i="126"/>
  <c r="B31" i="126"/>
  <c r="J30" i="126"/>
  <c r="I30" i="126"/>
  <c r="H30" i="126"/>
  <c r="G30" i="126"/>
  <c r="F30" i="126"/>
  <c r="E30" i="126"/>
  <c r="D30" i="126"/>
  <c r="C30" i="126"/>
  <c r="B30" i="126"/>
  <c r="J28" i="126"/>
  <c r="I28" i="126"/>
  <c r="H28" i="126"/>
  <c r="G28" i="126"/>
  <c r="F28" i="126"/>
  <c r="E28" i="126"/>
  <c r="D28" i="126"/>
  <c r="C28" i="126"/>
  <c r="B28" i="126"/>
  <c r="J27" i="126"/>
  <c r="I27" i="126"/>
  <c r="H27" i="126"/>
  <c r="G27" i="126"/>
  <c r="F27" i="126"/>
  <c r="E27" i="126"/>
  <c r="D27" i="126"/>
  <c r="C27" i="126"/>
  <c r="B27" i="126"/>
  <c r="J25" i="126"/>
  <c r="I25" i="126"/>
  <c r="H25" i="126"/>
  <c r="G25" i="126"/>
  <c r="F25" i="126"/>
  <c r="E25" i="126"/>
  <c r="D25" i="126"/>
  <c r="C25" i="126"/>
  <c r="B25" i="126"/>
  <c r="J23" i="126"/>
  <c r="I23" i="126"/>
  <c r="H23" i="126"/>
  <c r="G23" i="126"/>
  <c r="F23" i="126"/>
  <c r="E23" i="126"/>
  <c r="D23" i="126"/>
  <c r="C23" i="126"/>
  <c r="B23" i="126"/>
  <c r="J21" i="126"/>
  <c r="I21" i="126"/>
  <c r="H21" i="126"/>
  <c r="G21" i="126"/>
  <c r="F21" i="126"/>
  <c r="E21" i="126"/>
  <c r="D21" i="126"/>
  <c r="C21" i="126"/>
  <c r="B21" i="126"/>
  <c r="J20" i="126"/>
  <c r="I20" i="126"/>
  <c r="H20" i="126"/>
  <c r="G20" i="126"/>
  <c r="F20" i="126"/>
  <c r="E20" i="126"/>
  <c r="D20" i="126"/>
  <c r="C20" i="126"/>
  <c r="B20" i="126"/>
  <c r="J18" i="126"/>
  <c r="I18" i="126"/>
  <c r="H18" i="126"/>
  <c r="G18" i="126"/>
  <c r="F18" i="126"/>
  <c r="E18" i="126"/>
  <c r="D18" i="126"/>
  <c r="C18" i="126"/>
  <c r="B18" i="126"/>
  <c r="J17" i="126"/>
  <c r="I17" i="126"/>
  <c r="H17" i="126"/>
  <c r="G17" i="126"/>
  <c r="F17" i="126"/>
  <c r="E17" i="126"/>
  <c r="D17" i="126"/>
  <c r="C17" i="126"/>
  <c r="B17" i="126"/>
  <c r="J15" i="126"/>
  <c r="I15" i="126"/>
  <c r="H15" i="126"/>
  <c r="G15" i="126"/>
  <c r="F15" i="126"/>
  <c r="E15" i="126"/>
  <c r="D15" i="126"/>
  <c r="C15" i="126"/>
  <c r="B15" i="126"/>
  <c r="J14" i="126"/>
  <c r="I14" i="126"/>
  <c r="H14" i="126"/>
  <c r="G14" i="126"/>
  <c r="F14" i="126"/>
  <c r="E14" i="126"/>
  <c r="D14" i="126"/>
  <c r="C14" i="126"/>
  <c r="B14" i="126"/>
  <c r="J12" i="126"/>
  <c r="I12" i="126"/>
  <c r="H12" i="126"/>
  <c r="G12" i="126"/>
  <c r="F12" i="126"/>
  <c r="E12" i="126"/>
  <c r="D12" i="126"/>
  <c r="C12" i="126"/>
  <c r="B12" i="126"/>
  <c r="J11" i="126"/>
  <c r="I11" i="126"/>
  <c r="H11" i="126"/>
  <c r="G11" i="126"/>
  <c r="F11" i="126"/>
  <c r="E11" i="126"/>
  <c r="D11" i="126"/>
  <c r="C11" i="126"/>
  <c r="B11" i="126"/>
  <c r="J9" i="126"/>
  <c r="I9" i="126"/>
  <c r="H9" i="126"/>
  <c r="G9" i="126"/>
  <c r="F9" i="126"/>
  <c r="E9" i="126"/>
  <c r="D9" i="126"/>
  <c r="C9" i="126"/>
  <c r="B9" i="126"/>
  <c r="J8" i="126"/>
  <c r="I8" i="126"/>
  <c r="H8" i="126"/>
  <c r="G8" i="126"/>
  <c r="F8" i="126"/>
  <c r="E8" i="126"/>
  <c r="D8" i="126"/>
  <c r="C8" i="126"/>
  <c r="B8" i="126"/>
  <c r="J6" i="126"/>
  <c r="I6" i="126"/>
  <c r="H6" i="126"/>
  <c r="G6" i="126"/>
  <c r="F6" i="126"/>
  <c r="E6" i="126"/>
  <c r="D6" i="126"/>
  <c r="C6" i="126"/>
  <c r="B6" i="126"/>
  <c r="J5" i="126"/>
  <c r="I5" i="126"/>
  <c r="H5" i="126"/>
  <c r="G5" i="126"/>
  <c r="F5" i="126"/>
  <c r="E5" i="126"/>
  <c r="D5" i="126"/>
  <c r="C5" i="126"/>
  <c r="B5" i="126"/>
  <c r="C43" i="140"/>
  <c r="B43" i="140"/>
  <c r="C41" i="140"/>
  <c r="B41" i="140"/>
  <c r="C40" i="140"/>
  <c r="B40" i="140"/>
  <c r="C38" i="140"/>
  <c r="B38" i="140"/>
  <c r="C37" i="140"/>
  <c r="B37" i="140"/>
  <c r="C35" i="140"/>
  <c r="B35" i="140"/>
  <c r="C34" i="140"/>
  <c r="B34" i="140"/>
  <c r="C32" i="140"/>
  <c r="B32" i="140"/>
  <c r="C31" i="140"/>
  <c r="B31" i="140"/>
  <c r="C29" i="140"/>
  <c r="B29" i="140"/>
  <c r="C28" i="140"/>
  <c r="B28" i="140"/>
  <c r="C26" i="140"/>
  <c r="B26" i="140"/>
  <c r="C25" i="140"/>
  <c r="B25" i="140"/>
  <c r="C23" i="140"/>
  <c r="B23" i="140"/>
  <c r="C21" i="140"/>
  <c r="B21" i="140"/>
  <c r="C20" i="140"/>
  <c r="B20" i="140"/>
  <c r="C18" i="140"/>
  <c r="B18" i="140"/>
  <c r="C17" i="140"/>
  <c r="B17" i="140"/>
  <c r="C15" i="140"/>
  <c r="B15" i="140"/>
  <c r="C14" i="140"/>
  <c r="B14" i="140"/>
  <c r="C12" i="140"/>
  <c r="B12" i="140"/>
  <c r="C11" i="140"/>
  <c r="B11" i="140"/>
  <c r="C9" i="140"/>
  <c r="B9" i="140"/>
  <c r="C8" i="140"/>
  <c r="B8" i="140"/>
  <c r="C6" i="140"/>
  <c r="B6" i="140"/>
  <c r="C5" i="140"/>
  <c r="B5" i="140"/>
  <c r="C43" i="138"/>
  <c r="B43" i="138"/>
  <c r="C41" i="138"/>
  <c r="B41" i="138"/>
  <c r="C40" i="138"/>
  <c r="B40" i="138"/>
  <c r="C38" i="138"/>
  <c r="B38" i="138"/>
  <c r="C37" i="138"/>
  <c r="B37" i="138"/>
  <c r="C35" i="138"/>
  <c r="B35" i="138"/>
  <c r="C34" i="138"/>
  <c r="B34" i="138"/>
  <c r="C32" i="138"/>
  <c r="B32" i="138"/>
  <c r="C31" i="138"/>
  <c r="B31" i="138"/>
  <c r="C29" i="138"/>
  <c r="B29" i="138"/>
  <c r="C28" i="138"/>
  <c r="B28" i="138"/>
  <c r="C26" i="138"/>
  <c r="B26" i="138"/>
  <c r="C25" i="138"/>
  <c r="B25" i="138"/>
  <c r="C23" i="138"/>
  <c r="B23" i="138"/>
  <c r="C21" i="138"/>
  <c r="B21" i="138"/>
  <c r="C20" i="138"/>
  <c r="B20" i="138"/>
  <c r="C18" i="138"/>
  <c r="B18" i="138"/>
  <c r="C17" i="138"/>
  <c r="B17" i="138"/>
  <c r="C15" i="138"/>
  <c r="B15" i="138"/>
  <c r="C14" i="138"/>
  <c r="B14" i="138"/>
  <c r="C12" i="138"/>
  <c r="B12" i="138"/>
  <c r="C11" i="138"/>
  <c r="B11" i="138"/>
  <c r="C9" i="138"/>
  <c r="B9" i="138"/>
  <c r="C8" i="138"/>
  <c r="B8" i="138"/>
  <c r="C6" i="138"/>
  <c r="B6" i="138"/>
  <c r="C5" i="138"/>
  <c r="B5" i="138"/>
  <c r="C43" i="137"/>
  <c r="B43" i="137"/>
  <c r="C41" i="137"/>
  <c r="B41" i="137"/>
  <c r="C40" i="137"/>
  <c r="B40" i="137"/>
  <c r="C38" i="137"/>
  <c r="B38" i="137"/>
  <c r="C37" i="137"/>
  <c r="B37" i="137"/>
  <c r="C35" i="137"/>
  <c r="B35" i="137"/>
  <c r="C34" i="137"/>
  <c r="B34" i="137"/>
  <c r="C32" i="137"/>
  <c r="B32" i="137"/>
  <c r="C31" i="137"/>
  <c r="B31" i="137"/>
  <c r="C29" i="137"/>
  <c r="B29" i="137"/>
  <c r="C28" i="137"/>
  <c r="B28" i="137"/>
  <c r="C26" i="137"/>
  <c r="B26" i="137"/>
  <c r="C25" i="137"/>
  <c r="B25" i="137"/>
  <c r="C23" i="137"/>
  <c r="B23" i="137"/>
  <c r="C21" i="137"/>
  <c r="B21" i="137"/>
  <c r="C20" i="137"/>
  <c r="B20" i="137"/>
  <c r="C18" i="137"/>
  <c r="B18" i="137"/>
  <c r="C17" i="137"/>
  <c r="B17" i="137"/>
  <c r="C15" i="137"/>
  <c r="B15" i="137"/>
  <c r="C14" i="137"/>
  <c r="B14" i="137"/>
  <c r="C12" i="137"/>
  <c r="B12" i="137"/>
  <c r="C11" i="137"/>
  <c r="B11" i="137"/>
  <c r="C9" i="137"/>
  <c r="B9" i="137"/>
  <c r="C8" i="137"/>
  <c r="B8" i="137"/>
  <c r="C6" i="137"/>
  <c r="B6" i="137"/>
  <c r="C5" i="137"/>
  <c r="B5" i="137"/>
  <c r="C43" i="82"/>
  <c r="B43" i="82"/>
  <c r="C41" i="82"/>
  <c r="B41" i="82"/>
  <c r="C40" i="82"/>
  <c r="B40" i="82"/>
  <c r="C38" i="82"/>
  <c r="B38" i="82"/>
  <c r="C37" i="82"/>
  <c r="B37" i="82"/>
  <c r="C35" i="82"/>
  <c r="B35" i="82"/>
  <c r="C34" i="82"/>
  <c r="B34" i="82"/>
  <c r="C32" i="82"/>
  <c r="B32" i="82"/>
  <c r="C31" i="82"/>
  <c r="B31" i="82"/>
  <c r="C29" i="82"/>
  <c r="B29" i="82"/>
  <c r="C28" i="82"/>
  <c r="B28" i="82"/>
  <c r="C26" i="82"/>
  <c r="B26" i="82"/>
  <c r="C25" i="82"/>
  <c r="B25" i="82"/>
  <c r="C23" i="82"/>
  <c r="B23" i="82"/>
  <c r="C21" i="82"/>
  <c r="B21" i="82"/>
  <c r="C20" i="82"/>
  <c r="B20" i="82"/>
  <c r="C18" i="82"/>
  <c r="B18" i="82"/>
  <c r="C17" i="82"/>
  <c r="B17" i="82"/>
  <c r="C15" i="82"/>
  <c r="B15" i="82"/>
  <c r="C14" i="82"/>
  <c r="B14" i="82"/>
  <c r="C12" i="82"/>
  <c r="B12" i="82"/>
  <c r="C11" i="82"/>
  <c r="B11" i="82"/>
  <c r="C9" i="82"/>
  <c r="B9" i="82"/>
  <c r="C8" i="82"/>
  <c r="B8" i="82"/>
  <c r="C6" i="82"/>
  <c r="B6" i="82"/>
  <c r="C5" i="82"/>
  <c r="B5" i="82"/>
  <c r="C23" i="84"/>
  <c r="B23" i="84"/>
  <c r="C21" i="84"/>
  <c r="B21" i="84"/>
  <c r="C20" i="84"/>
  <c r="B20" i="84"/>
  <c r="C18" i="84"/>
  <c r="B18" i="84"/>
  <c r="C17" i="84"/>
  <c r="B17" i="84"/>
  <c r="C15" i="84"/>
  <c r="B15" i="84"/>
  <c r="C14" i="84"/>
  <c r="B14" i="84"/>
  <c r="C12" i="84"/>
  <c r="B12" i="84"/>
  <c r="C11" i="84"/>
  <c r="B11" i="84"/>
  <c r="C9" i="84"/>
  <c r="B9" i="84"/>
  <c r="C8" i="84"/>
  <c r="B8" i="84"/>
  <c r="C6" i="84"/>
  <c r="B6" i="84"/>
  <c r="C5" i="84"/>
  <c r="B5" i="84"/>
  <c r="DN43" i="98"/>
  <c r="DM43" i="98"/>
  <c r="DL43" i="98"/>
  <c r="DK43" i="98"/>
  <c r="DJ43" i="98"/>
  <c r="DI43" i="98"/>
  <c r="DH43" i="98"/>
  <c r="DG43" i="98"/>
  <c r="DF43" i="98"/>
  <c r="DE43" i="98"/>
  <c r="DD43" i="98"/>
  <c r="DC43" i="98"/>
  <c r="DB43" i="98"/>
  <c r="DA43" i="98"/>
  <c r="CZ43" i="98"/>
  <c r="CY43" i="98"/>
  <c r="CX43" i="98"/>
  <c r="CW43" i="98"/>
  <c r="CV43" i="98"/>
  <c r="CU43" i="98"/>
  <c r="CT43" i="98"/>
  <c r="CS43" i="98"/>
  <c r="CR43" i="98"/>
  <c r="CQ43" i="98"/>
  <c r="CP43" i="98"/>
  <c r="CO43" i="98"/>
  <c r="CN43" i="98"/>
  <c r="CM43" i="98"/>
  <c r="CL43" i="98"/>
  <c r="CK43" i="98"/>
  <c r="CJ43" i="98"/>
  <c r="CI43" i="98"/>
  <c r="CH43" i="98"/>
  <c r="CG43" i="98"/>
  <c r="CF43" i="98"/>
  <c r="CE43" i="98"/>
  <c r="CD43" i="98"/>
  <c r="CC43" i="98"/>
  <c r="CB43" i="98"/>
  <c r="CA43" i="98"/>
  <c r="BZ43" i="98"/>
  <c r="BY43" i="98"/>
  <c r="BX43" i="98"/>
  <c r="BW43" i="98"/>
  <c r="BV43" i="98"/>
  <c r="BU43" i="98"/>
  <c r="BT43" i="98"/>
  <c r="BS43" i="98"/>
  <c r="BR43" i="98"/>
  <c r="BQ43" i="98"/>
  <c r="BP43" i="98"/>
  <c r="BO43" i="98"/>
  <c r="BN43" i="98"/>
  <c r="BM43" i="98"/>
  <c r="BL43" i="98"/>
  <c r="BK43" i="98"/>
  <c r="BJ43" i="98"/>
  <c r="BI43" i="98"/>
  <c r="BH43" i="98"/>
  <c r="BG43" i="98"/>
  <c r="BF43" i="98"/>
  <c r="BE43" i="98"/>
  <c r="BD43" i="98"/>
  <c r="BC43" i="98"/>
  <c r="BB43" i="98"/>
  <c r="BA43" i="98"/>
  <c r="AZ43" i="98"/>
  <c r="AY43" i="98"/>
  <c r="AX43" i="98"/>
  <c r="AW43" i="98"/>
  <c r="AV43" i="98"/>
  <c r="AU43" i="98"/>
  <c r="AT43" i="98"/>
  <c r="AS43" i="98"/>
  <c r="AR43" i="98"/>
  <c r="AQ43" i="98"/>
  <c r="AP43" i="98"/>
  <c r="AO43" i="98"/>
  <c r="AN43" i="98"/>
  <c r="AM43" i="98"/>
  <c r="AL43" i="98"/>
  <c r="AK43" i="98"/>
  <c r="AJ43" i="98"/>
  <c r="AI43" i="98"/>
  <c r="AH43" i="98"/>
  <c r="AG43" i="98"/>
  <c r="AF43" i="98"/>
  <c r="AE43" i="98"/>
  <c r="AD43" i="98"/>
  <c r="AC43" i="98"/>
  <c r="AB43" i="98"/>
  <c r="AA43" i="98"/>
  <c r="Z43" i="98"/>
  <c r="Y43" i="98"/>
  <c r="X43" i="98"/>
  <c r="W43" i="98"/>
  <c r="V43" i="98"/>
  <c r="U43" i="98"/>
  <c r="T43" i="98"/>
  <c r="S43" i="98"/>
  <c r="R43" i="98"/>
  <c r="Q43" i="98"/>
  <c r="P43" i="98"/>
  <c r="O43" i="98"/>
  <c r="N43" i="98"/>
  <c r="M43" i="98"/>
  <c r="L43" i="98"/>
  <c r="K43" i="98"/>
  <c r="J43" i="98"/>
  <c r="I43" i="98"/>
  <c r="H43" i="98"/>
  <c r="G43" i="98"/>
  <c r="F43" i="98"/>
  <c r="E43" i="98"/>
  <c r="D43" i="98"/>
  <c r="C43" i="98"/>
  <c r="B43" i="98"/>
  <c r="DN41" i="98"/>
  <c r="DM41" i="98"/>
  <c r="DL41" i="98"/>
  <c r="DK41" i="98"/>
  <c r="DJ41" i="98"/>
  <c r="DI41" i="98"/>
  <c r="DH41" i="98"/>
  <c r="DG41" i="98"/>
  <c r="DF41" i="98"/>
  <c r="DE41" i="98"/>
  <c r="DD41" i="98"/>
  <c r="DC41" i="98"/>
  <c r="DB41" i="98"/>
  <c r="DA41" i="98"/>
  <c r="CZ41" i="98"/>
  <c r="CY41" i="98"/>
  <c r="CX41" i="98"/>
  <c r="CW41" i="98"/>
  <c r="CV41" i="98"/>
  <c r="CU41" i="98"/>
  <c r="CT41" i="98"/>
  <c r="CS41" i="98"/>
  <c r="CR41" i="98"/>
  <c r="CQ41" i="98"/>
  <c r="CP41" i="98"/>
  <c r="CO41" i="98"/>
  <c r="CN41" i="98"/>
  <c r="CM41" i="98"/>
  <c r="CL41" i="98"/>
  <c r="CK41" i="98"/>
  <c r="CJ41" i="98"/>
  <c r="CI41" i="98"/>
  <c r="CH41" i="98"/>
  <c r="CG41" i="98"/>
  <c r="CF41" i="98"/>
  <c r="CE41" i="98"/>
  <c r="CD41" i="98"/>
  <c r="CC41" i="98"/>
  <c r="CB41" i="98"/>
  <c r="CA41" i="98"/>
  <c r="BZ41" i="98"/>
  <c r="BY41" i="98"/>
  <c r="BX41" i="98"/>
  <c r="BW41" i="98"/>
  <c r="BV41" i="98"/>
  <c r="BU41" i="98"/>
  <c r="BT41" i="98"/>
  <c r="BS41" i="98"/>
  <c r="BR41" i="98"/>
  <c r="BQ41" i="98"/>
  <c r="BP41" i="98"/>
  <c r="BO41" i="98"/>
  <c r="BN41" i="98"/>
  <c r="BM41" i="98"/>
  <c r="BL41" i="98"/>
  <c r="BK41" i="98"/>
  <c r="BJ41" i="98"/>
  <c r="BI41" i="98"/>
  <c r="BH41" i="98"/>
  <c r="BG41" i="98"/>
  <c r="BF41" i="98"/>
  <c r="BE41" i="98"/>
  <c r="BD41" i="98"/>
  <c r="BC41" i="98"/>
  <c r="BB41" i="98"/>
  <c r="BA41" i="98"/>
  <c r="AZ41" i="98"/>
  <c r="AY41" i="98"/>
  <c r="AX41" i="98"/>
  <c r="AW41" i="98"/>
  <c r="AV41" i="98"/>
  <c r="AU41" i="98"/>
  <c r="AT41" i="98"/>
  <c r="AS41" i="98"/>
  <c r="AR41" i="98"/>
  <c r="AQ41" i="98"/>
  <c r="AP41" i="98"/>
  <c r="AO41" i="98"/>
  <c r="AN41" i="98"/>
  <c r="AM41" i="98"/>
  <c r="AL41" i="98"/>
  <c r="AK41" i="98"/>
  <c r="AJ41" i="98"/>
  <c r="AI41" i="98"/>
  <c r="AH41" i="98"/>
  <c r="AG41" i="98"/>
  <c r="AF41" i="98"/>
  <c r="AE41" i="98"/>
  <c r="AD41" i="98"/>
  <c r="AC41" i="98"/>
  <c r="AB41" i="98"/>
  <c r="AA41" i="98"/>
  <c r="Z41" i="98"/>
  <c r="Y41" i="98"/>
  <c r="X41" i="98"/>
  <c r="W41" i="98"/>
  <c r="V41" i="98"/>
  <c r="U41" i="98"/>
  <c r="T41" i="98"/>
  <c r="S41" i="98"/>
  <c r="R41" i="98"/>
  <c r="Q41" i="98"/>
  <c r="P41" i="98"/>
  <c r="O41" i="98"/>
  <c r="N41" i="98"/>
  <c r="M41" i="98"/>
  <c r="L41" i="98"/>
  <c r="K41" i="98"/>
  <c r="J41" i="98"/>
  <c r="I41" i="98"/>
  <c r="H41" i="98"/>
  <c r="G41" i="98"/>
  <c r="F41" i="98"/>
  <c r="E41" i="98"/>
  <c r="D41" i="98"/>
  <c r="C41" i="98"/>
  <c r="B41" i="98"/>
  <c r="DN40" i="98"/>
  <c r="DM40" i="98"/>
  <c r="DL40" i="98"/>
  <c r="DK40" i="98"/>
  <c r="DJ40" i="98"/>
  <c r="DI40" i="98"/>
  <c r="DH40" i="98"/>
  <c r="DG40" i="98"/>
  <c r="DF40" i="98"/>
  <c r="DE40" i="98"/>
  <c r="DD40" i="98"/>
  <c r="DC40" i="98"/>
  <c r="DB40" i="98"/>
  <c r="DA40" i="98"/>
  <c r="CZ40" i="98"/>
  <c r="CY40" i="98"/>
  <c r="CX40" i="98"/>
  <c r="CW40" i="98"/>
  <c r="CV40" i="98"/>
  <c r="CU40" i="98"/>
  <c r="CT40" i="98"/>
  <c r="CS40" i="98"/>
  <c r="CR40" i="98"/>
  <c r="CQ40" i="98"/>
  <c r="CP40" i="98"/>
  <c r="CO40" i="98"/>
  <c r="CN40" i="98"/>
  <c r="CM40" i="98"/>
  <c r="CL40" i="98"/>
  <c r="CK40" i="98"/>
  <c r="CJ40" i="98"/>
  <c r="CI40" i="98"/>
  <c r="CH40" i="98"/>
  <c r="CG40" i="98"/>
  <c r="CF40" i="98"/>
  <c r="CE40" i="98"/>
  <c r="CD40" i="98"/>
  <c r="CC40" i="98"/>
  <c r="CB40" i="98"/>
  <c r="CA40" i="98"/>
  <c r="BZ40" i="98"/>
  <c r="BY40" i="98"/>
  <c r="BX40" i="98"/>
  <c r="BW40" i="98"/>
  <c r="BV40" i="98"/>
  <c r="BU40" i="98"/>
  <c r="BT40" i="98"/>
  <c r="BS40" i="98"/>
  <c r="BR40" i="98"/>
  <c r="BQ40" i="98"/>
  <c r="BP40" i="98"/>
  <c r="BO40" i="98"/>
  <c r="BN40" i="98"/>
  <c r="BM40" i="98"/>
  <c r="BL40" i="98"/>
  <c r="BK40" i="98"/>
  <c r="BJ40" i="98"/>
  <c r="BI40" i="98"/>
  <c r="BH40" i="98"/>
  <c r="BG40" i="98"/>
  <c r="BF40" i="98"/>
  <c r="BE40" i="98"/>
  <c r="BD40" i="98"/>
  <c r="BC40" i="98"/>
  <c r="BB40" i="98"/>
  <c r="BA40" i="98"/>
  <c r="AZ40" i="98"/>
  <c r="AY40" i="98"/>
  <c r="AX40" i="98"/>
  <c r="AW40" i="98"/>
  <c r="AV40" i="98"/>
  <c r="AU40" i="98"/>
  <c r="AT40" i="98"/>
  <c r="AS40" i="98"/>
  <c r="AR40" i="98"/>
  <c r="AQ40" i="98"/>
  <c r="AP40" i="98"/>
  <c r="AO40" i="98"/>
  <c r="AN40" i="98"/>
  <c r="AM40" i="98"/>
  <c r="AL40" i="98"/>
  <c r="AK40" i="98"/>
  <c r="AJ40" i="98"/>
  <c r="AI40" i="98"/>
  <c r="AH40" i="98"/>
  <c r="AG40" i="98"/>
  <c r="AF40" i="98"/>
  <c r="AE40" i="98"/>
  <c r="AD40" i="98"/>
  <c r="AC40" i="98"/>
  <c r="AB40" i="98"/>
  <c r="AA40" i="98"/>
  <c r="Z40" i="98"/>
  <c r="Y40" i="98"/>
  <c r="X40" i="98"/>
  <c r="W40" i="98"/>
  <c r="V40" i="98"/>
  <c r="U40" i="98"/>
  <c r="T40" i="98"/>
  <c r="S40" i="98"/>
  <c r="R40" i="98"/>
  <c r="Q40" i="98"/>
  <c r="P40" i="98"/>
  <c r="O40" i="98"/>
  <c r="N40" i="98"/>
  <c r="M40" i="98"/>
  <c r="L40" i="98"/>
  <c r="K40" i="98"/>
  <c r="J40" i="98"/>
  <c r="I40" i="98"/>
  <c r="H40" i="98"/>
  <c r="G40" i="98"/>
  <c r="F40" i="98"/>
  <c r="E40" i="98"/>
  <c r="D40" i="98"/>
  <c r="C40" i="98"/>
  <c r="B40" i="98"/>
  <c r="DN38" i="98"/>
  <c r="DM38" i="98"/>
  <c r="DL38" i="98"/>
  <c r="DK38" i="98"/>
  <c r="DJ38" i="98"/>
  <c r="DI38" i="98"/>
  <c r="DH38" i="98"/>
  <c r="DG38" i="98"/>
  <c r="DF38" i="98"/>
  <c r="DE38" i="98"/>
  <c r="DD38" i="98"/>
  <c r="DC38" i="98"/>
  <c r="DB38" i="98"/>
  <c r="DA38" i="98"/>
  <c r="CZ38" i="98"/>
  <c r="CY38" i="98"/>
  <c r="CX38" i="98"/>
  <c r="CW38" i="98"/>
  <c r="CV38" i="98"/>
  <c r="CU38" i="98"/>
  <c r="CT38" i="98"/>
  <c r="CS38" i="98"/>
  <c r="CR38" i="98"/>
  <c r="CQ38" i="98"/>
  <c r="CP38" i="98"/>
  <c r="CO38" i="98"/>
  <c r="CN38" i="98"/>
  <c r="CM38" i="98"/>
  <c r="CL38" i="98"/>
  <c r="CK38" i="98"/>
  <c r="CJ38" i="98"/>
  <c r="CI38" i="98"/>
  <c r="CH38" i="98"/>
  <c r="CG38" i="98"/>
  <c r="CF38" i="98"/>
  <c r="CE38" i="98"/>
  <c r="CD38" i="98"/>
  <c r="CC38" i="98"/>
  <c r="CB38" i="98"/>
  <c r="CA38" i="98"/>
  <c r="BZ38" i="98"/>
  <c r="BY38" i="98"/>
  <c r="BX38" i="98"/>
  <c r="BW38" i="98"/>
  <c r="BV38" i="98"/>
  <c r="BU38" i="98"/>
  <c r="BT38" i="98"/>
  <c r="BS38" i="98"/>
  <c r="BR38" i="98"/>
  <c r="BQ38" i="98"/>
  <c r="BP38" i="98"/>
  <c r="BO38" i="98"/>
  <c r="BN38" i="98"/>
  <c r="BM38" i="98"/>
  <c r="BL38" i="98"/>
  <c r="BK38" i="98"/>
  <c r="BJ38" i="98"/>
  <c r="BI38" i="98"/>
  <c r="BH38" i="98"/>
  <c r="BG38" i="98"/>
  <c r="BF38" i="98"/>
  <c r="BE38" i="98"/>
  <c r="BD38" i="98"/>
  <c r="BC38" i="98"/>
  <c r="BB38" i="98"/>
  <c r="BA38" i="98"/>
  <c r="AZ38" i="98"/>
  <c r="AY38" i="98"/>
  <c r="AX38" i="98"/>
  <c r="AW38" i="98"/>
  <c r="AV38" i="98"/>
  <c r="AU38" i="98"/>
  <c r="AT38" i="98"/>
  <c r="AS38" i="98"/>
  <c r="AR38" i="98"/>
  <c r="AQ38" i="98"/>
  <c r="AP38" i="98"/>
  <c r="AO38" i="98"/>
  <c r="AN38" i="98"/>
  <c r="AM38" i="98"/>
  <c r="AL38" i="98"/>
  <c r="AK38" i="98"/>
  <c r="AJ38" i="98"/>
  <c r="AI38" i="98"/>
  <c r="AH38" i="98"/>
  <c r="AG38" i="98"/>
  <c r="AF38" i="98"/>
  <c r="AE38" i="98"/>
  <c r="AD38" i="98"/>
  <c r="AC38" i="98"/>
  <c r="AB38" i="98"/>
  <c r="AA38" i="98"/>
  <c r="Z38" i="98"/>
  <c r="Y38" i="98"/>
  <c r="X38" i="98"/>
  <c r="W38" i="98"/>
  <c r="V38" i="98"/>
  <c r="U38" i="98"/>
  <c r="T38" i="98"/>
  <c r="S38" i="98"/>
  <c r="R38" i="98"/>
  <c r="Q38" i="98"/>
  <c r="P38" i="98"/>
  <c r="O38" i="98"/>
  <c r="N38" i="98"/>
  <c r="M38" i="98"/>
  <c r="L38" i="98"/>
  <c r="K38" i="98"/>
  <c r="J38" i="98"/>
  <c r="I38" i="98"/>
  <c r="H38" i="98"/>
  <c r="G38" i="98"/>
  <c r="F38" i="98"/>
  <c r="E38" i="98"/>
  <c r="D38" i="98"/>
  <c r="C38" i="98"/>
  <c r="B38" i="98"/>
  <c r="DN37" i="98"/>
  <c r="DM37" i="98"/>
  <c r="DL37" i="98"/>
  <c r="DK37" i="98"/>
  <c r="DJ37" i="98"/>
  <c r="DI37" i="98"/>
  <c r="DH37" i="98"/>
  <c r="DG37" i="98"/>
  <c r="DF37" i="98"/>
  <c r="DE37" i="98"/>
  <c r="DD37" i="98"/>
  <c r="DC37" i="98"/>
  <c r="DB37" i="98"/>
  <c r="DA37" i="98"/>
  <c r="CZ37" i="98"/>
  <c r="CY37" i="98"/>
  <c r="CX37" i="98"/>
  <c r="CW37" i="98"/>
  <c r="CV37" i="98"/>
  <c r="CU37" i="98"/>
  <c r="CT37" i="98"/>
  <c r="CS37" i="98"/>
  <c r="CR37" i="98"/>
  <c r="CQ37" i="98"/>
  <c r="CP37" i="98"/>
  <c r="CO37" i="98"/>
  <c r="CN37" i="98"/>
  <c r="CM37" i="98"/>
  <c r="CL37" i="98"/>
  <c r="CK37" i="98"/>
  <c r="CJ37" i="98"/>
  <c r="CI37" i="98"/>
  <c r="CH37" i="98"/>
  <c r="CG37" i="98"/>
  <c r="CF37" i="98"/>
  <c r="CE37" i="98"/>
  <c r="CD37" i="98"/>
  <c r="CC37" i="98"/>
  <c r="CB37" i="98"/>
  <c r="CA37" i="98"/>
  <c r="BZ37" i="98"/>
  <c r="BY37" i="98"/>
  <c r="BX37" i="98"/>
  <c r="BW37" i="98"/>
  <c r="BV37" i="98"/>
  <c r="BU37" i="98"/>
  <c r="BT37" i="98"/>
  <c r="BS37" i="98"/>
  <c r="BR37" i="98"/>
  <c r="BQ37" i="98"/>
  <c r="BP37" i="98"/>
  <c r="BO37" i="98"/>
  <c r="BN37" i="98"/>
  <c r="BM37" i="98"/>
  <c r="BL37" i="98"/>
  <c r="BK37" i="98"/>
  <c r="BJ37" i="98"/>
  <c r="BI37" i="98"/>
  <c r="BH37" i="98"/>
  <c r="BG37" i="98"/>
  <c r="BF37" i="98"/>
  <c r="BE37" i="98"/>
  <c r="BD37" i="98"/>
  <c r="BC37" i="98"/>
  <c r="BB37" i="98"/>
  <c r="BA37" i="98"/>
  <c r="AZ37" i="98"/>
  <c r="AY37" i="98"/>
  <c r="AX37" i="98"/>
  <c r="AW37" i="98"/>
  <c r="AV37" i="98"/>
  <c r="AU37" i="98"/>
  <c r="AT37" i="98"/>
  <c r="AS37" i="98"/>
  <c r="AR37" i="98"/>
  <c r="AQ37" i="98"/>
  <c r="AP37" i="98"/>
  <c r="AO37" i="98"/>
  <c r="AN37" i="98"/>
  <c r="AM37" i="98"/>
  <c r="AL37" i="98"/>
  <c r="AK37" i="98"/>
  <c r="AJ37" i="98"/>
  <c r="AI37" i="98"/>
  <c r="AH37" i="98"/>
  <c r="AG37" i="98"/>
  <c r="AF37" i="98"/>
  <c r="AE37" i="98"/>
  <c r="AD37" i="98"/>
  <c r="AC37" i="98"/>
  <c r="AB37" i="98"/>
  <c r="AA37" i="98"/>
  <c r="Z37" i="98"/>
  <c r="Y37" i="98"/>
  <c r="X37" i="98"/>
  <c r="W37" i="98"/>
  <c r="V37" i="98"/>
  <c r="U37" i="98"/>
  <c r="T37" i="98"/>
  <c r="S37" i="98"/>
  <c r="R37" i="98"/>
  <c r="Q37" i="98"/>
  <c r="P37" i="98"/>
  <c r="O37" i="98"/>
  <c r="N37" i="98"/>
  <c r="M37" i="98"/>
  <c r="L37" i="98"/>
  <c r="K37" i="98"/>
  <c r="J37" i="98"/>
  <c r="I37" i="98"/>
  <c r="H37" i="98"/>
  <c r="G37" i="98"/>
  <c r="F37" i="98"/>
  <c r="E37" i="98"/>
  <c r="D37" i="98"/>
  <c r="C37" i="98"/>
  <c r="B37" i="98"/>
  <c r="DN35" i="98"/>
  <c r="DM35" i="98"/>
  <c r="DL35" i="98"/>
  <c r="DK35" i="98"/>
  <c r="DJ35" i="98"/>
  <c r="DI35" i="98"/>
  <c r="DH35" i="98"/>
  <c r="DG35" i="98"/>
  <c r="DF35" i="98"/>
  <c r="DE35" i="98"/>
  <c r="DD35" i="98"/>
  <c r="DC35" i="98"/>
  <c r="DB35" i="98"/>
  <c r="DA35" i="98"/>
  <c r="CZ35" i="98"/>
  <c r="CY35" i="98"/>
  <c r="CX35" i="98"/>
  <c r="CW35" i="98"/>
  <c r="CV35" i="98"/>
  <c r="CU35" i="98"/>
  <c r="CT35" i="98"/>
  <c r="CS35" i="98"/>
  <c r="CR35" i="98"/>
  <c r="CQ35" i="98"/>
  <c r="CP35" i="98"/>
  <c r="CO35" i="98"/>
  <c r="CN35" i="98"/>
  <c r="CM35" i="98"/>
  <c r="CL35" i="98"/>
  <c r="CK35" i="98"/>
  <c r="CJ35" i="98"/>
  <c r="CI35" i="98"/>
  <c r="CH35" i="98"/>
  <c r="CG35" i="98"/>
  <c r="CF35" i="98"/>
  <c r="CE35" i="98"/>
  <c r="CD35" i="98"/>
  <c r="CC35" i="98"/>
  <c r="CB35" i="98"/>
  <c r="CA35" i="98"/>
  <c r="BZ35" i="98"/>
  <c r="BY35" i="98"/>
  <c r="BX35" i="98"/>
  <c r="BW35" i="98"/>
  <c r="BV35" i="98"/>
  <c r="BU35" i="98"/>
  <c r="BT35" i="98"/>
  <c r="BS35" i="98"/>
  <c r="BR35" i="98"/>
  <c r="BQ35" i="98"/>
  <c r="BP35" i="98"/>
  <c r="BO35" i="98"/>
  <c r="BN35" i="98"/>
  <c r="BM35" i="98"/>
  <c r="BL35" i="98"/>
  <c r="BK35" i="98"/>
  <c r="BJ35" i="98"/>
  <c r="BI35" i="98"/>
  <c r="BH35" i="98"/>
  <c r="BG35" i="98"/>
  <c r="BF35" i="98"/>
  <c r="BE35" i="98"/>
  <c r="BD35" i="98"/>
  <c r="BC35" i="98"/>
  <c r="BB35" i="98"/>
  <c r="BA35" i="98"/>
  <c r="AZ35" i="98"/>
  <c r="AY35" i="98"/>
  <c r="AX35" i="98"/>
  <c r="AW35" i="98"/>
  <c r="AV35" i="98"/>
  <c r="AU35" i="98"/>
  <c r="AT35" i="98"/>
  <c r="AS35" i="98"/>
  <c r="AR35" i="98"/>
  <c r="AQ35" i="98"/>
  <c r="AP35" i="98"/>
  <c r="AO35" i="98"/>
  <c r="AN35" i="98"/>
  <c r="AM35" i="98"/>
  <c r="AL35" i="98"/>
  <c r="AK35" i="98"/>
  <c r="AJ35" i="98"/>
  <c r="AI35" i="98"/>
  <c r="AH35" i="98"/>
  <c r="AG35" i="98"/>
  <c r="AF35" i="98"/>
  <c r="AE35" i="98"/>
  <c r="AD35" i="98"/>
  <c r="AC35" i="98"/>
  <c r="AB35" i="98"/>
  <c r="AA35" i="98"/>
  <c r="Z35" i="98"/>
  <c r="Y35" i="98"/>
  <c r="X35" i="98"/>
  <c r="W35" i="98"/>
  <c r="V35" i="98"/>
  <c r="U35" i="98"/>
  <c r="T35" i="98"/>
  <c r="S35" i="98"/>
  <c r="R35" i="98"/>
  <c r="Q35" i="98"/>
  <c r="P35" i="98"/>
  <c r="O35" i="98"/>
  <c r="N35" i="98"/>
  <c r="M35" i="98"/>
  <c r="L35" i="98"/>
  <c r="K35" i="98"/>
  <c r="J35" i="98"/>
  <c r="I35" i="98"/>
  <c r="H35" i="98"/>
  <c r="G35" i="98"/>
  <c r="F35" i="98"/>
  <c r="E35" i="98"/>
  <c r="D35" i="98"/>
  <c r="C35" i="98"/>
  <c r="B35" i="98"/>
  <c r="DN34" i="98"/>
  <c r="DM34" i="98"/>
  <c r="DL34" i="98"/>
  <c r="DK34" i="98"/>
  <c r="DJ34" i="98"/>
  <c r="DI34" i="98"/>
  <c r="DH34" i="98"/>
  <c r="DG34" i="98"/>
  <c r="DF34" i="98"/>
  <c r="DE34" i="98"/>
  <c r="DD34" i="98"/>
  <c r="DC34" i="98"/>
  <c r="DB34" i="98"/>
  <c r="DA34" i="98"/>
  <c r="CZ34" i="98"/>
  <c r="CY34" i="98"/>
  <c r="CX34" i="98"/>
  <c r="CW34" i="98"/>
  <c r="CV34" i="98"/>
  <c r="CU34" i="98"/>
  <c r="CT34" i="98"/>
  <c r="CS34" i="98"/>
  <c r="CR34" i="98"/>
  <c r="CQ34" i="98"/>
  <c r="CP34" i="98"/>
  <c r="CO34" i="98"/>
  <c r="CN34" i="98"/>
  <c r="CM34" i="98"/>
  <c r="CL34" i="98"/>
  <c r="CK34" i="98"/>
  <c r="CJ34" i="98"/>
  <c r="CI34" i="98"/>
  <c r="CH34" i="98"/>
  <c r="CG34" i="98"/>
  <c r="CF34" i="98"/>
  <c r="CE34" i="98"/>
  <c r="CD34" i="98"/>
  <c r="CC34" i="98"/>
  <c r="CB34" i="98"/>
  <c r="CA34" i="98"/>
  <c r="BZ34" i="98"/>
  <c r="BY34" i="98"/>
  <c r="BX34" i="98"/>
  <c r="BW34" i="98"/>
  <c r="BV34" i="98"/>
  <c r="BU34" i="98"/>
  <c r="BT34" i="98"/>
  <c r="BS34" i="98"/>
  <c r="BR34" i="98"/>
  <c r="BQ34" i="98"/>
  <c r="BP34" i="98"/>
  <c r="BO34" i="98"/>
  <c r="BN34" i="98"/>
  <c r="BM34" i="98"/>
  <c r="BL34" i="98"/>
  <c r="BK34" i="98"/>
  <c r="BJ34" i="98"/>
  <c r="BI34" i="98"/>
  <c r="BH34" i="98"/>
  <c r="BG34" i="98"/>
  <c r="BF34" i="98"/>
  <c r="BE34" i="98"/>
  <c r="BD34" i="98"/>
  <c r="BC34" i="98"/>
  <c r="BB34" i="98"/>
  <c r="BA34" i="98"/>
  <c r="AZ34" i="98"/>
  <c r="AY34" i="98"/>
  <c r="AX34" i="98"/>
  <c r="AW34" i="98"/>
  <c r="AV34" i="98"/>
  <c r="AU34" i="98"/>
  <c r="AT34" i="98"/>
  <c r="AS34" i="98"/>
  <c r="AR34" i="98"/>
  <c r="AQ34" i="98"/>
  <c r="AP34" i="98"/>
  <c r="AO34" i="98"/>
  <c r="AN34" i="98"/>
  <c r="AM34" i="98"/>
  <c r="AL34" i="98"/>
  <c r="AK34" i="98"/>
  <c r="AJ34" i="98"/>
  <c r="AI34" i="98"/>
  <c r="AH34" i="98"/>
  <c r="AG34" i="98"/>
  <c r="AF34" i="98"/>
  <c r="AE34" i="98"/>
  <c r="AD34" i="98"/>
  <c r="AC34" i="98"/>
  <c r="AB34" i="98"/>
  <c r="AA34" i="98"/>
  <c r="Z34" i="98"/>
  <c r="Y34" i="98"/>
  <c r="X34" i="98"/>
  <c r="W34" i="98"/>
  <c r="V34" i="98"/>
  <c r="U34" i="98"/>
  <c r="T34" i="98"/>
  <c r="S34" i="98"/>
  <c r="R34" i="98"/>
  <c r="Q34" i="98"/>
  <c r="P34" i="98"/>
  <c r="O34" i="98"/>
  <c r="N34" i="98"/>
  <c r="M34" i="98"/>
  <c r="L34" i="98"/>
  <c r="K34" i="98"/>
  <c r="J34" i="98"/>
  <c r="I34" i="98"/>
  <c r="H34" i="98"/>
  <c r="G34" i="98"/>
  <c r="F34" i="98"/>
  <c r="E34" i="98"/>
  <c r="D34" i="98"/>
  <c r="C34" i="98"/>
  <c r="B34" i="98"/>
  <c r="DN32" i="98"/>
  <c r="DM32" i="98"/>
  <c r="DL32" i="98"/>
  <c r="DK32" i="98"/>
  <c r="DJ32" i="98"/>
  <c r="DI32" i="98"/>
  <c r="DH32" i="98"/>
  <c r="DG32" i="98"/>
  <c r="DF32" i="98"/>
  <c r="DE32" i="98"/>
  <c r="DD32" i="98"/>
  <c r="DC32" i="98"/>
  <c r="DB32" i="98"/>
  <c r="DA32" i="98"/>
  <c r="CZ32" i="98"/>
  <c r="CY32" i="98"/>
  <c r="CX32" i="98"/>
  <c r="CW32" i="98"/>
  <c r="CV32" i="98"/>
  <c r="CU32" i="98"/>
  <c r="CT32" i="98"/>
  <c r="CS32" i="98"/>
  <c r="CR32" i="98"/>
  <c r="CQ32" i="98"/>
  <c r="CP32" i="98"/>
  <c r="CO32" i="98"/>
  <c r="CN32" i="98"/>
  <c r="CM32" i="98"/>
  <c r="CL32" i="98"/>
  <c r="CK32" i="98"/>
  <c r="CJ32" i="98"/>
  <c r="CI32" i="98"/>
  <c r="CH32" i="98"/>
  <c r="CG32" i="98"/>
  <c r="CF32" i="98"/>
  <c r="CE32" i="98"/>
  <c r="CD32" i="98"/>
  <c r="CC32" i="98"/>
  <c r="CB32" i="98"/>
  <c r="CA32" i="98"/>
  <c r="BZ32" i="98"/>
  <c r="BY32" i="98"/>
  <c r="BX32" i="98"/>
  <c r="BW32" i="98"/>
  <c r="BV32" i="98"/>
  <c r="BU32" i="98"/>
  <c r="BT32" i="98"/>
  <c r="BS32" i="98"/>
  <c r="BR32" i="98"/>
  <c r="BQ32" i="98"/>
  <c r="BP32" i="98"/>
  <c r="BO32" i="98"/>
  <c r="BN32" i="98"/>
  <c r="BM32" i="98"/>
  <c r="BL32" i="98"/>
  <c r="BK32" i="98"/>
  <c r="BJ32" i="98"/>
  <c r="BI32" i="98"/>
  <c r="BH32" i="98"/>
  <c r="BG32" i="98"/>
  <c r="BF32" i="98"/>
  <c r="BE32" i="98"/>
  <c r="BD32" i="98"/>
  <c r="BC32" i="98"/>
  <c r="BB32" i="98"/>
  <c r="BA32" i="98"/>
  <c r="AZ32" i="98"/>
  <c r="AY32" i="98"/>
  <c r="AX32" i="98"/>
  <c r="AW32" i="98"/>
  <c r="AV32" i="98"/>
  <c r="AU32" i="98"/>
  <c r="AT32" i="98"/>
  <c r="AS32" i="98"/>
  <c r="AR32" i="98"/>
  <c r="AQ32" i="98"/>
  <c r="AP32" i="98"/>
  <c r="AO32" i="98"/>
  <c r="AN32" i="98"/>
  <c r="AM32" i="98"/>
  <c r="AL32" i="98"/>
  <c r="AK32" i="98"/>
  <c r="AJ32" i="98"/>
  <c r="AI32" i="98"/>
  <c r="AH32" i="98"/>
  <c r="AG32" i="98"/>
  <c r="AF32" i="98"/>
  <c r="AE32" i="98"/>
  <c r="AD32" i="98"/>
  <c r="AC32" i="98"/>
  <c r="AB32" i="98"/>
  <c r="AA32" i="98"/>
  <c r="Z32" i="98"/>
  <c r="Y32" i="98"/>
  <c r="X32" i="98"/>
  <c r="W32" i="98"/>
  <c r="V32" i="98"/>
  <c r="U32" i="98"/>
  <c r="T32" i="98"/>
  <c r="S32" i="98"/>
  <c r="R32" i="98"/>
  <c r="Q32" i="98"/>
  <c r="P32" i="98"/>
  <c r="O32" i="98"/>
  <c r="N32" i="98"/>
  <c r="M32" i="98"/>
  <c r="L32" i="98"/>
  <c r="K32" i="98"/>
  <c r="J32" i="98"/>
  <c r="I32" i="98"/>
  <c r="H32" i="98"/>
  <c r="G32" i="98"/>
  <c r="F32" i="98"/>
  <c r="E32" i="98"/>
  <c r="D32" i="98"/>
  <c r="C32" i="98"/>
  <c r="B32" i="98"/>
  <c r="DN31" i="98"/>
  <c r="DM31" i="98"/>
  <c r="DL31" i="98"/>
  <c r="DK31" i="98"/>
  <c r="DJ31" i="98"/>
  <c r="DI31" i="98"/>
  <c r="DH31" i="98"/>
  <c r="DG31" i="98"/>
  <c r="DF31" i="98"/>
  <c r="DE31" i="98"/>
  <c r="DD31" i="98"/>
  <c r="DC31" i="98"/>
  <c r="DB31" i="98"/>
  <c r="DA31" i="98"/>
  <c r="CZ31" i="98"/>
  <c r="CY31" i="98"/>
  <c r="CX31" i="98"/>
  <c r="CW31" i="98"/>
  <c r="CV31" i="98"/>
  <c r="CU31" i="98"/>
  <c r="CT31" i="98"/>
  <c r="CS31" i="98"/>
  <c r="CR31" i="98"/>
  <c r="CQ31" i="98"/>
  <c r="CP31" i="98"/>
  <c r="CO31" i="98"/>
  <c r="CN31" i="98"/>
  <c r="CM31" i="98"/>
  <c r="CL31" i="98"/>
  <c r="CK31" i="98"/>
  <c r="CJ31" i="98"/>
  <c r="CI31" i="98"/>
  <c r="CH31" i="98"/>
  <c r="CG31" i="98"/>
  <c r="CF31" i="98"/>
  <c r="CE31" i="98"/>
  <c r="CD31" i="98"/>
  <c r="CC31" i="98"/>
  <c r="CB31" i="98"/>
  <c r="CA31" i="98"/>
  <c r="BZ31" i="98"/>
  <c r="BY31" i="98"/>
  <c r="BX31" i="98"/>
  <c r="BW31" i="98"/>
  <c r="BV31" i="98"/>
  <c r="BU31" i="98"/>
  <c r="BT31" i="98"/>
  <c r="BS31" i="98"/>
  <c r="BR31" i="98"/>
  <c r="BQ31" i="98"/>
  <c r="BP31" i="98"/>
  <c r="BO31" i="98"/>
  <c r="BN31" i="98"/>
  <c r="BM31" i="98"/>
  <c r="BL31" i="98"/>
  <c r="BK31" i="98"/>
  <c r="BJ31" i="98"/>
  <c r="BI31" i="98"/>
  <c r="BH31" i="98"/>
  <c r="BG31" i="98"/>
  <c r="BF31" i="98"/>
  <c r="BE31" i="98"/>
  <c r="BD31" i="98"/>
  <c r="BC31" i="98"/>
  <c r="BB31" i="98"/>
  <c r="BA31" i="98"/>
  <c r="AZ31" i="98"/>
  <c r="AY31" i="98"/>
  <c r="AX31" i="98"/>
  <c r="AW31" i="98"/>
  <c r="AV31" i="98"/>
  <c r="AU31" i="98"/>
  <c r="AT31" i="98"/>
  <c r="AS31" i="98"/>
  <c r="AR31" i="98"/>
  <c r="AQ31" i="98"/>
  <c r="AP31" i="98"/>
  <c r="AO31" i="98"/>
  <c r="AN31" i="98"/>
  <c r="AM31" i="98"/>
  <c r="AL31" i="98"/>
  <c r="AK31"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E31" i="98"/>
  <c r="D31" i="98"/>
  <c r="C31" i="98"/>
  <c r="B31" i="98"/>
  <c r="DN29" i="98"/>
  <c r="DM29" i="98"/>
  <c r="DL29" i="98"/>
  <c r="DK29" i="98"/>
  <c r="DJ29" i="98"/>
  <c r="DI29" i="98"/>
  <c r="DH29" i="98"/>
  <c r="DG29" i="98"/>
  <c r="DF29" i="98"/>
  <c r="DE29" i="98"/>
  <c r="DD29" i="98"/>
  <c r="DC29" i="98"/>
  <c r="DB29" i="98"/>
  <c r="DA29" i="98"/>
  <c r="CZ29" i="98"/>
  <c r="CY29" i="98"/>
  <c r="CX29" i="98"/>
  <c r="CW29" i="98"/>
  <c r="CV29" i="98"/>
  <c r="CU29" i="98"/>
  <c r="CT29" i="98"/>
  <c r="CS29" i="98"/>
  <c r="CR29" i="98"/>
  <c r="CQ29" i="98"/>
  <c r="CP29" i="98"/>
  <c r="CO29" i="98"/>
  <c r="CN29" i="98"/>
  <c r="CM29" i="98"/>
  <c r="CL29" i="98"/>
  <c r="CK29" i="98"/>
  <c r="CJ29" i="98"/>
  <c r="CI29" i="98"/>
  <c r="CH29" i="98"/>
  <c r="CG29" i="98"/>
  <c r="CF29" i="98"/>
  <c r="CE29" i="98"/>
  <c r="CD29" i="98"/>
  <c r="CC29" i="98"/>
  <c r="CB29" i="98"/>
  <c r="CA29" i="98"/>
  <c r="BZ29" i="98"/>
  <c r="BY29" i="98"/>
  <c r="BX29" i="98"/>
  <c r="BW29" i="98"/>
  <c r="BV29" i="98"/>
  <c r="BU29" i="98"/>
  <c r="BT29" i="98"/>
  <c r="BS29" i="98"/>
  <c r="BR29" i="98"/>
  <c r="BQ29" i="98"/>
  <c r="BP29" i="98"/>
  <c r="BO29" i="98"/>
  <c r="BN29" i="98"/>
  <c r="BM29" i="98"/>
  <c r="BL29" i="98"/>
  <c r="BK29" i="98"/>
  <c r="BJ29" i="98"/>
  <c r="BI29" i="98"/>
  <c r="BH29" i="98"/>
  <c r="BG29" i="98"/>
  <c r="BF29" i="98"/>
  <c r="BE29" i="98"/>
  <c r="BD29" i="98"/>
  <c r="BC29" i="98"/>
  <c r="BB29" i="98"/>
  <c r="BA29" i="98"/>
  <c r="AZ29" i="98"/>
  <c r="AY29" i="98"/>
  <c r="AX29" i="98"/>
  <c r="AW29" i="98"/>
  <c r="AV29" i="98"/>
  <c r="AU29" i="98"/>
  <c r="AT29" i="98"/>
  <c r="AS29" i="98"/>
  <c r="AR29" i="98"/>
  <c r="AQ29" i="98"/>
  <c r="AP29" i="98"/>
  <c r="AO29" i="98"/>
  <c r="AN29" i="98"/>
  <c r="AM29" i="98"/>
  <c r="AL29" i="98"/>
  <c r="AK29" i="98"/>
  <c r="AJ29" i="98"/>
  <c r="AI29" i="98"/>
  <c r="AH29" i="98"/>
  <c r="AG29" i="98"/>
  <c r="AF29" i="98"/>
  <c r="AE29" i="98"/>
  <c r="AD29" i="98"/>
  <c r="AC29" i="98"/>
  <c r="AB29" i="98"/>
  <c r="AA29" i="98"/>
  <c r="Z29" i="98"/>
  <c r="Y29" i="98"/>
  <c r="X29" i="98"/>
  <c r="W29" i="98"/>
  <c r="V29" i="98"/>
  <c r="U29" i="98"/>
  <c r="T29" i="98"/>
  <c r="S29" i="98"/>
  <c r="R29" i="98"/>
  <c r="Q29" i="98"/>
  <c r="P29" i="98"/>
  <c r="O29" i="98"/>
  <c r="N29" i="98"/>
  <c r="M29" i="98"/>
  <c r="L29" i="98"/>
  <c r="K29" i="98"/>
  <c r="J29" i="98"/>
  <c r="I29" i="98"/>
  <c r="H29" i="98"/>
  <c r="G29" i="98"/>
  <c r="F29" i="98"/>
  <c r="E29" i="98"/>
  <c r="D29" i="98"/>
  <c r="C29" i="98"/>
  <c r="B29" i="98"/>
  <c r="DN28" i="98"/>
  <c r="DM28" i="98"/>
  <c r="DL28" i="98"/>
  <c r="DK28" i="98"/>
  <c r="DJ28" i="98"/>
  <c r="DI28" i="98"/>
  <c r="DH28" i="98"/>
  <c r="DG28" i="98"/>
  <c r="DF28" i="98"/>
  <c r="DE28" i="98"/>
  <c r="DD28" i="98"/>
  <c r="DC28" i="98"/>
  <c r="DB28" i="98"/>
  <c r="DA28" i="98"/>
  <c r="CZ28" i="98"/>
  <c r="CY28" i="98"/>
  <c r="CX28" i="98"/>
  <c r="CW28" i="98"/>
  <c r="CV28" i="98"/>
  <c r="CU28" i="98"/>
  <c r="CT28" i="98"/>
  <c r="CS28" i="98"/>
  <c r="CR28" i="98"/>
  <c r="CQ28" i="98"/>
  <c r="CP28" i="98"/>
  <c r="CO28" i="98"/>
  <c r="CN28" i="98"/>
  <c r="CM28" i="98"/>
  <c r="CL28" i="98"/>
  <c r="CK28" i="98"/>
  <c r="CJ28" i="98"/>
  <c r="CI28" i="98"/>
  <c r="CH28" i="98"/>
  <c r="CG28" i="98"/>
  <c r="CF28" i="98"/>
  <c r="CE28" i="98"/>
  <c r="CD28" i="98"/>
  <c r="CC28" i="98"/>
  <c r="CB28" i="98"/>
  <c r="CA28" i="98"/>
  <c r="BZ28" i="98"/>
  <c r="BY28" i="98"/>
  <c r="BX28" i="98"/>
  <c r="BW28" i="98"/>
  <c r="BV28" i="98"/>
  <c r="BU28" i="98"/>
  <c r="BT28" i="98"/>
  <c r="BS28" i="98"/>
  <c r="BR28" i="98"/>
  <c r="BQ28" i="98"/>
  <c r="BP28" i="98"/>
  <c r="BO28" i="98"/>
  <c r="BN28" i="98"/>
  <c r="BM28" i="98"/>
  <c r="BL28" i="98"/>
  <c r="BK28" i="98"/>
  <c r="BJ28" i="98"/>
  <c r="BI28" i="98"/>
  <c r="BH28" i="98"/>
  <c r="BG28" i="98"/>
  <c r="BF28" i="98"/>
  <c r="BE28" i="98"/>
  <c r="BD28" i="98"/>
  <c r="BC28" i="98"/>
  <c r="BB28" i="98"/>
  <c r="BA28" i="98"/>
  <c r="AZ28" i="98"/>
  <c r="AY28" i="98"/>
  <c r="AX28" i="98"/>
  <c r="AW28" i="98"/>
  <c r="AV28" i="98"/>
  <c r="AU28" i="98"/>
  <c r="AT28" i="98"/>
  <c r="AS28" i="98"/>
  <c r="AR28" i="98"/>
  <c r="AQ28" i="98"/>
  <c r="AP28" i="98"/>
  <c r="AO28" i="98"/>
  <c r="AN28" i="98"/>
  <c r="AM28" i="98"/>
  <c r="AL28" i="98"/>
  <c r="AK28" i="98"/>
  <c r="AJ28" i="98"/>
  <c r="AI28" i="98"/>
  <c r="AH28" i="98"/>
  <c r="AG28" i="98"/>
  <c r="AF28" i="98"/>
  <c r="AE28" i="98"/>
  <c r="AD28" i="98"/>
  <c r="AC28" i="98"/>
  <c r="AB28" i="98"/>
  <c r="AA28" i="98"/>
  <c r="Z28" i="98"/>
  <c r="Y28" i="98"/>
  <c r="X28" i="98"/>
  <c r="W28" i="98"/>
  <c r="V28" i="98"/>
  <c r="U28" i="98"/>
  <c r="T28" i="98"/>
  <c r="S28" i="98"/>
  <c r="R28" i="98"/>
  <c r="Q28" i="98"/>
  <c r="P28" i="98"/>
  <c r="O28" i="98"/>
  <c r="N28" i="98"/>
  <c r="M28" i="98"/>
  <c r="L28" i="98"/>
  <c r="K28" i="98"/>
  <c r="J28" i="98"/>
  <c r="I28" i="98"/>
  <c r="H28" i="98"/>
  <c r="G28" i="98"/>
  <c r="F28" i="98"/>
  <c r="E28" i="98"/>
  <c r="D28" i="98"/>
  <c r="C28" i="98"/>
  <c r="B28" i="98"/>
  <c r="DN26" i="98"/>
  <c r="DM26" i="98"/>
  <c r="DL26" i="98"/>
  <c r="DK26" i="98"/>
  <c r="DJ26" i="98"/>
  <c r="DI26" i="98"/>
  <c r="DH26" i="98"/>
  <c r="DG26" i="98"/>
  <c r="DF26" i="98"/>
  <c r="DE26" i="98"/>
  <c r="DD26" i="98"/>
  <c r="DC26" i="98"/>
  <c r="DB26" i="98"/>
  <c r="DA26" i="98"/>
  <c r="CZ26" i="98"/>
  <c r="CY26" i="98"/>
  <c r="CX26" i="98"/>
  <c r="CW26" i="98"/>
  <c r="CV26" i="98"/>
  <c r="CU26" i="98"/>
  <c r="CT26" i="98"/>
  <c r="CS26" i="98"/>
  <c r="CR26" i="98"/>
  <c r="CQ26" i="98"/>
  <c r="CP26" i="98"/>
  <c r="CO26" i="98"/>
  <c r="CN26" i="98"/>
  <c r="CM26" i="98"/>
  <c r="CL26" i="98"/>
  <c r="CK26" i="98"/>
  <c r="CJ26" i="98"/>
  <c r="CI26" i="98"/>
  <c r="CH26" i="98"/>
  <c r="CG26" i="98"/>
  <c r="CF26" i="98"/>
  <c r="CE26" i="98"/>
  <c r="CD26" i="98"/>
  <c r="CC26" i="98"/>
  <c r="CB26" i="98"/>
  <c r="CA26" i="98"/>
  <c r="BZ26" i="98"/>
  <c r="BY26" i="98"/>
  <c r="BX26" i="98"/>
  <c r="BW26" i="98"/>
  <c r="BV26" i="98"/>
  <c r="BU26" i="98"/>
  <c r="BT26" i="98"/>
  <c r="BS26" i="98"/>
  <c r="BR26" i="98"/>
  <c r="BQ26" i="98"/>
  <c r="BP26" i="98"/>
  <c r="BO26" i="98"/>
  <c r="BN26" i="98"/>
  <c r="BM26" i="98"/>
  <c r="BL26" i="98"/>
  <c r="BK26" i="98"/>
  <c r="BJ26" i="98"/>
  <c r="BI26" i="98"/>
  <c r="BH26" i="98"/>
  <c r="BG26" i="98"/>
  <c r="BF26" i="98"/>
  <c r="BE26" i="98"/>
  <c r="BD26" i="98"/>
  <c r="BC26" i="98"/>
  <c r="BB26" i="98"/>
  <c r="BA26" i="98"/>
  <c r="AZ26" i="98"/>
  <c r="AY26" i="98"/>
  <c r="AX26" i="98"/>
  <c r="AW26" i="98"/>
  <c r="AV26" i="98"/>
  <c r="AU26" i="98"/>
  <c r="AT26" i="98"/>
  <c r="AS26" i="98"/>
  <c r="AR26" i="98"/>
  <c r="AQ26" i="98"/>
  <c r="AP26" i="98"/>
  <c r="AO26" i="98"/>
  <c r="AN26" i="98"/>
  <c r="AM26" i="98"/>
  <c r="AL26" i="98"/>
  <c r="AK26" i="98"/>
  <c r="AJ26" i="98"/>
  <c r="AI26" i="98"/>
  <c r="AH26" i="98"/>
  <c r="AG26" i="98"/>
  <c r="AF26" i="98"/>
  <c r="AE26" i="98"/>
  <c r="AD26" i="98"/>
  <c r="AC26" i="98"/>
  <c r="AB26" i="98"/>
  <c r="AA26" i="98"/>
  <c r="Z26" i="98"/>
  <c r="Y26" i="98"/>
  <c r="X26" i="98"/>
  <c r="W26" i="98"/>
  <c r="V26" i="98"/>
  <c r="U26" i="98"/>
  <c r="T26" i="98"/>
  <c r="S26" i="98"/>
  <c r="R26" i="98"/>
  <c r="Q26" i="98"/>
  <c r="P26" i="98"/>
  <c r="O26" i="98"/>
  <c r="N26" i="98"/>
  <c r="M26" i="98"/>
  <c r="L26" i="98"/>
  <c r="K26" i="98"/>
  <c r="J26" i="98"/>
  <c r="I26" i="98"/>
  <c r="H26" i="98"/>
  <c r="G26" i="98"/>
  <c r="F26" i="98"/>
  <c r="E26" i="98"/>
  <c r="D26" i="98"/>
  <c r="C26" i="98"/>
  <c r="B26" i="98"/>
  <c r="DN25" i="98"/>
  <c r="DM25" i="98"/>
  <c r="DL25" i="98"/>
  <c r="DK25" i="98"/>
  <c r="DJ25" i="98"/>
  <c r="DI25" i="98"/>
  <c r="DH25" i="98"/>
  <c r="DG25" i="98"/>
  <c r="DF25" i="98"/>
  <c r="DE25" i="98"/>
  <c r="DD25" i="98"/>
  <c r="DC25" i="98"/>
  <c r="DB25" i="98"/>
  <c r="DA25" i="98"/>
  <c r="CZ25" i="98"/>
  <c r="CY25" i="98"/>
  <c r="CX25" i="98"/>
  <c r="CW25" i="98"/>
  <c r="CV25" i="98"/>
  <c r="CU25" i="98"/>
  <c r="CT25" i="98"/>
  <c r="CS25" i="98"/>
  <c r="CR25" i="98"/>
  <c r="CQ25" i="98"/>
  <c r="CP25" i="98"/>
  <c r="CO25" i="98"/>
  <c r="CN25" i="98"/>
  <c r="CM25" i="98"/>
  <c r="CL25" i="98"/>
  <c r="CK25" i="98"/>
  <c r="CJ25" i="98"/>
  <c r="CI25" i="98"/>
  <c r="CH25" i="98"/>
  <c r="CG25" i="98"/>
  <c r="CF25" i="98"/>
  <c r="CE25" i="98"/>
  <c r="CD25" i="98"/>
  <c r="CC25" i="98"/>
  <c r="CB25" i="98"/>
  <c r="CA25" i="98"/>
  <c r="BZ25" i="98"/>
  <c r="BY25" i="98"/>
  <c r="BX25" i="98"/>
  <c r="BW25" i="98"/>
  <c r="BV25" i="98"/>
  <c r="BU25" i="98"/>
  <c r="BT25" i="98"/>
  <c r="BS25" i="98"/>
  <c r="BR25" i="98"/>
  <c r="BQ25" i="98"/>
  <c r="BP25" i="98"/>
  <c r="BO25" i="98"/>
  <c r="BN25" i="98"/>
  <c r="BM25" i="98"/>
  <c r="BL25" i="98"/>
  <c r="BK25" i="98"/>
  <c r="BJ25" i="98"/>
  <c r="BI25" i="98"/>
  <c r="BH25" i="98"/>
  <c r="BG25" i="98"/>
  <c r="BF25" i="98"/>
  <c r="BE25" i="98"/>
  <c r="BD25" i="98"/>
  <c r="BC25" i="98"/>
  <c r="BB25" i="98"/>
  <c r="BA25" i="98"/>
  <c r="AZ25" i="98"/>
  <c r="AY25" i="98"/>
  <c r="AX25" i="98"/>
  <c r="AW25" i="98"/>
  <c r="AV25" i="98"/>
  <c r="AU25" i="98"/>
  <c r="AT25" i="98"/>
  <c r="AS25" i="98"/>
  <c r="AR25" i="98"/>
  <c r="AQ25" i="98"/>
  <c r="AP25" i="98"/>
  <c r="AO25" i="98"/>
  <c r="AN25" i="98"/>
  <c r="AM25" i="98"/>
  <c r="AL25" i="98"/>
  <c r="AK25" i="98"/>
  <c r="AJ25" i="98"/>
  <c r="AI25" i="98"/>
  <c r="AH25" i="98"/>
  <c r="AG25" i="98"/>
  <c r="AF25" i="98"/>
  <c r="AE25" i="98"/>
  <c r="AD25" i="98"/>
  <c r="AC25" i="98"/>
  <c r="AB25" i="98"/>
  <c r="AA25" i="98"/>
  <c r="Z25" i="98"/>
  <c r="Y25" i="98"/>
  <c r="X25" i="98"/>
  <c r="W25" i="98"/>
  <c r="V25" i="98"/>
  <c r="U25" i="98"/>
  <c r="T25" i="98"/>
  <c r="S25" i="98"/>
  <c r="R25" i="98"/>
  <c r="Q25" i="98"/>
  <c r="P25" i="98"/>
  <c r="O25" i="98"/>
  <c r="N25" i="98"/>
  <c r="M25" i="98"/>
  <c r="L25" i="98"/>
  <c r="K25" i="98"/>
  <c r="J25" i="98"/>
  <c r="I25" i="98"/>
  <c r="H25" i="98"/>
  <c r="G25" i="98"/>
  <c r="F25" i="98"/>
  <c r="E25" i="98"/>
  <c r="D25" i="98"/>
  <c r="C25" i="98"/>
  <c r="B25" i="98"/>
  <c r="DN22" i="98"/>
  <c r="DM22" i="98"/>
  <c r="DL22" i="98"/>
  <c r="DK22" i="98"/>
  <c r="DJ22" i="98"/>
  <c r="DI22" i="98"/>
  <c r="DH22" i="98"/>
  <c r="DG22" i="98"/>
  <c r="DF22" i="98"/>
  <c r="DE22" i="98"/>
  <c r="DD22" i="98"/>
  <c r="DC22" i="98"/>
  <c r="DB22" i="98"/>
  <c r="DA22" i="98"/>
  <c r="CZ22" i="98"/>
  <c r="CY22" i="98"/>
  <c r="CX22" i="98"/>
  <c r="CW22" i="98"/>
  <c r="CV22" i="98"/>
  <c r="CU22" i="98"/>
  <c r="CT22" i="98"/>
  <c r="CS22" i="98"/>
  <c r="CR22" i="98"/>
  <c r="CQ22" i="98"/>
  <c r="CP22" i="98"/>
  <c r="CO22" i="98"/>
  <c r="CN22" i="98"/>
  <c r="CM22" i="98"/>
  <c r="CL22" i="98"/>
  <c r="CK22" i="98"/>
  <c r="CJ22" i="98"/>
  <c r="CI22" i="98"/>
  <c r="CH22" i="98"/>
  <c r="CG22" i="98"/>
  <c r="CF22" i="98"/>
  <c r="CE22" i="98"/>
  <c r="CD22" i="98"/>
  <c r="CC22" i="98"/>
  <c r="CB22" i="98"/>
  <c r="CA22" i="98"/>
  <c r="BZ22" i="98"/>
  <c r="BY22" i="98"/>
  <c r="BX22" i="98"/>
  <c r="BW22" i="98"/>
  <c r="BV22" i="98"/>
  <c r="BU22" i="98"/>
  <c r="BT22" i="98"/>
  <c r="BS22" i="98"/>
  <c r="BR22" i="98"/>
  <c r="BQ22" i="98"/>
  <c r="BP22" i="98"/>
  <c r="BO22" i="98"/>
  <c r="BN22" i="98"/>
  <c r="BM22" i="98"/>
  <c r="BL22" i="98"/>
  <c r="BK22" i="98"/>
  <c r="BJ22" i="98"/>
  <c r="BI22" i="98"/>
  <c r="BH22" i="98"/>
  <c r="BG22" i="98"/>
  <c r="BF22" i="98"/>
  <c r="BE22" i="98"/>
  <c r="BD22" i="98"/>
  <c r="BC22" i="98"/>
  <c r="BB22" i="98"/>
  <c r="BA22" i="98"/>
  <c r="AZ22" i="98"/>
  <c r="AY22" i="98"/>
  <c r="AX22" i="98"/>
  <c r="AW22" i="98"/>
  <c r="AV22" i="98"/>
  <c r="AU22" i="98"/>
  <c r="AT22" i="98"/>
  <c r="AS22" i="98"/>
  <c r="AR22" i="98"/>
  <c r="AQ22" i="98"/>
  <c r="AP22" i="98"/>
  <c r="AO22" i="98"/>
  <c r="AN22" i="98"/>
  <c r="AM22" i="98"/>
  <c r="AL22" i="98"/>
  <c r="AK22" i="98"/>
  <c r="AJ22" i="98"/>
  <c r="AI22" i="98"/>
  <c r="AH22" i="98"/>
  <c r="AG22" i="98"/>
  <c r="AF22" i="98"/>
  <c r="AE22" i="98"/>
  <c r="AD22" i="98"/>
  <c r="AC22" i="98"/>
  <c r="AB22" i="98"/>
  <c r="AA22" i="98"/>
  <c r="Z22" i="98"/>
  <c r="Y22" i="98"/>
  <c r="X22" i="98"/>
  <c r="W22" i="98"/>
  <c r="V22" i="98"/>
  <c r="U22" i="98"/>
  <c r="T22" i="98"/>
  <c r="S22" i="98"/>
  <c r="R22" i="98"/>
  <c r="Q22" i="98"/>
  <c r="P22" i="98"/>
  <c r="O22" i="98"/>
  <c r="N22" i="98"/>
  <c r="M22" i="98"/>
  <c r="L22" i="98"/>
  <c r="K22" i="98"/>
  <c r="J22" i="98"/>
  <c r="I22" i="98"/>
  <c r="H22" i="98"/>
  <c r="G22" i="98"/>
  <c r="F22" i="98"/>
  <c r="E22" i="98"/>
  <c r="D22" i="98"/>
  <c r="C22" i="98"/>
  <c r="B22" i="98"/>
  <c r="DN20" i="98"/>
  <c r="DM20" i="98"/>
  <c r="DL20" i="98"/>
  <c r="DK20" i="98"/>
  <c r="DJ20" i="98"/>
  <c r="DI20" i="98"/>
  <c r="DH20" i="98"/>
  <c r="DG20" i="98"/>
  <c r="DF20" i="98"/>
  <c r="DE20" i="98"/>
  <c r="DD20" i="98"/>
  <c r="DC20" i="98"/>
  <c r="DB20" i="98"/>
  <c r="DA20" i="98"/>
  <c r="CZ20" i="98"/>
  <c r="CY20" i="98"/>
  <c r="CX20" i="98"/>
  <c r="CW20" i="98"/>
  <c r="CV20" i="98"/>
  <c r="CU20" i="98"/>
  <c r="CT20" i="98"/>
  <c r="CS20" i="98"/>
  <c r="CR20" i="98"/>
  <c r="CQ20" i="98"/>
  <c r="CP20" i="98"/>
  <c r="CO20" i="98"/>
  <c r="CN20" i="98"/>
  <c r="CM20" i="98"/>
  <c r="CL20" i="98"/>
  <c r="CK20" i="98"/>
  <c r="CJ20" i="98"/>
  <c r="CI20" i="98"/>
  <c r="CH20" i="98"/>
  <c r="CG20" i="98"/>
  <c r="CF20" i="98"/>
  <c r="CE20" i="98"/>
  <c r="CD20" i="98"/>
  <c r="CC20" i="98"/>
  <c r="CB20" i="98"/>
  <c r="CA20" i="98"/>
  <c r="BZ20" i="98"/>
  <c r="BY20" i="98"/>
  <c r="BX20" i="98"/>
  <c r="BW20" i="98"/>
  <c r="BV20" i="98"/>
  <c r="BU20" i="98"/>
  <c r="BT20" i="98"/>
  <c r="BS20" i="98"/>
  <c r="BR20" i="98"/>
  <c r="BQ20" i="98"/>
  <c r="BP20" i="98"/>
  <c r="BO20" i="98"/>
  <c r="BN20" i="98"/>
  <c r="BM20" i="98"/>
  <c r="BL20" i="98"/>
  <c r="BK20" i="98"/>
  <c r="BJ20" i="98"/>
  <c r="BI20" i="98"/>
  <c r="BH20" i="98"/>
  <c r="BG20" i="98"/>
  <c r="BF20" i="98"/>
  <c r="BE20" i="98"/>
  <c r="BD20" i="98"/>
  <c r="BC20" i="98"/>
  <c r="BB20" i="98"/>
  <c r="BA20" i="98"/>
  <c r="AZ20" i="98"/>
  <c r="AY20" i="98"/>
  <c r="AX20" i="98"/>
  <c r="AW20" i="98"/>
  <c r="AV20" i="98"/>
  <c r="AU20" i="98"/>
  <c r="AT20" i="98"/>
  <c r="AS20" i="98"/>
  <c r="AR20" i="98"/>
  <c r="AQ20" i="98"/>
  <c r="AP20" i="98"/>
  <c r="AO20" i="98"/>
  <c r="AN20" i="98"/>
  <c r="AM20" i="98"/>
  <c r="AL20" i="98"/>
  <c r="AK20" i="98"/>
  <c r="AJ20" i="98"/>
  <c r="AI20" i="98"/>
  <c r="AH20" i="98"/>
  <c r="AG20" i="98"/>
  <c r="AF20" i="98"/>
  <c r="AE20" i="98"/>
  <c r="AD20" i="98"/>
  <c r="AC20" i="98"/>
  <c r="AB20" i="98"/>
  <c r="AA20" i="98"/>
  <c r="Z20" i="98"/>
  <c r="Y20" i="98"/>
  <c r="X20" i="98"/>
  <c r="W20" i="98"/>
  <c r="V20" i="98"/>
  <c r="U20" i="98"/>
  <c r="T20" i="98"/>
  <c r="S20" i="98"/>
  <c r="R20" i="98"/>
  <c r="Q20" i="98"/>
  <c r="P20" i="98"/>
  <c r="O20" i="98"/>
  <c r="N20" i="98"/>
  <c r="M20" i="98"/>
  <c r="L20" i="98"/>
  <c r="K20" i="98"/>
  <c r="J20" i="98"/>
  <c r="I20" i="98"/>
  <c r="H20" i="98"/>
  <c r="G20" i="98"/>
  <c r="F20" i="98"/>
  <c r="E20" i="98"/>
  <c r="D20" i="98"/>
  <c r="C20" i="98"/>
  <c r="B20" i="98"/>
  <c r="DN19" i="98"/>
  <c r="DM19" i="98"/>
  <c r="DL19" i="98"/>
  <c r="DK19" i="98"/>
  <c r="DJ19" i="98"/>
  <c r="DI19" i="98"/>
  <c r="DH19" i="98"/>
  <c r="DG19" i="98"/>
  <c r="DF19" i="98"/>
  <c r="DE19" i="98"/>
  <c r="DD19" i="98"/>
  <c r="DC19" i="98"/>
  <c r="DB19" i="98"/>
  <c r="DA19" i="98"/>
  <c r="CZ19" i="98"/>
  <c r="CY19" i="98"/>
  <c r="CX19" i="98"/>
  <c r="CW19" i="98"/>
  <c r="CV19" i="98"/>
  <c r="CU19" i="98"/>
  <c r="CT19" i="98"/>
  <c r="CS19" i="98"/>
  <c r="CR19" i="98"/>
  <c r="CQ19" i="98"/>
  <c r="CP19" i="98"/>
  <c r="CO19" i="98"/>
  <c r="CN19" i="98"/>
  <c r="CM19" i="98"/>
  <c r="CL19" i="98"/>
  <c r="CK19" i="98"/>
  <c r="CJ19" i="98"/>
  <c r="CI19" i="98"/>
  <c r="CH19" i="98"/>
  <c r="CG19" i="98"/>
  <c r="CF19" i="98"/>
  <c r="CE19" i="98"/>
  <c r="CD19" i="98"/>
  <c r="CC19" i="98"/>
  <c r="CB19" i="98"/>
  <c r="CA19" i="98"/>
  <c r="BZ19" i="98"/>
  <c r="BY19" i="98"/>
  <c r="BX19" i="98"/>
  <c r="BW19" i="98"/>
  <c r="BV19" i="98"/>
  <c r="BU19" i="98"/>
  <c r="BT19" i="98"/>
  <c r="BS19" i="98"/>
  <c r="BR19" i="98"/>
  <c r="BQ19" i="98"/>
  <c r="BP19" i="98"/>
  <c r="BO19" i="98"/>
  <c r="BN19" i="98"/>
  <c r="BM19" i="98"/>
  <c r="BL19" i="98"/>
  <c r="BK19" i="98"/>
  <c r="BJ19" i="98"/>
  <c r="BI19" i="98"/>
  <c r="BH19" i="98"/>
  <c r="BG19" i="98"/>
  <c r="BF19" i="98"/>
  <c r="BE19" i="98"/>
  <c r="BD19" i="98"/>
  <c r="BC19" i="98"/>
  <c r="BB19" i="98"/>
  <c r="BA19" i="98"/>
  <c r="AZ19" i="98"/>
  <c r="AY19" i="98"/>
  <c r="AX19" i="98"/>
  <c r="AW19" i="98"/>
  <c r="AV19" i="98"/>
  <c r="AU19" i="98"/>
  <c r="AT19" i="98"/>
  <c r="AS19" i="98"/>
  <c r="AR19" i="98"/>
  <c r="AQ19" i="98"/>
  <c r="AP19" i="98"/>
  <c r="AO19" i="98"/>
  <c r="AN19" i="98"/>
  <c r="AM19" i="98"/>
  <c r="AL19" i="98"/>
  <c r="AK19" i="98"/>
  <c r="AJ19" i="98"/>
  <c r="AI19" i="98"/>
  <c r="AH19" i="98"/>
  <c r="AG19" i="98"/>
  <c r="AF19" i="98"/>
  <c r="AE19" i="98"/>
  <c r="AD19" i="98"/>
  <c r="AC19" i="98"/>
  <c r="AB19" i="98"/>
  <c r="AA19" i="98"/>
  <c r="Z19" i="98"/>
  <c r="Y19" i="98"/>
  <c r="X19" i="98"/>
  <c r="W19" i="98"/>
  <c r="V19" i="98"/>
  <c r="U19" i="98"/>
  <c r="T19" i="98"/>
  <c r="S19" i="98"/>
  <c r="R19" i="98"/>
  <c r="Q19" i="98"/>
  <c r="P19" i="98"/>
  <c r="O19" i="98"/>
  <c r="N19" i="98"/>
  <c r="M19" i="98"/>
  <c r="L19" i="98"/>
  <c r="K19" i="98"/>
  <c r="J19" i="98"/>
  <c r="I19" i="98"/>
  <c r="H19" i="98"/>
  <c r="G19" i="98"/>
  <c r="F19" i="98"/>
  <c r="E19" i="98"/>
  <c r="D19" i="98"/>
  <c r="C19" i="98"/>
  <c r="B19" i="98"/>
  <c r="DN17" i="98"/>
  <c r="DM17" i="98"/>
  <c r="DL17" i="98"/>
  <c r="DK17" i="98"/>
  <c r="DJ17" i="98"/>
  <c r="DI17" i="98"/>
  <c r="DH17" i="98"/>
  <c r="DG17" i="98"/>
  <c r="DF17" i="98"/>
  <c r="DE17" i="98"/>
  <c r="DD17" i="98"/>
  <c r="DC17" i="98"/>
  <c r="DB17" i="98"/>
  <c r="DA17" i="98"/>
  <c r="CZ17" i="98"/>
  <c r="CY17" i="98"/>
  <c r="CX17" i="98"/>
  <c r="CW17" i="98"/>
  <c r="CV17" i="98"/>
  <c r="CU17" i="98"/>
  <c r="CT17" i="98"/>
  <c r="CS17" i="98"/>
  <c r="CR17" i="98"/>
  <c r="CQ17" i="98"/>
  <c r="CP17" i="98"/>
  <c r="CO17" i="98"/>
  <c r="CN17" i="98"/>
  <c r="CM17" i="98"/>
  <c r="CL17" i="98"/>
  <c r="CK17" i="98"/>
  <c r="CJ17" i="98"/>
  <c r="CI17" i="98"/>
  <c r="CH17" i="98"/>
  <c r="CG17" i="98"/>
  <c r="CF17" i="98"/>
  <c r="CE17" i="98"/>
  <c r="CD17" i="98"/>
  <c r="CC17" i="98"/>
  <c r="CB17" i="98"/>
  <c r="CA17" i="98"/>
  <c r="BZ17" i="98"/>
  <c r="BY17" i="98"/>
  <c r="BX17" i="98"/>
  <c r="BW17" i="98"/>
  <c r="BV17" i="98"/>
  <c r="BU17" i="98"/>
  <c r="BT17" i="98"/>
  <c r="BS17" i="98"/>
  <c r="BR17" i="98"/>
  <c r="BQ17" i="98"/>
  <c r="BP17" i="98"/>
  <c r="BO17" i="98"/>
  <c r="BN17" i="98"/>
  <c r="BM17" i="98"/>
  <c r="BL17" i="98"/>
  <c r="BK17" i="98"/>
  <c r="BJ17" i="98"/>
  <c r="BI17" i="98"/>
  <c r="BH17" i="98"/>
  <c r="BG17" i="98"/>
  <c r="BF17" i="98"/>
  <c r="BE17" i="98"/>
  <c r="BD17" i="98"/>
  <c r="BC17" i="98"/>
  <c r="BB17" i="98"/>
  <c r="BA17" i="98"/>
  <c r="AZ17" i="98"/>
  <c r="AY17" i="98"/>
  <c r="AX17" i="98"/>
  <c r="AW17" i="98"/>
  <c r="AV17" i="98"/>
  <c r="AU17" i="98"/>
  <c r="AT17" i="98"/>
  <c r="AS17" i="98"/>
  <c r="AR17" i="98"/>
  <c r="AQ17" i="98"/>
  <c r="AP17" i="98"/>
  <c r="AO17" i="98"/>
  <c r="AN17" i="98"/>
  <c r="AM17" i="98"/>
  <c r="AL17" i="98"/>
  <c r="AK17" i="98"/>
  <c r="AJ17" i="98"/>
  <c r="AI17" i="98"/>
  <c r="AH17" i="98"/>
  <c r="AG17" i="98"/>
  <c r="AF17" i="98"/>
  <c r="AE17" i="98"/>
  <c r="AD17" i="98"/>
  <c r="AC17" i="98"/>
  <c r="AB17" i="98"/>
  <c r="AA17" i="98"/>
  <c r="Z17" i="98"/>
  <c r="Y17" i="98"/>
  <c r="X17" i="98"/>
  <c r="W17" i="98"/>
  <c r="V17" i="98"/>
  <c r="U17" i="98"/>
  <c r="T17" i="98"/>
  <c r="S17" i="98"/>
  <c r="R17" i="98"/>
  <c r="Q17" i="98"/>
  <c r="P17" i="98"/>
  <c r="O17" i="98"/>
  <c r="N17" i="98"/>
  <c r="M17" i="98"/>
  <c r="L17" i="98"/>
  <c r="K17" i="98"/>
  <c r="J17" i="98"/>
  <c r="I17" i="98"/>
  <c r="H17" i="98"/>
  <c r="G17" i="98"/>
  <c r="F17" i="98"/>
  <c r="E17" i="98"/>
  <c r="D17" i="98"/>
  <c r="C17" i="98"/>
  <c r="B17" i="98"/>
  <c r="DN16" i="98"/>
  <c r="DM16" i="98"/>
  <c r="DL16" i="98"/>
  <c r="DK16" i="98"/>
  <c r="DJ16" i="98"/>
  <c r="DI16" i="98"/>
  <c r="DH16" i="98"/>
  <c r="DG16" i="98"/>
  <c r="DF16" i="98"/>
  <c r="DE16" i="98"/>
  <c r="DD16" i="98"/>
  <c r="DC16" i="98"/>
  <c r="DB16" i="98"/>
  <c r="DA16" i="98"/>
  <c r="CZ16" i="98"/>
  <c r="CY16" i="98"/>
  <c r="CX16" i="98"/>
  <c r="CW16" i="98"/>
  <c r="CV16" i="98"/>
  <c r="CU16" i="98"/>
  <c r="CT16" i="98"/>
  <c r="CS16" i="98"/>
  <c r="CR16" i="98"/>
  <c r="CQ16" i="98"/>
  <c r="CP16" i="98"/>
  <c r="CO16" i="98"/>
  <c r="CN16" i="98"/>
  <c r="CM16" i="98"/>
  <c r="CL16" i="98"/>
  <c r="CK16" i="98"/>
  <c r="CJ16" i="98"/>
  <c r="CI16" i="98"/>
  <c r="CH16" i="98"/>
  <c r="CG16" i="98"/>
  <c r="CF16" i="98"/>
  <c r="CE16" i="98"/>
  <c r="CD16" i="98"/>
  <c r="CC16" i="98"/>
  <c r="CB16" i="98"/>
  <c r="CA16" i="98"/>
  <c r="BZ16" i="98"/>
  <c r="BY16" i="98"/>
  <c r="BX16" i="98"/>
  <c r="BW16" i="98"/>
  <c r="BV16" i="98"/>
  <c r="BU16" i="98"/>
  <c r="BT16" i="98"/>
  <c r="BS16" i="98"/>
  <c r="BR16" i="98"/>
  <c r="BQ16" i="98"/>
  <c r="BP16" i="98"/>
  <c r="BO16" i="98"/>
  <c r="BN16" i="98"/>
  <c r="BM16" i="98"/>
  <c r="BL16" i="98"/>
  <c r="BK16" i="98"/>
  <c r="BJ16" i="98"/>
  <c r="BI16" i="98"/>
  <c r="BH16" i="98"/>
  <c r="BG16" i="98"/>
  <c r="BF16" i="98"/>
  <c r="BE16" i="98"/>
  <c r="BD16" i="98"/>
  <c r="BC16" i="98"/>
  <c r="BB16" i="98"/>
  <c r="BA16" i="98"/>
  <c r="AZ16" i="98"/>
  <c r="AY16" i="98"/>
  <c r="AX16" i="98"/>
  <c r="AW16" i="98"/>
  <c r="AV16" i="98"/>
  <c r="AU16" i="98"/>
  <c r="AT16" i="98"/>
  <c r="AS16" i="98"/>
  <c r="AR16" i="98"/>
  <c r="AQ16" i="98"/>
  <c r="AP16" i="98"/>
  <c r="AO16" i="98"/>
  <c r="AN16" i="98"/>
  <c r="AM16" i="98"/>
  <c r="AL16" i="98"/>
  <c r="AK16" i="98"/>
  <c r="AJ16" i="98"/>
  <c r="AI16" i="98"/>
  <c r="AH16" i="98"/>
  <c r="AG16" i="98"/>
  <c r="AF16" i="98"/>
  <c r="AE16" i="98"/>
  <c r="AD16" i="98"/>
  <c r="AC16" i="98"/>
  <c r="AB16" i="98"/>
  <c r="AA16" i="98"/>
  <c r="Z16" i="98"/>
  <c r="Y16" i="98"/>
  <c r="X16" i="98"/>
  <c r="W16" i="98"/>
  <c r="V16" i="98"/>
  <c r="U16" i="98"/>
  <c r="T16" i="98"/>
  <c r="S16" i="98"/>
  <c r="R16" i="98"/>
  <c r="Q16" i="98"/>
  <c r="P16" i="98"/>
  <c r="O16" i="98"/>
  <c r="N16" i="98"/>
  <c r="M16" i="98"/>
  <c r="L16" i="98"/>
  <c r="K16" i="98"/>
  <c r="J16" i="98"/>
  <c r="I16" i="98"/>
  <c r="H16" i="98"/>
  <c r="G16" i="98"/>
  <c r="F16" i="98"/>
  <c r="E16" i="98"/>
  <c r="D16" i="98"/>
  <c r="C16" i="98"/>
  <c r="B16" i="98"/>
  <c r="DN14" i="98"/>
  <c r="DM14" i="98"/>
  <c r="DL14" i="98"/>
  <c r="DK14" i="98"/>
  <c r="DJ14" i="98"/>
  <c r="DI14" i="98"/>
  <c r="DH14" i="98"/>
  <c r="DG14" i="98"/>
  <c r="DF14" i="98"/>
  <c r="DE14" i="98"/>
  <c r="DD14" i="98"/>
  <c r="DC14" i="98"/>
  <c r="DB14" i="98"/>
  <c r="DA14" i="98"/>
  <c r="CZ14" i="98"/>
  <c r="CY14" i="98"/>
  <c r="CX14" i="98"/>
  <c r="CW14" i="98"/>
  <c r="CV14" i="98"/>
  <c r="CU14" i="98"/>
  <c r="CT14" i="98"/>
  <c r="CS14" i="98"/>
  <c r="CR14" i="98"/>
  <c r="CQ14" i="98"/>
  <c r="CP14" i="98"/>
  <c r="CO14" i="98"/>
  <c r="CN14" i="98"/>
  <c r="CM14" i="98"/>
  <c r="CL14" i="98"/>
  <c r="CK14" i="98"/>
  <c r="CJ14" i="98"/>
  <c r="CI14" i="98"/>
  <c r="CH14" i="98"/>
  <c r="CG14" i="98"/>
  <c r="CF14" i="98"/>
  <c r="CE14" i="98"/>
  <c r="CD14" i="98"/>
  <c r="CC14" i="98"/>
  <c r="CB14" i="98"/>
  <c r="CA14" i="98"/>
  <c r="BZ14" i="98"/>
  <c r="BY14" i="98"/>
  <c r="BX14" i="98"/>
  <c r="BW14" i="98"/>
  <c r="BV14" i="98"/>
  <c r="BU14" i="98"/>
  <c r="BT14" i="98"/>
  <c r="BS14" i="98"/>
  <c r="BR14" i="98"/>
  <c r="BQ14" i="98"/>
  <c r="BP14" i="98"/>
  <c r="BO14" i="98"/>
  <c r="BN14" i="98"/>
  <c r="BM14" i="98"/>
  <c r="BL14" i="98"/>
  <c r="BK14" i="98"/>
  <c r="BJ14" i="98"/>
  <c r="BI14" i="98"/>
  <c r="BH14" i="98"/>
  <c r="BG14" i="98"/>
  <c r="BF14" i="98"/>
  <c r="BE14" i="98"/>
  <c r="BD14" i="98"/>
  <c r="BC14" i="98"/>
  <c r="BB14" i="98"/>
  <c r="BA14" i="98"/>
  <c r="AZ14" i="98"/>
  <c r="AY14" i="98"/>
  <c r="AX14" i="98"/>
  <c r="AW14" i="98"/>
  <c r="AV14" i="98"/>
  <c r="AU14" i="98"/>
  <c r="AT14" i="98"/>
  <c r="AS14" i="98"/>
  <c r="AR14" i="98"/>
  <c r="AQ14" i="98"/>
  <c r="AP14" i="98"/>
  <c r="AO14" i="98"/>
  <c r="AN14" i="98"/>
  <c r="AM14" i="98"/>
  <c r="AL14" i="98"/>
  <c r="AK14" i="98"/>
  <c r="AJ14" i="98"/>
  <c r="AI14" i="98"/>
  <c r="AH14" i="98"/>
  <c r="AG14" i="98"/>
  <c r="AF14" i="98"/>
  <c r="AE14" i="98"/>
  <c r="AD14" i="98"/>
  <c r="AC14" i="98"/>
  <c r="AB14" i="98"/>
  <c r="AA14" i="98"/>
  <c r="Z14" i="98"/>
  <c r="Y14" i="98"/>
  <c r="X14" i="98"/>
  <c r="W14" i="98"/>
  <c r="V14" i="98"/>
  <c r="U14" i="98"/>
  <c r="T14" i="98"/>
  <c r="S14" i="98"/>
  <c r="R14" i="98"/>
  <c r="Q14" i="98"/>
  <c r="P14" i="98"/>
  <c r="O14" i="98"/>
  <c r="N14" i="98"/>
  <c r="M14" i="98"/>
  <c r="L14" i="98"/>
  <c r="K14" i="98"/>
  <c r="J14" i="98"/>
  <c r="I14" i="98"/>
  <c r="H14" i="98"/>
  <c r="G14" i="98"/>
  <c r="F14" i="98"/>
  <c r="E14" i="98"/>
  <c r="D14" i="98"/>
  <c r="C14" i="98"/>
  <c r="B14" i="98"/>
  <c r="DN13" i="98"/>
  <c r="DM13" i="98"/>
  <c r="DL13" i="98"/>
  <c r="DK13" i="98"/>
  <c r="DJ13" i="98"/>
  <c r="DI13" i="98"/>
  <c r="DH13" i="98"/>
  <c r="DG13" i="98"/>
  <c r="DF13" i="98"/>
  <c r="DE13" i="98"/>
  <c r="DD13" i="98"/>
  <c r="DC13" i="98"/>
  <c r="DB13" i="98"/>
  <c r="DA13" i="98"/>
  <c r="CZ13" i="98"/>
  <c r="CY13" i="98"/>
  <c r="CX13" i="98"/>
  <c r="CW13" i="98"/>
  <c r="CV13" i="98"/>
  <c r="CU13" i="98"/>
  <c r="CT13" i="98"/>
  <c r="CS13" i="98"/>
  <c r="CR13" i="98"/>
  <c r="CQ13" i="98"/>
  <c r="CP13" i="98"/>
  <c r="CO13" i="98"/>
  <c r="CN13" i="98"/>
  <c r="CM13" i="98"/>
  <c r="CL13" i="98"/>
  <c r="CK13" i="98"/>
  <c r="CJ13" i="98"/>
  <c r="CI13" i="98"/>
  <c r="CH13" i="98"/>
  <c r="CG13" i="98"/>
  <c r="CF13" i="98"/>
  <c r="CE13" i="98"/>
  <c r="CD13" i="98"/>
  <c r="CC13" i="98"/>
  <c r="CB13" i="98"/>
  <c r="CA13" i="98"/>
  <c r="BZ13" i="98"/>
  <c r="BY13" i="98"/>
  <c r="BX13" i="98"/>
  <c r="BW13" i="98"/>
  <c r="BV13" i="98"/>
  <c r="BU13" i="98"/>
  <c r="BT13" i="98"/>
  <c r="BS13" i="98"/>
  <c r="BR13" i="98"/>
  <c r="BQ13" i="98"/>
  <c r="BP13" i="98"/>
  <c r="BO13" i="98"/>
  <c r="BN13" i="98"/>
  <c r="BM13" i="98"/>
  <c r="BL13" i="98"/>
  <c r="BK13" i="98"/>
  <c r="BJ13" i="98"/>
  <c r="BI13" i="98"/>
  <c r="BH13" i="98"/>
  <c r="BG13" i="98"/>
  <c r="BF13" i="98"/>
  <c r="BE13" i="98"/>
  <c r="BD13" i="98"/>
  <c r="BC13" i="98"/>
  <c r="BB13" i="98"/>
  <c r="BA13" i="98"/>
  <c r="AZ13" i="98"/>
  <c r="AY13" i="98"/>
  <c r="AX13" i="98"/>
  <c r="AW13" i="98"/>
  <c r="AV13" i="98"/>
  <c r="AU13" i="98"/>
  <c r="AT13" i="98"/>
  <c r="AS13" i="98"/>
  <c r="AR13" i="98"/>
  <c r="AQ13" i="98"/>
  <c r="AP13" i="98"/>
  <c r="AO13" i="98"/>
  <c r="AN13" i="98"/>
  <c r="AM13" i="98"/>
  <c r="AL13" i="98"/>
  <c r="AK13" i="98"/>
  <c r="AJ13" i="98"/>
  <c r="AI13" i="98"/>
  <c r="AH13" i="98"/>
  <c r="AG13" i="98"/>
  <c r="AF13" i="98"/>
  <c r="AE13" i="98"/>
  <c r="AD13" i="98"/>
  <c r="AC13" i="98"/>
  <c r="AB13" i="98"/>
  <c r="AA13" i="98"/>
  <c r="Z13" i="98"/>
  <c r="Y13" i="98"/>
  <c r="X13" i="98"/>
  <c r="W13" i="98"/>
  <c r="V13" i="98"/>
  <c r="U13" i="98"/>
  <c r="T13" i="98"/>
  <c r="S13" i="98"/>
  <c r="R13" i="98"/>
  <c r="Q13" i="98"/>
  <c r="P13" i="98"/>
  <c r="O13" i="98"/>
  <c r="N13" i="98"/>
  <c r="M13" i="98"/>
  <c r="L13" i="98"/>
  <c r="K13" i="98"/>
  <c r="J13" i="98"/>
  <c r="I13" i="98"/>
  <c r="H13" i="98"/>
  <c r="G13" i="98"/>
  <c r="F13" i="98"/>
  <c r="E13" i="98"/>
  <c r="D13" i="98"/>
  <c r="C13" i="98"/>
  <c r="B13" i="98"/>
  <c r="DN11" i="98"/>
  <c r="DM11" i="98"/>
  <c r="DL11" i="98"/>
  <c r="DK11" i="98"/>
  <c r="DJ11" i="98"/>
  <c r="DI11" i="98"/>
  <c r="DH11" i="98"/>
  <c r="DG11" i="98"/>
  <c r="DF11" i="98"/>
  <c r="DE11" i="98"/>
  <c r="DD11" i="98"/>
  <c r="DC11" i="98"/>
  <c r="DB11" i="98"/>
  <c r="DA11" i="98"/>
  <c r="CZ11" i="98"/>
  <c r="CY11" i="98"/>
  <c r="CX11" i="98"/>
  <c r="CW11" i="98"/>
  <c r="CV11" i="98"/>
  <c r="CU11" i="98"/>
  <c r="CT11" i="98"/>
  <c r="CS11" i="98"/>
  <c r="CR11" i="98"/>
  <c r="CQ11" i="98"/>
  <c r="CP11" i="98"/>
  <c r="CO11" i="98"/>
  <c r="CN11" i="98"/>
  <c r="CM11" i="98"/>
  <c r="CL11" i="98"/>
  <c r="CK11" i="98"/>
  <c r="CJ11" i="98"/>
  <c r="CI11" i="98"/>
  <c r="CH11" i="98"/>
  <c r="CG11" i="98"/>
  <c r="CF11" i="98"/>
  <c r="CE11" i="98"/>
  <c r="CD11" i="98"/>
  <c r="CC11" i="98"/>
  <c r="CB11" i="98"/>
  <c r="CA11" i="98"/>
  <c r="BZ11" i="98"/>
  <c r="BY11" i="98"/>
  <c r="BX11" i="98"/>
  <c r="BW11" i="98"/>
  <c r="BV11" i="98"/>
  <c r="BU11" i="98"/>
  <c r="BT11" i="98"/>
  <c r="BS11" i="98"/>
  <c r="BR11" i="98"/>
  <c r="BQ11" i="98"/>
  <c r="BP11" i="98"/>
  <c r="BO11" i="98"/>
  <c r="BN11" i="98"/>
  <c r="BM11" i="98"/>
  <c r="BL11" i="98"/>
  <c r="BK11" i="98"/>
  <c r="BJ11" i="98"/>
  <c r="BI11" i="98"/>
  <c r="BH11" i="98"/>
  <c r="BG11" i="98"/>
  <c r="BF11" i="98"/>
  <c r="BE11" i="98"/>
  <c r="BD11" i="98"/>
  <c r="BC11" i="98"/>
  <c r="BB11" i="98"/>
  <c r="BA11" i="98"/>
  <c r="AZ11" i="98"/>
  <c r="AY11" i="98"/>
  <c r="AX11" i="98"/>
  <c r="AW11" i="98"/>
  <c r="AV11" i="98"/>
  <c r="AU11" i="98"/>
  <c r="AT11" i="98"/>
  <c r="AS11" i="98"/>
  <c r="AR11" i="98"/>
  <c r="AQ11" i="98"/>
  <c r="AP11" i="98"/>
  <c r="AO11" i="98"/>
  <c r="AN11" i="98"/>
  <c r="AM11" i="98"/>
  <c r="AL11" i="98"/>
  <c r="AK11" i="98"/>
  <c r="AJ11" i="98"/>
  <c r="AI11" i="98"/>
  <c r="AH11" i="98"/>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E11" i="98"/>
  <c r="D11" i="98"/>
  <c r="C11" i="98"/>
  <c r="B11" i="98"/>
  <c r="DN10" i="98"/>
  <c r="DM10" i="98"/>
  <c r="DL10" i="98"/>
  <c r="DK10" i="98"/>
  <c r="DJ10" i="98"/>
  <c r="DI10" i="98"/>
  <c r="DH10" i="98"/>
  <c r="DG10" i="98"/>
  <c r="DF10" i="98"/>
  <c r="DE10" i="98"/>
  <c r="DD10" i="98"/>
  <c r="DC10" i="98"/>
  <c r="DB10" i="98"/>
  <c r="DA10" i="98"/>
  <c r="CZ10" i="98"/>
  <c r="CY10" i="98"/>
  <c r="CX10" i="98"/>
  <c r="CW10" i="98"/>
  <c r="CV10" i="98"/>
  <c r="CU10" i="98"/>
  <c r="CT10" i="98"/>
  <c r="CS10" i="98"/>
  <c r="CR10" i="98"/>
  <c r="CQ10" i="98"/>
  <c r="CP10" i="98"/>
  <c r="CO10" i="98"/>
  <c r="CN10" i="98"/>
  <c r="CM10" i="98"/>
  <c r="CL10" i="98"/>
  <c r="CK10" i="98"/>
  <c r="CJ10" i="98"/>
  <c r="CI10" i="98"/>
  <c r="CH10" i="98"/>
  <c r="CG10" i="98"/>
  <c r="CF10" i="98"/>
  <c r="CE10" i="98"/>
  <c r="CD10" i="98"/>
  <c r="CC10" i="98"/>
  <c r="CB10" i="98"/>
  <c r="CA10" i="98"/>
  <c r="BZ10" i="98"/>
  <c r="BY10" i="98"/>
  <c r="BX10" i="98"/>
  <c r="BW10" i="98"/>
  <c r="BV10" i="98"/>
  <c r="BU10" i="98"/>
  <c r="BT10" i="98"/>
  <c r="BS10" i="98"/>
  <c r="BR10" i="98"/>
  <c r="BQ10" i="98"/>
  <c r="BP10" i="98"/>
  <c r="BO10" i="98"/>
  <c r="BN10" i="98"/>
  <c r="BM10" i="98"/>
  <c r="BL10" i="98"/>
  <c r="BK10" i="98"/>
  <c r="BJ10" i="98"/>
  <c r="BI10" i="98"/>
  <c r="BH10" i="98"/>
  <c r="BG10" i="98"/>
  <c r="BF10" i="98"/>
  <c r="BE10" i="98"/>
  <c r="BD10" i="98"/>
  <c r="BC10" i="98"/>
  <c r="BB10" i="98"/>
  <c r="BA10" i="98"/>
  <c r="AZ10" i="98"/>
  <c r="AY10" i="98"/>
  <c r="AX10" i="98"/>
  <c r="AW10" i="98"/>
  <c r="AV10" i="98"/>
  <c r="AU10" i="98"/>
  <c r="AT10" i="98"/>
  <c r="AS10" i="98"/>
  <c r="AR10" i="98"/>
  <c r="AQ10" i="98"/>
  <c r="AP10" i="98"/>
  <c r="AO10" i="98"/>
  <c r="AN10" i="98"/>
  <c r="AM10" i="98"/>
  <c r="AL10" i="98"/>
  <c r="AK10" i="98"/>
  <c r="AJ10" i="98"/>
  <c r="AI10" i="98"/>
  <c r="AH10"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E10" i="98"/>
  <c r="D10" i="98"/>
  <c r="C10" i="98"/>
  <c r="B10" i="98"/>
  <c r="DN8" i="98"/>
  <c r="DM8" i="98"/>
  <c r="DL8" i="98"/>
  <c r="DK8" i="98"/>
  <c r="DJ8" i="98"/>
  <c r="DI8" i="98"/>
  <c r="DH8" i="98"/>
  <c r="DG8" i="98"/>
  <c r="DF8" i="98"/>
  <c r="DE8" i="98"/>
  <c r="DD8" i="98"/>
  <c r="DC8" i="98"/>
  <c r="DB8" i="98"/>
  <c r="DA8" i="98"/>
  <c r="CZ8" i="98"/>
  <c r="CY8" i="98"/>
  <c r="CX8" i="98"/>
  <c r="CW8" i="98"/>
  <c r="CV8" i="98"/>
  <c r="CU8" i="98"/>
  <c r="CT8" i="98"/>
  <c r="CS8" i="98"/>
  <c r="CR8" i="98"/>
  <c r="CQ8" i="98"/>
  <c r="CP8" i="98"/>
  <c r="CO8" i="98"/>
  <c r="CN8" i="98"/>
  <c r="CM8" i="98"/>
  <c r="CL8" i="98"/>
  <c r="CK8" i="98"/>
  <c r="CJ8" i="98"/>
  <c r="CI8" i="98"/>
  <c r="CH8" i="98"/>
  <c r="CG8" i="98"/>
  <c r="CF8" i="98"/>
  <c r="CE8" i="98"/>
  <c r="CD8" i="98"/>
  <c r="CC8" i="98"/>
  <c r="CB8" i="98"/>
  <c r="CA8" i="98"/>
  <c r="BZ8" i="98"/>
  <c r="BY8" i="98"/>
  <c r="BX8" i="98"/>
  <c r="BW8" i="98"/>
  <c r="BV8" i="98"/>
  <c r="BU8" i="98"/>
  <c r="BT8" i="98"/>
  <c r="BS8" i="98"/>
  <c r="BR8" i="98"/>
  <c r="BQ8" i="98"/>
  <c r="BP8" i="98"/>
  <c r="BO8" i="98"/>
  <c r="BN8" i="98"/>
  <c r="BM8" i="98"/>
  <c r="BL8" i="98"/>
  <c r="BK8" i="98"/>
  <c r="BJ8" i="98"/>
  <c r="BI8" i="98"/>
  <c r="BH8" i="98"/>
  <c r="BG8" i="98"/>
  <c r="BF8" i="98"/>
  <c r="BE8" i="98"/>
  <c r="BD8" i="98"/>
  <c r="BC8" i="98"/>
  <c r="BB8" i="98"/>
  <c r="BA8" i="98"/>
  <c r="AZ8" i="98"/>
  <c r="AY8" i="98"/>
  <c r="AX8" i="98"/>
  <c r="AW8" i="98"/>
  <c r="AV8" i="98"/>
  <c r="AU8" i="98"/>
  <c r="AT8" i="98"/>
  <c r="AS8" i="98"/>
  <c r="AR8" i="98"/>
  <c r="AQ8" i="98"/>
  <c r="AP8" i="98"/>
  <c r="AO8" i="98"/>
  <c r="AN8" i="98"/>
  <c r="AM8" i="98"/>
  <c r="AL8" i="98"/>
  <c r="AK8" i="98"/>
  <c r="AJ8" i="98"/>
  <c r="AI8" i="98"/>
  <c r="AH8" i="98"/>
  <c r="AG8" i="98"/>
  <c r="AF8" i="98"/>
  <c r="AE8" i="98"/>
  <c r="AD8" i="98"/>
  <c r="AC8" i="98"/>
  <c r="AB8" i="98"/>
  <c r="AA8" i="98"/>
  <c r="Z8" i="98"/>
  <c r="Y8" i="98"/>
  <c r="X8" i="98"/>
  <c r="W8" i="98"/>
  <c r="V8" i="98"/>
  <c r="U8" i="98"/>
  <c r="T8" i="98"/>
  <c r="S8" i="98"/>
  <c r="R8" i="98"/>
  <c r="Q8" i="98"/>
  <c r="P8" i="98"/>
  <c r="O8" i="98"/>
  <c r="N8" i="98"/>
  <c r="M8" i="98"/>
  <c r="L8" i="98"/>
  <c r="K8" i="98"/>
  <c r="J8" i="98"/>
  <c r="I8" i="98"/>
  <c r="H8" i="98"/>
  <c r="G8" i="98"/>
  <c r="F8" i="98"/>
  <c r="E8" i="98"/>
  <c r="D8" i="98"/>
  <c r="C8" i="98"/>
  <c r="B8" i="98"/>
  <c r="DN7" i="98"/>
  <c r="DM7" i="98"/>
  <c r="DL7" i="98"/>
  <c r="DK7" i="98"/>
  <c r="DJ7" i="98"/>
  <c r="DI7" i="98"/>
  <c r="DH7" i="98"/>
  <c r="DG7" i="98"/>
  <c r="DF7" i="98"/>
  <c r="DE7" i="98"/>
  <c r="DD7" i="98"/>
  <c r="DC7" i="98"/>
  <c r="DB7" i="98"/>
  <c r="DA7" i="98"/>
  <c r="CZ7" i="98"/>
  <c r="CY7" i="98"/>
  <c r="CX7" i="98"/>
  <c r="CW7" i="98"/>
  <c r="CV7" i="98"/>
  <c r="CU7" i="98"/>
  <c r="CT7" i="98"/>
  <c r="CS7" i="98"/>
  <c r="CR7" i="98"/>
  <c r="CQ7" i="98"/>
  <c r="CP7" i="98"/>
  <c r="CO7" i="98"/>
  <c r="CN7" i="98"/>
  <c r="CM7" i="98"/>
  <c r="CL7" i="98"/>
  <c r="CK7" i="98"/>
  <c r="CJ7" i="98"/>
  <c r="CI7" i="98"/>
  <c r="CH7" i="98"/>
  <c r="CG7" i="98"/>
  <c r="CF7" i="98"/>
  <c r="CE7" i="98"/>
  <c r="CD7" i="98"/>
  <c r="CC7" i="98"/>
  <c r="CB7" i="98"/>
  <c r="CA7" i="98"/>
  <c r="BZ7" i="98"/>
  <c r="BY7" i="98"/>
  <c r="BX7" i="98"/>
  <c r="BW7" i="98"/>
  <c r="BV7" i="98"/>
  <c r="BU7" i="98"/>
  <c r="BT7" i="98"/>
  <c r="BS7" i="98"/>
  <c r="BR7" i="98"/>
  <c r="BQ7" i="98"/>
  <c r="BP7" i="98"/>
  <c r="BO7" i="98"/>
  <c r="BN7" i="98"/>
  <c r="BM7" i="98"/>
  <c r="BL7" i="98"/>
  <c r="BK7" i="98"/>
  <c r="BJ7" i="98"/>
  <c r="BI7" i="98"/>
  <c r="BH7" i="98"/>
  <c r="BG7" i="98"/>
  <c r="BF7" i="98"/>
  <c r="BE7" i="98"/>
  <c r="BD7" i="98"/>
  <c r="BC7" i="98"/>
  <c r="BB7" i="98"/>
  <c r="BA7" i="98"/>
  <c r="AZ7" i="98"/>
  <c r="AY7" i="98"/>
  <c r="AX7" i="98"/>
  <c r="AW7" i="98"/>
  <c r="AV7" i="98"/>
  <c r="AU7" i="98"/>
  <c r="AT7" i="98"/>
  <c r="AS7" i="98"/>
  <c r="AR7" i="98"/>
  <c r="AQ7" i="98"/>
  <c r="AP7" i="98"/>
  <c r="AO7" i="98"/>
  <c r="AN7" i="98"/>
  <c r="AM7" i="98"/>
  <c r="AL7" i="98"/>
  <c r="AK7" i="98"/>
  <c r="AJ7" i="98"/>
  <c r="AI7" i="98"/>
  <c r="AH7" i="98"/>
  <c r="AG7" i="98"/>
  <c r="AF7" i="98"/>
  <c r="AE7" i="98"/>
  <c r="AD7" i="98"/>
  <c r="AC7" i="98"/>
  <c r="AB7" i="98"/>
  <c r="AA7" i="98"/>
  <c r="Z7" i="98"/>
  <c r="Y7" i="98"/>
  <c r="X7" i="98"/>
  <c r="W7" i="98"/>
  <c r="V7" i="98"/>
  <c r="U7" i="98"/>
  <c r="T7" i="98"/>
  <c r="S7" i="98"/>
  <c r="R7" i="98"/>
  <c r="Q7" i="98"/>
  <c r="P7" i="98"/>
  <c r="O7" i="98"/>
  <c r="N7" i="98"/>
  <c r="M7" i="98"/>
  <c r="L7" i="98"/>
  <c r="K7" i="98"/>
  <c r="J7" i="98"/>
  <c r="I7" i="98"/>
  <c r="H7" i="98"/>
  <c r="G7" i="98"/>
  <c r="F7" i="98"/>
  <c r="E7" i="98"/>
  <c r="D7" i="98"/>
  <c r="C7" i="98"/>
  <c r="B7" i="98"/>
  <c r="DN5" i="98"/>
  <c r="DM5" i="98"/>
  <c r="DL5" i="98"/>
  <c r="DK5" i="98"/>
  <c r="DJ5" i="98"/>
  <c r="DI5" i="98"/>
  <c r="DH5" i="98"/>
  <c r="DG5" i="98"/>
  <c r="DF5" i="98"/>
  <c r="DE5" i="98"/>
  <c r="DD5" i="98"/>
  <c r="DC5" i="98"/>
  <c r="DB5" i="98"/>
  <c r="DA5" i="98"/>
  <c r="CZ5" i="98"/>
  <c r="CY5" i="98"/>
  <c r="CX5" i="98"/>
  <c r="CW5" i="98"/>
  <c r="CV5" i="98"/>
  <c r="CU5" i="98"/>
  <c r="CT5" i="98"/>
  <c r="CS5" i="98"/>
  <c r="CR5" i="98"/>
  <c r="CQ5" i="98"/>
  <c r="CP5" i="98"/>
  <c r="CO5" i="98"/>
  <c r="CN5" i="98"/>
  <c r="CM5" i="98"/>
  <c r="CL5" i="98"/>
  <c r="CK5" i="98"/>
  <c r="CJ5" i="98"/>
  <c r="CI5" i="98"/>
  <c r="CH5" i="98"/>
  <c r="CG5" i="98"/>
  <c r="CF5" i="98"/>
  <c r="CE5" i="98"/>
  <c r="CD5" i="98"/>
  <c r="CC5" i="98"/>
  <c r="CB5" i="98"/>
  <c r="CA5" i="98"/>
  <c r="BZ5" i="98"/>
  <c r="BY5" i="98"/>
  <c r="BX5" i="98"/>
  <c r="BW5" i="98"/>
  <c r="BV5" i="98"/>
  <c r="BU5" i="98"/>
  <c r="BT5" i="98"/>
  <c r="BS5" i="98"/>
  <c r="BR5" i="98"/>
  <c r="BQ5" i="98"/>
  <c r="BP5" i="98"/>
  <c r="BO5" i="98"/>
  <c r="BN5" i="98"/>
  <c r="BM5" i="98"/>
  <c r="BL5" i="98"/>
  <c r="BK5" i="98"/>
  <c r="BJ5" i="98"/>
  <c r="BI5" i="98"/>
  <c r="BH5" i="98"/>
  <c r="BG5" i="98"/>
  <c r="BF5" i="98"/>
  <c r="BE5" i="98"/>
  <c r="BD5" i="98"/>
  <c r="BC5" i="98"/>
  <c r="BB5" i="98"/>
  <c r="BA5" i="98"/>
  <c r="AZ5" i="98"/>
  <c r="AY5" i="98"/>
  <c r="AX5" i="98"/>
  <c r="AW5" i="98"/>
  <c r="AV5" i="98"/>
  <c r="AU5" i="98"/>
  <c r="AT5" i="98"/>
  <c r="AS5" i="98"/>
  <c r="AR5" i="98"/>
  <c r="AQ5" i="98"/>
  <c r="AP5" i="98"/>
  <c r="AO5" i="98"/>
  <c r="AN5" i="98"/>
  <c r="AM5" i="98"/>
  <c r="AL5" i="98"/>
  <c r="AK5" i="98"/>
  <c r="AJ5" i="98"/>
  <c r="AI5" i="98"/>
  <c r="AH5" i="98"/>
  <c r="AG5" i="98"/>
  <c r="AF5" i="98"/>
  <c r="AE5" i="98"/>
  <c r="AD5" i="98"/>
  <c r="AC5" i="98"/>
  <c r="AB5" i="98"/>
  <c r="AA5" i="98"/>
  <c r="Z5" i="98"/>
  <c r="Y5" i="98"/>
  <c r="X5" i="98"/>
  <c r="W5" i="98"/>
  <c r="V5" i="98"/>
  <c r="U5" i="98"/>
  <c r="T5" i="98"/>
  <c r="S5" i="98"/>
  <c r="R5" i="98"/>
  <c r="Q5" i="98"/>
  <c r="P5" i="98"/>
  <c r="O5" i="98"/>
  <c r="N5" i="98"/>
  <c r="M5" i="98"/>
  <c r="L5" i="98"/>
  <c r="K5" i="98"/>
  <c r="J5" i="98"/>
  <c r="I5" i="98"/>
  <c r="H5" i="98"/>
  <c r="G5" i="98"/>
  <c r="F5" i="98"/>
  <c r="E5" i="98"/>
  <c r="D5" i="98"/>
  <c r="C5" i="98"/>
  <c r="B5" i="98"/>
  <c r="DN4" i="98"/>
  <c r="DM4" i="98"/>
  <c r="DL4" i="98"/>
  <c r="DK4" i="98"/>
  <c r="DJ4" i="98"/>
  <c r="DI4" i="98"/>
  <c r="DH4" i="98"/>
  <c r="DG4" i="98"/>
  <c r="DF4" i="98"/>
  <c r="DE4" i="98"/>
  <c r="DD4" i="98"/>
  <c r="DC4" i="98"/>
  <c r="DB4" i="98"/>
  <c r="DA4" i="98"/>
  <c r="CZ4" i="98"/>
  <c r="CY4" i="98"/>
  <c r="CX4" i="98"/>
  <c r="CW4" i="98"/>
  <c r="CV4" i="98"/>
  <c r="CU4" i="98"/>
  <c r="CT4" i="98"/>
  <c r="CS4" i="98"/>
  <c r="CR4" i="98"/>
  <c r="CQ4" i="98"/>
  <c r="CP4" i="98"/>
  <c r="CO4" i="98"/>
  <c r="CN4" i="98"/>
  <c r="CM4" i="98"/>
  <c r="CL4" i="98"/>
  <c r="CK4" i="98"/>
  <c r="CJ4" i="98"/>
  <c r="CI4" i="98"/>
  <c r="CH4" i="98"/>
  <c r="CG4" i="98"/>
  <c r="CF4" i="98"/>
  <c r="CE4" i="98"/>
  <c r="CD4" i="98"/>
  <c r="CC4" i="98"/>
  <c r="CB4" i="98"/>
  <c r="CA4" i="98"/>
  <c r="BZ4" i="98"/>
  <c r="BY4" i="98"/>
  <c r="BX4" i="98"/>
  <c r="BW4" i="98"/>
  <c r="BV4" i="98"/>
  <c r="BU4" i="98"/>
  <c r="BT4" i="98"/>
  <c r="BS4" i="98"/>
  <c r="BR4" i="98"/>
  <c r="BQ4" i="98"/>
  <c r="BP4" i="98"/>
  <c r="BO4" i="98"/>
  <c r="BN4" i="98"/>
  <c r="BM4" i="98"/>
  <c r="BL4" i="98"/>
  <c r="BK4" i="98"/>
  <c r="BJ4" i="98"/>
  <c r="BI4" i="98"/>
  <c r="BH4" i="98"/>
  <c r="BG4" i="98"/>
  <c r="BF4" i="98"/>
  <c r="BE4" i="98"/>
  <c r="BD4" i="98"/>
  <c r="BC4" i="98"/>
  <c r="BB4" i="98"/>
  <c r="BA4" i="98"/>
  <c r="AZ4" i="98"/>
  <c r="AY4" i="98"/>
  <c r="AX4" i="98"/>
  <c r="AW4" i="98"/>
  <c r="AV4" i="98"/>
  <c r="AU4" i="98"/>
  <c r="AT4" i="98"/>
  <c r="AS4" i="98"/>
  <c r="AR4" i="98"/>
  <c r="AQ4" i="98"/>
  <c r="AP4" i="98"/>
  <c r="AO4" i="98"/>
  <c r="AN4" i="98"/>
  <c r="AM4" i="98"/>
  <c r="AL4" i="98"/>
  <c r="AK4" i="98"/>
  <c r="AJ4" i="98"/>
  <c r="AI4" i="98"/>
  <c r="AH4" i="98"/>
  <c r="AG4" i="98"/>
  <c r="AF4" i="98"/>
  <c r="AE4" i="98"/>
  <c r="AD4" i="98"/>
  <c r="AC4" i="98"/>
  <c r="AB4" i="98"/>
  <c r="AA4" i="98"/>
  <c r="Z4" i="98"/>
  <c r="Y4" i="98"/>
  <c r="X4" i="98"/>
  <c r="W4" i="98"/>
  <c r="V4" i="98"/>
  <c r="U4" i="98"/>
  <c r="T4" i="98"/>
  <c r="S4" i="98"/>
  <c r="R4" i="98"/>
  <c r="Q4" i="98"/>
  <c r="P4" i="98"/>
  <c r="O4" i="98"/>
  <c r="N4" i="98"/>
  <c r="M4" i="98"/>
  <c r="L4" i="98"/>
  <c r="K4" i="98"/>
  <c r="J4" i="98"/>
  <c r="I4" i="98"/>
  <c r="H4" i="98"/>
  <c r="G4" i="98"/>
  <c r="F4" i="98"/>
  <c r="E4" i="98"/>
  <c r="D4" i="98"/>
  <c r="C4" i="98"/>
  <c r="B4" i="98"/>
  <c r="DN43" i="97"/>
  <c r="DM43" i="97"/>
  <c r="DL43" i="97"/>
  <c r="DK43" i="97"/>
  <c r="DJ43" i="97"/>
  <c r="DI43" i="97"/>
  <c r="DH43" i="97"/>
  <c r="DG43" i="97"/>
  <c r="DF43" i="97"/>
  <c r="DE43" i="97"/>
  <c r="DD43" i="97"/>
  <c r="DC43" i="97"/>
  <c r="DB43" i="97"/>
  <c r="DA43" i="97"/>
  <c r="CZ43" i="97"/>
  <c r="CY43" i="97"/>
  <c r="CX43" i="97"/>
  <c r="CW43" i="97"/>
  <c r="CV43" i="97"/>
  <c r="CU43" i="97"/>
  <c r="CT43" i="97"/>
  <c r="CS43" i="97"/>
  <c r="CR43" i="97"/>
  <c r="CQ43" i="97"/>
  <c r="CP43" i="97"/>
  <c r="CO43" i="97"/>
  <c r="CN43" i="97"/>
  <c r="CM43" i="97"/>
  <c r="CL43" i="97"/>
  <c r="CK43" i="97"/>
  <c r="CJ43" i="97"/>
  <c r="CI43" i="97"/>
  <c r="CH43" i="97"/>
  <c r="CG43" i="97"/>
  <c r="CF43" i="97"/>
  <c r="CE43" i="97"/>
  <c r="CD43" i="97"/>
  <c r="CC43" i="97"/>
  <c r="CB43" i="97"/>
  <c r="CA43" i="97"/>
  <c r="BZ43" i="97"/>
  <c r="BY43" i="97"/>
  <c r="BX43" i="97"/>
  <c r="BW43" i="97"/>
  <c r="BV43" i="97"/>
  <c r="BU43" i="97"/>
  <c r="BT43" i="97"/>
  <c r="BS43" i="97"/>
  <c r="BR43" i="97"/>
  <c r="BQ43" i="97"/>
  <c r="BP43" i="97"/>
  <c r="BO43" i="97"/>
  <c r="BN43" i="97"/>
  <c r="BM43" i="97"/>
  <c r="BL43" i="97"/>
  <c r="BK43" i="97"/>
  <c r="BJ43" i="97"/>
  <c r="BI43" i="97"/>
  <c r="BH43" i="97"/>
  <c r="BG43" i="97"/>
  <c r="BF43" i="97"/>
  <c r="BE43" i="97"/>
  <c r="BD43" i="97"/>
  <c r="BC43" i="97"/>
  <c r="BB43" i="97"/>
  <c r="BA43" i="97"/>
  <c r="AZ43" i="97"/>
  <c r="AY43" i="97"/>
  <c r="AX43" i="97"/>
  <c r="AW43" i="97"/>
  <c r="AV43" i="97"/>
  <c r="AU43" i="97"/>
  <c r="AT43" i="97"/>
  <c r="AS43" i="97"/>
  <c r="AR43" i="97"/>
  <c r="AQ43" i="97"/>
  <c r="AP43" i="97"/>
  <c r="AO43" i="97"/>
  <c r="AN43" i="97"/>
  <c r="AM43" i="97"/>
  <c r="AL43" i="97"/>
  <c r="AK43" i="97"/>
  <c r="AJ43" i="97"/>
  <c r="AI43" i="97"/>
  <c r="AH43" i="97"/>
  <c r="AG43" i="97"/>
  <c r="AF43" i="97"/>
  <c r="AE43" i="97"/>
  <c r="AD43" i="97"/>
  <c r="AC43" i="97"/>
  <c r="AB43" i="97"/>
  <c r="AA43" i="97"/>
  <c r="Z43" i="97"/>
  <c r="Y43" i="97"/>
  <c r="X43" i="97"/>
  <c r="W43" i="97"/>
  <c r="V43" i="97"/>
  <c r="U43" i="97"/>
  <c r="T43" i="97"/>
  <c r="S43" i="97"/>
  <c r="R43" i="97"/>
  <c r="Q43" i="97"/>
  <c r="P43" i="97"/>
  <c r="O43" i="97"/>
  <c r="N43" i="97"/>
  <c r="M43" i="97"/>
  <c r="L43" i="97"/>
  <c r="K43" i="97"/>
  <c r="J43" i="97"/>
  <c r="I43" i="97"/>
  <c r="H43" i="97"/>
  <c r="G43" i="97"/>
  <c r="F43" i="97"/>
  <c r="E43" i="97"/>
  <c r="D43" i="97"/>
  <c r="C43" i="97"/>
  <c r="B43" i="97"/>
  <c r="DN41" i="97"/>
  <c r="DM41" i="97"/>
  <c r="DL41" i="97"/>
  <c r="DK41" i="97"/>
  <c r="DJ41" i="97"/>
  <c r="DI41" i="97"/>
  <c r="DH41" i="97"/>
  <c r="DG41" i="97"/>
  <c r="DF41" i="97"/>
  <c r="DE41" i="97"/>
  <c r="DD41" i="97"/>
  <c r="DC41" i="97"/>
  <c r="DB41" i="97"/>
  <c r="DA41" i="97"/>
  <c r="CZ41" i="97"/>
  <c r="CY41" i="97"/>
  <c r="CX41" i="97"/>
  <c r="CW41" i="97"/>
  <c r="CV41" i="97"/>
  <c r="CU41" i="97"/>
  <c r="CT41" i="97"/>
  <c r="CS41" i="97"/>
  <c r="CR41" i="97"/>
  <c r="CQ41" i="97"/>
  <c r="CP41" i="97"/>
  <c r="CO41" i="97"/>
  <c r="CN41" i="97"/>
  <c r="CM41" i="97"/>
  <c r="CL41" i="97"/>
  <c r="CK41" i="97"/>
  <c r="CJ41" i="97"/>
  <c r="CI41" i="97"/>
  <c r="CH41" i="97"/>
  <c r="CG41" i="97"/>
  <c r="CF41" i="97"/>
  <c r="CE41" i="97"/>
  <c r="CD41" i="97"/>
  <c r="CC41" i="97"/>
  <c r="CB41" i="97"/>
  <c r="CA41" i="97"/>
  <c r="BZ41" i="97"/>
  <c r="BY41" i="97"/>
  <c r="BX41" i="97"/>
  <c r="BW41" i="97"/>
  <c r="BV41" i="97"/>
  <c r="BU41" i="97"/>
  <c r="BT41" i="97"/>
  <c r="BS41" i="97"/>
  <c r="BR41" i="97"/>
  <c r="BQ41" i="97"/>
  <c r="BP41" i="97"/>
  <c r="BO41" i="97"/>
  <c r="BN41" i="97"/>
  <c r="BM41" i="97"/>
  <c r="BL41" i="97"/>
  <c r="BK41" i="97"/>
  <c r="BJ41" i="97"/>
  <c r="BI41" i="97"/>
  <c r="BH41" i="97"/>
  <c r="BG41" i="97"/>
  <c r="BF41" i="97"/>
  <c r="BE41" i="97"/>
  <c r="BD41" i="97"/>
  <c r="BC41" i="97"/>
  <c r="BB41" i="97"/>
  <c r="BA41" i="97"/>
  <c r="AZ41" i="97"/>
  <c r="AY41" i="97"/>
  <c r="AX41" i="97"/>
  <c r="AW41" i="97"/>
  <c r="AV41" i="97"/>
  <c r="AU41" i="97"/>
  <c r="AT41" i="97"/>
  <c r="AS41" i="97"/>
  <c r="AR41" i="97"/>
  <c r="AQ41" i="97"/>
  <c r="AP41" i="97"/>
  <c r="AO41" i="97"/>
  <c r="AN41" i="97"/>
  <c r="AM41" i="97"/>
  <c r="AL41" i="97"/>
  <c r="AK41" i="97"/>
  <c r="AJ41" i="97"/>
  <c r="AI41" i="97"/>
  <c r="AH41" i="97"/>
  <c r="AG41" i="97"/>
  <c r="AF41" i="97"/>
  <c r="AE41" i="97"/>
  <c r="AD41" i="97"/>
  <c r="AC41" i="97"/>
  <c r="AB41" i="97"/>
  <c r="AA41" i="97"/>
  <c r="Z41" i="97"/>
  <c r="Y41" i="97"/>
  <c r="X41" i="97"/>
  <c r="W41" i="97"/>
  <c r="V41" i="97"/>
  <c r="U41" i="97"/>
  <c r="T41" i="97"/>
  <c r="S41" i="97"/>
  <c r="R41" i="97"/>
  <c r="Q41" i="97"/>
  <c r="P41" i="97"/>
  <c r="O41" i="97"/>
  <c r="N41" i="97"/>
  <c r="M41" i="97"/>
  <c r="L41" i="97"/>
  <c r="K41" i="97"/>
  <c r="J41" i="97"/>
  <c r="I41" i="97"/>
  <c r="H41" i="97"/>
  <c r="G41" i="97"/>
  <c r="F41" i="97"/>
  <c r="E41" i="97"/>
  <c r="D41" i="97"/>
  <c r="C41" i="97"/>
  <c r="B41" i="97"/>
  <c r="DN40" i="97"/>
  <c r="DM40" i="97"/>
  <c r="DL40" i="97"/>
  <c r="DK40" i="97"/>
  <c r="DJ40" i="97"/>
  <c r="DI40" i="97"/>
  <c r="DH40" i="97"/>
  <c r="DG40" i="97"/>
  <c r="DF40" i="97"/>
  <c r="DE40" i="97"/>
  <c r="DD40" i="97"/>
  <c r="DC40" i="97"/>
  <c r="DB40" i="97"/>
  <c r="DA40" i="97"/>
  <c r="CZ40" i="97"/>
  <c r="CY40" i="97"/>
  <c r="CX40" i="97"/>
  <c r="CW40" i="97"/>
  <c r="CV40" i="97"/>
  <c r="CU40" i="97"/>
  <c r="CT40" i="97"/>
  <c r="CS40" i="97"/>
  <c r="CR40" i="97"/>
  <c r="CQ40" i="97"/>
  <c r="CP40" i="97"/>
  <c r="CO40" i="97"/>
  <c r="CN40" i="97"/>
  <c r="CM40" i="97"/>
  <c r="CL40" i="97"/>
  <c r="CK40" i="97"/>
  <c r="CJ40" i="97"/>
  <c r="CI40" i="97"/>
  <c r="CH40" i="97"/>
  <c r="CG40" i="97"/>
  <c r="CF40" i="97"/>
  <c r="CE40" i="97"/>
  <c r="CD40" i="97"/>
  <c r="CC40" i="97"/>
  <c r="CB40" i="97"/>
  <c r="CA40" i="97"/>
  <c r="BZ40" i="97"/>
  <c r="BY40" i="97"/>
  <c r="BX40" i="97"/>
  <c r="BW40" i="97"/>
  <c r="BV40" i="97"/>
  <c r="BU40" i="97"/>
  <c r="BT40" i="97"/>
  <c r="BS40" i="97"/>
  <c r="BR40" i="97"/>
  <c r="BQ40" i="97"/>
  <c r="BP40" i="97"/>
  <c r="BO40" i="97"/>
  <c r="BN40" i="97"/>
  <c r="BM40" i="97"/>
  <c r="BL40" i="97"/>
  <c r="BK40" i="97"/>
  <c r="BJ40" i="97"/>
  <c r="BI40" i="97"/>
  <c r="BH40" i="97"/>
  <c r="BG40" i="97"/>
  <c r="BF40" i="97"/>
  <c r="BE40" i="97"/>
  <c r="BD40" i="97"/>
  <c r="BC40" i="97"/>
  <c r="BB40" i="97"/>
  <c r="BA40" i="97"/>
  <c r="AZ40" i="97"/>
  <c r="AY40" i="97"/>
  <c r="AX40" i="97"/>
  <c r="AW40" i="97"/>
  <c r="AV40" i="97"/>
  <c r="AU40" i="97"/>
  <c r="AT40" i="97"/>
  <c r="AS40" i="97"/>
  <c r="AR40" i="97"/>
  <c r="AQ40" i="97"/>
  <c r="AP40" i="97"/>
  <c r="AO40" i="97"/>
  <c r="AN40" i="97"/>
  <c r="AM40" i="97"/>
  <c r="AL40" i="97"/>
  <c r="AK40" i="97"/>
  <c r="AJ40" i="97"/>
  <c r="AI40" i="97"/>
  <c r="AH40" i="97"/>
  <c r="AG40" i="97"/>
  <c r="AF40" i="97"/>
  <c r="AE40" i="97"/>
  <c r="AD40" i="97"/>
  <c r="AC40" i="97"/>
  <c r="AB40" i="97"/>
  <c r="AA40" i="97"/>
  <c r="Z40" i="97"/>
  <c r="Y40" i="97"/>
  <c r="X40" i="97"/>
  <c r="W40" i="97"/>
  <c r="V40" i="97"/>
  <c r="U40" i="97"/>
  <c r="T40" i="97"/>
  <c r="S40" i="97"/>
  <c r="R40" i="97"/>
  <c r="Q40" i="97"/>
  <c r="P40" i="97"/>
  <c r="O40" i="97"/>
  <c r="N40" i="97"/>
  <c r="M40" i="97"/>
  <c r="L40" i="97"/>
  <c r="K40" i="97"/>
  <c r="J40" i="97"/>
  <c r="I40" i="97"/>
  <c r="H40" i="97"/>
  <c r="G40" i="97"/>
  <c r="F40" i="97"/>
  <c r="E40" i="97"/>
  <c r="D40" i="97"/>
  <c r="C40" i="97"/>
  <c r="B40" i="97"/>
  <c r="DN38" i="97"/>
  <c r="DM38" i="97"/>
  <c r="DL38" i="97"/>
  <c r="DK38" i="97"/>
  <c r="DJ38" i="97"/>
  <c r="DI38" i="97"/>
  <c r="DH38" i="97"/>
  <c r="DG38" i="97"/>
  <c r="DF38" i="97"/>
  <c r="DE38" i="97"/>
  <c r="DD38" i="97"/>
  <c r="DC38" i="97"/>
  <c r="DB38" i="97"/>
  <c r="DA38" i="97"/>
  <c r="CZ38" i="97"/>
  <c r="CY38" i="97"/>
  <c r="CX38" i="97"/>
  <c r="CW38" i="97"/>
  <c r="CV38" i="97"/>
  <c r="CU38" i="97"/>
  <c r="CT38" i="97"/>
  <c r="CS38" i="97"/>
  <c r="CR38" i="97"/>
  <c r="CQ38" i="97"/>
  <c r="CP38" i="97"/>
  <c r="CO38" i="97"/>
  <c r="CN38" i="97"/>
  <c r="CM38" i="97"/>
  <c r="CL38" i="97"/>
  <c r="CK38" i="97"/>
  <c r="CJ38" i="97"/>
  <c r="CI38" i="97"/>
  <c r="CH38" i="97"/>
  <c r="CG38" i="97"/>
  <c r="CF38" i="97"/>
  <c r="CE38" i="97"/>
  <c r="CD38" i="97"/>
  <c r="CC38" i="97"/>
  <c r="CB38" i="97"/>
  <c r="CA38" i="97"/>
  <c r="BZ38" i="97"/>
  <c r="BY38" i="97"/>
  <c r="BX38" i="97"/>
  <c r="BW38" i="97"/>
  <c r="BV38" i="97"/>
  <c r="BU38" i="97"/>
  <c r="BT38" i="97"/>
  <c r="BS38" i="97"/>
  <c r="BR38" i="97"/>
  <c r="BQ38" i="97"/>
  <c r="BP38" i="97"/>
  <c r="BO38" i="97"/>
  <c r="BN38" i="97"/>
  <c r="BM38" i="97"/>
  <c r="BL38" i="97"/>
  <c r="BK38" i="97"/>
  <c r="BJ38" i="97"/>
  <c r="BI38" i="97"/>
  <c r="BH38" i="97"/>
  <c r="BG38" i="97"/>
  <c r="BF38" i="97"/>
  <c r="BE38" i="97"/>
  <c r="BD38" i="97"/>
  <c r="BC38" i="97"/>
  <c r="BB38" i="97"/>
  <c r="BA38" i="97"/>
  <c r="AZ38" i="97"/>
  <c r="AY38" i="97"/>
  <c r="AX38" i="97"/>
  <c r="AW38" i="97"/>
  <c r="AV38" i="97"/>
  <c r="AU38" i="97"/>
  <c r="AT38" i="97"/>
  <c r="AS38" i="97"/>
  <c r="AR38" i="97"/>
  <c r="AQ38" i="97"/>
  <c r="AP38" i="97"/>
  <c r="AO38" i="97"/>
  <c r="AN38" i="97"/>
  <c r="AM38" i="97"/>
  <c r="AL38" i="97"/>
  <c r="AK38" i="97"/>
  <c r="AJ38" i="97"/>
  <c r="AI38" i="97"/>
  <c r="AH38" i="97"/>
  <c r="AG38" i="97"/>
  <c r="AF38" i="97"/>
  <c r="AE38" i="97"/>
  <c r="AD38" i="97"/>
  <c r="AC38" i="97"/>
  <c r="AB38" i="97"/>
  <c r="AA38" i="97"/>
  <c r="Z38" i="97"/>
  <c r="Y38" i="97"/>
  <c r="X38" i="97"/>
  <c r="W38" i="97"/>
  <c r="V38" i="97"/>
  <c r="U38" i="97"/>
  <c r="T38" i="97"/>
  <c r="S38" i="97"/>
  <c r="R38" i="97"/>
  <c r="Q38" i="97"/>
  <c r="P38" i="97"/>
  <c r="O38" i="97"/>
  <c r="N38" i="97"/>
  <c r="M38" i="97"/>
  <c r="L38" i="97"/>
  <c r="K38" i="97"/>
  <c r="J38" i="97"/>
  <c r="I38" i="97"/>
  <c r="H38" i="97"/>
  <c r="G38" i="97"/>
  <c r="F38" i="97"/>
  <c r="E38" i="97"/>
  <c r="D38" i="97"/>
  <c r="C38" i="97"/>
  <c r="B38" i="97"/>
  <c r="DN37" i="97"/>
  <c r="DM37" i="97"/>
  <c r="DL37" i="97"/>
  <c r="DK37" i="97"/>
  <c r="DJ37" i="97"/>
  <c r="DI37" i="97"/>
  <c r="DH37" i="97"/>
  <c r="DG37" i="97"/>
  <c r="DF37" i="97"/>
  <c r="DE37" i="97"/>
  <c r="DD37" i="97"/>
  <c r="DC37" i="97"/>
  <c r="DB37" i="97"/>
  <c r="DA37" i="97"/>
  <c r="CZ37" i="97"/>
  <c r="CY37" i="97"/>
  <c r="CX37" i="97"/>
  <c r="CW37" i="97"/>
  <c r="CV37" i="97"/>
  <c r="CU37" i="97"/>
  <c r="CT37" i="97"/>
  <c r="CS37" i="97"/>
  <c r="CR37" i="97"/>
  <c r="CQ37" i="97"/>
  <c r="CP37" i="97"/>
  <c r="CO37" i="97"/>
  <c r="CN37" i="97"/>
  <c r="CM37" i="97"/>
  <c r="CL37" i="97"/>
  <c r="CK37" i="97"/>
  <c r="CJ37" i="97"/>
  <c r="CI37" i="97"/>
  <c r="CH37" i="97"/>
  <c r="CG37" i="97"/>
  <c r="CF37" i="97"/>
  <c r="CE37" i="97"/>
  <c r="CD37" i="97"/>
  <c r="CC37" i="97"/>
  <c r="CB37" i="97"/>
  <c r="CA37" i="97"/>
  <c r="BZ37" i="97"/>
  <c r="BY37" i="97"/>
  <c r="BX37" i="97"/>
  <c r="BW37" i="97"/>
  <c r="BV37" i="97"/>
  <c r="BU37" i="97"/>
  <c r="BT37" i="97"/>
  <c r="BS37" i="97"/>
  <c r="BR37" i="97"/>
  <c r="BQ37" i="97"/>
  <c r="BP37" i="97"/>
  <c r="BO37" i="97"/>
  <c r="BN37" i="97"/>
  <c r="BM37" i="97"/>
  <c r="BL37" i="97"/>
  <c r="BK37" i="97"/>
  <c r="BJ37" i="97"/>
  <c r="BI37" i="97"/>
  <c r="BH37" i="97"/>
  <c r="BG37" i="97"/>
  <c r="BF37" i="97"/>
  <c r="BE37" i="97"/>
  <c r="BD37" i="97"/>
  <c r="BC37" i="97"/>
  <c r="BB37" i="97"/>
  <c r="BA37" i="97"/>
  <c r="AZ37" i="97"/>
  <c r="AY37" i="97"/>
  <c r="AX37" i="97"/>
  <c r="AW37" i="97"/>
  <c r="AV37" i="97"/>
  <c r="AU37" i="97"/>
  <c r="AT37" i="97"/>
  <c r="AS37" i="97"/>
  <c r="AR37" i="97"/>
  <c r="AQ37" i="97"/>
  <c r="AP37" i="97"/>
  <c r="AO37" i="97"/>
  <c r="AN37" i="97"/>
  <c r="AM37" i="97"/>
  <c r="AL37" i="97"/>
  <c r="AK37" i="97"/>
  <c r="AJ37" i="97"/>
  <c r="AI37" i="97"/>
  <c r="AH37" i="97"/>
  <c r="AG37" i="97"/>
  <c r="AF37" i="97"/>
  <c r="AE37" i="97"/>
  <c r="AD37" i="97"/>
  <c r="AC37" i="97"/>
  <c r="AB37" i="97"/>
  <c r="AA37" i="97"/>
  <c r="Z37" i="97"/>
  <c r="Y37" i="97"/>
  <c r="X37" i="97"/>
  <c r="W37" i="97"/>
  <c r="V37" i="97"/>
  <c r="U37" i="97"/>
  <c r="T37" i="97"/>
  <c r="S37" i="97"/>
  <c r="R37" i="97"/>
  <c r="Q37" i="97"/>
  <c r="P37" i="97"/>
  <c r="O37" i="97"/>
  <c r="N37" i="97"/>
  <c r="M37" i="97"/>
  <c r="L37" i="97"/>
  <c r="K37" i="97"/>
  <c r="J37" i="97"/>
  <c r="I37" i="97"/>
  <c r="H37" i="97"/>
  <c r="G37" i="97"/>
  <c r="F37" i="97"/>
  <c r="E37" i="97"/>
  <c r="D37" i="97"/>
  <c r="C37" i="97"/>
  <c r="B37" i="97"/>
  <c r="DN35" i="97"/>
  <c r="DM35" i="97"/>
  <c r="DL35" i="97"/>
  <c r="DK35" i="97"/>
  <c r="DJ35" i="97"/>
  <c r="DI35" i="97"/>
  <c r="DH35" i="97"/>
  <c r="DG35" i="97"/>
  <c r="DF35" i="97"/>
  <c r="DE35" i="97"/>
  <c r="DD35" i="97"/>
  <c r="DC35" i="97"/>
  <c r="DB35" i="97"/>
  <c r="DA35" i="97"/>
  <c r="CZ35" i="97"/>
  <c r="CY35" i="97"/>
  <c r="CX35" i="97"/>
  <c r="CW35" i="97"/>
  <c r="CV35" i="97"/>
  <c r="CU35" i="97"/>
  <c r="CT35" i="97"/>
  <c r="CS35" i="97"/>
  <c r="CR35" i="97"/>
  <c r="CQ35" i="97"/>
  <c r="CP35" i="97"/>
  <c r="CO35" i="97"/>
  <c r="CN35" i="97"/>
  <c r="CM35" i="97"/>
  <c r="CL35" i="97"/>
  <c r="CK35" i="97"/>
  <c r="CJ35" i="97"/>
  <c r="CI35" i="97"/>
  <c r="CH35" i="97"/>
  <c r="CG35" i="97"/>
  <c r="CF35" i="97"/>
  <c r="CE35" i="97"/>
  <c r="CD35" i="97"/>
  <c r="CC35" i="97"/>
  <c r="CB35" i="97"/>
  <c r="CA35" i="97"/>
  <c r="BZ35" i="97"/>
  <c r="BY35" i="97"/>
  <c r="BX35" i="97"/>
  <c r="BW35" i="97"/>
  <c r="BV35" i="97"/>
  <c r="BU35" i="97"/>
  <c r="BT35" i="97"/>
  <c r="BS35" i="97"/>
  <c r="BR35" i="97"/>
  <c r="BQ35" i="97"/>
  <c r="BP35" i="97"/>
  <c r="BO35" i="97"/>
  <c r="BN35" i="97"/>
  <c r="BM35" i="97"/>
  <c r="BL35" i="97"/>
  <c r="BK35" i="97"/>
  <c r="BJ35" i="97"/>
  <c r="BI35" i="97"/>
  <c r="BH35" i="97"/>
  <c r="BG35" i="97"/>
  <c r="BF35" i="97"/>
  <c r="BE35" i="97"/>
  <c r="BD35" i="97"/>
  <c r="BC35" i="97"/>
  <c r="BB35" i="97"/>
  <c r="BA35" i="97"/>
  <c r="AZ35" i="97"/>
  <c r="AY35" i="97"/>
  <c r="AX35" i="97"/>
  <c r="AW35" i="97"/>
  <c r="AV35" i="97"/>
  <c r="AU35" i="97"/>
  <c r="AT35" i="97"/>
  <c r="AS35" i="97"/>
  <c r="AR35" i="97"/>
  <c r="AQ35" i="97"/>
  <c r="AP35" i="97"/>
  <c r="AO35" i="97"/>
  <c r="AN35" i="97"/>
  <c r="AM35" i="97"/>
  <c r="AL35" i="97"/>
  <c r="AK35" i="97"/>
  <c r="AJ35" i="97"/>
  <c r="AI35" i="97"/>
  <c r="AH35" i="97"/>
  <c r="AG35" i="97"/>
  <c r="AF35" i="97"/>
  <c r="AE35" i="97"/>
  <c r="AD35" i="97"/>
  <c r="AC35" i="97"/>
  <c r="AB35" i="97"/>
  <c r="AA35" i="97"/>
  <c r="Z35" i="97"/>
  <c r="Y35" i="97"/>
  <c r="X35" i="97"/>
  <c r="W35" i="97"/>
  <c r="V35" i="97"/>
  <c r="U35" i="97"/>
  <c r="T35" i="97"/>
  <c r="S35" i="97"/>
  <c r="R35" i="97"/>
  <c r="Q35" i="97"/>
  <c r="P35" i="97"/>
  <c r="O35" i="97"/>
  <c r="N35" i="97"/>
  <c r="M35" i="97"/>
  <c r="L35" i="97"/>
  <c r="K35" i="97"/>
  <c r="J35" i="97"/>
  <c r="I35" i="97"/>
  <c r="H35" i="97"/>
  <c r="G35" i="97"/>
  <c r="F35" i="97"/>
  <c r="E35" i="97"/>
  <c r="D35" i="97"/>
  <c r="C35" i="97"/>
  <c r="B35" i="97"/>
  <c r="DN34" i="97"/>
  <c r="DM34" i="97"/>
  <c r="DL34" i="97"/>
  <c r="DK34" i="97"/>
  <c r="DJ34" i="97"/>
  <c r="DI34" i="97"/>
  <c r="DH34" i="97"/>
  <c r="DG34" i="97"/>
  <c r="DF34" i="97"/>
  <c r="DE34" i="97"/>
  <c r="DD34" i="97"/>
  <c r="DC34" i="97"/>
  <c r="DB34" i="97"/>
  <c r="DA34" i="97"/>
  <c r="CZ34" i="97"/>
  <c r="CY34" i="97"/>
  <c r="CX34" i="97"/>
  <c r="CW34" i="97"/>
  <c r="CV34" i="97"/>
  <c r="CU34" i="97"/>
  <c r="CT34" i="97"/>
  <c r="CS34" i="97"/>
  <c r="CR34" i="97"/>
  <c r="CQ34" i="97"/>
  <c r="CP34" i="97"/>
  <c r="CO34" i="97"/>
  <c r="CN34" i="97"/>
  <c r="CM34" i="97"/>
  <c r="CL34" i="97"/>
  <c r="CK34" i="97"/>
  <c r="CJ34" i="97"/>
  <c r="CI34" i="97"/>
  <c r="CH34" i="97"/>
  <c r="CG34" i="97"/>
  <c r="CF34" i="97"/>
  <c r="CE34" i="97"/>
  <c r="CD34" i="97"/>
  <c r="CC34" i="97"/>
  <c r="CB34" i="97"/>
  <c r="CA34" i="97"/>
  <c r="BZ34" i="97"/>
  <c r="BY34" i="97"/>
  <c r="BX34" i="97"/>
  <c r="BW34" i="97"/>
  <c r="BV34" i="97"/>
  <c r="BU34" i="97"/>
  <c r="BT34" i="97"/>
  <c r="BS34" i="97"/>
  <c r="BR34" i="97"/>
  <c r="BQ34" i="97"/>
  <c r="BP34" i="97"/>
  <c r="BO34" i="97"/>
  <c r="BN34" i="97"/>
  <c r="BM34" i="97"/>
  <c r="BL34" i="97"/>
  <c r="BK34" i="97"/>
  <c r="BJ34" i="97"/>
  <c r="BI34" i="97"/>
  <c r="BH34" i="97"/>
  <c r="BG34" i="97"/>
  <c r="BF34" i="97"/>
  <c r="BE34" i="97"/>
  <c r="BD34" i="97"/>
  <c r="BC34" i="97"/>
  <c r="BB34" i="97"/>
  <c r="BA34" i="97"/>
  <c r="AZ34" i="97"/>
  <c r="AY34" i="97"/>
  <c r="AX34" i="97"/>
  <c r="AW34" i="97"/>
  <c r="AV34" i="97"/>
  <c r="AU34" i="97"/>
  <c r="AT34" i="97"/>
  <c r="AS34" i="97"/>
  <c r="AR34" i="97"/>
  <c r="AQ34" i="97"/>
  <c r="AP34" i="97"/>
  <c r="AO34" i="97"/>
  <c r="AN34" i="97"/>
  <c r="AM34" i="97"/>
  <c r="AL34" i="97"/>
  <c r="AK34" i="97"/>
  <c r="AJ34" i="97"/>
  <c r="AI34" i="97"/>
  <c r="AH34" i="97"/>
  <c r="AG34" i="97"/>
  <c r="AF34" i="97"/>
  <c r="AE34" i="97"/>
  <c r="AD34" i="97"/>
  <c r="AC34" i="97"/>
  <c r="AB34" i="97"/>
  <c r="AA34" i="97"/>
  <c r="Z34" i="97"/>
  <c r="Y34" i="97"/>
  <c r="X34" i="97"/>
  <c r="W34" i="97"/>
  <c r="V34" i="97"/>
  <c r="U34" i="97"/>
  <c r="T34" i="97"/>
  <c r="S34" i="97"/>
  <c r="R34" i="97"/>
  <c r="Q34" i="97"/>
  <c r="P34" i="97"/>
  <c r="O34" i="97"/>
  <c r="N34" i="97"/>
  <c r="M34" i="97"/>
  <c r="L34" i="97"/>
  <c r="K34" i="97"/>
  <c r="J34" i="97"/>
  <c r="I34" i="97"/>
  <c r="H34" i="97"/>
  <c r="G34" i="97"/>
  <c r="F34" i="97"/>
  <c r="E34" i="97"/>
  <c r="D34" i="97"/>
  <c r="C34" i="97"/>
  <c r="B34" i="97"/>
  <c r="DN32" i="97"/>
  <c r="DM32" i="97"/>
  <c r="DL32" i="97"/>
  <c r="DK32" i="97"/>
  <c r="DJ32" i="97"/>
  <c r="DI32" i="97"/>
  <c r="DH32" i="97"/>
  <c r="DG32" i="97"/>
  <c r="DF32" i="97"/>
  <c r="DE32" i="97"/>
  <c r="DD32" i="97"/>
  <c r="DC32" i="97"/>
  <c r="DB32" i="97"/>
  <c r="DA32" i="97"/>
  <c r="CZ32" i="97"/>
  <c r="CY32" i="97"/>
  <c r="CX32" i="97"/>
  <c r="CW32" i="97"/>
  <c r="CV32" i="97"/>
  <c r="CU32" i="97"/>
  <c r="CT32" i="97"/>
  <c r="CS32" i="97"/>
  <c r="CR32" i="97"/>
  <c r="CQ32" i="97"/>
  <c r="CP32" i="97"/>
  <c r="CO32" i="97"/>
  <c r="CN32" i="97"/>
  <c r="CM32" i="97"/>
  <c r="CL32" i="97"/>
  <c r="CK32" i="97"/>
  <c r="CJ32" i="97"/>
  <c r="CI32" i="97"/>
  <c r="CH32" i="97"/>
  <c r="CG32" i="97"/>
  <c r="CF32" i="97"/>
  <c r="CE32" i="97"/>
  <c r="CD32" i="97"/>
  <c r="CC32" i="97"/>
  <c r="CB32" i="97"/>
  <c r="CA32" i="97"/>
  <c r="BZ32" i="97"/>
  <c r="BY32" i="97"/>
  <c r="BX32" i="97"/>
  <c r="BW32" i="97"/>
  <c r="BV32" i="97"/>
  <c r="BU32" i="97"/>
  <c r="BT32" i="97"/>
  <c r="BS32" i="97"/>
  <c r="BR32" i="97"/>
  <c r="BQ32" i="97"/>
  <c r="BP32" i="97"/>
  <c r="BO32" i="97"/>
  <c r="BN32" i="97"/>
  <c r="BM32" i="97"/>
  <c r="BL32" i="97"/>
  <c r="BK32" i="97"/>
  <c r="BJ32" i="97"/>
  <c r="BI32" i="97"/>
  <c r="BH32" i="97"/>
  <c r="BG32" i="97"/>
  <c r="BF32" i="97"/>
  <c r="BE32" i="97"/>
  <c r="BD32" i="97"/>
  <c r="BC32" i="97"/>
  <c r="BB32" i="97"/>
  <c r="BA32" i="97"/>
  <c r="AZ32" i="97"/>
  <c r="AY32" i="97"/>
  <c r="AX32" i="97"/>
  <c r="AW32" i="97"/>
  <c r="AV32" i="97"/>
  <c r="AU32" i="97"/>
  <c r="AT32" i="97"/>
  <c r="AS32" i="97"/>
  <c r="AR32" i="97"/>
  <c r="AQ32" i="97"/>
  <c r="AP32" i="97"/>
  <c r="AO32" i="97"/>
  <c r="AN32" i="97"/>
  <c r="AM32" i="97"/>
  <c r="AL32" i="97"/>
  <c r="AK32" i="97"/>
  <c r="AJ32" i="97"/>
  <c r="AI32" i="97"/>
  <c r="AH32" i="97"/>
  <c r="AG32" i="97"/>
  <c r="AF32" i="97"/>
  <c r="AE32" i="97"/>
  <c r="AD32" i="97"/>
  <c r="AC32" i="97"/>
  <c r="AB32" i="97"/>
  <c r="AA32" i="97"/>
  <c r="Z32" i="97"/>
  <c r="Y32" i="97"/>
  <c r="X32" i="97"/>
  <c r="W32" i="97"/>
  <c r="V32" i="97"/>
  <c r="U32" i="97"/>
  <c r="T32" i="97"/>
  <c r="S32" i="97"/>
  <c r="R32" i="97"/>
  <c r="Q32" i="97"/>
  <c r="P32" i="97"/>
  <c r="O32" i="97"/>
  <c r="N32" i="97"/>
  <c r="M32" i="97"/>
  <c r="L32" i="97"/>
  <c r="K32" i="97"/>
  <c r="J32" i="97"/>
  <c r="I32" i="97"/>
  <c r="H32" i="97"/>
  <c r="G32" i="97"/>
  <c r="F32" i="97"/>
  <c r="E32" i="97"/>
  <c r="D32" i="97"/>
  <c r="C32" i="97"/>
  <c r="B32" i="97"/>
  <c r="DN31" i="97"/>
  <c r="DM31" i="97"/>
  <c r="DL31" i="97"/>
  <c r="DK31" i="97"/>
  <c r="DJ31" i="97"/>
  <c r="DI31" i="97"/>
  <c r="DH31" i="97"/>
  <c r="DG31" i="97"/>
  <c r="DF31" i="97"/>
  <c r="DE31" i="97"/>
  <c r="DD31" i="97"/>
  <c r="DC31" i="97"/>
  <c r="DB31" i="97"/>
  <c r="DA31" i="97"/>
  <c r="CZ31" i="97"/>
  <c r="CY31" i="97"/>
  <c r="CX31" i="97"/>
  <c r="CW31" i="97"/>
  <c r="CV31" i="97"/>
  <c r="CU31" i="97"/>
  <c r="CT31" i="97"/>
  <c r="CS31" i="97"/>
  <c r="CR31" i="97"/>
  <c r="CQ31" i="97"/>
  <c r="CP31" i="97"/>
  <c r="CO31" i="97"/>
  <c r="CN31" i="97"/>
  <c r="CM31" i="97"/>
  <c r="CL31" i="97"/>
  <c r="CK31" i="97"/>
  <c r="CJ31" i="97"/>
  <c r="CI31" i="97"/>
  <c r="CH31" i="97"/>
  <c r="CG31" i="97"/>
  <c r="CF31" i="97"/>
  <c r="CE31" i="97"/>
  <c r="CD31" i="97"/>
  <c r="CC31" i="97"/>
  <c r="CB31" i="97"/>
  <c r="CA31" i="97"/>
  <c r="BZ31" i="97"/>
  <c r="BY31" i="97"/>
  <c r="BX31" i="97"/>
  <c r="BW31" i="97"/>
  <c r="BV31" i="97"/>
  <c r="BU31" i="97"/>
  <c r="BT31" i="97"/>
  <c r="BS31" i="97"/>
  <c r="BR31" i="97"/>
  <c r="BQ31" i="97"/>
  <c r="BP31" i="97"/>
  <c r="BO31" i="97"/>
  <c r="BN31" i="97"/>
  <c r="BM31" i="97"/>
  <c r="BL31" i="97"/>
  <c r="BK31" i="97"/>
  <c r="BJ31" i="97"/>
  <c r="BI31" i="97"/>
  <c r="BH31" i="97"/>
  <c r="BG31" i="97"/>
  <c r="BF31" i="97"/>
  <c r="BE31" i="97"/>
  <c r="BD31" i="97"/>
  <c r="BC31" i="97"/>
  <c r="BB31" i="97"/>
  <c r="BA31" i="97"/>
  <c r="AZ31" i="97"/>
  <c r="AY31" i="97"/>
  <c r="AX31" i="97"/>
  <c r="AW31" i="97"/>
  <c r="AV31" i="97"/>
  <c r="AU31" i="97"/>
  <c r="AT31" i="97"/>
  <c r="AS31" i="97"/>
  <c r="AR31" i="97"/>
  <c r="AQ31" i="97"/>
  <c r="AP31" i="97"/>
  <c r="AO31" i="97"/>
  <c r="AN31" i="97"/>
  <c r="AM31" i="97"/>
  <c r="AL31" i="97"/>
  <c r="AK31"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E31" i="97"/>
  <c r="D31" i="97"/>
  <c r="C31" i="97"/>
  <c r="B31" i="97"/>
  <c r="DN29" i="97"/>
  <c r="DM29" i="97"/>
  <c r="DL29" i="97"/>
  <c r="DK29" i="97"/>
  <c r="DJ29" i="97"/>
  <c r="DI29" i="97"/>
  <c r="DH29" i="97"/>
  <c r="DG29" i="97"/>
  <c r="DF29" i="97"/>
  <c r="DE29" i="97"/>
  <c r="DD29" i="97"/>
  <c r="DC29" i="97"/>
  <c r="DB29" i="97"/>
  <c r="DA29" i="97"/>
  <c r="CZ29" i="97"/>
  <c r="CY29" i="97"/>
  <c r="CX29" i="97"/>
  <c r="CW29" i="97"/>
  <c r="CV29" i="97"/>
  <c r="CU29" i="97"/>
  <c r="CT29" i="97"/>
  <c r="CS29" i="97"/>
  <c r="CR29" i="97"/>
  <c r="CQ29" i="97"/>
  <c r="CP29" i="97"/>
  <c r="CO29" i="97"/>
  <c r="CN29" i="97"/>
  <c r="CM29" i="97"/>
  <c r="CL29" i="97"/>
  <c r="CK29" i="97"/>
  <c r="CJ29" i="97"/>
  <c r="CI29" i="97"/>
  <c r="CH29" i="97"/>
  <c r="CG29" i="97"/>
  <c r="CF29" i="97"/>
  <c r="CE29" i="97"/>
  <c r="CD29" i="97"/>
  <c r="CC29" i="97"/>
  <c r="CB29" i="97"/>
  <c r="CA29" i="97"/>
  <c r="BZ29" i="97"/>
  <c r="BY29" i="97"/>
  <c r="BX29" i="97"/>
  <c r="BW29" i="97"/>
  <c r="BV29" i="97"/>
  <c r="BU29" i="97"/>
  <c r="BT29" i="97"/>
  <c r="BS29" i="97"/>
  <c r="BR29" i="97"/>
  <c r="BQ29" i="97"/>
  <c r="BP29" i="97"/>
  <c r="BO29" i="97"/>
  <c r="BN29" i="97"/>
  <c r="BM29" i="97"/>
  <c r="BL29" i="97"/>
  <c r="BK29" i="97"/>
  <c r="BJ29" i="97"/>
  <c r="BI29" i="97"/>
  <c r="BH29" i="97"/>
  <c r="BG29" i="97"/>
  <c r="BF29" i="97"/>
  <c r="BE29" i="97"/>
  <c r="BD29" i="97"/>
  <c r="BC29" i="97"/>
  <c r="BB29" i="97"/>
  <c r="BA29" i="97"/>
  <c r="AZ29" i="97"/>
  <c r="AY29" i="97"/>
  <c r="AX29" i="97"/>
  <c r="AW29" i="97"/>
  <c r="AV29" i="97"/>
  <c r="AU29" i="97"/>
  <c r="AT29" i="97"/>
  <c r="AS29" i="97"/>
  <c r="AR29" i="97"/>
  <c r="AQ29" i="97"/>
  <c r="AP29" i="97"/>
  <c r="AO29" i="97"/>
  <c r="AN29" i="97"/>
  <c r="AM29" i="97"/>
  <c r="AL29" i="97"/>
  <c r="AK29" i="97"/>
  <c r="AJ29" i="97"/>
  <c r="AI29" i="97"/>
  <c r="AH29" i="97"/>
  <c r="AG29" i="97"/>
  <c r="AF29" i="97"/>
  <c r="AE29" i="97"/>
  <c r="AD29" i="97"/>
  <c r="AC29" i="97"/>
  <c r="AB29" i="97"/>
  <c r="AA29" i="97"/>
  <c r="Z29" i="97"/>
  <c r="Y29" i="97"/>
  <c r="X29" i="97"/>
  <c r="W29" i="97"/>
  <c r="V29" i="97"/>
  <c r="U29" i="97"/>
  <c r="T29" i="97"/>
  <c r="S29" i="97"/>
  <c r="R29" i="97"/>
  <c r="Q29" i="97"/>
  <c r="P29" i="97"/>
  <c r="O29" i="97"/>
  <c r="N29" i="97"/>
  <c r="M29" i="97"/>
  <c r="L29" i="97"/>
  <c r="K29" i="97"/>
  <c r="J29" i="97"/>
  <c r="I29" i="97"/>
  <c r="H29" i="97"/>
  <c r="G29" i="97"/>
  <c r="F29" i="97"/>
  <c r="E29" i="97"/>
  <c r="D29" i="97"/>
  <c r="C29" i="97"/>
  <c r="B29" i="97"/>
  <c r="DN28" i="97"/>
  <c r="DM28" i="97"/>
  <c r="DL28" i="97"/>
  <c r="DK28" i="97"/>
  <c r="DJ28" i="97"/>
  <c r="DI28" i="97"/>
  <c r="DH28" i="97"/>
  <c r="DG28" i="97"/>
  <c r="DF28" i="97"/>
  <c r="DE28" i="97"/>
  <c r="DD28" i="97"/>
  <c r="DC28" i="97"/>
  <c r="DB28" i="97"/>
  <c r="DA28" i="97"/>
  <c r="CZ28" i="97"/>
  <c r="CY28" i="97"/>
  <c r="CX28" i="97"/>
  <c r="CW28" i="97"/>
  <c r="CV28" i="97"/>
  <c r="CU28" i="97"/>
  <c r="CT28" i="97"/>
  <c r="CS28" i="97"/>
  <c r="CR28" i="97"/>
  <c r="CQ28" i="97"/>
  <c r="CP28" i="97"/>
  <c r="CO28" i="97"/>
  <c r="CN28" i="97"/>
  <c r="CM28" i="97"/>
  <c r="CL28" i="97"/>
  <c r="CK28" i="97"/>
  <c r="CJ28" i="97"/>
  <c r="CI28" i="97"/>
  <c r="CH28" i="97"/>
  <c r="CG28" i="97"/>
  <c r="CF28" i="97"/>
  <c r="CE28" i="97"/>
  <c r="CD28" i="97"/>
  <c r="CC28" i="97"/>
  <c r="CB28" i="97"/>
  <c r="CA28" i="97"/>
  <c r="BZ28" i="97"/>
  <c r="BY28" i="97"/>
  <c r="BX28" i="97"/>
  <c r="BW28" i="97"/>
  <c r="BV28" i="97"/>
  <c r="BU28" i="97"/>
  <c r="BT28" i="97"/>
  <c r="BS28" i="97"/>
  <c r="BR28" i="97"/>
  <c r="BQ28" i="97"/>
  <c r="BP28" i="97"/>
  <c r="BO28" i="97"/>
  <c r="BN28" i="97"/>
  <c r="BM28" i="97"/>
  <c r="BL28" i="97"/>
  <c r="BK28" i="97"/>
  <c r="BJ28" i="97"/>
  <c r="BI28" i="97"/>
  <c r="BH28" i="97"/>
  <c r="BG28" i="97"/>
  <c r="BF28" i="97"/>
  <c r="BE28" i="97"/>
  <c r="BD28" i="97"/>
  <c r="BC28" i="97"/>
  <c r="BB28" i="97"/>
  <c r="BA28" i="97"/>
  <c r="AZ28" i="97"/>
  <c r="AY28" i="97"/>
  <c r="AX28" i="97"/>
  <c r="AW28" i="97"/>
  <c r="AV28" i="97"/>
  <c r="AU28" i="97"/>
  <c r="AT28" i="97"/>
  <c r="AS28" i="97"/>
  <c r="AR28" i="97"/>
  <c r="AQ28" i="97"/>
  <c r="AP28" i="97"/>
  <c r="AO28" i="97"/>
  <c r="AN28" i="97"/>
  <c r="AM28" i="97"/>
  <c r="AL28" i="97"/>
  <c r="AK28" i="97"/>
  <c r="AJ28" i="97"/>
  <c r="AI28" i="97"/>
  <c r="AH28" i="97"/>
  <c r="AG28" i="97"/>
  <c r="AF28" i="97"/>
  <c r="AE28" i="97"/>
  <c r="AD28" i="97"/>
  <c r="AC28" i="97"/>
  <c r="AB28" i="97"/>
  <c r="AA28" i="97"/>
  <c r="Z28" i="97"/>
  <c r="Y28" i="97"/>
  <c r="X28" i="97"/>
  <c r="W28" i="97"/>
  <c r="V28" i="97"/>
  <c r="U28" i="97"/>
  <c r="T28" i="97"/>
  <c r="S28" i="97"/>
  <c r="R28" i="97"/>
  <c r="Q28" i="97"/>
  <c r="P28" i="97"/>
  <c r="O28" i="97"/>
  <c r="N28" i="97"/>
  <c r="M28" i="97"/>
  <c r="L28" i="97"/>
  <c r="K28" i="97"/>
  <c r="J28" i="97"/>
  <c r="I28" i="97"/>
  <c r="H28" i="97"/>
  <c r="G28" i="97"/>
  <c r="F28" i="97"/>
  <c r="E28" i="97"/>
  <c r="D28" i="97"/>
  <c r="C28" i="97"/>
  <c r="B28" i="97"/>
  <c r="DN26" i="97"/>
  <c r="DM26" i="97"/>
  <c r="DL26" i="97"/>
  <c r="DK26" i="97"/>
  <c r="DJ26" i="97"/>
  <c r="DI26" i="97"/>
  <c r="DH26" i="97"/>
  <c r="DG26" i="97"/>
  <c r="DF26" i="97"/>
  <c r="DE26" i="97"/>
  <c r="DD26" i="97"/>
  <c r="DC26" i="97"/>
  <c r="DB26" i="97"/>
  <c r="DA26" i="97"/>
  <c r="CZ26" i="97"/>
  <c r="CY26" i="97"/>
  <c r="CX26" i="97"/>
  <c r="CW26" i="97"/>
  <c r="CV26" i="97"/>
  <c r="CU26" i="97"/>
  <c r="CT26" i="97"/>
  <c r="CS26" i="97"/>
  <c r="CR26" i="97"/>
  <c r="CQ26" i="97"/>
  <c r="CP26" i="97"/>
  <c r="CO26" i="97"/>
  <c r="CN26" i="97"/>
  <c r="CM26" i="97"/>
  <c r="CL26" i="97"/>
  <c r="CK26" i="97"/>
  <c r="CJ26" i="97"/>
  <c r="CI26" i="97"/>
  <c r="CH26" i="97"/>
  <c r="CG26" i="97"/>
  <c r="CF26" i="97"/>
  <c r="CE26" i="97"/>
  <c r="CD26" i="97"/>
  <c r="CC26" i="97"/>
  <c r="CB26" i="97"/>
  <c r="CA26" i="97"/>
  <c r="BZ26" i="97"/>
  <c r="BY26" i="97"/>
  <c r="BX26" i="97"/>
  <c r="BW26" i="97"/>
  <c r="BV26" i="97"/>
  <c r="BU26" i="97"/>
  <c r="BT26" i="97"/>
  <c r="BS26" i="97"/>
  <c r="BR26" i="97"/>
  <c r="BQ26" i="97"/>
  <c r="BP26" i="97"/>
  <c r="BO26" i="97"/>
  <c r="BN26" i="97"/>
  <c r="BM26" i="97"/>
  <c r="BL26" i="97"/>
  <c r="BK26" i="97"/>
  <c r="BJ26" i="97"/>
  <c r="BI26" i="97"/>
  <c r="BH26" i="97"/>
  <c r="BG26" i="97"/>
  <c r="BF26" i="97"/>
  <c r="BE26" i="97"/>
  <c r="BD26" i="97"/>
  <c r="BC26" i="97"/>
  <c r="BB26" i="97"/>
  <c r="BA26" i="97"/>
  <c r="AZ26" i="97"/>
  <c r="AY26" i="97"/>
  <c r="AX26" i="97"/>
  <c r="AW26" i="97"/>
  <c r="AV26" i="97"/>
  <c r="AU26" i="97"/>
  <c r="AT26" i="97"/>
  <c r="AS26" i="97"/>
  <c r="AR26" i="97"/>
  <c r="AQ26" i="97"/>
  <c r="AP26" i="97"/>
  <c r="AO26" i="97"/>
  <c r="AN26" i="97"/>
  <c r="AM26" i="97"/>
  <c r="AL26" i="97"/>
  <c r="AK26" i="97"/>
  <c r="AJ26" i="97"/>
  <c r="AI26" i="97"/>
  <c r="AH26" i="97"/>
  <c r="AG26" i="97"/>
  <c r="AF26" i="97"/>
  <c r="AE26" i="97"/>
  <c r="AD26" i="97"/>
  <c r="AC26" i="97"/>
  <c r="AB26" i="97"/>
  <c r="AA26" i="97"/>
  <c r="Z26" i="97"/>
  <c r="Y26" i="97"/>
  <c r="X26" i="97"/>
  <c r="W26" i="97"/>
  <c r="V26" i="97"/>
  <c r="U26" i="97"/>
  <c r="T26" i="97"/>
  <c r="S26" i="97"/>
  <c r="R26" i="97"/>
  <c r="Q26" i="97"/>
  <c r="P26" i="97"/>
  <c r="O26" i="97"/>
  <c r="N26" i="97"/>
  <c r="M26" i="97"/>
  <c r="L26" i="97"/>
  <c r="K26" i="97"/>
  <c r="J26" i="97"/>
  <c r="I26" i="97"/>
  <c r="H26" i="97"/>
  <c r="G26" i="97"/>
  <c r="F26" i="97"/>
  <c r="E26" i="97"/>
  <c r="D26" i="97"/>
  <c r="C26" i="97"/>
  <c r="B26" i="97"/>
  <c r="DN25" i="97"/>
  <c r="DM25" i="97"/>
  <c r="DL25" i="97"/>
  <c r="DK25" i="97"/>
  <c r="DJ25" i="97"/>
  <c r="DI25" i="97"/>
  <c r="DH25" i="97"/>
  <c r="DG25" i="97"/>
  <c r="DF25" i="97"/>
  <c r="DE25" i="97"/>
  <c r="DD25" i="97"/>
  <c r="DC25" i="97"/>
  <c r="DB25" i="97"/>
  <c r="DA25" i="97"/>
  <c r="CZ25" i="97"/>
  <c r="CY25" i="97"/>
  <c r="CX25" i="97"/>
  <c r="CW25" i="97"/>
  <c r="CV25" i="97"/>
  <c r="CU25" i="97"/>
  <c r="CT25" i="97"/>
  <c r="CS25" i="97"/>
  <c r="CR25" i="97"/>
  <c r="CQ25" i="97"/>
  <c r="CP25" i="97"/>
  <c r="CO25" i="97"/>
  <c r="CN25" i="97"/>
  <c r="CM25" i="97"/>
  <c r="CL25" i="97"/>
  <c r="CK25" i="97"/>
  <c r="CJ25" i="97"/>
  <c r="CI25" i="97"/>
  <c r="CH25" i="97"/>
  <c r="CG25" i="97"/>
  <c r="CF25" i="97"/>
  <c r="CE25" i="97"/>
  <c r="CD25" i="97"/>
  <c r="CC25" i="97"/>
  <c r="CB25" i="97"/>
  <c r="CA25" i="97"/>
  <c r="BZ25" i="97"/>
  <c r="BY25" i="97"/>
  <c r="BX25" i="97"/>
  <c r="BW25" i="97"/>
  <c r="BV25" i="97"/>
  <c r="BU25" i="97"/>
  <c r="BT25" i="97"/>
  <c r="BS25" i="97"/>
  <c r="BR25" i="97"/>
  <c r="BQ25" i="97"/>
  <c r="BP25" i="97"/>
  <c r="BO25" i="97"/>
  <c r="BN25" i="97"/>
  <c r="BM25" i="97"/>
  <c r="BL25" i="97"/>
  <c r="BK25" i="97"/>
  <c r="BJ25" i="97"/>
  <c r="BI25" i="97"/>
  <c r="BH25" i="97"/>
  <c r="BG25" i="97"/>
  <c r="BF25" i="97"/>
  <c r="BE25" i="97"/>
  <c r="BD25" i="97"/>
  <c r="BC25" i="97"/>
  <c r="BB25" i="97"/>
  <c r="BA25" i="97"/>
  <c r="AZ25" i="97"/>
  <c r="AY25" i="97"/>
  <c r="AX25" i="97"/>
  <c r="AW25" i="97"/>
  <c r="AV25" i="97"/>
  <c r="AU25" i="97"/>
  <c r="AT25" i="97"/>
  <c r="AS25" i="97"/>
  <c r="AR25" i="97"/>
  <c r="AQ25" i="97"/>
  <c r="AP25" i="97"/>
  <c r="AO25" i="97"/>
  <c r="AN25" i="97"/>
  <c r="AM25" i="97"/>
  <c r="AL25" i="97"/>
  <c r="AK25" i="97"/>
  <c r="AJ25" i="97"/>
  <c r="AI25" i="97"/>
  <c r="AH25" i="97"/>
  <c r="AG25" i="97"/>
  <c r="AF25" i="97"/>
  <c r="AE25" i="97"/>
  <c r="AD25" i="97"/>
  <c r="AC25" i="97"/>
  <c r="AB25" i="97"/>
  <c r="AA25" i="97"/>
  <c r="Z25" i="97"/>
  <c r="Y25" i="97"/>
  <c r="X25" i="97"/>
  <c r="W25" i="97"/>
  <c r="V25" i="97"/>
  <c r="U25" i="97"/>
  <c r="T25" i="97"/>
  <c r="S25" i="97"/>
  <c r="R25" i="97"/>
  <c r="Q25" i="97"/>
  <c r="P25" i="97"/>
  <c r="O25" i="97"/>
  <c r="N25" i="97"/>
  <c r="M25" i="97"/>
  <c r="L25" i="97"/>
  <c r="K25" i="97"/>
  <c r="J25" i="97"/>
  <c r="I25" i="97"/>
  <c r="H25" i="97"/>
  <c r="G25" i="97"/>
  <c r="F25" i="97"/>
  <c r="E25" i="97"/>
  <c r="D25" i="97"/>
  <c r="C25" i="97"/>
  <c r="B25" i="97"/>
  <c r="DN22" i="97"/>
  <c r="DM22" i="97"/>
  <c r="DL22" i="97"/>
  <c r="DK22" i="97"/>
  <c r="DJ22" i="97"/>
  <c r="DI22" i="97"/>
  <c r="DH22" i="97"/>
  <c r="DG22" i="97"/>
  <c r="DF22" i="97"/>
  <c r="DE22" i="97"/>
  <c r="DD22" i="97"/>
  <c r="DC22" i="97"/>
  <c r="DB22" i="97"/>
  <c r="DA22" i="97"/>
  <c r="CZ22" i="97"/>
  <c r="CY22" i="97"/>
  <c r="CX22" i="97"/>
  <c r="CW22" i="97"/>
  <c r="CV22" i="97"/>
  <c r="CU22" i="97"/>
  <c r="CT22" i="97"/>
  <c r="CS22" i="97"/>
  <c r="CR22" i="97"/>
  <c r="CQ22" i="97"/>
  <c r="CP22" i="97"/>
  <c r="CO22" i="97"/>
  <c r="CN22" i="97"/>
  <c r="CM22" i="97"/>
  <c r="CL22" i="97"/>
  <c r="CK22" i="97"/>
  <c r="CJ22" i="97"/>
  <c r="CI22" i="97"/>
  <c r="CH22" i="97"/>
  <c r="CG22" i="97"/>
  <c r="CF22" i="97"/>
  <c r="CE22" i="97"/>
  <c r="CD22" i="97"/>
  <c r="CC22" i="97"/>
  <c r="CB22" i="97"/>
  <c r="CA22" i="97"/>
  <c r="BZ22" i="97"/>
  <c r="BY22" i="97"/>
  <c r="BX22" i="97"/>
  <c r="BW22" i="97"/>
  <c r="BV22" i="97"/>
  <c r="BU22" i="97"/>
  <c r="BT22" i="97"/>
  <c r="BS22" i="97"/>
  <c r="BR22" i="97"/>
  <c r="BQ22" i="97"/>
  <c r="BP22" i="97"/>
  <c r="BO22" i="97"/>
  <c r="BN22" i="97"/>
  <c r="BM22" i="97"/>
  <c r="BL22" i="97"/>
  <c r="BK22" i="97"/>
  <c r="BJ22" i="97"/>
  <c r="BI22" i="97"/>
  <c r="BH22" i="97"/>
  <c r="BG22" i="97"/>
  <c r="BF22" i="97"/>
  <c r="BE22" i="97"/>
  <c r="BD22" i="97"/>
  <c r="BC22" i="97"/>
  <c r="BB22" i="97"/>
  <c r="BA22" i="97"/>
  <c r="AZ22" i="97"/>
  <c r="AY22" i="97"/>
  <c r="AX22" i="97"/>
  <c r="AW22" i="97"/>
  <c r="AV22" i="97"/>
  <c r="AU22" i="97"/>
  <c r="AT22" i="97"/>
  <c r="AS22" i="97"/>
  <c r="AR22" i="97"/>
  <c r="AQ22" i="97"/>
  <c r="AP22" i="97"/>
  <c r="AO22" i="97"/>
  <c r="AN22" i="97"/>
  <c r="AM22" i="97"/>
  <c r="AL22" i="97"/>
  <c r="AK22" i="97"/>
  <c r="AJ22" i="97"/>
  <c r="AI22" i="97"/>
  <c r="AH22" i="97"/>
  <c r="AG22" i="97"/>
  <c r="AF22" i="97"/>
  <c r="AE22" i="97"/>
  <c r="AD22" i="97"/>
  <c r="AC22" i="97"/>
  <c r="AB22" i="97"/>
  <c r="AA22" i="97"/>
  <c r="Z22" i="97"/>
  <c r="Y22" i="97"/>
  <c r="X22" i="97"/>
  <c r="W22" i="97"/>
  <c r="V22" i="97"/>
  <c r="U22" i="97"/>
  <c r="T22" i="97"/>
  <c r="S22" i="97"/>
  <c r="R22" i="97"/>
  <c r="Q22" i="97"/>
  <c r="P22" i="97"/>
  <c r="O22" i="97"/>
  <c r="N22" i="97"/>
  <c r="M22" i="97"/>
  <c r="L22" i="97"/>
  <c r="K22" i="97"/>
  <c r="J22" i="97"/>
  <c r="I22" i="97"/>
  <c r="H22" i="97"/>
  <c r="G22" i="97"/>
  <c r="F22" i="97"/>
  <c r="E22" i="97"/>
  <c r="D22" i="97"/>
  <c r="C22" i="97"/>
  <c r="B22" i="97"/>
  <c r="DN20" i="97"/>
  <c r="DM20" i="97"/>
  <c r="DL20" i="97"/>
  <c r="DK20" i="97"/>
  <c r="DJ20" i="97"/>
  <c r="DI20" i="97"/>
  <c r="DH20" i="97"/>
  <c r="DG20" i="97"/>
  <c r="DF20" i="97"/>
  <c r="DE20" i="97"/>
  <c r="DD20" i="97"/>
  <c r="DC20" i="97"/>
  <c r="DB20" i="97"/>
  <c r="DA20" i="97"/>
  <c r="CZ20" i="97"/>
  <c r="CY20" i="97"/>
  <c r="CX20" i="97"/>
  <c r="CW20" i="97"/>
  <c r="CV20" i="97"/>
  <c r="CU20" i="97"/>
  <c r="CT20" i="97"/>
  <c r="CS20" i="97"/>
  <c r="CR20" i="97"/>
  <c r="CQ20" i="97"/>
  <c r="CP20" i="97"/>
  <c r="CO20" i="97"/>
  <c r="CN20" i="97"/>
  <c r="CM20" i="97"/>
  <c r="CL20" i="97"/>
  <c r="CK20" i="97"/>
  <c r="CJ20" i="97"/>
  <c r="CI20" i="97"/>
  <c r="CH20" i="97"/>
  <c r="CG20" i="97"/>
  <c r="CF20" i="97"/>
  <c r="CE20" i="97"/>
  <c r="CD20" i="97"/>
  <c r="CC20" i="97"/>
  <c r="CB20" i="97"/>
  <c r="CA20" i="97"/>
  <c r="BZ20" i="97"/>
  <c r="BY20" i="97"/>
  <c r="BX20" i="97"/>
  <c r="BW20" i="97"/>
  <c r="BV20" i="97"/>
  <c r="BU20" i="97"/>
  <c r="BT20" i="97"/>
  <c r="BS20" i="97"/>
  <c r="BR20" i="97"/>
  <c r="BQ20" i="97"/>
  <c r="BP20" i="97"/>
  <c r="BO20" i="97"/>
  <c r="BN20" i="97"/>
  <c r="BM20" i="97"/>
  <c r="BL20" i="97"/>
  <c r="BK20" i="97"/>
  <c r="BJ20" i="97"/>
  <c r="BI20" i="97"/>
  <c r="BH20" i="97"/>
  <c r="BG20" i="97"/>
  <c r="BF20" i="97"/>
  <c r="BE20" i="97"/>
  <c r="BD20" i="97"/>
  <c r="BC20" i="97"/>
  <c r="BB20" i="97"/>
  <c r="BA20" i="97"/>
  <c r="AZ20" i="97"/>
  <c r="AY20" i="97"/>
  <c r="AX20" i="97"/>
  <c r="AW20" i="97"/>
  <c r="AV20" i="97"/>
  <c r="AU20" i="97"/>
  <c r="AT20" i="97"/>
  <c r="AS20" i="97"/>
  <c r="AR20" i="97"/>
  <c r="AQ20" i="97"/>
  <c r="AP20" i="97"/>
  <c r="AO20" i="97"/>
  <c r="AN20" i="97"/>
  <c r="AM20" i="97"/>
  <c r="AL20" i="97"/>
  <c r="AK20" i="97"/>
  <c r="AJ20" i="97"/>
  <c r="AI20" i="97"/>
  <c r="AH20" i="97"/>
  <c r="AG20" i="97"/>
  <c r="AF20" i="97"/>
  <c r="AE20" i="97"/>
  <c r="AD20" i="97"/>
  <c r="AC20" i="97"/>
  <c r="AB20" i="97"/>
  <c r="AA20" i="97"/>
  <c r="Z20" i="97"/>
  <c r="Y20" i="97"/>
  <c r="X20" i="97"/>
  <c r="W20" i="97"/>
  <c r="V20" i="97"/>
  <c r="U20" i="97"/>
  <c r="T20" i="97"/>
  <c r="S20" i="97"/>
  <c r="R20" i="97"/>
  <c r="Q20" i="97"/>
  <c r="P20" i="97"/>
  <c r="O20" i="97"/>
  <c r="N20" i="97"/>
  <c r="M20" i="97"/>
  <c r="L20" i="97"/>
  <c r="K20" i="97"/>
  <c r="J20" i="97"/>
  <c r="I20" i="97"/>
  <c r="H20" i="97"/>
  <c r="G20" i="97"/>
  <c r="F20" i="97"/>
  <c r="E20" i="97"/>
  <c r="D20" i="97"/>
  <c r="C20" i="97"/>
  <c r="B20" i="97"/>
  <c r="DN19" i="97"/>
  <c r="DM19" i="97"/>
  <c r="DL19" i="97"/>
  <c r="DK19" i="97"/>
  <c r="DJ19" i="97"/>
  <c r="DI19" i="97"/>
  <c r="DH19" i="97"/>
  <c r="DG19" i="97"/>
  <c r="DF19" i="97"/>
  <c r="DE19" i="97"/>
  <c r="DD19" i="97"/>
  <c r="DC19" i="97"/>
  <c r="DB19" i="97"/>
  <c r="DA19" i="97"/>
  <c r="CZ19" i="97"/>
  <c r="CY19" i="97"/>
  <c r="CX19" i="97"/>
  <c r="CW19" i="97"/>
  <c r="CV19" i="97"/>
  <c r="CU19" i="97"/>
  <c r="CT19" i="97"/>
  <c r="CS19" i="97"/>
  <c r="CR19" i="97"/>
  <c r="CQ19" i="97"/>
  <c r="CP19" i="97"/>
  <c r="CO19" i="97"/>
  <c r="CN19" i="97"/>
  <c r="CM19" i="97"/>
  <c r="CL19" i="97"/>
  <c r="CK19" i="97"/>
  <c r="CJ19" i="97"/>
  <c r="CI19" i="97"/>
  <c r="CH19" i="97"/>
  <c r="CG19" i="97"/>
  <c r="CF19" i="97"/>
  <c r="CE19" i="97"/>
  <c r="CD19" i="97"/>
  <c r="CC19" i="97"/>
  <c r="CB19" i="97"/>
  <c r="CA19" i="97"/>
  <c r="BZ19" i="97"/>
  <c r="BY19" i="97"/>
  <c r="BX19" i="97"/>
  <c r="BW19" i="97"/>
  <c r="BV19" i="97"/>
  <c r="BU19" i="97"/>
  <c r="BT19" i="97"/>
  <c r="BS19" i="97"/>
  <c r="BR19" i="97"/>
  <c r="BQ19" i="97"/>
  <c r="BP19" i="97"/>
  <c r="BO19" i="97"/>
  <c r="BN19" i="97"/>
  <c r="BM19" i="97"/>
  <c r="BL19" i="97"/>
  <c r="BK19" i="97"/>
  <c r="BJ19" i="97"/>
  <c r="BI19" i="97"/>
  <c r="BH19" i="97"/>
  <c r="BG19" i="97"/>
  <c r="BF19" i="97"/>
  <c r="BE19" i="97"/>
  <c r="BD19" i="97"/>
  <c r="BC19" i="97"/>
  <c r="BB19" i="97"/>
  <c r="BA19" i="97"/>
  <c r="AZ19" i="97"/>
  <c r="AY19" i="97"/>
  <c r="AX19" i="97"/>
  <c r="AW19" i="97"/>
  <c r="AV19" i="97"/>
  <c r="AU19" i="97"/>
  <c r="AT19" i="97"/>
  <c r="AS19" i="97"/>
  <c r="AR19" i="97"/>
  <c r="AQ19" i="97"/>
  <c r="AP19" i="97"/>
  <c r="AO19" i="97"/>
  <c r="AN19" i="97"/>
  <c r="AM19" i="97"/>
  <c r="AL19" i="97"/>
  <c r="AK19" i="97"/>
  <c r="AJ19" i="97"/>
  <c r="AI19" i="97"/>
  <c r="AH19" i="97"/>
  <c r="AG19" i="97"/>
  <c r="AF19" i="97"/>
  <c r="AE19" i="97"/>
  <c r="AD19" i="97"/>
  <c r="AC19" i="97"/>
  <c r="AB19" i="97"/>
  <c r="AA19" i="97"/>
  <c r="Z19" i="97"/>
  <c r="Y19" i="97"/>
  <c r="X19" i="97"/>
  <c r="W19" i="97"/>
  <c r="V19" i="97"/>
  <c r="U19" i="97"/>
  <c r="T19" i="97"/>
  <c r="S19" i="97"/>
  <c r="R19" i="97"/>
  <c r="Q19" i="97"/>
  <c r="P19" i="97"/>
  <c r="O19" i="97"/>
  <c r="N19" i="97"/>
  <c r="M19" i="97"/>
  <c r="L19" i="97"/>
  <c r="K19" i="97"/>
  <c r="J19" i="97"/>
  <c r="I19" i="97"/>
  <c r="H19" i="97"/>
  <c r="G19" i="97"/>
  <c r="F19" i="97"/>
  <c r="E19" i="97"/>
  <c r="D19" i="97"/>
  <c r="C19" i="97"/>
  <c r="B19" i="97"/>
  <c r="DN17" i="97"/>
  <c r="DM17" i="97"/>
  <c r="DL17" i="97"/>
  <c r="DK17" i="97"/>
  <c r="DJ17" i="97"/>
  <c r="DI17" i="97"/>
  <c r="DH17" i="97"/>
  <c r="DG17" i="97"/>
  <c r="DF17" i="97"/>
  <c r="DE17" i="97"/>
  <c r="DD17" i="97"/>
  <c r="DC17" i="97"/>
  <c r="DB17" i="97"/>
  <c r="DA17" i="97"/>
  <c r="CZ17" i="97"/>
  <c r="CY17" i="97"/>
  <c r="CX17" i="97"/>
  <c r="CW17" i="97"/>
  <c r="CV17" i="97"/>
  <c r="CU17" i="97"/>
  <c r="CT17" i="97"/>
  <c r="CS17" i="97"/>
  <c r="CR17" i="97"/>
  <c r="CQ17" i="97"/>
  <c r="CP17" i="97"/>
  <c r="CO17" i="97"/>
  <c r="CN17" i="97"/>
  <c r="CM17" i="97"/>
  <c r="CL17" i="97"/>
  <c r="CK17" i="97"/>
  <c r="CJ17" i="97"/>
  <c r="CI17" i="97"/>
  <c r="CH17" i="97"/>
  <c r="CG17" i="97"/>
  <c r="CF17" i="97"/>
  <c r="CE17" i="97"/>
  <c r="CD17" i="97"/>
  <c r="CC17" i="97"/>
  <c r="CB17" i="97"/>
  <c r="CA17" i="97"/>
  <c r="BZ17" i="97"/>
  <c r="BY17" i="97"/>
  <c r="BX17" i="97"/>
  <c r="BW17" i="97"/>
  <c r="BV17" i="97"/>
  <c r="BU17" i="97"/>
  <c r="BT17" i="97"/>
  <c r="BS17" i="97"/>
  <c r="BR17" i="97"/>
  <c r="BQ17" i="97"/>
  <c r="BP17" i="97"/>
  <c r="BO17" i="97"/>
  <c r="BN17" i="97"/>
  <c r="BM17" i="97"/>
  <c r="BL17" i="97"/>
  <c r="BK17" i="97"/>
  <c r="BJ17" i="97"/>
  <c r="BI17" i="97"/>
  <c r="BH17" i="97"/>
  <c r="BG17" i="97"/>
  <c r="BF17" i="97"/>
  <c r="BE17" i="97"/>
  <c r="BD17" i="97"/>
  <c r="BC17" i="97"/>
  <c r="BB17" i="97"/>
  <c r="BA17" i="97"/>
  <c r="AZ17" i="97"/>
  <c r="AY17" i="97"/>
  <c r="AX17" i="97"/>
  <c r="AW17" i="97"/>
  <c r="AV17" i="97"/>
  <c r="AU17" i="97"/>
  <c r="AT17" i="97"/>
  <c r="AS17" i="97"/>
  <c r="AR17" i="97"/>
  <c r="AQ17" i="97"/>
  <c r="AP17" i="97"/>
  <c r="AO17" i="97"/>
  <c r="AN17" i="97"/>
  <c r="AM17" i="97"/>
  <c r="AL17" i="97"/>
  <c r="AK17" i="97"/>
  <c r="AJ17" i="97"/>
  <c r="AI17" i="97"/>
  <c r="AH17" i="97"/>
  <c r="AG17" i="97"/>
  <c r="AF17" i="97"/>
  <c r="AE17" i="97"/>
  <c r="AD17" i="97"/>
  <c r="AC17" i="97"/>
  <c r="AB17" i="97"/>
  <c r="AA17" i="97"/>
  <c r="Z17" i="97"/>
  <c r="Y17" i="97"/>
  <c r="X17" i="97"/>
  <c r="W17" i="97"/>
  <c r="V17" i="97"/>
  <c r="U17" i="97"/>
  <c r="T17" i="97"/>
  <c r="S17" i="97"/>
  <c r="R17" i="97"/>
  <c r="Q17" i="97"/>
  <c r="P17" i="97"/>
  <c r="O17" i="97"/>
  <c r="N17" i="97"/>
  <c r="M17" i="97"/>
  <c r="L17" i="97"/>
  <c r="K17" i="97"/>
  <c r="J17" i="97"/>
  <c r="I17" i="97"/>
  <c r="H17" i="97"/>
  <c r="G17" i="97"/>
  <c r="F17" i="97"/>
  <c r="E17" i="97"/>
  <c r="D17" i="97"/>
  <c r="C17" i="97"/>
  <c r="B17" i="97"/>
  <c r="DN16" i="97"/>
  <c r="DM16" i="97"/>
  <c r="DL16" i="97"/>
  <c r="DK16" i="97"/>
  <c r="DJ16" i="97"/>
  <c r="DI16" i="97"/>
  <c r="DH16" i="97"/>
  <c r="DG16" i="97"/>
  <c r="DF16" i="97"/>
  <c r="DE16" i="97"/>
  <c r="DD16" i="97"/>
  <c r="DC16" i="97"/>
  <c r="DB16" i="97"/>
  <c r="DA16" i="97"/>
  <c r="CZ16" i="97"/>
  <c r="CY16" i="97"/>
  <c r="CX16" i="97"/>
  <c r="CW16" i="97"/>
  <c r="CV16" i="97"/>
  <c r="CU16" i="97"/>
  <c r="CT16" i="97"/>
  <c r="CS16" i="97"/>
  <c r="CR16" i="97"/>
  <c r="CQ16" i="97"/>
  <c r="CP16" i="97"/>
  <c r="CO16" i="97"/>
  <c r="CN16" i="97"/>
  <c r="CM16" i="97"/>
  <c r="CL16" i="97"/>
  <c r="CK16" i="97"/>
  <c r="CJ16" i="97"/>
  <c r="CI16" i="97"/>
  <c r="CH16" i="97"/>
  <c r="CG16" i="97"/>
  <c r="CF16" i="97"/>
  <c r="CE16" i="97"/>
  <c r="CD16" i="97"/>
  <c r="CC16" i="97"/>
  <c r="CB16" i="97"/>
  <c r="CA16" i="97"/>
  <c r="BZ16" i="97"/>
  <c r="BY16" i="97"/>
  <c r="BX16" i="97"/>
  <c r="BW16" i="97"/>
  <c r="BV16" i="97"/>
  <c r="BU16" i="97"/>
  <c r="BT16" i="97"/>
  <c r="BS16" i="97"/>
  <c r="BR16" i="97"/>
  <c r="BQ16" i="97"/>
  <c r="BP16" i="97"/>
  <c r="BO16" i="97"/>
  <c r="BN16" i="97"/>
  <c r="BM16" i="97"/>
  <c r="BL16" i="97"/>
  <c r="BK16" i="97"/>
  <c r="BJ16" i="97"/>
  <c r="BI16" i="97"/>
  <c r="BH16" i="97"/>
  <c r="BG16" i="97"/>
  <c r="BF16" i="97"/>
  <c r="BE16" i="97"/>
  <c r="BD16" i="97"/>
  <c r="BC16" i="97"/>
  <c r="BB16" i="97"/>
  <c r="BA16" i="97"/>
  <c r="AZ16" i="97"/>
  <c r="AY16" i="97"/>
  <c r="AX16" i="97"/>
  <c r="AW16" i="97"/>
  <c r="AV16" i="97"/>
  <c r="AU16" i="97"/>
  <c r="AT16" i="97"/>
  <c r="AS16" i="97"/>
  <c r="AR16" i="97"/>
  <c r="AQ16" i="97"/>
  <c r="AP16" i="97"/>
  <c r="AO16" i="97"/>
  <c r="AN16" i="97"/>
  <c r="AM16" i="97"/>
  <c r="AL16" i="97"/>
  <c r="AK16" i="97"/>
  <c r="AJ16" i="97"/>
  <c r="AI16" i="97"/>
  <c r="AH16" i="97"/>
  <c r="AG16" i="97"/>
  <c r="AF16" i="97"/>
  <c r="AE16" i="97"/>
  <c r="AD16" i="97"/>
  <c r="AC16" i="97"/>
  <c r="AB16" i="97"/>
  <c r="AA16" i="97"/>
  <c r="Z16" i="97"/>
  <c r="Y16" i="97"/>
  <c r="X16" i="97"/>
  <c r="W16" i="97"/>
  <c r="V16" i="97"/>
  <c r="U16" i="97"/>
  <c r="T16" i="97"/>
  <c r="S16" i="97"/>
  <c r="R16" i="97"/>
  <c r="Q16" i="97"/>
  <c r="P16" i="97"/>
  <c r="O16" i="97"/>
  <c r="N16" i="97"/>
  <c r="M16" i="97"/>
  <c r="L16" i="97"/>
  <c r="K16" i="97"/>
  <c r="J16" i="97"/>
  <c r="I16" i="97"/>
  <c r="H16" i="97"/>
  <c r="G16" i="97"/>
  <c r="F16" i="97"/>
  <c r="E16" i="97"/>
  <c r="D16" i="97"/>
  <c r="C16" i="97"/>
  <c r="B16" i="97"/>
  <c r="DN14" i="97"/>
  <c r="DM14" i="97"/>
  <c r="DL14" i="97"/>
  <c r="DK14" i="97"/>
  <c r="DJ14" i="97"/>
  <c r="DI14" i="97"/>
  <c r="DH14" i="97"/>
  <c r="DG14" i="97"/>
  <c r="DF14" i="97"/>
  <c r="DE14" i="97"/>
  <c r="DD14" i="97"/>
  <c r="DC14" i="97"/>
  <c r="DB14" i="97"/>
  <c r="DA14" i="97"/>
  <c r="CZ14" i="97"/>
  <c r="CY14" i="97"/>
  <c r="CX14" i="97"/>
  <c r="CW14" i="97"/>
  <c r="CV14" i="97"/>
  <c r="CU14" i="97"/>
  <c r="CT14" i="97"/>
  <c r="CS14" i="97"/>
  <c r="CR14" i="97"/>
  <c r="CQ14" i="97"/>
  <c r="CP14" i="97"/>
  <c r="CO14" i="97"/>
  <c r="CN14" i="97"/>
  <c r="CM14" i="97"/>
  <c r="CL14" i="97"/>
  <c r="CK14" i="97"/>
  <c r="CJ14" i="97"/>
  <c r="CI14" i="97"/>
  <c r="CH14" i="97"/>
  <c r="CG14" i="97"/>
  <c r="CF14" i="97"/>
  <c r="CE14" i="97"/>
  <c r="CD14" i="97"/>
  <c r="CC14" i="97"/>
  <c r="CB14" i="97"/>
  <c r="CA14" i="97"/>
  <c r="BZ14" i="97"/>
  <c r="BY14" i="97"/>
  <c r="BX14" i="97"/>
  <c r="BW14" i="97"/>
  <c r="BV14" i="97"/>
  <c r="BU14" i="97"/>
  <c r="BT14" i="97"/>
  <c r="BS14" i="97"/>
  <c r="BR14" i="97"/>
  <c r="BQ14" i="97"/>
  <c r="BP14" i="97"/>
  <c r="BO14" i="97"/>
  <c r="BN14" i="97"/>
  <c r="BM14" i="97"/>
  <c r="BL14" i="97"/>
  <c r="BK14" i="97"/>
  <c r="BJ14" i="97"/>
  <c r="BI14" i="97"/>
  <c r="BH14" i="97"/>
  <c r="BG14" i="97"/>
  <c r="BF14" i="97"/>
  <c r="BE14" i="97"/>
  <c r="BD14" i="97"/>
  <c r="BC14" i="97"/>
  <c r="BB14" i="97"/>
  <c r="BA14" i="97"/>
  <c r="AZ14" i="97"/>
  <c r="AY14" i="97"/>
  <c r="AX14" i="97"/>
  <c r="AW14" i="97"/>
  <c r="AV14" i="97"/>
  <c r="AU14" i="97"/>
  <c r="AT14" i="97"/>
  <c r="AS14" i="97"/>
  <c r="AR14" i="97"/>
  <c r="AQ14" i="97"/>
  <c r="AP14" i="97"/>
  <c r="AO14" i="97"/>
  <c r="AN14" i="97"/>
  <c r="AM14" i="97"/>
  <c r="AL14" i="97"/>
  <c r="AK14" i="97"/>
  <c r="AJ14" i="97"/>
  <c r="AI14" i="97"/>
  <c r="AH14" i="97"/>
  <c r="AG14" i="97"/>
  <c r="AF14" i="97"/>
  <c r="AE14" i="97"/>
  <c r="AD14" i="97"/>
  <c r="AC14" i="97"/>
  <c r="AB14" i="97"/>
  <c r="AA14" i="97"/>
  <c r="Z14" i="97"/>
  <c r="Y14" i="97"/>
  <c r="X14" i="97"/>
  <c r="W14" i="97"/>
  <c r="V14" i="97"/>
  <c r="U14" i="97"/>
  <c r="T14" i="97"/>
  <c r="S14" i="97"/>
  <c r="R14" i="97"/>
  <c r="Q14" i="97"/>
  <c r="P14" i="97"/>
  <c r="O14" i="97"/>
  <c r="N14" i="97"/>
  <c r="M14" i="97"/>
  <c r="L14" i="97"/>
  <c r="K14" i="97"/>
  <c r="J14" i="97"/>
  <c r="I14" i="97"/>
  <c r="H14" i="97"/>
  <c r="G14" i="97"/>
  <c r="F14" i="97"/>
  <c r="E14" i="97"/>
  <c r="D14" i="97"/>
  <c r="C14" i="97"/>
  <c r="B14" i="97"/>
  <c r="DN13" i="97"/>
  <c r="DM13" i="97"/>
  <c r="DL13" i="97"/>
  <c r="DK13" i="97"/>
  <c r="DJ13" i="97"/>
  <c r="DI13" i="97"/>
  <c r="DH13" i="97"/>
  <c r="DG13" i="97"/>
  <c r="DF13" i="97"/>
  <c r="DE13" i="97"/>
  <c r="DD13" i="97"/>
  <c r="DC13" i="97"/>
  <c r="DB13" i="97"/>
  <c r="DA13" i="97"/>
  <c r="CZ13" i="97"/>
  <c r="CY13" i="97"/>
  <c r="CX13" i="97"/>
  <c r="CW13" i="97"/>
  <c r="CV13" i="97"/>
  <c r="CU13" i="97"/>
  <c r="CT13" i="97"/>
  <c r="CS13" i="97"/>
  <c r="CR13" i="97"/>
  <c r="CQ13" i="97"/>
  <c r="CP13" i="97"/>
  <c r="CO13" i="97"/>
  <c r="CN13" i="97"/>
  <c r="CM13" i="97"/>
  <c r="CL13" i="97"/>
  <c r="CK13" i="97"/>
  <c r="CJ13" i="97"/>
  <c r="CI13" i="97"/>
  <c r="CH13" i="97"/>
  <c r="CG13" i="97"/>
  <c r="CF13" i="97"/>
  <c r="CE13" i="97"/>
  <c r="CD13" i="97"/>
  <c r="CC13" i="97"/>
  <c r="CB13" i="97"/>
  <c r="CA13" i="97"/>
  <c r="BZ13" i="97"/>
  <c r="BY13" i="97"/>
  <c r="BX13" i="97"/>
  <c r="BW13" i="97"/>
  <c r="BV13" i="97"/>
  <c r="BU13" i="97"/>
  <c r="BT13" i="97"/>
  <c r="BS13" i="97"/>
  <c r="BR13" i="97"/>
  <c r="BQ13" i="97"/>
  <c r="BP13" i="97"/>
  <c r="BO13" i="97"/>
  <c r="BN13" i="97"/>
  <c r="BM13" i="97"/>
  <c r="BL13" i="97"/>
  <c r="BK13" i="97"/>
  <c r="BJ13" i="97"/>
  <c r="BI13" i="97"/>
  <c r="BH13" i="97"/>
  <c r="BG13" i="97"/>
  <c r="BF13" i="97"/>
  <c r="BE13" i="97"/>
  <c r="BD13" i="97"/>
  <c r="BC13" i="97"/>
  <c r="BB13" i="97"/>
  <c r="BA13" i="97"/>
  <c r="AZ13" i="97"/>
  <c r="AY13" i="97"/>
  <c r="AX13" i="97"/>
  <c r="AW13" i="97"/>
  <c r="AV13" i="97"/>
  <c r="AU13" i="97"/>
  <c r="AT13" i="97"/>
  <c r="AS13" i="97"/>
  <c r="AR13" i="97"/>
  <c r="AQ13" i="97"/>
  <c r="AP13" i="97"/>
  <c r="AO13" i="97"/>
  <c r="AN13" i="97"/>
  <c r="AM13" i="97"/>
  <c r="AL13" i="97"/>
  <c r="AK13" i="97"/>
  <c r="AJ13" i="97"/>
  <c r="AI13" i="97"/>
  <c r="AH13" i="97"/>
  <c r="AG13" i="97"/>
  <c r="AF13" i="97"/>
  <c r="AE13" i="97"/>
  <c r="AD13" i="97"/>
  <c r="AC13" i="97"/>
  <c r="AB13" i="97"/>
  <c r="AA13" i="97"/>
  <c r="Z13" i="97"/>
  <c r="Y13" i="97"/>
  <c r="X13" i="97"/>
  <c r="W13" i="97"/>
  <c r="V13" i="97"/>
  <c r="U13" i="97"/>
  <c r="T13" i="97"/>
  <c r="S13" i="97"/>
  <c r="R13" i="97"/>
  <c r="Q13" i="97"/>
  <c r="P13" i="97"/>
  <c r="O13" i="97"/>
  <c r="N13" i="97"/>
  <c r="M13" i="97"/>
  <c r="L13" i="97"/>
  <c r="K13" i="97"/>
  <c r="J13" i="97"/>
  <c r="I13" i="97"/>
  <c r="H13" i="97"/>
  <c r="G13" i="97"/>
  <c r="F13" i="97"/>
  <c r="E13" i="97"/>
  <c r="D13" i="97"/>
  <c r="C13" i="97"/>
  <c r="B13" i="97"/>
  <c r="DN11" i="97"/>
  <c r="DM11" i="97"/>
  <c r="DL11" i="97"/>
  <c r="DK11" i="97"/>
  <c r="DJ11" i="97"/>
  <c r="DI11" i="97"/>
  <c r="DH11" i="97"/>
  <c r="DG11" i="97"/>
  <c r="DF11" i="97"/>
  <c r="DE11" i="97"/>
  <c r="DD11" i="97"/>
  <c r="DC11" i="97"/>
  <c r="DB11" i="97"/>
  <c r="DA11" i="97"/>
  <c r="CZ11" i="97"/>
  <c r="CY11" i="97"/>
  <c r="CX11" i="97"/>
  <c r="CW11" i="97"/>
  <c r="CV11" i="97"/>
  <c r="CU11" i="97"/>
  <c r="CT11" i="97"/>
  <c r="CS11" i="97"/>
  <c r="CR11" i="97"/>
  <c r="CQ11" i="97"/>
  <c r="CP11" i="97"/>
  <c r="CO11" i="97"/>
  <c r="CN11" i="97"/>
  <c r="CM11" i="97"/>
  <c r="CL11" i="97"/>
  <c r="CK11" i="97"/>
  <c r="CJ11" i="97"/>
  <c r="CI11" i="97"/>
  <c r="CH11" i="97"/>
  <c r="CG11" i="97"/>
  <c r="CF11" i="97"/>
  <c r="CE11" i="97"/>
  <c r="CD11" i="97"/>
  <c r="CC11" i="97"/>
  <c r="CB11" i="97"/>
  <c r="CA11" i="97"/>
  <c r="BZ11" i="97"/>
  <c r="BY11" i="97"/>
  <c r="BX11" i="97"/>
  <c r="BW11" i="97"/>
  <c r="BV11" i="97"/>
  <c r="BU11" i="97"/>
  <c r="BT11" i="97"/>
  <c r="BS11" i="97"/>
  <c r="BR11" i="97"/>
  <c r="BQ11" i="97"/>
  <c r="BP11" i="97"/>
  <c r="BO11" i="97"/>
  <c r="BN11" i="97"/>
  <c r="BM11" i="97"/>
  <c r="BL11" i="97"/>
  <c r="BK11" i="97"/>
  <c r="BJ11" i="97"/>
  <c r="BI11" i="97"/>
  <c r="BH11" i="97"/>
  <c r="BG11" i="97"/>
  <c r="BF11" i="97"/>
  <c r="BE11" i="97"/>
  <c r="BD11" i="97"/>
  <c r="BC11" i="97"/>
  <c r="BB11" i="97"/>
  <c r="BA11" i="97"/>
  <c r="AZ11" i="97"/>
  <c r="AY11" i="97"/>
  <c r="AX11" i="97"/>
  <c r="AW11" i="97"/>
  <c r="AV11" i="97"/>
  <c r="AU11" i="97"/>
  <c r="AT11" i="97"/>
  <c r="AS11" i="97"/>
  <c r="AR11" i="97"/>
  <c r="AQ11" i="97"/>
  <c r="AP11" i="97"/>
  <c r="AO11" i="97"/>
  <c r="AN11" i="97"/>
  <c r="AM11" i="97"/>
  <c r="AL11" i="97"/>
  <c r="AK11" i="97"/>
  <c r="AJ11" i="97"/>
  <c r="AI11" i="97"/>
  <c r="AH11" i="97"/>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E11" i="97"/>
  <c r="D11" i="97"/>
  <c r="C11" i="97"/>
  <c r="B11" i="97"/>
  <c r="DN10" i="97"/>
  <c r="DM10" i="97"/>
  <c r="DL10" i="97"/>
  <c r="DK10" i="97"/>
  <c r="DJ10" i="97"/>
  <c r="DI10" i="97"/>
  <c r="DH10" i="97"/>
  <c r="DG10" i="97"/>
  <c r="DF10" i="97"/>
  <c r="DE10" i="97"/>
  <c r="DD10" i="97"/>
  <c r="DC10" i="97"/>
  <c r="DB10" i="97"/>
  <c r="DA10" i="97"/>
  <c r="CZ10" i="97"/>
  <c r="CY10" i="97"/>
  <c r="CX10" i="97"/>
  <c r="CW10" i="97"/>
  <c r="CV10" i="97"/>
  <c r="CU10" i="97"/>
  <c r="CT10" i="97"/>
  <c r="CS10" i="97"/>
  <c r="CR10" i="97"/>
  <c r="CQ10" i="97"/>
  <c r="CP10" i="97"/>
  <c r="CO10" i="97"/>
  <c r="CN10" i="97"/>
  <c r="CM10" i="97"/>
  <c r="CL10" i="97"/>
  <c r="CK10" i="97"/>
  <c r="CJ10" i="97"/>
  <c r="CI10" i="97"/>
  <c r="CH10" i="97"/>
  <c r="CG10" i="97"/>
  <c r="CF10" i="97"/>
  <c r="CE10" i="97"/>
  <c r="CD10" i="97"/>
  <c r="CC10" i="97"/>
  <c r="CB10" i="97"/>
  <c r="CA10" i="97"/>
  <c r="BZ10" i="97"/>
  <c r="BY10" i="97"/>
  <c r="BX10" i="97"/>
  <c r="BW10" i="97"/>
  <c r="BV10" i="97"/>
  <c r="BU10" i="97"/>
  <c r="BT10" i="97"/>
  <c r="BS10" i="97"/>
  <c r="BR10" i="97"/>
  <c r="BQ10" i="97"/>
  <c r="BP10" i="97"/>
  <c r="BO10" i="97"/>
  <c r="BN10" i="97"/>
  <c r="BM10" i="97"/>
  <c r="BL10" i="97"/>
  <c r="BK10" i="97"/>
  <c r="BJ10" i="97"/>
  <c r="BI10" i="97"/>
  <c r="BH10" i="97"/>
  <c r="BG10" i="97"/>
  <c r="BF10" i="97"/>
  <c r="BE10" i="97"/>
  <c r="BD10" i="97"/>
  <c r="BC10" i="97"/>
  <c r="BB10" i="97"/>
  <c r="BA10" i="97"/>
  <c r="AZ10" i="97"/>
  <c r="AY10" i="97"/>
  <c r="AX10" i="97"/>
  <c r="AW10" i="97"/>
  <c r="AV10" i="97"/>
  <c r="AU10" i="97"/>
  <c r="AT10" i="97"/>
  <c r="AS10" i="97"/>
  <c r="AR10" i="97"/>
  <c r="AQ10" i="97"/>
  <c r="AP10" i="97"/>
  <c r="AO10" i="97"/>
  <c r="AN10" i="97"/>
  <c r="AM10" i="97"/>
  <c r="AL10" i="97"/>
  <c r="AK10" i="97"/>
  <c r="AJ10" i="97"/>
  <c r="AI10" i="97"/>
  <c r="AH10"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E10" i="97"/>
  <c r="D10" i="97"/>
  <c r="C10" i="97"/>
  <c r="B10" i="97"/>
  <c r="DN8" i="97"/>
  <c r="DM8" i="97"/>
  <c r="DL8" i="97"/>
  <c r="DK8" i="97"/>
  <c r="DJ8" i="97"/>
  <c r="DI8" i="97"/>
  <c r="DH8" i="97"/>
  <c r="DG8" i="97"/>
  <c r="DF8" i="97"/>
  <c r="DE8" i="97"/>
  <c r="DD8" i="97"/>
  <c r="DC8" i="97"/>
  <c r="DB8" i="97"/>
  <c r="DA8" i="97"/>
  <c r="CZ8" i="97"/>
  <c r="CY8" i="97"/>
  <c r="CX8" i="97"/>
  <c r="CW8" i="97"/>
  <c r="CV8" i="97"/>
  <c r="CU8" i="97"/>
  <c r="CT8" i="97"/>
  <c r="CS8" i="97"/>
  <c r="CR8" i="97"/>
  <c r="CQ8" i="97"/>
  <c r="CP8" i="97"/>
  <c r="CO8" i="97"/>
  <c r="CN8" i="97"/>
  <c r="CM8" i="97"/>
  <c r="CL8" i="97"/>
  <c r="CK8" i="97"/>
  <c r="CJ8" i="97"/>
  <c r="CI8" i="97"/>
  <c r="CH8" i="97"/>
  <c r="CG8" i="97"/>
  <c r="CF8" i="97"/>
  <c r="CE8" i="97"/>
  <c r="CD8" i="97"/>
  <c r="CC8" i="97"/>
  <c r="CB8" i="97"/>
  <c r="CA8" i="97"/>
  <c r="BZ8" i="97"/>
  <c r="BY8" i="97"/>
  <c r="BX8" i="97"/>
  <c r="BW8" i="97"/>
  <c r="BV8" i="97"/>
  <c r="BU8" i="97"/>
  <c r="BT8" i="97"/>
  <c r="BS8" i="97"/>
  <c r="BR8" i="97"/>
  <c r="BQ8" i="97"/>
  <c r="BP8" i="97"/>
  <c r="BO8" i="97"/>
  <c r="BN8" i="97"/>
  <c r="BM8" i="97"/>
  <c r="BL8" i="97"/>
  <c r="BK8" i="97"/>
  <c r="BJ8" i="97"/>
  <c r="BI8" i="97"/>
  <c r="BH8" i="97"/>
  <c r="BG8" i="97"/>
  <c r="BF8" i="97"/>
  <c r="BE8" i="97"/>
  <c r="BD8" i="97"/>
  <c r="BC8" i="97"/>
  <c r="BB8" i="97"/>
  <c r="BA8" i="97"/>
  <c r="AZ8" i="97"/>
  <c r="AY8" i="97"/>
  <c r="AX8" i="97"/>
  <c r="AW8" i="97"/>
  <c r="AV8" i="97"/>
  <c r="AU8" i="97"/>
  <c r="AT8" i="97"/>
  <c r="AS8" i="97"/>
  <c r="AR8" i="97"/>
  <c r="AQ8" i="97"/>
  <c r="AP8" i="97"/>
  <c r="AO8" i="97"/>
  <c r="AN8" i="97"/>
  <c r="AM8" i="97"/>
  <c r="AL8" i="97"/>
  <c r="AK8" i="97"/>
  <c r="AJ8" i="97"/>
  <c r="AI8" i="97"/>
  <c r="AH8" i="97"/>
  <c r="AG8" i="97"/>
  <c r="AF8" i="97"/>
  <c r="AE8" i="97"/>
  <c r="AD8" i="97"/>
  <c r="AC8" i="97"/>
  <c r="AB8" i="97"/>
  <c r="AA8" i="97"/>
  <c r="Z8" i="97"/>
  <c r="Y8" i="97"/>
  <c r="X8" i="97"/>
  <c r="W8" i="97"/>
  <c r="V8" i="97"/>
  <c r="U8" i="97"/>
  <c r="T8" i="97"/>
  <c r="S8" i="97"/>
  <c r="R8" i="97"/>
  <c r="Q8" i="97"/>
  <c r="P8" i="97"/>
  <c r="O8" i="97"/>
  <c r="N8" i="97"/>
  <c r="M8" i="97"/>
  <c r="L8" i="97"/>
  <c r="K8" i="97"/>
  <c r="J8" i="97"/>
  <c r="I8" i="97"/>
  <c r="H8" i="97"/>
  <c r="G8" i="97"/>
  <c r="F8" i="97"/>
  <c r="E8" i="97"/>
  <c r="D8" i="97"/>
  <c r="C8" i="97"/>
  <c r="B8" i="97"/>
  <c r="DN7" i="97"/>
  <c r="DM7" i="97"/>
  <c r="DL7" i="97"/>
  <c r="DK7" i="97"/>
  <c r="DJ7" i="97"/>
  <c r="DI7" i="97"/>
  <c r="DH7" i="97"/>
  <c r="DG7" i="97"/>
  <c r="DF7" i="97"/>
  <c r="DE7" i="97"/>
  <c r="DD7" i="97"/>
  <c r="DC7" i="97"/>
  <c r="DB7" i="97"/>
  <c r="DA7" i="97"/>
  <c r="CZ7" i="97"/>
  <c r="CY7" i="97"/>
  <c r="CX7" i="97"/>
  <c r="CW7" i="97"/>
  <c r="CV7" i="97"/>
  <c r="CU7" i="97"/>
  <c r="CT7" i="97"/>
  <c r="CS7" i="97"/>
  <c r="CR7" i="97"/>
  <c r="CQ7" i="97"/>
  <c r="CP7" i="97"/>
  <c r="CO7" i="97"/>
  <c r="CN7" i="97"/>
  <c r="CM7" i="97"/>
  <c r="CL7" i="97"/>
  <c r="CK7" i="97"/>
  <c r="CJ7" i="97"/>
  <c r="CI7" i="97"/>
  <c r="CH7" i="97"/>
  <c r="CG7" i="97"/>
  <c r="CF7" i="97"/>
  <c r="CE7" i="97"/>
  <c r="CD7" i="97"/>
  <c r="CC7" i="97"/>
  <c r="CB7" i="97"/>
  <c r="CA7" i="97"/>
  <c r="BZ7" i="97"/>
  <c r="BY7" i="97"/>
  <c r="BX7" i="97"/>
  <c r="BW7" i="97"/>
  <c r="BV7" i="97"/>
  <c r="BU7" i="97"/>
  <c r="BT7" i="97"/>
  <c r="BS7" i="97"/>
  <c r="BR7" i="97"/>
  <c r="BQ7" i="97"/>
  <c r="BP7" i="97"/>
  <c r="BO7" i="97"/>
  <c r="BN7" i="97"/>
  <c r="BM7" i="97"/>
  <c r="BL7" i="97"/>
  <c r="BK7" i="97"/>
  <c r="BJ7" i="97"/>
  <c r="BI7" i="97"/>
  <c r="BH7" i="97"/>
  <c r="BG7" i="97"/>
  <c r="BF7" i="97"/>
  <c r="BE7" i="97"/>
  <c r="BD7" i="97"/>
  <c r="BC7" i="97"/>
  <c r="BB7" i="97"/>
  <c r="BA7" i="97"/>
  <c r="AZ7" i="97"/>
  <c r="AY7" i="97"/>
  <c r="AX7" i="97"/>
  <c r="AW7" i="97"/>
  <c r="AV7" i="97"/>
  <c r="AU7" i="97"/>
  <c r="AT7" i="97"/>
  <c r="AS7" i="97"/>
  <c r="AR7" i="97"/>
  <c r="AQ7" i="97"/>
  <c r="AP7" i="97"/>
  <c r="AO7" i="97"/>
  <c r="AN7" i="97"/>
  <c r="AM7" i="97"/>
  <c r="AL7" i="97"/>
  <c r="AK7" i="97"/>
  <c r="AJ7" i="97"/>
  <c r="AI7" i="97"/>
  <c r="AH7" i="97"/>
  <c r="AG7" i="97"/>
  <c r="AF7" i="97"/>
  <c r="AE7" i="97"/>
  <c r="AD7" i="97"/>
  <c r="AC7" i="97"/>
  <c r="AB7" i="97"/>
  <c r="AA7" i="97"/>
  <c r="Z7" i="97"/>
  <c r="Y7" i="97"/>
  <c r="X7" i="97"/>
  <c r="W7" i="97"/>
  <c r="V7" i="97"/>
  <c r="U7" i="97"/>
  <c r="T7" i="97"/>
  <c r="S7" i="97"/>
  <c r="R7" i="97"/>
  <c r="Q7" i="97"/>
  <c r="P7" i="97"/>
  <c r="O7" i="97"/>
  <c r="N7" i="97"/>
  <c r="M7" i="97"/>
  <c r="L7" i="97"/>
  <c r="K7" i="97"/>
  <c r="J7" i="97"/>
  <c r="I7" i="97"/>
  <c r="H7" i="97"/>
  <c r="G7" i="97"/>
  <c r="F7" i="97"/>
  <c r="E7" i="97"/>
  <c r="D7" i="97"/>
  <c r="C7" i="97"/>
  <c r="B7" i="97"/>
  <c r="DN5" i="97"/>
  <c r="DM5" i="97"/>
  <c r="DL5" i="97"/>
  <c r="DK5" i="97"/>
  <c r="DJ5" i="97"/>
  <c r="DI5" i="97"/>
  <c r="DH5" i="97"/>
  <c r="DG5" i="97"/>
  <c r="DF5" i="97"/>
  <c r="DE5" i="97"/>
  <c r="DD5" i="97"/>
  <c r="DC5" i="97"/>
  <c r="DB5" i="97"/>
  <c r="DA5" i="97"/>
  <c r="CZ5" i="97"/>
  <c r="CY5" i="97"/>
  <c r="CX5" i="97"/>
  <c r="CW5" i="97"/>
  <c r="CV5" i="97"/>
  <c r="CU5" i="97"/>
  <c r="CT5" i="97"/>
  <c r="CS5" i="97"/>
  <c r="CR5" i="97"/>
  <c r="CQ5" i="97"/>
  <c r="CP5" i="97"/>
  <c r="CO5" i="97"/>
  <c r="CN5" i="97"/>
  <c r="CM5" i="97"/>
  <c r="CL5" i="97"/>
  <c r="CK5" i="97"/>
  <c r="CJ5" i="97"/>
  <c r="CI5" i="97"/>
  <c r="CH5" i="97"/>
  <c r="CG5" i="97"/>
  <c r="CF5" i="97"/>
  <c r="CE5" i="97"/>
  <c r="CD5" i="97"/>
  <c r="CC5" i="97"/>
  <c r="CB5" i="97"/>
  <c r="CA5" i="97"/>
  <c r="BZ5" i="97"/>
  <c r="BY5" i="97"/>
  <c r="BX5" i="97"/>
  <c r="BW5" i="97"/>
  <c r="BV5" i="97"/>
  <c r="BU5" i="97"/>
  <c r="BT5" i="97"/>
  <c r="BS5" i="97"/>
  <c r="BR5" i="97"/>
  <c r="BQ5" i="97"/>
  <c r="BP5" i="97"/>
  <c r="BO5" i="97"/>
  <c r="BN5" i="97"/>
  <c r="BM5" i="97"/>
  <c r="BL5" i="97"/>
  <c r="BK5" i="97"/>
  <c r="BJ5" i="97"/>
  <c r="BI5" i="97"/>
  <c r="BH5" i="97"/>
  <c r="BG5" i="97"/>
  <c r="BF5" i="97"/>
  <c r="BE5" i="97"/>
  <c r="BD5" i="97"/>
  <c r="BC5" i="97"/>
  <c r="BB5" i="97"/>
  <c r="BA5" i="97"/>
  <c r="AZ5" i="97"/>
  <c r="AY5" i="97"/>
  <c r="AX5" i="97"/>
  <c r="AW5" i="97"/>
  <c r="AV5" i="97"/>
  <c r="AU5" i="97"/>
  <c r="AT5" i="97"/>
  <c r="AS5" i="97"/>
  <c r="AR5" i="97"/>
  <c r="AQ5" i="97"/>
  <c r="AP5" i="97"/>
  <c r="AO5" i="97"/>
  <c r="AN5" i="97"/>
  <c r="AM5" i="97"/>
  <c r="AL5" i="97"/>
  <c r="AK5" i="97"/>
  <c r="AJ5" i="97"/>
  <c r="AI5" i="97"/>
  <c r="AH5" i="97"/>
  <c r="AG5" i="97"/>
  <c r="AF5" i="97"/>
  <c r="AE5" i="97"/>
  <c r="AD5" i="97"/>
  <c r="AC5" i="97"/>
  <c r="AB5" i="97"/>
  <c r="AA5" i="97"/>
  <c r="Z5" i="97"/>
  <c r="Y5" i="97"/>
  <c r="X5" i="97"/>
  <c r="W5" i="97"/>
  <c r="V5" i="97"/>
  <c r="U5" i="97"/>
  <c r="T5" i="97"/>
  <c r="S5" i="97"/>
  <c r="R5" i="97"/>
  <c r="Q5" i="97"/>
  <c r="P5" i="97"/>
  <c r="O5" i="97"/>
  <c r="N5" i="97"/>
  <c r="M5" i="97"/>
  <c r="L5" i="97"/>
  <c r="K5" i="97"/>
  <c r="J5" i="97"/>
  <c r="I5" i="97"/>
  <c r="H5" i="97"/>
  <c r="G5" i="97"/>
  <c r="F5" i="97"/>
  <c r="E5" i="97"/>
  <c r="D5" i="97"/>
  <c r="C5" i="97"/>
  <c r="B5" i="97"/>
  <c r="DN4" i="97"/>
  <c r="DM4" i="97"/>
  <c r="DL4" i="97"/>
  <c r="DK4" i="97"/>
  <c r="DJ4" i="97"/>
  <c r="DI4" i="97"/>
  <c r="DH4" i="97"/>
  <c r="DG4" i="97"/>
  <c r="DF4" i="97"/>
  <c r="DE4" i="97"/>
  <c r="DD4" i="97"/>
  <c r="DC4" i="97"/>
  <c r="DB4" i="97"/>
  <c r="DA4" i="97"/>
  <c r="CZ4" i="97"/>
  <c r="CY4" i="97"/>
  <c r="CX4" i="97"/>
  <c r="CW4" i="97"/>
  <c r="CV4" i="97"/>
  <c r="CU4" i="97"/>
  <c r="CT4" i="97"/>
  <c r="CS4" i="97"/>
  <c r="CR4" i="97"/>
  <c r="CQ4" i="97"/>
  <c r="CP4" i="97"/>
  <c r="CO4" i="97"/>
  <c r="CN4" i="97"/>
  <c r="CM4" i="97"/>
  <c r="CL4" i="97"/>
  <c r="CK4" i="97"/>
  <c r="CJ4" i="97"/>
  <c r="CI4" i="97"/>
  <c r="CH4" i="97"/>
  <c r="CG4" i="97"/>
  <c r="CF4" i="97"/>
  <c r="CE4" i="97"/>
  <c r="CD4" i="97"/>
  <c r="CC4" i="97"/>
  <c r="CB4" i="97"/>
  <c r="CA4" i="97"/>
  <c r="BZ4" i="97"/>
  <c r="BY4" i="97"/>
  <c r="BX4" i="97"/>
  <c r="BW4" i="97"/>
  <c r="BV4" i="97"/>
  <c r="BU4" i="97"/>
  <c r="BT4" i="97"/>
  <c r="BS4" i="97"/>
  <c r="BR4" i="97"/>
  <c r="BQ4" i="97"/>
  <c r="BP4" i="97"/>
  <c r="BO4" i="97"/>
  <c r="BN4" i="97"/>
  <c r="BM4" i="97"/>
  <c r="BL4" i="97"/>
  <c r="BK4" i="97"/>
  <c r="BJ4" i="97"/>
  <c r="BI4" i="97"/>
  <c r="BH4" i="97"/>
  <c r="BG4" i="97"/>
  <c r="BF4" i="97"/>
  <c r="BE4" i="97"/>
  <c r="BD4" i="97"/>
  <c r="BC4" i="97"/>
  <c r="BB4" i="97"/>
  <c r="BA4" i="97"/>
  <c r="AZ4" i="97"/>
  <c r="AY4" i="97"/>
  <c r="AX4" i="97"/>
  <c r="AW4" i="97"/>
  <c r="AV4" i="97"/>
  <c r="AU4" i="97"/>
  <c r="AT4" i="97"/>
  <c r="AS4" i="97"/>
  <c r="AR4" i="97"/>
  <c r="AQ4" i="97"/>
  <c r="AP4" i="97"/>
  <c r="AO4" i="97"/>
  <c r="AN4" i="97"/>
  <c r="AM4" i="97"/>
  <c r="AL4" i="97"/>
  <c r="AK4" i="97"/>
  <c r="AJ4" i="97"/>
  <c r="AI4" i="97"/>
  <c r="AH4" i="97"/>
  <c r="AG4" i="97"/>
  <c r="AF4" i="97"/>
  <c r="AE4" i="97"/>
  <c r="AD4" i="97"/>
  <c r="AC4" i="97"/>
  <c r="AB4" i="97"/>
  <c r="AA4" i="97"/>
  <c r="Z4" i="97"/>
  <c r="Y4" i="97"/>
  <c r="X4" i="97"/>
  <c r="W4" i="97"/>
  <c r="V4" i="97"/>
  <c r="U4" i="97"/>
  <c r="T4" i="97"/>
  <c r="S4" i="97"/>
  <c r="R4" i="97"/>
  <c r="Q4" i="97"/>
  <c r="P4" i="97"/>
  <c r="O4" i="97"/>
  <c r="N4" i="97"/>
  <c r="M4" i="97"/>
  <c r="L4" i="97"/>
  <c r="K4" i="97"/>
  <c r="J4" i="97"/>
  <c r="I4" i="97"/>
  <c r="H4" i="97"/>
  <c r="G4" i="97"/>
  <c r="F4" i="97"/>
  <c r="E4" i="97"/>
  <c r="D4" i="97"/>
  <c r="C4" i="97"/>
  <c r="B4" i="97"/>
  <c r="DN43" i="88"/>
  <c r="DM43" i="88"/>
  <c r="DL43" i="88"/>
  <c r="DK43" i="88"/>
  <c r="DJ43" i="88"/>
  <c r="DI43" i="88"/>
  <c r="DH43" i="88"/>
  <c r="DG43" i="88"/>
  <c r="DF43" i="88"/>
  <c r="DE43" i="88"/>
  <c r="DD43" i="88"/>
  <c r="DC43" i="88"/>
  <c r="DB43" i="88"/>
  <c r="DA43" i="88"/>
  <c r="CZ43" i="88"/>
  <c r="CY43" i="88"/>
  <c r="CX43" i="88"/>
  <c r="CW43" i="88"/>
  <c r="CV43" i="88"/>
  <c r="CU43" i="88"/>
  <c r="CT43" i="88"/>
  <c r="CS43" i="88"/>
  <c r="CR43" i="88"/>
  <c r="CQ43" i="88"/>
  <c r="CP43" i="88"/>
  <c r="CO43" i="88"/>
  <c r="CN43" i="88"/>
  <c r="CM43" i="88"/>
  <c r="CL43" i="88"/>
  <c r="CK43" i="88"/>
  <c r="CJ43" i="88"/>
  <c r="CI43" i="88"/>
  <c r="CH43" i="88"/>
  <c r="CG43" i="88"/>
  <c r="CF43" i="88"/>
  <c r="CE43" i="88"/>
  <c r="CD43" i="88"/>
  <c r="CC43" i="88"/>
  <c r="CB43" i="88"/>
  <c r="CA43" i="88"/>
  <c r="BZ43" i="88"/>
  <c r="BY43" i="88"/>
  <c r="BX43" i="88"/>
  <c r="BW43" i="88"/>
  <c r="BV43" i="88"/>
  <c r="BU43" i="88"/>
  <c r="BT43" i="88"/>
  <c r="BS43" i="88"/>
  <c r="BR43" i="88"/>
  <c r="BQ43" i="88"/>
  <c r="BP43" i="88"/>
  <c r="BO43" i="88"/>
  <c r="BN43" i="88"/>
  <c r="BM43" i="88"/>
  <c r="BL43" i="88"/>
  <c r="BK43" i="88"/>
  <c r="BJ43" i="88"/>
  <c r="BI43" i="88"/>
  <c r="BH43" i="88"/>
  <c r="BG43" i="88"/>
  <c r="BF43" i="88"/>
  <c r="BE43" i="88"/>
  <c r="BD43" i="88"/>
  <c r="BC43" i="88"/>
  <c r="BB43" i="88"/>
  <c r="BA43" i="88"/>
  <c r="AZ43" i="88"/>
  <c r="AY43" i="88"/>
  <c r="AX43" i="88"/>
  <c r="AW43" i="88"/>
  <c r="AV43" i="88"/>
  <c r="AU43" i="88"/>
  <c r="AT43" i="88"/>
  <c r="AS43" i="88"/>
  <c r="AR43" i="88"/>
  <c r="AQ43" i="88"/>
  <c r="AP43" i="88"/>
  <c r="AO43" i="88"/>
  <c r="AN43" i="88"/>
  <c r="AM43" i="88"/>
  <c r="AL43" i="88"/>
  <c r="AK43" i="88"/>
  <c r="AJ43" i="88"/>
  <c r="AI43" i="88"/>
  <c r="AH43" i="88"/>
  <c r="AG43" i="88"/>
  <c r="AF43" i="88"/>
  <c r="AE43" i="88"/>
  <c r="AD43" i="88"/>
  <c r="AC43" i="88"/>
  <c r="AB43" i="88"/>
  <c r="AA43" i="88"/>
  <c r="Z43" i="88"/>
  <c r="Y43" i="88"/>
  <c r="X43" i="88"/>
  <c r="W43" i="88"/>
  <c r="V43" i="88"/>
  <c r="U43" i="88"/>
  <c r="T43" i="88"/>
  <c r="S43" i="88"/>
  <c r="R43" i="88"/>
  <c r="Q43" i="88"/>
  <c r="P43" i="88"/>
  <c r="O43" i="88"/>
  <c r="N43" i="88"/>
  <c r="M43" i="88"/>
  <c r="L43" i="88"/>
  <c r="K43" i="88"/>
  <c r="J43" i="88"/>
  <c r="I43" i="88"/>
  <c r="H43" i="88"/>
  <c r="G43" i="88"/>
  <c r="F43" i="88"/>
  <c r="E43" i="88"/>
  <c r="D43" i="88"/>
  <c r="C43" i="88"/>
  <c r="B43" i="88"/>
  <c r="DN41" i="88"/>
  <c r="DM41" i="88"/>
  <c r="DL41" i="88"/>
  <c r="DK41" i="88"/>
  <c r="DJ41" i="88"/>
  <c r="DI41" i="88"/>
  <c r="DH41" i="88"/>
  <c r="DG41" i="88"/>
  <c r="DF41" i="88"/>
  <c r="DE41" i="88"/>
  <c r="DD41" i="88"/>
  <c r="DC41" i="88"/>
  <c r="DB41" i="88"/>
  <c r="DA41" i="88"/>
  <c r="CZ41" i="88"/>
  <c r="CY41" i="88"/>
  <c r="CX41" i="88"/>
  <c r="CW41" i="88"/>
  <c r="CV41" i="88"/>
  <c r="CU41" i="88"/>
  <c r="CT41" i="88"/>
  <c r="CS41" i="88"/>
  <c r="CR41" i="88"/>
  <c r="CQ41" i="88"/>
  <c r="CP41" i="88"/>
  <c r="CO41" i="88"/>
  <c r="CN41" i="88"/>
  <c r="CM41" i="88"/>
  <c r="CL41" i="88"/>
  <c r="CK41" i="88"/>
  <c r="CJ41" i="88"/>
  <c r="CI41" i="88"/>
  <c r="CH41" i="88"/>
  <c r="CG41" i="88"/>
  <c r="CF41" i="88"/>
  <c r="CE41" i="88"/>
  <c r="CD41" i="88"/>
  <c r="CC41" i="88"/>
  <c r="CB41" i="88"/>
  <c r="CA41" i="88"/>
  <c r="BZ41" i="88"/>
  <c r="BY41" i="88"/>
  <c r="BX41" i="88"/>
  <c r="BW41" i="88"/>
  <c r="BV41" i="88"/>
  <c r="BU41" i="88"/>
  <c r="BT41" i="88"/>
  <c r="BS41" i="88"/>
  <c r="BR41" i="88"/>
  <c r="BQ41" i="88"/>
  <c r="BP41" i="88"/>
  <c r="BO41" i="88"/>
  <c r="BN41" i="88"/>
  <c r="BM41" i="88"/>
  <c r="BL41" i="88"/>
  <c r="BK41" i="88"/>
  <c r="BJ41" i="88"/>
  <c r="BI41" i="88"/>
  <c r="BH41" i="88"/>
  <c r="BG41" i="88"/>
  <c r="BF41" i="88"/>
  <c r="BE41" i="88"/>
  <c r="BD41" i="88"/>
  <c r="BC41" i="88"/>
  <c r="BB41" i="88"/>
  <c r="BA41" i="88"/>
  <c r="AZ41" i="88"/>
  <c r="AY41" i="88"/>
  <c r="AX41" i="88"/>
  <c r="AW41" i="88"/>
  <c r="AV41" i="88"/>
  <c r="AU41" i="88"/>
  <c r="AT41" i="88"/>
  <c r="AS41" i="88"/>
  <c r="AR41" i="88"/>
  <c r="AQ41" i="88"/>
  <c r="AP41" i="88"/>
  <c r="AO41" i="88"/>
  <c r="AN41" i="88"/>
  <c r="AM41" i="88"/>
  <c r="AL41" i="88"/>
  <c r="AK41" i="88"/>
  <c r="AJ41" i="88"/>
  <c r="AI41" i="88"/>
  <c r="AH41" i="88"/>
  <c r="AG41" i="88"/>
  <c r="AF41" i="88"/>
  <c r="AE41" i="88"/>
  <c r="AD41" i="88"/>
  <c r="AC41" i="88"/>
  <c r="AB41" i="88"/>
  <c r="AA41" i="88"/>
  <c r="Z41" i="88"/>
  <c r="Y41" i="88"/>
  <c r="X41" i="88"/>
  <c r="W41" i="88"/>
  <c r="V41" i="88"/>
  <c r="U41" i="88"/>
  <c r="T41" i="88"/>
  <c r="S41" i="88"/>
  <c r="R41" i="88"/>
  <c r="Q41" i="88"/>
  <c r="P41" i="88"/>
  <c r="O41" i="88"/>
  <c r="N41" i="88"/>
  <c r="M41" i="88"/>
  <c r="L41" i="88"/>
  <c r="K41" i="88"/>
  <c r="J41" i="88"/>
  <c r="I41" i="88"/>
  <c r="H41" i="88"/>
  <c r="G41" i="88"/>
  <c r="F41" i="88"/>
  <c r="E41" i="88"/>
  <c r="D41" i="88"/>
  <c r="C41" i="88"/>
  <c r="B41" i="88"/>
  <c r="DN40" i="88"/>
  <c r="DM40" i="88"/>
  <c r="DL40" i="88"/>
  <c r="DK40" i="88"/>
  <c r="DJ40" i="88"/>
  <c r="DI40" i="88"/>
  <c r="DH40" i="88"/>
  <c r="DG40" i="88"/>
  <c r="DF40" i="88"/>
  <c r="DE40" i="88"/>
  <c r="DD40" i="88"/>
  <c r="DC40" i="88"/>
  <c r="DB40" i="88"/>
  <c r="DA40" i="88"/>
  <c r="CZ40" i="88"/>
  <c r="CY40" i="88"/>
  <c r="CX40" i="88"/>
  <c r="CW40" i="88"/>
  <c r="CV40" i="88"/>
  <c r="CU40" i="88"/>
  <c r="CT40" i="88"/>
  <c r="CS40" i="88"/>
  <c r="CR40" i="88"/>
  <c r="CQ40" i="88"/>
  <c r="CP40" i="88"/>
  <c r="CO40" i="88"/>
  <c r="CN40" i="88"/>
  <c r="CM40" i="88"/>
  <c r="CL40" i="88"/>
  <c r="CK40" i="88"/>
  <c r="CJ40" i="88"/>
  <c r="CI40" i="88"/>
  <c r="CH40" i="88"/>
  <c r="CG40" i="88"/>
  <c r="CF40" i="88"/>
  <c r="CE40" i="88"/>
  <c r="CD40" i="88"/>
  <c r="CC40" i="88"/>
  <c r="CB40" i="88"/>
  <c r="CA40" i="88"/>
  <c r="BZ40" i="88"/>
  <c r="BY40" i="88"/>
  <c r="BX40" i="88"/>
  <c r="BW40" i="88"/>
  <c r="BV40" i="88"/>
  <c r="BU40" i="88"/>
  <c r="BT40" i="88"/>
  <c r="BS40" i="88"/>
  <c r="BR40" i="88"/>
  <c r="BQ40" i="88"/>
  <c r="BP40" i="88"/>
  <c r="BO40" i="88"/>
  <c r="BN40" i="88"/>
  <c r="BM40" i="88"/>
  <c r="BL40" i="88"/>
  <c r="BK40" i="88"/>
  <c r="BJ40" i="88"/>
  <c r="BI40" i="88"/>
  <c r="BH40" i="88"/>
  <c r="BG40" i="88"/>
  <c r="BF40" i="88"/>
  <c r="BE40" i="88"/>
  <c r="BD40" i="88"/>
  <c r="BC40" i="88"/>
  <c r="BB40" i="88"/>
  <c r="BA40" i="88"/>
  <c r="AZ40" i="88"/>
  <c r="AY40" i="88"/>
  <c r="AX40" i="88"/>
  <c r="AW40" i="88"/>
  <c r="AV40" i="88"/>
  <c r="AU40" i="88"/>
  <c r="AT40" i="88"/>
  <c r="AS40" i="88"/>
  <c r="AR40" i="88"/>
  <c r="AQ40" i="88"/>
  <c r="AP40" i="88"/>
  <c r="AO40" i="88"/>
  <c r="AN40" i="88"/>
  <c r="AM40" i="88"/>
  <c r="AL40" i="88"/>
  <c r="AK40" i="88"/>
  <c r="AJ40" i="88"/>
  <c r="AI40" i="88"/>
  <c r="AH40" i="88"/>
  <c r="AG40" i="88"/>
  <c r="AF40" i="88"/>
  <c r="AE40" i="88"/>
  <c r="AD40" i="88"/>
  <c r="AC40" i="88"/>
  <c r="AB40" i="88"/>
  <c r="AA40" i="88"/>
  <c r="Z40" i="88"/>
  <c r="Y40" i="88"/>
  <c r="X40" i="88"/>
  <c r="W40" i="88"/>
  <c r="V40" i="88"/>
  <c r="U40" i="88"/>
  <c r="T40" i="88"/>
  <c r="S40" i="88"/>
  <c r="R40" i="88"/>
  <c r="Q40" i="88"/>
  <c r="P40" i="88"/>
  <c r="O40" i="88"/>
  <c r="N40" i="88"/>
  <c r="M40" i="88"/>
  <c r="L40" i="88"/>
  <c r="K40" i="88"/>
  <c r="J40" i="88"/>
  <c r="I40" i="88"/>
  <c r="H40" i="88"/>
  <c r="G40" i="88"/>
  <c r="F40" i="88"/>
  <c r="E40" i="88"/>
  <c r="D40" i="88"/>
  <c r="C40" i="88"/>
  <c r="B40" i="88"/>
  <c r="DN38" i="88"/>
  <c r="DM38" i="88"/>
  <c r="DL38" i="88"/>
  <c r="DK38" i="88"/>
  <c r="DJ38" i="88"/>
  <c r="DI38" i="88"/>
  <c r="DH38" i="88"/>
  <c r="DG38" i="88"/>
  <c r="DF38" i="88"/>
  <c r="DE38" i="88"/>
  <c r="DD38" i="88"/>
  <c r="DC38" i="88"/>
  <c r="DB38" i="88"/>
  <c r="DA38" i="88"/>
  <c r="CZ38" i="88"/>
  <c r="CY38" i="88"/>
  <c r="CX38" i="88"/>
  <c r="CW38" i="88"/>
  <c r="CV38" i="88"/>
  <c r="CU38" i="88"/>
  <c r="CT38" i="88"/>
  <c r="CS38" i="88"/>
  <c r="CR38" i="88"/>
  <c r="CQ38" i="88"/>
  <c r="CP38" i="88"/>
  <c r="CO38" i="88"/>
  <c r="CN38" i="88"/>
  <c r="CM38" i="88"/>
  <c r="CL38" i="88"/>
  <c r="CK38" i="88"/>
  <c r="CJ38" i="88"/>
  <c r="CI38" i="88"/>
  <c r="CH38" i="88"/>
  <c r="CG38" i="88"/>
  <c r="CF38" i="88"/>
  <c r="CE38" i="88"/>
  <c r="CD38" i="88"/>
  <c r="CC38" i="88"/>
  <c r="CB38" i="88"/>
  <c r="CA38" i="88"/>
  <c r="BZ38" i="88"/>
  <c r="BY38" i="88"/>
  <c r="BX38" i="88"/>
  <c r="BW38" i="88"/>
  <c r="BV38" i="88"/>
  <c r="BU38" i="88"/>
  <c r="BT38" i="88"/>
  <c r="BS38" i="88"/>
  <c r="BR38" i="88"/>
  <c r="BQ38" i="88"/>
  <c r="BP38" i="88"/>
  <c r="BO38" i="88"/>
  <c r="BN38" i="88"/>
  <c r="BM38" i="88"/>
  <c r="BL38" i="88"/>
  <c r="BK38" i="88"/>
  <c r="BJ38" i="88"/>
  <c r="BI38" i="88"/>
  <c r="BH38" i="88"/>
  <c r="BG38" i="88"/>
  <c r="BF38" i="88"/>
  <c r="BE38" i="88"/>
  <c r="BD38" i="88"/>
  <c r="BC38" i="88"/>
  <c r="BB38" i="88"/>
  <c r="BA38" i="88"/>
  <c r="AZ38" i="88"/>
  <c r="AY38" i="88"/>
  <c r="AX38" i="88"/>
  <c r="AW38" i="88"/>
  <c r="AV38" i="88"/>
  <c r="AU38" i="88"/>
  <c r="AT38" i="88"/>
  <c r="AS38" i="88"/>
  <c r="AR38" i="88"/>
  <c r="AQ38" i="88"/>
  <c r="AP38" i="88"/>
  <c r="AO38" i="88"/>
  <c r="AN38" i="88"/>
  <c r="AM38" i="88"/>
  <c r="AL38" i="88"/>
  <c r="AK38" i="88"/>
  <c r="AJ38" i="88"/>
  <c r="AI38" i="88"/>
  <c r="AH38" i="88"/>
  <c r="AG38" i="88"/>
  <c r="AF38" i="88"/>
  <c r="AE38" i="88"/>
  <c r="AD38" i="88"/>
  <c r="AC38" i="88"/>
  <c r="AB38" i="88"/>
  <c r="AA38" i="88"/>
  <c r="Z38" i="88"/>
  <c r="Y38" i="88"/>
  <c r="X38" i="88"/>
  <c r="W38" i="88"/>
  <c r="V38" i="88"/>
  <c r="U38" i="88"/>
  <c r="T38" i="88"/>
  <c r="S38" i="88"/>
  <c r="R38" i="88"/>
  <c r="Q38" i="88"/>
  <c r="P38" i="88"/>
  <c r="O38" i="88"/>
  <c r="N38" i="88"/>
  <c r="M38" i="88"/>
  <c r="L38" i="88"/>
  <c r="K38" i="88"/>
  <c r="J38" i="88"/>
  <c r="I38" i="88"/>
  <c r="H38" i="88"/>
  <c r="G38" i="88"/>
  <c r="F38" i="88"/>
  <c r="E38" i="88"/>
  <c r="D38" i="88"/>
  <c r="C38" i="88"/>
  <c r="B38" i="88"/>
  <c r="DN37" i="88"/>
  <c r="DM37" i="88"/>
  <c r="DL37" i="88"/>
  <c r="DK37" i="88"/>
  <c r="DJ37" i="88"/>
  <c r="DI37" i="88"/>
  <c r="DH37" i="88"/>
  <c r="DG37" i="88"/>
  <c r="DF37" i="88"/>
  <c r="DE37" i="88"/>
  <c r="DD37" i="88"/>
  <c r="DC37" i="88"/>
  <c r="DB37" i="88"/>
  <c r="DA37" i="88"/>
  <c r="CZ37" i="88"/>
  <c r="CY37" i="88"/>
  <c r="CX37" i="88"/>
  <c r="CW37" i="88"/>
  <c r="CV37" i="88"/>
  <c r="CU37" i="88"/>
  <c r="CT37" i="88"/>
  <c r="CS37" i="88"/>
  <c r="CR37" i="88"/>
  <c r="CQ37" i="88"/>
  <c r="CP37" i="88"/>
  <c r="CO37" i="88"/>
  <c r="CN37" i="88"/>
  <c r="CM37" i="88"/>
  <c r="CL37" i="88"/>
  <c r="CK37" i="88"/>
  <c r="CJ37" i="88"/>
  <c r="CI37" i="88"/>
  <c r="CH37" i="88"/>
  <c r="CG37" i="88"/>
  <c r="CF37" i="88"/>
  <c r="CE37" i="88"/>
  <c r="CD37" i="88"/>
  <c r="CC37" i="88"/>
  <c r="CB37" i="88"/>
  <c r="CA37" i="88"/>
  <c r="BZ37" i="88"/>
  <c r="BY37" i="88"/>
  <c r="BX37" i="88"/>
  <c r="BW37" i="88"/>
  <c r="BV37" i="88"/>
  <c r="BU37" i="88"/>
  <c r="BT37" i="88"/>
  <c r="BS37" i="88"/>
  <c r="BR37" i="88"/>
  <c r="BQ37" i="88"/>
  <c r="BP37" i="88"/>
  <c r="BO37" i="88"/>
  <c r="BN37" i="88"/>
  <c r="BM37" i="88"/>
  <c r="BL37" i="88"/>
  <c r="BK37" i="88"/>
  <c r="BJ37" i="88"/>
  <c r="BI37" i="88"/>
  <c r="BH37" i="88"/>
  <c r="BG37" i="88"/>
  <c r="BF37" i="88"/>
  <c r="BE37" i="88"/>
  <c r="BD37" i="88"/>
  <c r="BC37" i="88"/>
  <c r="BB37" i="88"/>
  <c r="BA37" i="88"/>
  <c r="AZ37" i="88"/>
  <c r="AY37" i="88"/>
  <c r="AX37" i="88"/>
  <c r="AW37" i="88"/>
  <c r="AV37" i="88"/>
  <c r="AU37" i="88"/>
  <c r="AT37" i="88"/>
  <c r="AS37" i="88"/>
  <c r="AR37" i="88"/>
  <c r="AQ37" i="88"/>
  <c r="AP37" i="88"/>
  <c r="AO37" i="88"/>
  <c r="AN37" i="88"/>
  <c r="AM37" i="88"/>
  <c r="AL37" i="88"/>
  <c r="AK37" i="88"/>
  <c r="AJ37" i="88"/>
  <c r="AI37" i="88"/>
  <c r="AH37" i="88"/>
  <c r="AG37" i="88"/>
  <c r="AF37" i="88"/>
  <c r="AE37" i="88"/>
  <c r="AD37" i="88"/>
  <c r="AC37" i="88"/>
  <c r="AB37" i="88"/>
  <c r="AA37" i="88"/>
  <c r="Z37" i="88"/>
  <c r="Y37" i="88"/>
  <c r="X37" i="88"/>
  <c r="W37" i="88"/>
  <c r="V37" i="88"/>
  <c r="U37" i="88"/>
  <c r="T37" i="88"/>
  <c r="S37" i="88"/>
  <c r="R37" i="88"/>
  <c r="Q37" i="88"/>
  <c r="P37" i="88"/>
  <c r="O37" i="88"/>
  <c r="N37" i="88"/>
  <c r="M37" i="88"/>
  <c r="L37" i="88"/>
  <c r="K37" i="88"/>
  <c r="J37" i="88"/>
  <c r="I37" i="88"/>
  <c r="H37" i="88"/>
  <c r="G37" i="88"/>
  <c r="F37" i="88"/>
  <c r="E37" i="88"/>
  <c r="D37" i="88"/>
  <c r="C37" i="88"/>
  <c r="B37" i="88"/>
  <c r="DN35" i="88"/>
  <c r="DM35" i="88"/>
  <c r="DL35" i="88"/>
  <c r="DK35" i="88"/>
  <c r="DJ35" i="88"/>
  <c r="DI35" i="88"/>
  <c r="DH35" i="88"/>
  <c r="DG35" i="88"/>
  <c r="DF35" i="88"/>
  <c r="DE35" i="88"/>
  <c r="DD35" i="88"/>
  <c r="DC35" i="88"/>
  <c r="DB35" i="88"/>
  <c r="DA35" i="88"/>
  <c r="CZ35" i="88"/>
  <c r="CY35" i="88"/>
  <c r="CX35" i="88"/>
  <c r="CW35" i="88"/>
  <c r="CV35" i="88"/>
  <c r="CU35" i="88"/>
  <c r="CT35" i="88"/>
  <c r="CS35" i="88"/>
  <c r="CR35" i="88"/>
  <c r="CQ35" i="88"/>
  <c r="CP35" i="88"/>
  <c r="CO35" i="88"/>
  <c r="CN35" i="88"/>
  <c r="CM35" i="88"/>
  <c r="CL35" i="88"/>
  <c r="CK35" i="88"/>
  <c r="CJ35" i="88"/>
  <c r="CI35" i="88"/>
  <c r="CH35" i="88"/>
  <c r="CG35" i="88"/>
  <c r="CF35" i="88"/>
  <c r="CE35" i="88"/>
  <c r="CD35" i="88"/>
  <c r="CC35" i="88"/>
  <c r="CB35" i="88"/>
  <c r="CA35" i="88"/>
  <c r="BZ35" i="88"/>
  <c r="BY35" i="88"/>
  <c r="BX35" i="88"/>
  <c r="BW35" i="88"/>
  <c r="BV35" i="88"/>
  <c r="BU35" i="88"/>
  <c r="BT35" i="88"/>
  <c r="BS35" i="88"/>
  <c r="BR35" i="88"/>
  <c r="BQ35" i="88"/>
  <c r="BP35" i="88"/>
  <c r="BO35" i="88"/>
  <c r="BN35" i="88"/>
  <c r="BM35" i="88"/>
  <c r="BL35" i="88"/>
  <c r="BK35" i="88"/>
  <c r="BJ35" i="88"/>
  <c r="BI35" i="88"/>
  <c r="BH35" i="88"/>
  <c r="BG35" i="88"/>
  <c r="BF35" i="88"/>
  <c r="BE35" i="88"/>
  <c r="BD35" i="88"/>
  <c r="BC35" i="88"/>
  <c r="BB35" i="88"/>
  <c r="BA35" i="88"/>
  <c r="AZ35" i="88"/>
  <c r="AY35" i="88"/>
  <c r="AX35" i="88"/>
  <c r="AW35" i="88"/>
  <c r="AV35" i="88"/>
  <c r="AU35" i="88"/>
  <c r="AT35" i="88"/>
  <c r="AS35" i="88"/>
  <c r="AR35" i="88"/>
  <c r="AQ35" i="88"/>
  <c r="AP35" i="88"/>
  <c r="AO35" i="88"/>
  <c r="AN35" i="88"/>
  <c r="AM35" i="88"/>
  <c r="AL35" i="88"/>
  <c r="AK35" i="88"/>
  <c r="AJ35" i="88"/>
  <c r="AI35" i="88"/>
  <c r="AH35" i="88"/>
  <c r="AG35" i="88"/>
  <c r="AF35" i="88"/>
  <c r="AE35" i="88"/>
  <c r="AD35" i="88"/>
  <c r="AC35" i="88"/>
  <c r="AB35" i="88"/>
  <c r="AA35" i="88"/>
  <c r="Z35" i="88"/>
  <c r="Y35" i="88"/>
  <c r="X35" i="88"/>
  <c r="W35" i="88"/>
  <c r="V35" i="88"/>
  <c r="U35" i="88"/>
  <c r="T35" i="88"/>
  <c r="S35" i="88"/>
  <c r="R35" i="88"/>
  <c r="Q35" i="88"/>
  <c r="P35" i="88"/>
  <c r="O35" i="88"/>
  <c r="N35" i="88"/>
  <c r="M35" i="88"/>
  <c r="L35" i="88"/>
  <c r="K35" i="88"/>
  <c r="J35" i="88"/>
  <c r="I35" i="88"/>
  <c r="H35" i="88"/>
  <c r="G35" i="88"/>
  <c r="F35" i="88"/>
  <c r="E35" i="88"/>
  <c r="D35" i="88"/>
  <c r="C35" i="88"/>
  <c r="B35" i="88"/>
  <c r="DN34" i="88"/>
  <c r="DM34" i="88"/>
  <c r="DL34" i="88"/>
  <c r="DK34" i="88"/>
  <c r="DJ34" i="88"/>
  <c r="DI34" i="88"/>
  <c r="DH34" i="88"/>
  <c r="DG34" i="88"/>
  <c r="DF34" i="88"/>
  <c r="DE34" i="88"/>
  <c r="DD34" i="88"/>
  <c r="DC34" i="88"/>
  <c r="DB34" i="88"/>
  <c r="DA34" i="88"/>
  <c r="CZ34" i="88"/>
  <c r="CY34" i="88"/>
  <c r="CX34" i="88"/>
  <c r="CW34" i="88"/>
  <c r="CV34" i="88"/>
  <c r="CU34" i="88"/>
  <c r="CT34" i="88"/>
  <c r="CS34" i="88"/>
  <c r="CR34" i="88"/>
  <c r="CQ34" i="88"/>
  <c r="CP34" i="88"/>
  <c r="CO34" i="88"/>
  <c r="CN34" i="88"/>
  <c r="CM34" i="88"/>
  <c r="CL34" i="88"/>
  <c r="CK34" i="88"/>
  <c r="CJ34" i="88"/>
  <c r="CI34" i="88"/>
  <c r="CH34" i="88"/>
  <c r="CG34" i="88"/>
  <c r="CF34" i="88"/>
  <c r="CE34" i="88"/>
  <c r="CD34" i="88"/>
  <c r="CC34" i="88"/>
  <c r="CB34" i="88"/>
  <c r="CA34" i="88"/>
  <c r="BZ34" i="88"/>
  <c r="BY34" i="88"/>
  <c r="BX34" i="88"/>
  <c r="BW34" i="88"/>
  <c r="BV34" i="88"/>
  <c r="BU34" i="88"/>
  <c r="BT34" i="88"/>
  <c r="BS34" i="88"/>
  <c r="BR34" i="88"/>
  <c r="BQ34" i="88"/>
  <c r="BP34" i="88"/>
  <c r="BO34" i="88"/>
  <c r="BN34" i="88"/>
  <c r="BM34" i="88"/>
  <c r="BL34" i="88"/>
  <c r="BK34" i="88"/>
  <c r="BJ34" i="88"/>
  <c r="BI34" i="88"/>
  <c r="BH34" i="88"/>
  <c r="BG34" i="88"/>
  <c r="BF34" i="88"/>
  <c r="BE34" i="88"/>
  <c r="BD34" i="88"/>
  <c r="BC34" i="88"/>
  <c r="BB34" i="88"/>
  <c r="BA34" i="88"/>
  <c r="AZ34" i="88"/>
  <c r="AY34" i="88"/>
  <c r="AX34" i="88"/>
  <c r="AW34" i="88"/>
  <c r="AV34" i="88"/>
  <c r="AU34" i="88"/>
  <c r="AT34" i="88"/>
  <c r="AS34" i="88"/>
  <c r="AR34" i="88"/>
  <c r="AQ34" i="88"/>
  <c r="AP34" i="88"/>
  <c r="AO34" i="88"/>
  <c r="AN34" i="88"/>
  <c r="AM34" i="88"/>
  <c r="AL34" i="88"/>
  <c r="AK34" i="88"/>
  <c r="AJ34" i="88"/>
  <c r="AI34" i="88"/>
  <c r="AH34" i="88"/>
  <c r="AG34" i="88"/>
  <c r="AF34" i="88"/>
  <c r="AE34" i="88"/>
  <c r="AD34" i="88"/>
  <c r="AC34" i="88"/>
  <c r="AB34" i="88"/>
  <c r="AA34" i="88"/>
  <c r="Z34" i="88"/>
  <c r="Y34" i="88"/>
  <c r="X34" i="88"/>
  <c r="W34" i="88"/>
  <c r="V34" i="88"/>
  <c r="U34" i="88"/>
  <c r="T34" i="88"/>
  <c r="S34" i="88"/>
  <c r="R34" i="88"/>
  <c r="Q34" i="88"/>
  <c r="P34" i="88"/>
  <c r="O34" i="88"/>
  <c r="N34" i="88"/>
  <c r="M34" i="88"/>
  <c r="L34" i="88"/>
  <c r="K34" i="88"/>
  <c r="J34" i="88"/>
  <c r="I34" i="88"/>
  <c r="H34" i="88"/>
  <c r="G34" i="88"/>
  <c r="F34" i="88"/>
  <c r="E34" i="88"/>
  <c r="D34" i="88"/>
  <c r="C34" i="88"/>
  <c r="B34" i="88"/>
  <c r="DN32" i="88"/>
  <c r="DM32" i="88"/>
  <c r="DL32" i="88"/>
  <c r="DK32" i="88"/>
  <c r="DJ32" i="88"/>
  <c r="DI32" i="88"/>
  <c r="DH32" i="88"/>
  <c r="DG32" i="88"/>
  <c r="DF32" i="88"/>
  <c r="DE32" i="88"/>
  <c r="DD32" i="88"/>
  <c r="DC32" i="88"/>
  <c r="DB32" i="88"/>
  <c r="DA32" i="88"/>
  <c r="CZ32" i="88"/>
  <c r="CY32" i="88"/>
  <c r="CX32" i="88"/>
  <c r="CW32" i="88"/>
  <c r="CV32" i="88"/>
  <c r="CU32" i="88"/>
  <c r="CT32" i="88"/>
  <c r="CS32" i="88"/>
  <c r="CR32" i="88"/>
  <c r="CQ32" i="88"/>
  <c r="CP32" i="88"/>
  <c r="CO32" i="88"/>
  <c r="CN32" i="88"/>
  <c r="CM32" i="88"/>
  <c r="CL32" i="88"/>
  <c r="CK32" i="88"/>
  <c r="CJ32" i="88"/>
  <c r="CI32" i="88"/>
  <c r="CH32" i="88"/>
  <c r="CG32" i="88"/>
  <c r="CF32" i="88"/>
  <c r="CE32" i="88"/>
  <c r="CD32" i="88"/>
  <c r="CC32" i="88"/>
  <c r="CB32" i="88"/>
  <c r="CA32" i="88"/>
  <c r="BZ32" i="88"/>
  <c r="BY32" i="88"/>
  <c r="BX32" i="88"/>
  <c r="BW32" i="88"/>
  <c r="BV32" i="88"/>
  <c r="BU32" i="88"/>
  <c r="BT32" i="88"/>
  <c r="BS32" i="88"/>
  <c r="BR32" i="88"/>
  <c r="BQ32" i="88"/>
  <c r="BP32" i="88"/>
  <c r="BO32" i="88"/>
  <c r="BN32" i="88"/>
  <c r="BM32" i="88"/>
  <c r="BL32" i="88"/>
  <c r="BK32" i="88"/>
  <c r="BJ32" i="88"/>
  <c r="BI32" i="88"/>
  <c r="BH32" i="88"/>
  <c r="BG32" i="88"/>
  <c r="BF32" i="88"/>
  <c r="BE32" i="88"/>
  <c r="BD32" i="88"/>
  <c r="BC32" i="88"/>
  <c r="BB32" i="88"/>
  <c r="BA32" i="88"/>
  <c r="AZ32" i="88"/>
  <c r="AY32" i="88"/>
  <c r="AX32" i="88"/>
  <c r="AW32" i="88"/>
  <c r="AV32" i="88"/>
  <c r="AU32" i="88"/>
  <c r="AT32" i="88"/>
  <c r="AS32" i="88"/>
  <c r="AR32" i="88"/>
  <c r="AQ32" i="88"/>
  <c r="AP32" i="88"/>
  <c r="AO32" i="88"/>
  <c r="AN32" i="88"/>
  <c r="AM32" i="88"/>
  <c r="AL32" i="88"/>
  <c r="AK32" i="88"/>
  <c r="AJ32" i="88"/>
  <c r="AI32" i="88"/>
  <c r="AH32" i="88"/>
  <c r="AG32" i="88"/>
  <c r="AF32" i="88"/>
  <c r="AE32" i="88"/>
  <c r="AD32" i="88"/>
  <c r="AC32" i="88"/>
  <c r="AB32" i="88"/>
  <c r="AA32" i="88"/>
  <c r="Z32" i="88"/>
  <c r="Y32" i="88"/>
  <c r="X32" i="88"/>
  <c r="W32" i="88"/>
  <c r="V32" i="88"/>
  <c r="U32" i="88"/>
  <c r="T32" i="88"/>
  <c r="S32" i="88"/>
  <c r="R32" i="88"/>
  <c r="Q32" i="88"/>
  <c r="P32" i="88"/>
  <c r="O32" i="88"/>
  <c r="N32" i="88"/>
  <c r="M32" i="88"/>
  <c r="L32" i="88"/>
  <c r="K32" i="88"/>
  <c r="J32" i="88"/>
  <c r="I32" i="88"/>
  <c r="H32" i="88"/>
  <c r="G32" i="88"/>
  <c r="F32" i="88"/>
  <c r="E32" i="88"/>
  <c r="D32" i="88"/>
  <c r="C32" i="88"/>
  <c r="B32" i="88"/>
  <c r="DN31" i="88"/>
  <c r="DM31" i="88"/>
  <c r="DL31" i="88"/>
  <c r="DK31" i="88"/>
  <c r="DJ31" i="88"/>
  <c r="DI31" i="88"/>
  <c r="DH31" i="88"/>
  <c r="DG31" i="88"/>
  <c r="DF31" i="88"/>
  <c r="DE31" i="88"/>
  <c r="DD31" i="88"/>
  <c r="DC31" i="88"/>
  <c r="DB31" i="88"/>
  <c r="DA31" i="88"/>
  <c r="CZ31" i="88"/>
  <c r="CY31" i="88"/>
  <c r="CX31" i="88"/>
  <c r="CW31" i="88"/>
  <c r="CV31" i="88"/>
  <c r="CU31" i="88"/>
  <c r="CT31" i="88"/>
  <c r="CS31" i="88"/>
  <c r="CR31" i="88"/>
  <c r="CQ31" i="88"/>
  <c r="CP31" i="88"/>
  <c r="CO31" i="88"/>
  <c r="CN31" i="88"/>
  <c r="CM31" i="88"/>
  <c r="CL31" i="88"/>
  <c r="CK31" i="88"/>
  <c r="CJ31" i="88"/>
  <c r="CI31" i="88"/>
  <c r="CH31" i="88"/>
  <c r="CG31" i="88"/>
  <c r="CF31" i="88"/>
  <c r="CE31" i="88"/>
  <c r="CD31" i="88"/>
  <c r="CC31" i="88"/>
  <c r="CB31" i="88"/>
  <c r="CA31" i="88"/>
  <c r="BZ31" i="88"/>
  <c r="BY31" i="88"/>
  <c r="BX31" i="88"/>
  <c r="BW31" i="88"/>
  <c r="BV31" i="88"/>
  <c r="BU31" i="88"/>
  <c r="BT31" i="88"/>
  <c r="BS31" i="88"/>
  <c r="BR31" i="88"/>
  <c r="BQ31" i="88"/>
  <c r="BP31" i="88"/>
  <c r="BO31" i="88"/>
  <c r="BN31" i="88"/>
  <c r="BM31" i="88"/>
  <c r="BL31" i="88"/>
  <c r="BK31" i="88"/>
  <c r="BJ31" i="88"/>
  <c r="BI31" i="88"/>
  <c r="BH31" i="88"/>
  <c r="BG31" i="88"/>
  <c r="BF31" i="88"/>
  <c r="BE31" i="88"/>
  <c r="BD31" i="88"/>
  <c r="BC31" i="88"/>
  <c r="BB31" i="88"/>
  <c r="BA31" i="88"/>
  <c r="AZ31" i="88"/>
  <c r="AY31" i="88"/>
  <c r="AX31" i="88"/>
  <c r="AW31" i="88"/>
  <c r="AV31" i="88"/>
  <c r="AU31" i="88"/>
  <c r="AT31" i="88"/>
  <c r="AS31" i="88"/>
  <c r="AR31" i="88"/>
  <c r="AQ31" i="88"/>
  <c r="AP31" i="88"/>
  <c r="AO31" i="88"/>
  <c r="AN31" i="88"/>
  <c r="AM31" i="88"/>
  <c r="AL31" i="88"/>
  <c r="AK31" i="88"/>
  <c r="AJ31" i="88"/>
  <c r="AI31" i="88"/>
  <c r="AH31" i="88"/>
  <c r="AG31" i="88"/>
  <c r="AF31" i="88"/>
  <c r="AE31" i="88"/>
  <c r="AD31" i="88"/>
  <c r="AC31" i="88"/>
  <c r="AB31" i="88"/>
  <c r="AA31" i="88"/>
  <c r="Z31" i="88"/>
  <c r="Y31" i="88"/>
  <c r="X31" i="88"/>
  <c r="W31" i="88"/>
  <c r="V31" i="88"/>
  <c r="U31" i="88"/>
  <c r="T31" i="88"/>
  <c r="S31" i="88"/>
  <c r="R31" i="88"/>
  <c r="Q31" i="88"/>
  <c r="P31" i="88"/>
  <c r="O31" i="88"/>
  <c r="N31" i="88"/>
  <c r="M31" i="88"/>
  <c r="L31" i="88"/>
  <c r="K31" i="88"/>
  <c r="J31" i="88"/>
  <c r="I31" i="88"/>
  <c r="H31" i="88"/>
  <c r="G31" i="88"/>
  <c r="F31" i="88"/>
  <c r="E31" i="88"/>
  <c r="D31" i="88"/>
  <c r="C31" i="88"/>
  <c r="B31" i="88"/>
  <c r="DN29" i="88"/>
  <c r="DM29" i="88"/>
  <c r="DL29" i="88"/>
  <c r="DK29" i="88"/>
  <c r="DJ29" i="88"/>
  <c r="DI29" i="88"/>
  <c r="DH29" i="88"/>
  <c r="DG29" i="88"/>
  <c r="DF29" i="88"/>
  <c r="DE29" i="88"/>
  <c r="DD29" i="88"/>
  <c r="DC29" i="88"/>
  <c r="DB29" i="88"/>
  <c r="DA29" i="88"/>
  <c r="CZ29" i="88"/>
  <c r="CY29" i="88"/>
  <c r="CX29" i="88"/>
  <c r="CW29" i="88"/>
  <c r="CV29" i="88"/>
  <c r="CU29" i="88"/>
  <c r="CT29" i="88"/>
  <c r="CS29" i="88"/>
  <c r="CR29" i="88"/>
  <c r="CQ29" i="88"/>
  <c r="CP29" i="88"/>
  <c r="CO29" i="88"/>
  <c r="CN29" i="88"/>
  <c r="CM29" i="88"/>
  <c r="CL29" i="88"/>
  <c r="CK29" i="88"/>
  <c r="CJ29" i="88"/>
  <c r="CI29" i="88"/>
  <c r="CH29" i="88"/>
  <c r="CG29" i="88"/>
  <c r="CF29" i="88"/>
  <c r="CE29" i="88"/>
  <c r="CD29" i="88"/>
  <c r="CC29" i="88"/>
  <c r="CB29" i="88"/>
  <c r="CA29" i="88"/>
  <c r="BZ29" i="88"/>
  <c r="BY29" i="88"/>
  <c r="BX29" i="88"/>
  <c r="BW29" i="88"/>
  <c r="BV29" i="88"/>
  <c r="BU29" i="88"/>
  <c r="BT29" i="88"/>
  <c r="BS29" i="88"/>
  <c r="BR29" i="88"/>
  <c r="BQ29" i="88"/>
  <c r="BP29" i="88"/>
  <c r="BO29" i="88"/>
  <c r="BN29" i="88"/>
  <c r="BM29" i="88"/>
  <c r="BL29" i="88"/>
  <c r="BK29" i="88"/>
  <c r="BJ29" i="88"/>
  <c r="BI29" i="88"/>
  <c r="BH29" i="88"/>
  <c r="BG29" i="88"/>
  <c r="BF29" i="88"/>
  <c r="BE29" i="88"/>
  <c r="BD29" i="88"/>
  <c r="BC29" i="88"/>
  <c r="BB29" i="88"/>
  <c r="BA29" i="88"/>
  <c r="AZ29" i="88"/>
  <c r="AY29" i="88"/>
  <c r="AX29" i="88"/>
  <c r="AW29" i="88"/>
  <c r="AV29" i="88"/>
  <c r="AU29" i="88"/>
  <c r="AT29" i="88"/>
  <c r="AS29" i="88"/>
  <c r="AR29" i="88"/>
  <c r="AQ29" i="88"/>
  <c r="AP29" i="88"/>
  <c r="AO29" i="88"/>
  <c r="AN29" i="88"/>
  <c r="AM29" i="88"/>
  <c r="AL29" i="88"/>
  <c r="AK29" i="88"/>
  <c r="AJ29" i="88"/>
  <c r="AI29" i="88"/>
  <c r="AH29" i="88"/>
  <c r="AG29" i="88"/>
  <c r="AF29" i="88"/>
  <c r="AE29" i="88"/>
  <c r="AD29" i="88"/>
  <c r="AC29" i="88"/>
  <c r="AB29" i="88"/>
  <c r="AA29" i="88"/>
  <c r="Z29" i="88"/>
  <c r="Y29" i="88"/>
  <c r="X29" i="88"/>
  <c r="W29" i="88"/>
  <c r="V29" i="88"/>
  <c r="U29" i="88"/>
  <c r="T29" i="88"/>
  <c r="S29" i="88"/>
  <c r="R29" i="88"/>
  <c r="Q29" i="88"/>
  <c r="P29" i="88"/>
  <c r="O29" i="88"/>
  <c r="N29" i="88"/>
  <c r="M29" i="88"/>
  <c r="L29" i="88"/>
  <c r="K29" i="88"/>
  <c r="J29" i="88"/>
  <c r="I29" i="88"/>
  <c r="H29" i="88"/>
  <c r="G29" i="88"/>
  <c r="F29" i="88"/>
  <c r="E29" i="88"/>
  <c r="D29" i="88"/>
  <c r="C29" i="88"/>
  <c r="B29" i="88"/>
  <c r="DN28" i="88"/>
  <c r="DM28" i="88"/>
  <c r="DL28" i="88"/>
  <c r="DK28" i="88"/>
  <c r="DJ28" i="88"/>
  <c r="DI28" i="88"/>
  <c r="DH28" i="88"/>
  <c r="DG28" i="88"/>
  <c r="DF28" i="88"/>
  <c r="DE28" i="88"/>
  <c r="DD28" i="88"/>
  <c r="DC28" i="88"/>
  <c r="DB28" i="88"/>
  <c r="DA28" i="88"/>
  <c r="CZ28" i="88"/>
  <c r="CY28" i="88"/>
  <c r="CX28" i="88"/>
  <c r="CW28" i="88"/>
  <c r="CV28" i="88"/>
  <c r="CU28" i="88"/>
  <c r="CT28" i="88"/>
  <c r="CS28" i="88"/>
  <c r="CR28" i="88"/>
  <c r="CQ28" i="88"/>
  <c r="CP28" i="88"/>
  <c r="CO28" i="88"/>
  <c r="CN28" i="88"/>
  <c r="CM28" i="88"/>
  <c r="CL28" i="88"/>
  <c r="CK28" i="88"/>
  <c r="CJ28" i="88"/>
  <c r="CI28" i="88"/>
  <c r="CH28" i="88"/>
  <c r="CG28" i="88"/>
  <c r="CF28" i="88"/>
  <c r="CE28" i="88"/>
  <c r="CD28" i="88"/>
  <c r="CC28" i="88"/>
  <c r="CB28" i="88"/>
  <c r="CA28" i="88"/>
  <c r="BZ28" i="88"/>
  <c r="BY28" i="88"/>
  <c r="BX28" i="88"/>
  <c r="BW28" i="88"/>
  <c r="BV28" i="88"/>
  <c r="BU28" i="88"/>
  <c r="BT28" i="88"/>
  <c r="BS28" i="88"/>
  <c r="BR28" i="88"/>
  <c r="BQ28" i="88"/>
  <c r="BP28" i="88"/>
  <c r="BO28" i="88"/>
  <c r="BN28" i="88"/>
  <c r="BM28" i="88"/>
  <c r="BL28" i="88"/>
  <c r="BK28" i="88"/>
  <c r="BJ28" i="88"/>
  <c r="BI28" i="88"/>
  <c r="BH28" i="88"/>
  <c r="BG28" i="88"/>
  <c r="BF28" i="88"/>
  <c r="BE28" i="88"/>
  <c r="BD28" i="88"/>
  <c r="BC28" i="88"/>
  <c r="BB28" i="88"/>
  <c r="BA28" i="88"/>
  <c r="AZ28" i="88"/>
  <c r="AY28" i="88"/>
  <c r="AX28" i="88"/>
  <c r="AW28" i="88"/>
  <c r="AV28" i="88"/>
  <c r="AU28" i="88"/>
  <c r="AT28" i="88"/>
  <c r="AS28" i="88"/>
  <c r="AR28" i="88"/>
  <c r="AQ28" i="88"/>
  <c r="AP28" i="88"/>
  <c r="AO28" i="88"/>
  <c r="AN28" i="88"/>
  <c r="AM28" i="88"/>
  <c r="AL28" i="88"/>
  <c r="AK28" i="88"/>
  <c r="AJ28" i="88"/>
  <c r="AI28" i="88"/>
  <c r="AH28" i="88"/>
  <c r="AG28" i="88"/>
  <c r="AF28" i="88"/>
  <c r="AE28" i="88"/>
  <c r="AD28" i="88"/>
  <c r="AC28" i="88"/>
  <c r="AB28" i="88"/>
  <c r="AA28" i="88"/>
  <c r="Z28" i="88"/>
  <c r="Y28" i="88"/>
  <c r="X28" i="88"/>
  <c r="W28" i="88"/>
  <c r="V28" i="88"/>
  <c r="U28" i="88"/>
  <c r="T28" i="88"/>
  <c r="S28" i="88"/>
  <c r="R28" i="88"/>
  <c r="Q28" i="88"/>
  <c r="P28" i="88"/>
  <c r="O28" i="88"/>
  <c r="N28" i="88"/>
  <c r="M28" i="88"/>
  <c r="L28" i="88"/>
  <c r="K28" i="88"/>
  <c r="J28" i="88"/>
  <c r="I28" i="88"/>
  <c r="H28" i="88"/>
  <c r="G28" i="88"/>
  <c r="F28" i="88"/>
  <c r="E28" i="88"/>
  <c r="D28" i="88"/>
  <c r="C28" i="88"/>
  <c r="B28" i="88"/>
  <c r="DN26" i="88"/>
  <c r="DM26" i="88"/>
  <c r="DL26" i="88"/>
  <c r="DK26" i="88"/>
  <c r="DJ26" i="88"/>
  <c r="DI26" i="88"/>
  <c r="DH26" i="88"/>
  <c r="DG26" i="88"/>
  <c r="DF26" i="88"/>
  <c r="DE26" i="88"/>
  <c r="DD26" i="88"/>
  <c r="DC26" i="88"/>
  <c r="DB26" i="88"/>
  <c r="DA26" i="88"/>
  <c r="CZ26" i="88"/>
  <c r="CY26" i="88"/>
  <c r="CX26" i="88"/>
  <c r="CW26" i="88"/>
  <c r="CV26" i="88"/>
  <c r="CU26" i="88"/>
  <c r="CT26" i="88"/>
  <c r="CS26" i="88"/>
  <c r="CR26" i="88"/>
  <c r="CQ26" i="88"/>
  <c r="CP26" i="88"/>
  <c r="CO26" i="88"/>
  <c r="CN26" i="88"/>
  <c r="CM26" i="88"/>
  <c r="CL26" i="88"/>
  <c r="CK26" i="88"/>
  <c r="CJ26" i="88"/>
  <c r="CI26" i="88"/>
  <c r="CH26" i="88"/>
  <c r="CG26" i="88"/>
  <c r="CF26" i="88"/>
  <c r="CE26" i="88"/>
  <c r="CD26" i="88"/>
  <c r="CC26" i="88"/>
  <c r="CB26" i="88"/>
  <c r="CA26" i="88"/>
  <c r="BZ26" i="88"/>
  <c r="BY26" i="88"/>
  <c r="BX26" i="88"/>
  <c r="BW26" i="88"/>
  <c r="BV26" i="88"/>
  <c r="BU26" i="88"/>
  <c r="BT26" i="88"/>
  <c r="BS26" i="88"/>
  <c r="BR26" i="88"/>
  <c r="BQ26" i="88"/>
  <c r="BP26" i="88"/>
  <c r="BO26" i="88"/>
  <c r="BN26" i="88"/>
  <c r="BM26" i="88"/>
  <c r="BL26" i="88"/>
  <c r="BK26" i="88"/>
  <c r="BJ26" i="88"/>
  <c r="BI26" i="88"/>
  <c r="BH26" i="88"/>
  <c r="BG26" i="88"/>
  <c r="BF26" i="88"/>
  <c r="BE26" i="88"/>
  <c r="BD26" i="88"/>
  <c r="BC26" i="88"/>
  <c r="BB26" i="88"/>
  <c r="BA26" i="88"/>
  <c r="AZ26" i="88"/>
  <c r="AY26" i="88"/>
  <c r="AX26" i="88"/>
  <c r="AW26" i="88"/>
  <c r="AV26" i="88"/>
  <c r="AU26" i="88"/>
  <c r="AT26" i="88"/>
  <c r="AS26" i="88"/>
  <c r="AR26" i="88"/>
  <c r="AQ26" i="88"/>
  <c r="AP26" i="88"/>
  <c r="AO26" i="88"/>
  <c r="AN26" i="88"/>
  <c r="AM26" i="88"/>
  <c r="AL26" i="88"/>
  <c r="AK26" i="88"/>
  <c r="AJ26" i="88"/>
  <c r="AI26" i="88"/>
  <c r="AH26" i="88"/>
  <c r="AG26" i="88"/>
  <c r="AF26" i="88"/>
  <c r="AE26" i="88"/>
  <c r="AD26" i="88"/>
  <c r="AC26" i="88"/>
  <c r="AB26" i="88"/>
  <c r="AA26" i="88"/>
  <c r="Z26" i="88"/>
  <c r="Y26" i="88"/>
  <c r="X26" i="88"/>
  <c r="W26" i="88"/>
  <c r="V26" i="88"/>
  <c r="U26" i="88"/>
  <c r="T26" i="88"/>
  <c r="S26" i="88"/>
  <c r="R26" i="88"/>
  <c r="Q26" i="88"/>
  <c r="P26" i="88"/>
  <c r="O26" i="88"/>
  <c r="N26" i="88"/>
  <c r="M26" i="88"/>
  <c r="L26" i="88"/>
  <c r="K26" i="88"/>
  <c r="J26" i="88"/>
  <c r="I26" i="88"/>
  <c r="H26" i="88"/>
  <c r="G26" i="88"/>
  <c r="F26" i="88"/>
  <c r="E26" i="88"/>
  <c r="D26" i="88"/>
  <c r="C26" i="88"/>
  <c r="B26" i="88"/>
  <c r="DN25" i="88"/>
  <c r="DM25" i="88"/>
  <c r="DL25" i="88"/>
  <c r="DK25" i="88"/>
  <c r="DJ25" i="88"/>
  <c r="DI25" i="88"/>
  <c r="DH25" i="88"/>
  <c r="DG25" i="88"/>
  <c r="DF25" i="88"/>
  <c r="DE25" i="88"/>
  <c r="DD25" i="88"/>
  <c r="DC25" i="88"/>
  <c r="DB25" i="88"/>
  <c r="DA25" i="88"/>
  <c r="CZ25" i="88"/>
  <c r="CY25" i="88"/>
  <c r="CX25" i="88"/>
  <c r="CW25" i="88"/>
  <c r="CV25" i="88"/>
  <c r="CU25" i="88"/>
  <c r="CT25" i="88"/>
  <c r="CS25" i="88"/>
  <c r="CR25" i="88"/>
  <c r="CQ25" i="88"/>
  <c r="CP25" i="88"/>
  <c r="CO25" i="88"/>
  <c r="CN25" i="88"/>
  <c r="CM25" i="88"/>
  <c r="CL25" i="88"/>
  <c r="CK25" i="88"/>
  <c r="CJ25" i="88"/>
  <c r="CI25" i="88"/>
  <c r="CH25" i="88"/>
  <c r="CG25" i="88"/>
  <c r="CF25" i="88"/>
  <c r="CE25" i="88"/>
  <c r="CD25" i="88"/>
  <c r="CC25" i="88"/>
  <c r="CB25" i="88"/>
  <c r="CA25" i="88"/>
  <c r="BZ25" i="88"/>
  <c r="BY25" i="88"/>
  <c r="BX25" i="88"/>
  <c r="BW25" i="88"/>
  <c r="BV25" i="88"/>
  <c r="BU25" i="88"/>
  <c r="BT25" i="88"/>
  <c r="BS25" i="88"/>
  <c r="BR25" i="88"/>
  <c r="BQ25" i="88"/>
  <c r="BP25" i="88"/>
  <c r="BO25" i="88"/>
  <c r="BN25" i="88"/>
  <c r="BM25" i="88"/>
  <c r="BL25" i="88"/>
  <c r="BK25" i="88"/>
  <c r="BJ25" i="88"/>
  <c r="BI25" i="88"/>
  <c r="BH25" i="88"/>
  <c r="BG25" i="88"/>
  <c r="BF25" i="88"/>
  <c r="BE25" i="88"/>
  <c r="BD25" i="88"/>
  <c r="BC25" i="88"/>
  <c r="BB25" i="88"/>
  <c r="BA25" i="88"/>
  <c r="AZ25" i="88"/>
  <c r="AY25" i="88"/>
  <c r="AX25" i="88"/>
  <c r="AW25" i="88"/>
  <c r="AV25" i="88"/>
  <c r="AU25" i="88"/>
  <c r="AT25" i="88"/>
  <c r="AS25" i="88"/>
  <c r="AR25" i="88"/>
  <c r="AQ25" i="88"/>
  <c r="AP25" i="88"/>
  <c r="AO25" i="88"/>
  <c r="AN25" i="88"/>
  <c r="AM25" i="88"/>
  <c r="AL25" i="88"/>
  <c r="AK25" i="88"/>
  <c r="AJ25" i="88"/>
  <c r="AI25" i="88"/>
  <c r="AH25" i="88"/>
  <c r="AG25" i="88"/>
  <c r="AF25" i="88"/>
  <c r="AE25" i="88"/>
  <c r="AD25" i="88"/>
  <c r="AC25" i="88"/>
  <c r="AB25" i="88"/>
  <c r="AA25" i="88"/>
  <c r="Z25" i="88"/>
  <c r="Y25" i="88"/>
  <c r="X25" i="88"/>
  <c r="W25" i="88"/>
  <c r="V25" i="88"/>
  <c r="U25" i="88"/>
  <c r="T25" i="88"/>
  <c r="S25" i="88"/>
  <c r="R25" i="88"/>
  <c r="Q25" i="88"/>
  <c r="P25" i="88"/>
  <c r="O25" i="88"/>
  <c r="N25" i="88"/>
  <c r="M25" i="88"/>
  <c r="L25" i="88"/>
  <c r="K25" i="88"/>
  <c r="J25" i="88"/>
  <c r="I25" i="88"/>
  <c r="H25" i="88"/>
  <c r="G25" i="88"/>
  <c r="F25" i="88"/>
  <c r="E25" i="88"/>
  <c r="D25" i="88"/>
  <c r="C25" i="88"/>
  <c r="B25" i="88"/>
  <c r="DN22" i="88"/>
  <c r="DM22" i="88"/>
  <c r="DL22" i="88"/>
  <c r="DK22" i="88"/>
  <c r="DJ22" i="88"/>
  <c r="DI22" i="88"/>
  <c r="DH22" i="88"/>
  <c r="DG22" i="88"/>
  <c r="DF22" i="88"/>
  <c r="DE22" i="88"/>
  <c r="DD22" i="88"/>
  <c r="DC22" i="88"/>
  <c r="DB22" i="88"/>
  <c r="DA22" i="88"/>
  <c r="CZ22" i="88"/>
  <c r="CY22" i="88"/>
  <c r="CX22" i="88"/>
  <c r="CW22" i="88"/>
  <c r="CV22" i="88"/>
  <c r="CU22" i="88"/>
  <c r="CT22" i="88"/>
  <c r="CS22" i="88"/>
  <c r="CR22" i="88"/>
  <c r="CQ22" i="88"/>
  <c r="CP22" i="88"/>
  <c r="CO22" i="88"/>
  <c r="CN22" i="88"/>
  <c r="CM22" i="88"/>
  <c r="CL22" i="88"/>
  <c r="CK22" i="88"/>
  <c r="CJ22" i="88"/>
  <c r="CI22" i="88"/>
  <c r="CH22" i="88"/>
  <c r="CG22" i="88"/>
  <c r="CF22" i="88"/>
  <c r="CE22" i="88"/>
  <c r="CD22" i="88"/>
  <c r="CC22" i="88"/>
  <c r="CB22" i="88"/>
  <c r="CA22" i="88"/>
  <c r="BZ22" i="88"/>
  <c r="BY22" i="88"/>
  <c r="BX22" i="88"/>
  <c r="BW22" i="88"/>
  <c r="BV22" i="88"/>
  <c r="BU22" i="88"/>
  <c r="BT22" i="88"/>
  <c r="BS22" i="88"/>
  <c r="BR22" i="88"/>
  <c r="BQ22" i="88"/>
  <c r="BP22" i="88"/>
  <c r="BO22" i="88"/>
  <c r="BN22" i="88"/>
  <c r="BM22" i="88"/>
  <c r="BL22" i="88"/>
  <c r="BK22" i="88"/>
  <c r="BJ22" i="88"/>
  <c r="BI22" i="88"/>
  <c r="BH22" i="88"/>
  <c r="BG22" i="88"/>
  <c r="BF22" i="88"/>
  <c r="BE22" i="88"/>
  <c r="BD22" i="88"/>
  <c r="BC22" i="88"/>
  <c r="BB22" i="88"/>
  <c r="BA22" i="88"/>
  <c r="AZ22" i="88"/>
  <c r="AY22" i="88"/>
  <c r="AX22" i="88"/>
  <c r="AW22" i="88"/>
  <c r="AV22" i="88"/>
  <c r="AU22" i="88"/>
  <c r="AT22" i="88"/>
  <c r="AS22" i="88"/>
  <c r="AR22" i="88"/>
  <c r="AQ22" i="88"/>
  <c r="AP22" i="88"/>
  <c r="AO22" i="88"/>
  <c r="AN22" i="88"/>
  <c r="AM22" i="88"/>
  <c r="AL22" i="88"/>
  <c r="AK22" i="88"/>
  <c r="AJ22" i="88"/>
  <c r="AI22" i="88"/>
  <c r="AH22" i="88"/>
  <c r="AG22" i="88"/>
  <c r="AF22" i="88"/>
  <c r="AE22" i="88"/>
  <c r="AD22" i="88"/>
  <c r="AC22" i="88"/>
  <c r="AB22" i="88"/>
  <c r="AA22" i="88"/>
  <c r="Z22" i="88"/>
  <c r="Y22" i="88"/>
  <c r="X22" i="88"/>
  <c r="W22" i="88"/>
  <c r="V22" i="88"/>
  <c r="U22" i="88"/>
  <c r="T22" i="88"/>
  <c r="S22" i="88"/>
  <c r="R22" i="88"/>
  <c r="Q22" i="88"/>
  <c r="P22" i="88"/>
  <c r="O22" i="88"/>
  <c r="N22" i="88"/>
  <c r="M22" i="88"/>
  <c r="L22" i="88"/>
  <c r="K22" i="88"/>
  <c r="J22" i="88"/>
  <c r="I22" i="88"/>
  <c r="H22" i="88"/>
  <c r="G22" i="88"/>
  <c r="F22" i="88"/>
  <c r="E22" i="88"/>
  <c r="D22" i="88"/>
  <c r="C22" i="88"/>
  <c r="B22" i="88"/>
  <c r="DN20" i="88"/>
  <c r="DM20" i="88"/>
  <c r="DL20" i="88"/>
  <c r="DK20" i="88"/>
  <c r="DJ20" i="88"/>
  <c r="DI20" i="88"/>
  <c r="DH20" i="88"/>
  <c r="DG20" i="88"/>
  <c r="DF20" i="88"/>
  <c r="DE20" i="88"/>
  <c r="DD20" i="88"/>
  <c r="DC20" i="88"/>
  <c r="DB20" i="88"/>
  <c r="DA20" i="88"/>
  <c r="CZ20" i="88"/>
  <c r="CY20" i="88"/>
  <c r="CX20" i="88"/>
  <c r="CW20" i="88"/>
  <c r="CV20" i="88"/>
  <c r="CU20" i="88"/>
  <c r="CT20" i="88"/>
  <c r="CS20" i="88"/>
  <c r="CR20" i="88"/>
  <c r="CQ20" i="88"/>
  <c r="CP20" i="88"/>
  <c r="CO20" i="88"/>
  <c r="CN20" i="88"/>
  <c r="CM20" i="88"/>
  <c r="CL20" i="88"/>
  <c r="CK20" i="88"/>
  <c r="CJ20" i="88"/>
  <c r="CI20" i="88"/>
  <c r="CH20" i="88"/>
  <c r="CG20" i="88"/>
  <c r="CF20" i="88"/>
  <c r="CE20" i="88"/>
  <c r="CD20" i="88"/>
  <c r="CC20" i="88"/>
  <c r="CB20" i="88"/>
  <c r="CA20" i="88"/>
  <c r="BZ20" i="88"/>
  <c r="BY20" i="88"/>
  <c r="BX20" i="88"/>
  <c r="BW20" i="88"/>
  <c r="BV20" i="88"/>
  <c r="BU20" i="88"/>
  <c r="BT20" i="88"/>
  <c r="BS20" i="88"/>
  <c r="BR20" i="88"/>
  <c r="BQ20" i="88"/>
  <c r="BP20" i="88"/>
  <c r="BO20" i="88"/>
  <c r="BN20" i="88"/>
  <c r="BM20" i="88"/>
  <c r="BL20" i="88"/>
  <c r="BK20" i="88"/>
  <c r="BJ20" i="88"/>
  <c r="BI20" i="88"/>
  <c r="BH20" i="88"/>
  <c r="BG20" i="88"/>
  <c r="BF20" i="88"/>
  <c r="BE20" i="88"/>
  <c r="BD20" i="88"/>
  <c r="BC20" i="88"/>
  <c r="BB20" i="88"/>
  <c r="BA20" i="88"/>
  <c r="AZ20" i="88"/>
  <c r="AY20" i="88"/>
  <c r="AX20" i="88"/>
  <c r="AW20" i="88"/>
  <c r="AV20" i="88"/>
  <c r="AU20" i="88"/>
  <c r="AT20" i="88"/>
  <c r="AS20" i="88"/>
  <c r="AR20" i="88"/>
  <c r="AQ20" i="88"/>
  <c r="AP20" i="88"/>
  <c r="AO20" i="88"/>
  <c r="AN20" i="88"/>
  <c r="AM20" i="88"/>
  <c r="AL20" i="88"/>
  <c r="AK20" i="88"/>
  <c r="AJ20" i="88"/>
  <c r="AI20" i="88"/>
  <c r="AH20" i="88"/>
  <c r="AG20" i="88"/>
  <c r="AF20" i="88"/>
  <c r="AE20" i="88"/>
  <c r="AD20" i="88"/>
  <c r="AC20" i="88"/>
  <c r="AB20" i="88"/>
  <c r="AA20" i="88"/>
  <c r="Z20" i="88"/>
  <c r="Y20" i="88"/>
  <c r="X20" i="88"/>
  <c r="W20" i="88"/>
  <c r="V20" i="88"/>
  <c r="U20" i="88"/>
  <c r="T20" i="88"/>
  <c r="S20" i="88"/>
  <c r="R20" i="88"/>
  <c r="Q20" i="88"/>
  <c r="P20" i="88"/>
  <c r="O20" i="88"/>
  <c r="N20" i="88"/>
  <c r="M20" i="88"/>
  <c r="L20" i="88"/>
  <c r="K20" i="88"/>
  <c r="J20" i="88"/>
  <c r="I20" i="88"/>
  <c r="H20" i="88"/>
  <c r="G20" i="88"/>
  <c r="F20" i="88"/>
  <c r="E20" i="88"/>
  <c r="D20" i="88"/>
  <c r="C20" i="88"/>
  <c r="B20" i="88"/>
  <c r="DN19" i="88"/>
  <c r="DM19" i="88"/>
  <c r="DL19" i="88"/>
  <c r="DK19" i="88"/>
  <c r="DJ19" i="88"/>
  <c r="DI19" i="88"/>
  <c r="DH19" i="88"/>
  <c r="DG19" i="88"/>
  <c r="DF19" i="88"/>
  <c r="DE19" i="88"/>
  <c r="DD19" i="88"/>
  <c r="DC19" i="88"/>
  <c r="DB19" i="88"/>
  <c r="DA19" i="88"/>
  <c r="CZ19" i="88"/>
  <c r="CY19" i="88"/>
  <c r="CX19" i="88"/>
  <c r="CW19" i="88"/>
  <c r="CV19" i="88"/>
  <c r="CU19" i="88"/>
  <c r="CT19" i="88"/>
  <c r="CS19" i="88"/>
  <c r="CR19" i="88"/>
  <c r="CQ19" i="88"/>
  <c r="CP19" i="88"/>
  <c r="CO19" i="88"/>
  <c r="CN19" i="88"/>
  <c r="CM19" i="88"/>
  <c r="CL19" i="88"/>
  <c r="CK19" i="88"/>
  <c r="CJ19" i="88"/>
  <c r="CI19" i="88"/>
  <c r="CH19" i="88"/>
  <c r="CG19" i="88"/>
  <c r="CF19" i="88"/>
  <c r="CE19" i="88"/>
  <c r="CD19" i="88"/>
  <c r="CC19" i="88"/>
  <c r="CB19" i="88"/>
  <c r="CA19" i="88"/>
  <c r="BZ19" i="88"/>
  <c r="BY19" i="88"/>
  <c r="BX19" i="88"/>
  <c r="BW19" i="88"/>
  <c r="BV19" i="88"/>
  <c r="BU19" i="88"/>
  <c r="BT19" i="88"/>
  <c r="BS19" i="88"/>
  <c r="BR19" i="88"/>
  <c r="BQ19" i="88"/>
  <c r="BP19" i="88"/>
  <c r="BO19" i="88"/>
  <c r="BN19" i="88"/>
  <c r="BM19" i="88"/>
  <c r="BL19" i="88"/>
  <c r="BK19" i="88"/>
  <c r="BJ19" i="88"/>
  <c r="BI19" i="88"/>
  <c r="BH19" i="88"/>
  <c r="BG19" i="88"/>
  <c r="BF19" i="88"/>
  <c r="BE19" i="88"/>
  <c r="BD19" i="88"/>
  <c r="BC19" i="88"/>
  <c r="BB19" i="88"/>
  <c r="BA19" i="88"/>
  <c r="AZ19" i="88"/>
  <c r="AY19" i="88"/>
  <c r="AX19" i="88"/>
  <c r="AW19" i="88"/>
  <c r="AV19" i="88"/>
  <c r="AU19" i="88"/>
  <c r="AT19" i="88"/>
  <c r="AS19" i="88"/>
  <c r="AR19" i="88"/>
  <c r="AQ19" i="88"/>
  <c r="AP19" i="88"/>
  <c r="AO19" i="88"/>
  <c r="AN19" i="88"/>
  <c r="AM19" i="88"/>
  <c r="AL19" i="88"/>
  <c r="AK19" i="88"/>
  <c r="AJ19" i="88"/>
  <c r="AI19" i="88"/>
  <c r="AH19" i="88"/>
  <c r="AG19" i="88"/>
  <c r="AF19" i="88"/>
  <c r="AE19" i="88"/>
  <c r="AD19" i="88"/>
  <c r="AC19" i="88"/>
  <c r="AB19" i="88"/>
  <c r="AA19" i="88"/>
  <c r="Z19" i="88"/>
  <c r="Y19" i="88"/>
  <c r="X19" i="88"/>
  <c r="W19" i="88"/>
  <c r="V19" i="88"/>
  <c r="U19" i="88"/>
  <c r="T19" i="88"/>
  <c r="S19" i="88"/>
  <c r="R19" i="88"/>
  <c r="Q19" i="88"/>
  <c r="P19" i="88"/>
  <c r="O19" i="88"/>
  <c r="N19" i="88"/>
  <c r="M19" i="88"/>
  <c r="L19" i="88"/>
  <c r="K19" i="88"/>
  <c r="J19" i="88"/>
  <c r="I19" i="88"/>
  <c r="H19" i="88"/>
  <c r="G19" i="88"/>
  <c r="F19" i="88"/>
  <c r="E19" i="88"/>
  <c r="D19" i="88"/>
  <c r="C19" i="88"/>
  <c r="B19" i="88"/>
  <c r="DN17" i="88"/>
  <c r="DM17" i="88"/>
  <c r="DL17" i="88"/>
  <c r="DK17" i="88"/>
  <c r="DJ17" i="88"/>
  <c r="DI17" i="88"/>
  <c r="DH17" i="88"/>
  <c r="DG17" i="88"/>
  <c r="DF17" i="88"/>
  <c r="DE17" i="88"/>
  <c r="DD17" i="88"/>
  <c r="DC17" i="88"/>
  <c r="DB17" i="88"/>
  <c r="DA17" i="88"/>
  <c r="CZ17" i="88"/>
  <c r="CY17" i="88"/>
  <c r="CX17" i="88"/>
  <c r="CW17" i="88"/>
  <c r="CV17" i="88"/>
  <c r="CU17" i="88"/>
  <c r="CT17" i="88"/>
  <c r="CS17" i="88"/>
  <c r="CR17" i="88"/>
  <c r="CQ17" i="88"/>
  <c r="CP17" i="88"/>
  <c r="CO17" i="88"/>
  <c r="CN17" i="88"/>
  <c r="CM17" i="88"/>
  <c r="CL17" i="88"/>
  <c r="CK17" i="88"/>
  <c r="CJ17" i="88"/>
  <c r="CI17" i="88"/>
  <c r="CH17" i="88"/>
  <c r="CG17" i="88"/>
  <c r="CF17" i="88"/>
  <c r="CE17" i="88"/>
  <c r="CD17" i="88"/>
  <c r="CC17" i="88"/>
  <c r="CB17" i="88"/>
  <c r="CA17" i="88"/>
  <c r="BZ17" i="88"/>
  <c r="BY17" i="88"/>
  <c r="BX17" i="88"/>
  <c r="BW17" i="88"/>
  <c r="BV17" i="88"/>
  <c r="BU17" i="88"/>
  <c r="BT17" i="88"/>
  <c r="BS17" i="88"/>
  <c r="BR17" i="88"/>
  <c r="BQ17" i="88"/>
  <c r="BP17" i="88"/>
  <c r="BO17" i="88"/>
  <c r="BN17" i="88"/>
  <c r="BM17" i="88"/>
  <c r="BL17" i="88"/>
  <c r="BK17" i="88"/>
  <c r="BJ17" i="88"/>
  <c r="BI17" i="88"/>
  <c r="BH17" i="88"/>
  <c r="BG17" i="88"/>
  <c r="BF17" i="88"/>
  <c r="BE17" i="88"/>
  <c r="BD17" i="88"/>
  <c r="BC17" i="88"/>
  <c r="BB17" i="88"/>
  <c r="BA17" i="88"/>
  <c r="AZ17" i="88"/>
  <c r="AY17" i="88"/>
  <c r="AX17" i="88"/>
  <c r="AW17" i="88"/>
  <c r="AV17" i="88"/>
  <c r="AU17" i="88"/>
  <c r="AT17" i="88"/>
  <c r="AS17" i="88"/>
  <c r="AR17" i="88"/>
  <c r="AQ17" i="88"/>
  <c r="AP17" i="88"/>
  <c r="AO17" i="88"/>
  <c r="AN17" i="88"/>
  <c r="AM17" i="88"/>
  <c r="AL17" i="88"/>
  <c r="AK17" i="88"/>
  <c r="AJ17" i="88"/>
  <c r="AI17" i="88"/>
  <c r="AH17" i="88"/>
  <c r="AG17" i="88"/>
  <c r="AF17" i="88"/>
  <c r="AE17" i="88"/>
  <c r="AD17" i="88"/>
  <c r="AC17" i="88"/>
  <c r="AB17" i="88"/>
  <c r="AA17" i="88"/>
  <c r="Z17" i="88"/>
  <c r="Y17" i="88"/>
  <c r="X17" i="88"/>
  <c r="W17" i="88"/>
  <c r="V17" i="88"/>
  <c r="U17" i="88"/>
  <c r="T17" i="88"/>
  <c r="S17" i="88"/>
  <c r="R17" i="88"/>
  <c r="Q17" i="88"/>
  <c r="P17" i="88"/>
  <c r="O17" i="88"/>
  <c r="N17" i="88"/>
  <c r="M17" i="88"/>
  <c r="L17" i="88"/>
  <c r="K17" i="88"/>
  <c r="J17" i="88"/>
  <c r="I17" i="88"/>
  <c r="H17" i="88"/>
  <c r="G17" i="88"/>
  <c r="F17" i="88"/>
  <c r="E17" i="88"/>
  <c r="D17" i="88"/>
  <c r="C17" i="88"/>
  <c r="B17" i="88"/>
  <c r="DN16" i="88"/>
  <c r="DM16" i="88"/>
  <c r="DL16" i="88"/>
  <c r="DK16" i="88"/>
  <c r="DJ16" i="88"/>
  <c r="DI16" i="88"/>
  <c r="DH16" i="88"/>
  <c r="DG16" i="88"/>
  <c r="DF16" i="88"/>
  <c r="DE16" i="88"/>
  <c r="DD16" i="88"/>
  <c r="DC16" i="88"/>
  <c r="DB16" i="88"/>
  <c r="DA16" i="88"/>
  <c r="CZ16" i="88"/>
  <c r="CY16" i="88"/>
  <c r="CX16" i="88"/>
  <c r="CW16" i="88"/>
  <c r="CV16" i="88"/>
  <c r="CU16" i="88"/>
  <c r="CT16" i="88"/>
  <c r="CS16" i="88"/>
  <c r="CR16" i="88"/>
  <c r="CQ16" i="88"/>
  <c r="CP16" i="88"/>
  <c r="CO16" i="88"/>
  <c r="CN16" i="88"/>
  <c r="CM16" i="88"/>
  <c r="CL16" i="88"/>
  <c r="CK16" i="88"/>
  <c r="CJ16" i="88"/>
  <c r="CI16" i="88"/>
  <c r="CH16" i="88"/>
  <c r="CG16" i="88"/>
  <c r="CF16" i="88"/>
  <c r="CE16" i="88"/>
  <c r="CD16" i="88"/>
  <c r="CC16" i="88"/>
  <c r="CB16" i="88"/>
  <c r="CA16" i="88"/>
  <c r="BZ16" i="88"/>
  <c r="BY16" i="88"/>
  <c r="BX16" i="88"/>
  <c r="BW16" i="88"/>
  <c r="BV16" i="88"/>
  <c r="BU16" i="88"/>
  <c r="BT16" i="88"/>
  <c r="BS16" i="88"/>
  <c r="BR16" i="88"/>
  <c r="BQ16" i="88"/>
  <c r="BP16" i="88"/>
  <c r="BO16" i="88"/>
  <c r="BN16" i="88"/>
  <c r="BM16" i="88"/>
  <c r="BL16" i="88"/>
  <c r="BK16" i="88"/>
  <c r="BJ16" i="88"/>
  <c r="BI16" i="88"/>
  <c r="BH16" i="88"/>
  <c r="BG16" i="88"/>
  <c r="BF16" i="88"/>
  <c r="BE16" i="88"/>
  <c r="BD16" i="88"/>
  <c r="BC16" i="88"/>
  <c r="BB16" i="88"/>
  <c r="BA16" i="88"/>
  <c r="AZ16" i="88"/>
  <c r="AY16" i="88"/>
  <c r="AX16" i="88"/>
  <c r="AW16" i="88"/>
  <c r="AV16" i="88"/>
  <c r="AU16" i="88"/>
  <c r="AT16" i="88"/>
  <c r="AS16" i="88"/>
  <c r="AR16" i="88"/>
  <c r="AQ16" i="88"/>
  <c r="AP16" i="88"/>
  <c r="AO16" i="88"/>
  <c r="AN16" i="88"/>
  <c r="AM16" i="88"/>
  <c r="AL16" i="88"/>
  <c r="AK16" i="88"/>
  <c r="AJ16" i="88"/>
  <c r="AI16" i="88"/>
  <c r="AH16" i="88"/>
  <c r="AG16" i="88"/>
  <c r="AF16" i="88"/>
  <c r="AE16" i="88"/>
  <c r="AD16" i="88"/>
  <c r="AC16" i="88"/>
  <c r="AB16" i="88"/>
  <c r="AA16" i="88"/>
  <c r="Z16" i="88"/>
  <c r="Y16" i="88"/>
  <c r="X16" i="88"/>
  <c r="W16" i="88"/>
  <c r="V16" i="88"/>
  <c r="U16" i="88"/>
  <c r="T16" i="88"/>
  <c r="S16" i="88"/>
  <c r="R16" i="88"/>
  <c r="Q16" i="88"/>
  <c r="P16" i="88"/>
  <c r="O16" i="88"/>
  <c r="N16" i="88"/>
  <c r="M16" i="88"/>
  <c r="L16" i="88"/>
  <c r="K16" i="88"/>
  <c r="J16" i="88"/>
  <c r="I16" i="88"/>
  <c r="H16" i="88"/>
  <c r="G16" i="88"/>
  <c r="F16" i="88"/>
  <c r="E16" i="88"/>
  <c r="D16" i="88"/>
  <c r="C16" i="88"/>
  <c r="B16" i="88"/>
  <c r="DN14" i="88"/>
  <c r="DM14" i="88"/>
  <c r="DL14" i="88"/>
  <c r="DK14" i="88"/>
  <c r="DJ14" i="88"/>
  <c r="DI14" i="88"/>
  <c r="DH14" i="88"/>
  <c r="DG14" i="88"/>
  <c r="DF14" i="88"/>
  <c r="DE14" i="88"/>
  <c r="DD14" i="88"/>
  <c r="DC14" i="88"/>
  <c r="DB14" i="88"/>
  <c r="DA14" i="88"/>
  <c r="CZ14" i="88"/>
  <c r="CY14" i="88"/>
  <c r="CX14" i="88"/>
  <c r="CW14" i="88"/>
  <c r="CV14" i="88"/>
  <c r="CU14" i="88"/>
  <c r="CT14" i="88"/>
  <c r="CS14" i="88"/>
  <c r="CR14" i="88"/>
  <c r="CQ14" i="88"/>
  <c r="CP14" i="88"/>
  <c r="CO14" i="88"/>
  <c r="CN14" i="88"/>
  <c r="CM14" i="88"/>
  <c r="CL14" i="88"/>
  <c r="CK14" i="88"/>
  <c r="CJ14" i="88"/>
  <c r="CI14" i="88"/>
  <c r="CH14" i="88"/>
  <c r="CG14" i="88"/>
  <c r="CF14" i="88"/>
  <c r="CE14" i="88"/>
  <c r="CD14" i="88"/>
  <c r="CC14" i="88"/>
  <c r="CB14" i="88"/>
  <c r="CA14" i="88"/>
  <c r="BZ14" i="88"/>
  <c r="BY14" i="88"/>
  <c r="BX14" i="88"/>
  <c r="BW14" i="88"/>
  <c r="BV14" i="88"/>
  <c r="BU14" i="88"/>
  <c r="BT14" i="88"/>
  <c r="BS14" i="88"/>
  <c r="BR14" i="88"/>
  <c r="BQ14" i="88"/>
  <c r="BP14" i="88"/>
  <c r="BO14" i="88"/>
  <c r="BN14" i="88"/>
  <c r="BM14" i="88"/>
  <c r="BL14" i="88"/>
  <c r="BK14" i="88"/>
  <c r="BJ14" i="88"/>
  <c r="BI14" i="88"/>
  <c r="BH14" i="88"/>
  <c r="BG14" i="88"/>
  <c r="BF14" i="88"/>
  <c r="BE14" i="88"/>
  <c r="BD14" i="88"/>
  <c r="BC14" i="88"/>
  <c r="BB14" i="88"/>
  <c r="BA14" i="88"/>
  <c r="AZ14" i="88"/>
  <c r="AY14" i="88"/>
  <c r="AX14" i="88"/>
  <c r="AW14" i="88"/>
  <c r="AV14" i="88"/>
  <c r="AU14" i="88"/>
  <c r="AT14" i="88"/>
  <c r="AS14" i="88"/>
  <c r="AR14" i="88"/>
  <c r="AQ14" i="88"/>
  <c r="AP14" i="88"/>
  <c r="AO14" i="88"/>
  <c r="AN14" i="88"/>
  <c r="AM14" i="88"/>
  <c r="AL14" i="88"/>
  <c r="AK14" i="88"/>
  <c r="AJ14" i="88"/>
  <c r="AI14" i="88"/>
  <c r="AH14" i="88"/>
  <c r="AG14" i="88"/>
  <c r="AF14" i="88"/>
  <c r="AE14" i="88"/>
  <c r="AD14" i="88"/>
  <c r="AC14" i="88"/>
  <c r="AB14" i="88"/>
  <c r="AA14" i="88"/>
  <c r="Z14" i="88"/>
  <c r="Y14" i="88"/>
  <c r="X14" i="88"/>
  <c r="W14" i="88"/>
  <c r="V14" i="88"/>
  <c r="U14" i="88"/>
  <c r="T14" i="88"/>
  <c r="S14" i="88"/>
  <c r="R14" i="88"/>
  <c r="Q14" i="88"/>
  <c r="P14" i="88"/>
  <c r="O14" i="88"/>
  <c r="N14" i="88"/>
  <c r="M14" i="88"/>
  <c r="L14" i="88"/>
  <c r="K14" i="88"/>
  <c r="J14" i="88"/>
  <c r="I14" i="88"/>
  <c r="H14" i="88"/>
  <c r="G14" i="88"/>
  <c r="F14" i="88"/>
  <c r="E14" i="88"/>
  <c r="D14" i="88"/>
  <c r="C14" i="88"/>
  <c r="B14" i="88"/>
  <c r="DN13" i="88"/>
  <c r="DM13" i="88"/>
  <c r="DL13" i="88"/>
  <c r="DK13" i="88"/>
  <c r="DJ13" i="88"/>
  <c r="DI13" i="88"/>
  <c r="DH13" i="88"/>
  <c r="DG13" i="88"/>
  <c r="DF13" i="88"/>
  <c r="DE13" i="88"/>
  <c r="DD13" i="88"/>
  <c r="DC13" i="88"/>
  <c r="DB13" i="88"/>
  <c r="DA13" i="88"/>
  <c r="CZ13" i="88"/>
  <c r="CY13" i="88"/>
  <c r="CX13" i="88"/>
  <c r="CW13" i="88"/>
  <c r="CV13" i="88"/>
  <c r="CU13" i="88"/>
  <c r="CT13" i="88"/>
  <c r="CS13" i="88"/>
  <c r="CR13" i="88"/>
  <c r="CQ13" i="88"/>
  <c r="CP13" i="88"/>
  <c r="CO13" i="88"/>
  <c r="CN13" i="88"/>
  <c r="CM13" i="88"/>
  <c r="CL13" i="88"/>
  <c r="CK13" i="88"/>
  <c r="CJ13" i="88"/>
  <c r="CI13" i="88"/>
  <c r="CH13" i="88"/>
  <c r="CG13" i="88"/>
  <c r="CF13" i="88"/>
  <c r="CE13" i="88"/>
  <c r="CD13" i="88"/>
  <c r="CC13" i="88"/>
  <c r="CB13" i="88"/>
  <c r="CA13" i="88"/>
  <c r="BZ13" i="88"/>
  <c r="BY13" i="88"/>
  <c r="BX13" i="88"/>
  <c r="BW13" i="88"/>
  <c r="BV13" i="88"/>
  <c r="BU13" i="88"/>
  <c r="BT13" i="88"/>
  <c r="BS13" i="88"/>
  <c r="BR13" i="88"/>
  <c r="BQ13" i="88"/>
  <c r="BP13" i="88"/>
  <c r="BO13" i="88"/>
  <c r="BN13" i="88"/>
  <c r="BM13" i="88"/>
  <c r="BL13" i="88"/>
  <c r="BK13" i="88"/>
  <c r="BJ13" i="88"/>
  <c r="BI13" i="88"/>
  <c r="BH13" i="88"/>
  <c r="BG13" i="88"/>
  <c r="BF13" i="88"/>
  <c r="BE13" i="88"/>
  <c r="BD13" i="88"/>
  <c r="BC13" i="88"/>
  <c r="BB13" i="88"/>
  <c r="BA13" i="88"/>
  <c r="AZ13" i="88"/>
  <c r="AY13" i="88"/>
  <c r="AX13" i="88"/>
  <c r="AW13" i="88"/>
  <c r="AV13" i="88"/>
  <c r="AU13" i="88"/>
  <c r="AT13" i="88"/>
  <c r="AS13" i="88"/>
  <c r="AR13" i="88"/>
  <c r="AQ13" i="88"/>
  <c r="AP13" i="88"/>
  <c r="AO13" i="88"/>
  <c r="AN13" i="88"/>
  <c r="AM13" i="88"/>
  <c r="AL13" i="88"/>
  <c r="AK13" i="88"/>
  <c r="AJ13" i="88"/>
  <c r="AI13" i="88"/>
  <c r="AH13" i="88"/>
  <c r="AG13" i="88"/>
  <c r="AF13" i="88"/>
  <c r="AE13" i="88"/>
  <c r="AD13" i="88"/>
  <c r="AC13" i="88"/>
  <c r="AB13" i="88"/>
  <c r="AA13" i="88"/>
  <c r="Z13" i="88"/>
  <c r="Y13" i="88"/>
  <c r="X13" i="88"/>
  <c r="W13" i="88"/>
  <c r="V13" i="88"/>
  <c r="U13" i="88"/>
  <c r="T13" i="88"/>
  <c r="S13" i="88"/>
  <c r="R13" i="88"/>
  <c r="Q13" i="88"/>
  <c r="P13" i="88"/>
  <c r="O13" i="88"/>
  <c r="N13" i="88"/>
  <c r="M13" i="88"/>
  <c r="L13" i="88"/>
  <c r="K13" i="88"/>
  <c r="J13" i="88"/>
  <c r="I13" i="88"/>
  <c r="H13" i="88"/>
  <c r="G13" i="88"/>
  <c r="F13" i="88"/>
  <c r="E13" i="88"/>
  <c r="D13" i="88"/>
  <c r="C13" i="88"/>
  <c r="B13" i="88"/>
  <c r="DN11" i="88"/>
  <c r="DM11" i="88"/>
  <c r="DL11" i="88"/>
  <c r="DK11" i="88"/>
  <c r="DJ11" i="88"/>
  <c r="DI11" i="88"/>
  <c r="DH11" i="88"/>
  <c r="DG11" i="88"/>
  <c r="DF11" i="88"/>
  <c r="DE11" i="88"/>
  <c r="DD11" i="88"/>
  <c r="DC11" i="88"/>
  <c r="DB11" i="88"/>
  <c r="DA11" i="88"/>
  <c r="CZ11" i="88"/>
  <c r="CY11" i="88"/>
  <c r="CX11" i="88"/>
  <c r="CW11" i="88"/>
  <c r="CV11" i="88"/>
  <c r="CU11" i="88"/>
  <c r="CT11" i="88"/>
  <c r="CS11" i="88"/>
  <c r="CR11" i="88"/>
  <c r="CQ11" i="88"/>
  <c r="CP11" i="88"/>
  <c r="CO11" i="88"/>
  <c r="CN11" i="88"/>
  <c r="CM11" i="88"/>
  <c r="CL11" i="88"/>
  <c r="CK11" i="88"/>
  <c r="CJ11" i="88"/>
  <c r="CI11" i="88"/>
  <c r="CH11" i="88"/>
  <c r="CG11" i="88"/>
  <c r="CF11" i="88"/>
  <c r="CE11" i="88"/>
  <c r="CD11" i="88"/>
  <c r="CC11" i="88"/>
  <c r="CB11" i="88"/>
  <c r="CA11" i="88"/>
  <c r="BZ11" i="88"/>
  <c r="BY11" i="88"/>
  <c r="BX11" i="88"/>
  <c r="BW11" i="88"/>
  <c r="BV11" i="88"/>
  <c r="BU11" i="88"/>
  <c r="BT11" i="88"/>
  <c r="BS11" i="88"/>
  <c r="BR11" i="88"/>
  <c r="BQ11" i="88"/>
  <c r="BP11" i="88"/>
  <c r="BO11" i="88"/>
  <c r="BN11" i="88"/>
  <c r="BM11" i="88"/>
  <c r="BL11" i="88"/>
  <c r="BK11" i="88"/>
  <c r="BJ11" i="88"/>
  <c r="BI11" i="88"/>
  <c r="BH11" i="88"/>
  <c r="BG11" i="88"/>
  <c r="BF11" i="88"/>
  <c r="BE11" i="88"/>
  <c r="BD11" i="88"/>
  <c r="BC11" i="88"/>
  <c r="BB11" i="88"/>
  <c r="BA11" i="88"/>
  <c r="AZ11" i="88"/>
  <c r="AY11" i="88"/>
  <c r="AX11" i="88"/>
  <c r="AW11" i="88"/>
  <c r="AV11" i="88"/>
  <c r="AU11" i="88"/>
  <c r="AT11" i="88"/>
  <c r="AS11" i="88"/>
  <c r="AR11" i="88"/>
  <c r="AQ11" i="88"/>
  <c r="AP11" i="88"/>
  <c r="AO11" i="88"/>
  <c r="AN11" i="88"/>
  <c r="AM11" i="88"/>
  <c r="AL11" i="88"/>
  <c r="AK11" i="88"/>
  <c r="AJ11" i="88"/>
  <c r="AI11" i="88"/>
  <c r="AH11" i="88"/>
  <c r="AG11" i="88"/>
  <c r="AF11" i="88"/>
  <c r="AE11" i="88"/>
  <c r="AD11" i="88"/>
  <c r="AC11" i="88"/>
  <c r="AB11" i="88"/>
  <c r="AA11" i="88"/>
  <c r="Z11" i="88"/>
  <c r="Y11" i="88"/>
  <c r="X11" i="88"/>
  <c r="W11" i="88"/>
  <c r="V11" i="88"/>
  <c r="U11" i="88"/>
  <c r="T11" i="88"/>
  <c r="S11" i="88"/>
  <c r="R11" i="88"/>
  <c r="Q11" i="88"/>
  <c r="P11" i="88"/>
  <c r="O11" i="88"/>
  <c r="N11" i="88"/>
  <c r="M11" i="88"/>
  <c r="L11" i="88"/>
  <c r="K11" i="88"/>
  <c r="J11" i="88"/>
  <c r="I11" i="88"/>
  <c r="H11" i="88"/>
  <c r="G11" i="88"/>
  <c r="F11" i="88"/>
  <c r="E11" i="88"/>
  <c r="D11" i="88"/>
  <c r="C11" i="88"/>
  <c r="B11" i="88"/>
  <c r="DN10" i="88"/>
  <c r="DM10" i="88"/>
  <c r="DL10" i="88"/>
  <c r="DK10" i="88"/>
  <c r="DJ10" i="88"/>
  <c r="DI10" i="88"/>
  <c r="DH10" i="88"/>
  <c r="DG10" i="88"/>
  <c r="DF10" i="88"/>
  <c r="DE10" i="88"/>
  <c r="DD10" i="88"/>
  <c r="DC10" i="88"/>
  <c r="DB10" i="88"/>
  <c r="DA10" i="88"/>
  <c r="CZ10" i="88"/>
  <c r="CY10" i="88"/>
  <c r="CX10" i="88"/>
  <c r="CW10" i="88"/>
  <c r="CV10" i="88"/>
  <c r="CU10" i="88"/>
  <c r="CT10" i="88"/>
  <c r="CS10" i="88"/>
  <c r="CR10" i="88"/>
  <c r="CQ10" i="88"/>
  <c r="CP10" i="88"/>
  <c r="CO10" i="88"/>
  <c r="CN10" i="88"/>
  <c r="CM10" i="88"/>
  <c r="CL10" i="88"/>
  <c r="CK10" i="88"/>
  <c r="CJ10" i="88"/>
  <c r="CI10" i="88"/>
  <c r="CH10" i="88"/>
  <c r="CG10" i="88"/>
  <c r="CF10" i="88"/>
  <c r="CE10" i="88"/>
  <c r="CD10" i="88"/>
  <c r="CC10" i="88"/>
  <c r="CB10" i="88"/>
  <c r="CA10" i="88"/>
  <c r="BZ10" i="88"/>
  <c r="BY10" i="88"/>
  <c r="BX10" i="88"/>
  <c r="BW10" i="88"/>
  <c r="BV10" i="88"/>
  <c r="BU10" i="88"/>
  <c r="BT10" i="88"/>
  <c r="BS10" i="88"/>
  <c r="BR10" i="88"/>
  <c r="BQ10" i="88"/>
  <c r="BP10" i="88"/>
  <c r="BO10" i="88"/>
  <c r="BN10" i="88"/>
  <c r="BM10" i="88"/>
  <c r="BL10" i="88"/>
  <c r="BK10" i="88"/>
  <c r="BJ10" i="88"/>
  <c r="BI10" i="88"/>
  <c r="BH10" i="88"/>
  <c r="BG10" i="88"/>
  <c r="BF10" i="88"/>
  <c r="BE10" i="88"/>
  <c r="BD10" i="88"/>
  <c r="BC10" i="88"/>
  <c r="BB10" i="88"/>
  <c r="BA10" i="88"/>
  <c r="AZ10" i="88"/>
  <c r="AY10" i="88"/>
  <c r="AX10" i="88"/>
  <c r="AW10" i="88"/>
  <c r="AV10" i="88"/>
  <c r="AU10" i="88"/>
  <c r="AT10" i="88"/>
  <c r="AS10" i="88"/>
  <c r="AR10" i="88"/>
  <c r="AQ10" i="88"/>
  <c r="AP10" i="88"/>
  <c r="AO10" i="88"/>
  <c r="AN10" i="88"/>
  <c r="AM10" i="88"/>
  <c r="AL10" i="88"/>
  <c r="AK10" i="88"/>
  <c r="AJ10" i="88"/>
  <c r="AI10" i="88"/>
  <c r="AH10" i="88"/>
  <c r="AG10" i="88"/>
  <c r="AF10" i="88"/>
  <c r="AE10" i="88"/>
  <c r="AD10" i="88"/>
  <c r="AC10" i="88"/>
  <c r="AB10" i="88"/>
  <c r="AA10" i="88"/>
  <c r="Z10" i="88"/>
  <c r="Y10" i="88"/>
  <c r="X10" i="88"/>
  <c r="W10" i="88"/>
  <c r="V10" i="88"/>
  <c r="U10" i="88"/>
  <c r="T10" i="88"/>
  <c r="S10" i="88"/>
  <c r="R10" i="88"/>
  <c r="Q10" i="88"/>
  <c r="P10" i="88"/>
  <c r="O10" i="88"/>
  <c r="N10" i="88"/>
  <c r="M10" i="88"/>
  <c r="L10" i="88"/>
  <c r="K10" i="88"/>
  <c r="J10" i="88"/>
  <c r="I10" i="88"/>
  <c r="H10" i="88"/>
  <c r="G10" i="88"/>
  <c r="F10" i="88"/>
  <c r="E10" i="88"/>
  <c r="D10" i="88"/>
  <c r="C10" i="88"/>
  <c r="B10" i="88"/>
  <c r="DN8" i="88"/>
  <c r="DM8" i="88"/>
  <c r="DL8" i="88"/>
  <c r="DK8" i="88"/>
  <c r="DJ8" i="88"/>
  <c r="DI8" i="88"/>
  <c r="DH8" i="88"/>
  <c r="DG8" i="88"/>
  <c r="DF8" i="88"/>
  <c r="DE8" i="88"/>
  <c r="DD8" i="88"/>
  <c r="DC8" i="88"/>
  <c r="DB8" i="88"/>
  <c r="DA8" i="88"/>
  <c r="CZ8" i="88"/>
  <c r="CY8" i="88"/>
  <c r="CX8" i="88"/>
  <c r="CW8" i="88"/>
  <c r="CV8" i="88"/>
  <c r="CU8" i="88"/>
  <c r="CT8" i="88"/>
  <c r="CS8" i="88"/>
  <c r="CR8" i="88"/>
  <c r="CQ8" i="88"/>
  <c r="CP8" i="88"/>
  <c r="CO8" i="88"/>
  <c r="CN8" i="88"/>
  <c r="CM8" i="88"/>
  <c r="CL8" i="88"/>
  <c r="CK8" i="88"/>
  <c r="CJ8" i="88"/>
  <c r="CI8" i="88"/>
  <c r="CH8" i="88"/>
  <c r="CG8" i="88"/>
  <c r="CF8" i="88"/>
  <c r="CE8" i="88"/>
  <c r="CD8" i="88"/>
  <c r="CC8" i="88"/>
  <c r="CB8" i="88"/>
  <c r="CA8" i="88"/>
  <c r="BZ8" i="88"/>
  <c r="BY8" i="88"/>
  <c r="BX8" i="88"/>
  <c r="BW8" i="88"/>
  <c r="BV8" i="88"/>
  <c r="BU8" i="88"/>
  <c r="BT8" i="88"/>
  <c r="BS8" i="88"/>
  <c r="BR8" i="88"/>
  <c r="BQ8" i="88"/>
  <c r="BP8" i="88"/>
  <c r="BO8" i="88"/>
  <c r="BN8" i="88"/>
  <c r="BM8" i="88"/>
  <c r="BL8" i="88"/>
  <c r="BK8" i="88"/>
  <c r="BJ8" i="88"/>
  <c r="BI8" i="88"/>
  <c r="BH8" i="88"/>
  <c r="BG8" i="88"/>
  <c r="BF8" i="88"/>
  <c r="BE8" i="88"/>
  <c r="BD8" i="88"/>
  <c r="BC8" i="88"/>
  <c r="BB8" i="88"/>
  <c r="BA8" i="88"/>
  <c r="AZ8" i="88"/>
  <c r="AY8" i="88"/>
  <c r="AX8" i="88"/>
  <c r="AW8" i="88"/>
  <c r="AV8" i="88"/>
  <c r="AU8" i="88"/>
  <c r="AT8" i="88"/>
  <c r="AS8" i="88"/>
  <c r="AR8" i="88"/>
  <c r="AQ8" i="88"/>
  <c r="AP8" i="88"/>
  <c r="AO8" i="88"/>
  <c r="AN8" i="88"/>
  <c r="AM8" i="88"/>
  <c r="AL8" i="88"/>
  <c r="AK8" i="88"/>
  <c r="AJ8" i="88"/>
  <c r="AI8" i="88"/>
  <c r="AH8" i="88"/>
  <c r="AG8" i="88"/>
  <c r="AF8" i="88"/>
  <c r="AE8" i="88"/>
  <c r="AD8" i="88"/>
  <c r="AC8" i="88"/>
  <c r="AB8" i="88"/>
  <c r="AA8" i="88"/>
  <c r="Z8" i="88"/>
  <c r="Y8" i="88"/>
  <c r="X8" i="88"/>
  <c r="W8" i="88"/>
  <c r="V8" i="88"/>
  <c r="U8" i="88"/>
  <c r="T8" i="88"/>
  <c r="S8" i="88"/>
  <c r="R8" i="88"/>
  <c r="Q8" i="88"/>
  <c r="P8" i="88"/>
  <c r="O8" i="88"/>
  <c r="N8" i="88"/>
  <c r="M8" i="88"/>
  <c r="L8" i="88"/>
  <c r="K8" i="88"/>
  <c r="J8" i="88"/>
  <c r="I8" i="88"/>
  <c r="H8" i="88"/>
  <c r="G8" i="88"/>
  <c r="F8" i="88"/>
  <c r="E8" i="88"/>
  <c r="D8" i="88"/>
  <c r="C8" i="88"/>
  <c r="B8" i="88"/>
  <c r="DN7" i="88"/>
  <c r="DM7" i="88"/>
  <c r="DL7" i="88"/>
  <c r="DK7" i="88"/>
  <c r="DJ7" i="88"/>
  <c r="DI7" i="88"/>
  <c r="DH7" i="88"/>
  <c r="DG7" i="88"/>
  <c r="DF7" i="88"/>
  <c r="DE7" i="88"/>
  <c r="DD7" i="88"/>
  <c r="DC7" i="88"/>
  <c r="DB7" i="88"/>
  <c r="DA7" i="88"/>
  <c r="CZ7" i="88"/>
  <c r="CY7" i="88"/>
  <c r="CX7" i="88"/>
  <c r="CW7" i="88"/>
  <c r="CV7" i="88"/>
  <c r="CU7" i="88"/>
  <c r="CT7" i="88"/>
  <c r="CS7" i="88"/>
  <c r="CR7" i="88"/>
  <c r="CQ7" i="88"/>
  <c r="CP7" i="88"/>
  <c r="CO7" i="88"/>
  <c r="CN7" i="88"/>
  <c r="CM7" i="88"/>
  <c r="CL7" i="88"/>
  <c r="CK7" i="88"/>
  <c r="CJ7" i="88"/>
  <c r="CI7" i="88"/>
  <c r="CH7" i="88"/>
  <c r="CG7" i="88"/>
  <c r="CF7" i="88"/>
  <c r="CE7" i="88"/>
  <c r="CD7" i="88"/>
  <c r="CC7" i="88"/>
  <c r="CB7" i="88"/>
  <c r="CA7" i="88"/>
  <c r="BZ7" i="88"/>
  <c r="BY7" i="88"/>
  <c r="BX7" i="88"/>
  <c r="BW7" i="88"/>
  <c r="BV7" i="88"/>
  <c r="BU7" i="88"/>
  <c r="BT7" i="88"/>
  <c r="BS7" i="88"/>
  <c r="BR7" i="88"/>
  <c r="BQ7" i="88"/>
  <c r="BP7" i="88"/>
  <c r="BO7" i="88"/>
  <c r="BN7" i="88"/>
  <c r="BM7" i="88"/>
  <c r="BL7" i="88"/>
  <c r="BK7" i="88"/>
  <c r="BJ7" i="88"/>
  <c r="BI7" i="88"/>
  <c r="BH7" i="88"/>
  <c r="BG7" i="88"/>
  <c r="BF7" i="88"/>
  <c r="BE7" i="88"/>
  <c r="BD7" i="88"/>
  <c r="BC7" i="88"/>
  <c r="BB7" i="88"/>
  <c r="BA7" i="88"/>
  <c r="AZ7" i="88"/>
  <c r="AY7" i="88"/>
  <c r="AX7" i="88"/>
  <c r="AW7" i="88"/>
  <c r="AV7" i="88"/>
  <c r="AU7" i="88"/>
  <c r="AT7" i="88"/>
  <c r="AS7" i="88"/>
  <c r="AR7" i="88"/>
  <c r="AQ7" i="88"/>
  <c r="AP7" i="88"/>
  <c r="AO7" i="88"/>
  <c r="AN7" i="88"/>
  <c r="AM7" i="88"/>
  <c r="AL7" i="88"/>
  <c r="AK7" i="88"/>
  <c r="AJ7" i="88"/>
  <c r="AI7" i="88"/>
  <c r="AH7" i="88"/>
  <c r="AG7" i="88"/>
  <c r="AF7" i="88"/>
  <c r="AE7" i="88"/>
  <c r="AD7" i="88"/>
  <c r="AC7" i="88"/>
  <c r="AB7" i="88"/>
  <c r="AA7" i="88"/>
  <c r="Z7" i="88"/>
  <c r="Y7" i="88"/>
  <c r="X7" i="88"/>
  <c r="W7" i="88"/>
  <c r="V7" i="88"/>
  <c r="U7" i="88"/>
  <c r="T7" i="88"/>
  <c r="S7" i="88"/>
  <c r="R7" i="88"/>
  <c r="Q7" i="88"/>
  <c r="P7" i="88"/>
  <c r="O7" i="88"/>
  <c r="N7" i="88"/>
  <c r="M7" i="88"/>
  <c r="L7" i="88"/>
  <c r="K7" i="88"/>
  <c r="J7" i="88"/>
  <c r="I7" i="88"/>
  <c r="H7" i="88"/>
  <c r="G7" i="88"/>
  <c r="F7" i="88"/>
  <c r="E7" i="88"/>
  <c r="D7" i="88"/>
  <c r="C7" i="88"/>
  <c r="B7" i="88"/>
  <c r="DN5" i="88"/>
  <c r="DM5" i="88"/>
  <c r="DL5" i="88"/>
  <c r="DK5" i="88"/>
  <c r="DJ5" i="88"/>
  <c r="DI5" i="88"/>
  <c r="DH5" i="88"/>
  <c r="DG5" i="88"/>
  <c r="DF5" i="88"/>
  <c r="DE5" i="88"/>
  <c r="DD5" i="88"/>
  <c r="DC5" i="88"/>
  <c r="DB5" i="88"/>
  <c r="DA5" i="88"/>
  <c r="CZ5" i="88"/>
  <c r="CY5" i="88"/>
  <c r="CX5" i="88"/>
  <c r="CW5" i="88"/>
  <c r="CV5" i="88"/>
  <c r="CU5" i="88"/>
  <c r="CT5" i="88"/>
  <c r="CS5" i="88"/>
  <c r="CR5" i="88"/>
  <c r="CQ5" i="88"/>
  <c r="CP5" i="88"/>
  <c r="CO5" i="88"/>
  <c r="CN5" i="88"/>
  <c r="CM5" i="88"/>
  <c r="CL5" i="88"/>
  <c r="CK5" i="88"/>
  <c r="CJ5" i="88"/>
  <c r="CI5" i="88"/>
  <c r="CH5" i="88"/>
  <c r="CG5" i="88"/>
  <c r="CF5" i="88"/>
  <c r="CE5" i="88"/>
  <c r="CD5" i="88"/>
  <c r="CC5" i="88"/>
  <c r="CB5" i="88"/>
  <c r="CA5" i="88"/>
  <c r="BZ5" i="88"/>
  <c r="BY5" i="88"/>
  <c r="BX5" i="88"/>
  <c r="BW5" i="88"/>
  <c r="BV5" i="88"/>
  <c r="BU5" i="88"/>
  <c r="BT5" i="88"/>
  <c r="BS5" i="88"/>
  <c r="BR5" i="88"/>
  <c r="BQ5" i="88"/>
  <c r="BP5" i="88"/>
  <c r="BO5" i="88"/>
  <c r="BN5" i="88"/>
  <c r="BM5" i="88"/>
  <c r="BL5" i="88"/>
  <c r="BK5" i="88"/>
  <c r="BJ5" i="88"/>
  <c r="BI5" i="88"/>
  <c r="BH5" i="88"/>
  <c r="BG5" i="88"/>
  <c r="BF5" i="88"/>
  <c r="BE5" i="88"/>
  <c r="BD5" i="88"/>
  <c r="BC5" i="88"/>
  <c r="BB5" i="88"/>
  <c r="BA5" i="88"/>
  <c r="AZ5" i="88"/>
  <c r="AY5" i="88"/>
  <c r="AX5" i="88"/>
  <c r="AW5" i="88"/>
  <c r="AV5" i="88"/>
  <c r="AU5" i="88"/>
  <c r="AT5" i="88"/>
  <c r="AS5" i="88"/>
  <c r="AR5" i="88"/>
  <c r="AQ5" i="88"/>
  <c r="AP5" i="88"/>
  <c r="AO5" i="88"/>
  <c r="AN5" i="88"/>
  <c r="AM5" i="88"/>
  <c r="AL5" i="88"/>
  <c r="AK5" i="88"/>
  <c r="AJ5" i="88"/>
  <c r="AI5" i="88"/>
  <c r="AH5" i="88"/>
  <c r="AG5" i="88"/>
  <c r="AF5" i="88"/>
  <c r="AE5" i="88"/>
  <c r="AD5" i="88"/>
  <c r="AC5" i="88"/>
  <c r="AB5" i="88"/>
  <c r="AA5" i="88"/>
  <c r="Z5" i="88"/>
  <c r="Y5" i="88"/>
  <c r="X5" i="88"/>
  <c r="W5" i="88"/>
  <c r="V5" i="88"/>
  <c r="U5" i="88"/>
  <c r="T5" i="88"/>
  <c r="S5" i="88"/>
  <c r="R5" i="88"/>
  <c r="Q5" i="88"/>
  <c r="P5" i="88"/>
  <c r="O5" i="88"/>
  <c r="N5" i="88"/>
  <c r="M5" i="88"/>
  <c r="L5" i="88"/>
  <c r="K5" i="88"/>
  <c r="J5" i="88"/>
  <c r="I5" i="88"/>
  <c r="H5" i="88"/>
  <c r="G5" i="88"/>
  <c r="F5" i="88"/>
  <c r="E5" i="88"/>
  <c r="D5" i="88"/>
  <c r="C5" i="88"/>
  <c r="B5" i="88"/>
  <c r="DN4" i="88"/>
  <c r="DM4" i="88"/>
  <c r="DL4" i="88"/>
  <c r="DK4" i="88"/>
  <c r="DJ4" i="88"/>
  <c r="DI4" i="88"/>
  <c r="DH4" i="88"/>
  <c r="DG4" i="88"/>
  <c r="DF4" i="88"/>
  <c r="DE4" i="88"/>
  <c r="DD4" i="88"/>
  <c r="DC4" i="88"/>
  <c r="DB4" i="88"/>
  <c r="DA4" i="88"/>
  <c r="CZ4" i="88"/>
  <c r="CY4" i="88"/>
  <c r="CX4" i="88"/>
  <c r="CW4" i="88"/>
  <c r="CV4" i="88"/>
  <c r="CU4" i="88"/>
  <c r="CT4" i="88"/>
  <c r="CS4" i="88"/>
  <c r="CR4" i="88"/>
  <c r="CQ4" i="88"/>
  <c r="CP4" i="88"/>
  <c r="CO4" i="88"/>
  <c r="CN4" i="88"/>
  <c r="CM4" i="88"/>
  <c r="CL4" i="88"/>
  <c r="CK4" i="88"/>
  <c r="CJ4" i="88"/>
  <c r="CI4" i="88"/>
  <c r="CH4" i="88"/>
  <c r="CG4" i="88"/>
  <c r="CF4" i="88"/>
  <c r="CE4" i="88"/>
  <c r="CD4" i="88"/>
  <c r="CC4" i="88"/>
  <c r="CB4" i="88"/>
  <c r="CA4" i="88"/>
  <c r="BZ4" i="88"/>
  <c r="BY4" i="88"/>
  <c r="BX4" i="88"/>
  <c r="BW4" i="88"/>
  <c r="BV4" i="88"/>
  <c r="BU4" i="88"/>
  <c r="BT4" i="88"/>
  <c r="BS4" i="88"/>
  <c r="BR4" i="88"/>
  <c r="BQ4" i="88"/>
  <c r="BP4" i="88"/>
  <c r="BO4" i="88"/>
  <c r="BN4" i="88"/>
  <c r="BM4" i="88"/>
  <c r="BL4" i="88"/>
  <c r="BK4" i="88"/>
  <c r="BJ4" i="88"/>
  <c r="BI4" i="88"/>
  <c r="BH4" i="88"/>
  <c r="BG4" i="88"/>
  <c r="BF4" i="88"/>
  <c r="BE4" i="88"/>
  <c r="BD4" i="88"/>
  <c r="BC4" i="88"/>
  <c r="BB4" i="88"/>
  <c r="BA4" i="88"/>
  <c r="AZ4" i="88"/>
  <c r="AY4" i="88"/>
  <c r="AX4" i="88"/>
  <c r="AW4" i="88"/>
  <c r="AV4" i="88"/>
  <c r="AU4" i="88"/>
  <c r="AT4" i="88"/>
  <c r="AS4" i="88"/>
  <c r="AR4" i="88"/>
  <c r="AQ4" i="88"/>
  <c r="AP4" i="88"/>
  <c r="AO4" i="88"/>
  <c r="AN4" i="88"/>
  <c r="AM4" i="88"/>
  <c r="AL4" i="88"/>
  <c r="AK4" i="88"/>
  <c r="AJ4" i="88"/>
  <c r="AI4" i="88"/>
  <c r="AH4" i="88"/>
  <c r="AG4" i="88"/>
  <c r="AF4" i="88"/>
  <c r="AE4" i="88"/>
  <c r="AD4" i="88"/>
  <c r="AC4" i="88"/>
  <c r="AB4" i="88"/>
  <c r="AA4" i="88"/>
  <c r="Z4" i="88"/>
  <c r="Y4" i="88"/>
  <c r="X4" i="88"/>
  <c r="W4" i="88"/>
  <c r="V4" i="88"/>
  <c r="U4" i="88"/>
  <c r="T4" i="88"/>
  <c r="S4" i="88"/>
  <c r="R4" i="88"/>
  <c r="Q4" i="88"/>
  <c r="P4" i="88"/>
  <c r="O4" i="88"/>
  <c r="N4" i="88"/>
  <c r="M4" i="88"/>
  <c r="L4" i="88"/>
  <c r="K4" i="88"/>
  <c r="J4" i="88"/>
  <c r="I4" i="88"/>
  <c r="H4" i="88"/>
  <c r="G4" i="88"/>
  <c r="F4" i="88"/>
  <c r="E4" i="88"/>
  <c r="D4" i="88"/>
  <c r="C4" i="88"/>
  <c r="B4" i="88"/>
  <c r="DN43" i="40"/>
  <c r="DM43" i="40"/>
  <c r="DL43" i="40"/>
  <c r="DK43" i="40"/>
  <c r="DJ43" i="40"/>
  <c r="DI43" i="40"/>
  <c r="DH43" i="40"/>
  <c r="DG43" i="40"/>
  <c r="DF43" i="40"/>
  <c r="DE43" i="40"/>
  <c r="DD43" i="40"/>
  <c r="DC43" i="40"/>
  <c r="DB43" i="40"/>
  <c r="DA43" i="40"/>
  <c r="CZ43" i="40"/>
  <c r="CY43" i="40"/>
  <c r="CX43" i="40"/>
  <c r="CW43" i="40"/>
  <c r="CV43" i="40"/>
  <c r="CU43" i="40"/>
  <c r="CT43" i="40"/>
  <c r="CS43" i="40"/>
  <c r="CR43" i="40"/>
  <c r="CQ43" i="40"/>
  <c r="CP43" i="40"/>
  <c r="CO43" i="40"/>
  <c r="CN43" i="40"/>
  <c r="CM43" i="40"/>
  <c r="CL43" i="40"/>
  <c r="CK43" i="40"/>
  <c r="CJ43" i="40"/>
  <c r="CI43" i="40"/>
  <c r="CH43" i="40"/>
  <c r="CG43" i="40"/>
  <c r="CF43" i="40"/>
  <c r="CE43" i="40"/>
  <c r="CD43" i="40"/>
  <c r="CC43" i="40"/>
  <c r="CB43" i="40"/>
  <c r="CA43" i="40"/>
  <c r="BZ43" i="40"/>
  <c r="BY43" i="40"/>
  <c r="BX43" i="40"/>
  <c r="BW43" i="40"/>
  <c r="BV43" i="40"/>
  <c r="BU43" i="40"/>
  <c r="BT43" i="40"/>
  <c r="BS43" i="40"/>
  <c r="BR43" i="40"/>
  <c r="BQ43" i="40"/>
  <c r="BP43" i="40"/>
  <c r="BO43" i="40"/>
  <c r="BN43" i="40"/>
  <c r="BM43" i="40"/>
  <c r="BL43" i="40"/>
  <c r="BK43" i="40"/>
  <c r="BJ43" i="40"/>
  <c r="BI43" i="40"/>
  <c r="BH43" i="40"/>
  <c r="BG43" i="40"/>
  <c r="BF43" i="40"/>
  <c r="BE43" i="40"/>
  <c r="BD43" i="40"/>
  <c r="BC43" i="40"/>
  <c r="BB43" i="40"/>
  <c r="BA43" i="40"/>
  <c r="AZ43" i="40"/>
  <c r="AY43" i="40"/>
  <c r="AX43" i="40"/>
  <c r="AW43" i="40"/>
  <c r="AV43" i="40"/>
  <c r="AU43" i="40"/>
  <c r="AT43" i="40"/>
  <c r="AS43" i="40"/>
  <c r="AR43" i="40"/>
  <c r="AQ43" i="40"/>
  <c r="AP43" i="40"/>
  <c r="AO43" i="40"/>
  <c r="AN43" i="40"/>
  <c r="AM43" i="40"/>
  <c r="AL43" i="40"/>
  <c r="AK43" i="40"/>
  <c r="AJ43" i="40"/>
  <c r="AI43" i="40"/>
  <c r="AH43" i="40"/>
  <c r="AG43" i="40"/>
  <c r="AF43" i="40"/>
  <c r="AE43" i="40"/>
  <c r="AD43" i="40"/>
  <c r="AC43" i="40"/>
  <c r="AB43" i="40"/>
  <c r="AA43" i="40"/>
  <c r="Z43" i="40"/>
  <c r="Y43" i="40"/>
  <c r="X43" i="40"/>
  <c r="W43" i="40"/>
  <c r="V43" i="40"/>
  <c r="U43" i="40"/>
  <c r="T43" i="40"/>
  <c r="S43" i="40"/>
  <c r="R43" i="40"/>
  <c r="Q43" i="40"/>
  <c r="P43" i="40"/>
  <c r="O43" i="40"/>
  <c r="N43" i="40"/>
  <c r="M43" i="40"/>
  <c r="L43" i="40"/>
  <c r="K43" i="40"/>
  <c r="J43" i="40"/>
  <c r="I43" i="40"/>
  <c r="H43" i="40"/>
  <c r="G43" i="40"/>
  <c r="F43" i="40"/>
  <c r="E43" i="40"/>
  <c r="D43" i="40"/>
  <c r="C43" i="40"/>
  <c r="B43" i="40"/>
  <c r="DN41" i="40"/>
  <c r="DM41" i="40"/>
  <c r="DL41" i="40"/>
  <c r="DK41" i="40"/>
  <c r="DJ41" i="40"/>
  <c r="DI41" i="40"/>
  <c r="DH41" i="40"/>
  <c r="DG41" i="40"/>
  <c r="DF41" i="40"/>
  <c r="DE41" i="40"/>
  <c r="DD41" i="40"/>
  <c r="DC41" i="40"/>
  <c r="DB41" i="40"/>
  <c r="DA41" i="40"/>
  <c r="CZ41" i="40"/>
  <c r="CY41" i="40"/>
  <c r="CX41" i="40"/>
  <c r="CW41" i="40"/>
  <c r="CV41" i="40"/>
  <c r="CU41" i="40"/>
  <c r="CT41" i="40"/>
  <c r="CS41" i="40"/>
  <c r="CR41" i="40"/>
  <c r="CQ41" i="40"/>
  <c r="CP41" i="40"/>
  <c r="CO41" i="40"/>
  <c r="CN41" i="40"/>
  <c r="CM41" i="40"/>
  <c r="CL41" i="40"/>
  <c r="CK41" i="40"/>
  <c r="CJ41" i="40"/>
  <c r="CI41" i="40"/>
  <c r="CH41" i="40"/>
  <c r="CG41" i="40"/>
  <c r="CF41" i="40"/>
  <c r="CE41" i="40"/>
  <c r="CD41" i="40"/>
  <c r="CC41" i="40"/>
  <c r="CB41" i="40"/>
  <c r="CA41" i="40"/>
  <c r="BZ41" i="40"/>
  <c r="BY41" i="40"/>
  <c r="BX41" i="40"/>
  <c r="BW41" i="40"/>
  <c r="BV41" i="40"/>
  <c r="BU41" i="40"/>
  <c r="BT41" i="40"/>
  <c r="BS41" i="40"/>
  <c r="BR41" i="40"/>
  <c r="BQ41" i="40"/>
  <c r="BP41" i="40"/>
  <c r="BO41" i="40"/>
  <c r="BN41" i="40"/>
  <c r="BM41" i="40"/>
  <c r="BL41" i="40"/>
  <c r="BK41" i="40"/>
  <c r="BJ41" i="40"/>
  <c r="BI41" i="40"/>
  <c r="BH41" i="40"/>
  <c r="BG41" i="40"/>
  <c r="BF41" i="40"/>
  <c r="BE41" i="40"/>
  <c r="BD41" i="40"/>
  <c r="BC41" i="40"/>
  <c r="BB41" i="40"/>
  <c r="BA41" i="40"/>
  <c r="AZ41" i="40"/>
  <c r="AY41" i="40"/>
  <c r="AX41" i="40"/>
  <c r="AW41" i="40"/>
  <c r="AV41" i="40"/>
  <c r="AU41" i="40"/>
  <c r="AT41" i="40"/>
  <c r="AS41" i="40"/>
  <c r="AR41" i="40"/>
  <c r="AQ41" i="40"/>
  <c r="AP41" i="40"/>
  <c r="AO41" i="40"/>
  <c r="AN41" i="40"/>
  <c r="AM41" i="40"/>
  <c r="AL41" i="40"/>
  <c r="AK41" i="40"/>
  <c r="AJ41" i="40"/>
  <c r="AI41" i="40"/>
  <c r="AH41" i="40"/>
  <c r="AG41" i="40"/>
  <c r="AF41" i="40"/>
  <c r="AE41" i="40"/>
  <c r="AD41" i="40"/>
  <c r="AC41" i="40"/>
  <c r="AB41" i="40"/>
  <c r="AA41" i="40"/>
  <c r="Z41" i="40"/>
  <c r="Y41" i="40"/>
  <c r="X41" i="40"/>
  <c r="W41" i="40"/>
  <c r="V41" i="40"/>
  <c r="U41" i="40"/>
  <c r="T41" i="40"/>
  <c r="S41" i="40"/>
  <c r="R41" i="40"/>
  <c r="Q41" i="40"/>
  <c r="P41" i="40"/>
  <c r="O41" i="40"/>
  <c r="N41" i="40"/>
  <c r="M41" i="40"/>
  <c r="L41" i="40"/>
  <c r="K41" i="40"/>
  <c r="J41" i="40"/>
  <c r="I41" i="40"/>
  <c r="H41" i="40"/>
  <c r="G41" i="40"/>
  <c r="F41" i="40"/>
  <c r="E41" i="40"/>
  <c r="D41" i="40"/>
  <c r="C41" i="40"/>
  <c r="B41" i="40"/>
  <c r="DN40" i="40"/>
  <c r="DM40" i="40"/>
  <c r="DL40" i="40"/>
  <c r="DK40" i="40"/>
  <c r="DJ40" i="40"/>
  <c r="DI40" i="40"/>
  <c r="DH40" i="40"/>
  <c r="DG40" i="40"/>
  <c r="DF40" i="40"/>
  <c r="DE40" i="40"/>
  <c r="DD40" i="40"/>
  <c r="DC40" i="40"/>
  <c r="DB40" i="40"/>
  <c r="DA40" i="40"/>
  <c r="CZ40" i="40"/>
  <c r="CY40" i="40"/>
  <c r="CX40" i="40"/>
  <c r="CW40" i="40"/>
  <c r="CV40" i="40"/>
  <c r="CU40" i="40"/>
  <c r="CT40" i="40"/>
  <c r="CS40" i="40"/>
  <c r="CR40" i="40"/>
  <c r="CQ40" i="40"/>
  <c r="CP40" i="40"/>
  <c r="CO40" i="40"/>
  <c r="CN40" i="40"/>
  <c r="CM40" i="40"/>
  <c r="CL40" i="40"/>
  <c r="CK40" i="40"/>
  <c r="CJ40" i="40"/>
  <c r="CI40" i="40"/>
  <c r="CH40" i="40"/>
  <c r="CG40" i="40"/>
  <c r="CF40" i="40"/>
  <c r="CE40" i="40"/>
  <c r="CD40" i="40"/>
  <c r="CC40" i="40"/>
  <c r="CB40" i="40"/>
  <c r="CA40" i="40"/>
  <c r="BZ40" i="40"/>
  <c r="BY40" i="40"/>
  <c r="BX40" i="40"/>
  <c r="BW40" i="40"/>
  <c r="BV40" i="40"/>
  <c r="BU40" i="40"/>
  <c r="BT40" i="40"/>
  <c r="BS40" i="40"/>
  <c r="BR40" i="40"/>
  <c r="BQ40" i="40"/>
  <c r="BP40" i="40"/>
  <c r="BO40" i="40"/>
  <c r="BN40" i="40"/>
  <c r="BM40" i="40"/>
  <c r="BL40" i="40"/>
  <c r="BK40" i="40"/>
  <c r="BJ40" i="40"/>
  <c r="BI40" i="40"/>
  <c r="BH40" i="40"/>
  <c r="BG40" i="40"/>
  <c r="BF40" i="40"/>
  <c r="BE40" i="40"/>
  <c r="BD40" i="40"/>
  <c r="BC40" i="40"/>
  <c r="BB40" i="40"/>
  <c r="BA40" i="40"/>
  <c r="AZ40" i="40"/>
  <c r="AY40" i="40"/>
  <c r="AX40" i="40"/>
  <c r="AW40" i="40"/>
  <c r="AV40" i="40"/>
  <c r="AU40" i="40"/>
  <c r="AT40" i="40"/>
  <c r="AS40" i="40"/>
  <c r="AR40" i="40"/>
  <c r="AQ40" i="40"/>
  <c r="AP40" i="40"/>
  <c r="AO40" i="40"/>
  <c r="AN40" i="40"/>
  <c r="AM40" i="40"/>
  <c r="AL40" i="40"/>
  <c r="AK40" i="40"/>
  <c r="AJ40" i="40"/>
  <c r="AI40" i="40"/>
  <c r="AH40" i="40"/>
  <c r="AG40" i="40"/>
  <c r="AF40" i="40"/>
  <c r="AE40" i="40"/>
  <c r="AD40" i="40"/>
  <c r="AC40" i="40"/>
  <c r="AB40" i="40"/>
  <c r="AA40" i="40"/>
  <c r="Z40" i="40"/>
  <c r="Y40" i="40"/>
  <c r="X40" i="40"/>
  <c r="W40" i="40"/>
  <c r="V40" i="40"/>
  <c r="U40" i="40"/>
  <c r="T40" i="40"/>
  <c r="S40" i="40"/>
  <c r="R40" i="40"/>
  <c r="Q40" i="40"/>
  <c r="P40" i="40"/>
  <c r="O40" i="40"/>
  <c r="N40" i="40"/>
  <c r="M40" i="40"/>
  <c r="L40" i="40"/>
  <c r="K40" i="40"/>
  <c r="J40" i="40"/>
  <c r="I40" i="40"/>
  <c r="H40" i="40"/>
  <c r="G40" i="40"/>
  <c r="F40" i="40"/>
  <c r="E40" i="40"/>
  <c r="D40" i="40"/>
  <c r="C40" i="40"/>
  <c r="B40" i="40"/>
  <c r="DN38" i="40"/>
  <c r="DM38" i="40"/>
  <c r="DL38" i="40"/>
  <c r="DK38" i="40"/>
  <c r="DJ38" i="40"/>
  <c r="DI38" i="40"/>
  <c r="DH38" i="40"/>
  <c r="DG38" i="40"/>
  <c r="DF38" i="40"/>
  <c r="DE38" i="40"/>
  <c r="DD38" i="40"/>
  <c r="DC38" i="40"/>
  <c r="DB38" i="40"/>
  <c r="DA38" i="40"/>
  <c r="CZ38" i="40"/>
  <c r="CY38" i="40"/>
  <c r="CX38" i="40"/>
  <c r="CW38" i="40"/>
  <c r="CV38" i="40"/>
  <c r="CU38" i="40"/>
  <c r="CT38" i="40"/>
  <c r="CS38" i="40"/>
  <c r="CR38" i="40"/>
  <c r="CQ38" i="40"/>
  <c r="CP38" i="40"/>
  <c r="CO38" i="40"/>
  <c r="CN38" i="40"/>
  <c r="CM38" i="40"/>
  <c r="CL38" i="40"/>
  <c r="CK38" i="40"/>
  <c r="CJ38" i="40"/>
  <c r="CI38" i="40"/>
  <c r="CH38" i="40"/>
  <c r="CG38" i="40"/>
  <c r="CF38" i="40"/>
  <c r="CE38" i="40"/>
  <c r="CD38" i="40"/>
  <c r="CC38" i="40"/>
  <c r="CB38" i="40"/>
  <c r="CA38" i="40"/>
  <c r="BZ38" i="40"/>
  <c r="BY38" i="40"/>
  <c r="BX38" i="40"/>
  <c r="BW38" i="40"/>
  <c r="BV38" i="40"/>
  <c r="BU38" i="40"/>
  <c r="BT38" i="40"/>
  <c r="BS38" i="40"/>
  <c r="BR38" i="40"/>
  <c r="BQ38" i="40"/>
  <c r="BP38" i="40"/>
  <c r="BO38" i="40"/>
  <c r="BN38" i="40"/>
  <c r="BM38" i="40"/>
  <c r="BL38" i="40"/>
  <c r="BK38" i="40"/>
  <c r="BJ38" i="40"/>
  <c r="BI38" i="40"/>
  <c r="BH38" i="40"/>
  <c r="BG38" i="40"/>
  <c r="BF38" i="40"/>
  <c r="BE38" i="40"/>
  <c r="BD38" i="40"/>
  <c r="BC38" i="40"/>
  <c r="BB38" i="40"/>
  <c r="BA38" i="40"/>
  <c r="AZ38" i="40"/>
  <c r="AY38" i="40"/>
  <c r="AX38" i="40"/>
  <c r="AW38" i="40"/>
  <c r="AV38" i="40"/>
  <c r="AU38" i="40"/>
  <c r="AT38" i="40"/>
  <c r="AS38" i="40"/>
  <c r="AR38" i="40"/>
  <c r="AQ38" i="40"/>
  <c r="AP38" i="40"/>
  <c r="AO38" i="40"/>
  <c r="AN38" i="40"/>
  <c r="AM38" i="40"/>
  <c r="AL38" i="40"/>
  <c r="AK38" i="40"/>
  <c r="AJ38" i="40"/>
  <c r="AI38" i="40"/>
  <c r="AH38" i="40"/>
  <c r="AG38" i="40"/>
  <c r="AF38" i="40"/>
  <c r="AE38" i="40"/>
  <c r="AD38" i="40"/>
  <c r="AC38" i="40"/>
  <c r="AB38" i="40"/>
  <c r="AA38" i="40"/>
  <c r="Z38" i="40"/>
  <c r="Y38" i="40"/>
  <c r="X38" i="40"/>
  <c r="W38" i="40"/>
  <c r="V38" i="40"/>
  <c r="U38" i="40"/>
  <c r="T38" i="40"/>
  <c r="S38" i="40"/>
  <c r="R38" i="40"/>
  <c r="Q38" i="40"/>
  <c r="P38" i="40"/>
  <c r="O38" i="40"/>
  <c r="N38" i="40"/>
  <c r="M38" i="40"/>
  <c r="L38" i="40"/>
  <c r="K38" i="40"/>
  <c r="J38" i="40"/>
  <c r="I38" i="40"/>
  <c r="H38" i="40"/>
  <c r="G38" i="40"/>
  <c r="F38" i="40"/>
  <c r="E38" i="40"/>
  <c r="D38" i="40"/>
  <c r="C38" i="40"/>
  <c r="B38" i="40"/>
  <c r="DN37" i="40"/>
  <c r="DM37" i="40"/>
  <c r="DL37" i="40"/>
  <c r="DK37" i="40"/>
  <c r="DJ37" i="40"/>
  <c r="DI37" i="40"/>
  <c r="DH37" i="40"/>
  <c r="DG37" i="40"/>
  <c r="DF37" i="40"/>
  <c r="DE37" i="40"/>
  <c r="DD37" i="40"/>
  <c r="DC37" i="40"/>
  <c r="DB37" i="40"/>
  <c r="DA37" i="40"/>
  <c r="CZ37" i="40"/>
  <c r="CY37" i="40"/>
  <c r="CX37" i="40"/>
  <c r="CW37" i="40"/>
  <c r="CV37" i="40"/>
  <c r="CU37" i="40"/>
  <c r="CT37" i="40"/>
  <c r="CS37" i="40"/>
  <c r="CR37" i="40"/>
  <c r="CQ37" i="40"/>
  <c r="CP37" i="40"/>
  <c r="CO37" i="40"/>
  <c r="CN37" i="40"/>
  <c r="CM37" i="40"/>
  <c r="CL37" i="40"/>
  <c r="CK37" i="40"/>
  <c r="CJ37" i="40"/>
  <c r="CI37" i="40"/>
  <c r="CH37" i="40"/>
  <c r="CG37" i="40"/>
  <c r="CF37" i="40"/>
  <c r="CE37" i="40"/>
  <c r="CD37" i="40"/>
  <c r="CC37" i="40"/>
  <c r="CB37" i="40"/>
  <c r="CA37" i="40"/>
  <c r="BZ37" i="40"/>
  <c r="BY37" i="40"/>
  <c r="BX37" i="40"/>
  <c r="BW37" i="40"/>
  <c r="BV37" i="40"/>
  <c r="BU37" i="40"/>
  <c r="BT37" i="40"/>
  <c r="BS37" i="40"/>
  <c r="BR37" i="40"/>
  <c r="BQ37" i="40"/>
  <c r="BP37" i="40"/>
  <c r="BO37" i="40"/>
  <c r="BN37" i="40"/>
  <c r="BM37" i="40"/>
  <c r="BL37" i="40"/>
  <c r="BK37" i="40"/>
  <c r="BJ37" i="40"/>
  <c r="BI37" i="40"/>
  <c r="BH37" i="40"/>
  <c r="BG37" i="40"/>
  <c r="BF37" i="40"/>
  <c r="BE37" i="40"/>
  <c r="BD37" i="40"/>
  <c r="BC37" i="40"/>
  <c r="BB37" i="40"/>
  <c r="BA37" i="40"/>
  <c r="AZ37" i="40"/>
  <c r="AY37" i="40"/>
  <c r="AX37" i="40"/>
  <c r="AW37" i="40"/>
  <c r="AV37" i="40"/>
  <c r="AU37" i="40"/>
  <c r="AT37" i="40"/>
  <c r="AS37" i="40"/>
  <c r="AR37" i="40"/>
  <c r="AQ37" i="40"/>
  <c r="AP37" i="40"/>
  <c r="AO37" i="40"/>
  <c r="AN37" i="40"/>
  <c r="AM37" i="40"/>
  <c r="AL37" i="40"/>
  <c r="AK37" i="40"/>
  <c r="AJ37" i="40"/>
  <c r="AI37" i="40"/>
  <c r="AH37" i="40"/>
  <c r="AG37" i="40"/>
  <c r="AF37" i="40"/>
  <c r="AE37" i="40"/>
  <c r="AD37" i="40"/>
  <c r="AC37" i="40"/>
  <c r="AB37" i="40"/>
  <c r="AA37" i="40"/>
  <c r="Z37" i="40"/>
  <c r="Y37" i="40"/>
  <c r="X37" i="40"/>
  <c r="W37" i="40"/>
  <c r="V37" i="40"/>
  <c r="U37" i="40"/>
  <c r="T37" i="40"/>
  <c r="S37" i="40"/>
  <c r="R37" i="40"/>
  <c r="Q37" i="40"/>
  <c r="P37" i="40"/>
  <c r="O37" i="40"/>
  <c r="N37" i="40"/>
  <c r="M37" i="40"/>
  <c r="L37" i="40"/>
  <c r="K37" i="40"/>
  <c r="J37" i="40"/>
  <c r="I37" i="40"/>
  <c r="H37" i="40"/>
  <c r="G37" i="40"/>
  <c r="F37" i="40"/>
  <c r="E37" i="40"/>
  <c r="D37" i="40"/>
  <c r="C37" i="40"/>
  <c r="B37" i="40"/>
  <c r="DN35" i="40"/>
  <c r="DM35" i="40"/>
  <c r="DL35" i="40"/>
  <c r="DK35" i="40"/>
  <c r="DJ35" i="40"/>
  <c r="DI35" i="40"/>
  <c r="DH35" i="40"/>
  <c r="DG35" i="40"/>
  <c r="DF35" i="40"/>
  <c r="DE35" i="40"/>
  <c r="DD35" i="40"/>
  <c r="DC35" i="40"/>
  <c r="DB35" i="40"/>
  <c r="DA35" i="40"/>
  <c r="CZ35" i="40"/>
  <c r="CY35" i="40"/>
  <c r="CX35" i="40"/>
  <c r="CW35" i="40"/>
  <c r="CV35" i="40"/>
  <c r="CU35" i="40"/>
  <c r="CT35" i="40"/>
  <c r="CS35" i="40"/>
  <c r="CR35" i="40"/>
  <c r="CQ35" i="40"/>
  <c r="CP35" i="40"/>
  <c r="CO35" i="40"/>
  <c r="CN35" i="40"/>
  <c r="CM35" i="40"/>
  <c r="CL35" i="40"/>
  <c r="CK35" i="40"/>
  <c r="CJ35" i="40"/>
  <c r="CI35" i="40"/>
  <c r="CH35" i="40"/>
  <c r="CG35" i="40"/>
  <c r="CF35" i="40"/>
  <c r="CE35" i="40"/>
  <c r="CD35" i="40"/>
  <c r="CC35" i="40"/>
  <c r="CB35" i="40"/>
  <c r="CA35" i="40"/>
  <c r="BZ35" i="40"/>
  <c r="BY35" i="40"/>
  <c r="BX35" i="40"/>
  <c r="BW35" i="40"/>
  <c r="BV35" i="40"/>
  <c r="BU35" i="40"/>
  <c r="BT35" i="40"/>
  <c r="BS35" i="40"/>
  <c r="BR35" i="40"/>
  <c r="BQ35" i="40"/>
  <c r="BP35" i="40"/>
  <c r="BO35" i="40"/>
  <c r="BN35" i="40"/>
  <c r="BM35" i="40"/>
  <c r="BL35" i="40"/>
  <c r="BK35" i="40"/>
  <c r="BJ35" i="40"/>
  <c r="BI35" i="40"/>
  <c r="BH35" i="40"/>
  <c r="BG35" i="40"/>
  <c r="BF35" i="40"/>
  <c r="BE35" i="40"/>
  <c r="BD35" i="40"/>
  <c r="BC35" i="40"/>
  <c r="BB35" i="40"/>
  <c r="BA35" i="40"/>
  <c r="AZ35" i="40"/>
  <c r="AY35" i="40"/>
  <c r="AX35" i="40"/>
  <c r="AW35" i="40"/>
  <c r="AV35" i="40"/>
  <c r="AU35" i="40"/>
  <c r="AT35" i="40"/>
  <c r="AS35" i="40"/>
  <c r="AR35" i="40"/>
  <c r="AQ35" i="40"/>
  <c r="AP35" i="40"/>
  <c r="AO35" i="40"/>
  <c r="AN35" i="40"/>
  <c r="AM35" i="40"/>
  <c r="AL35" i="40"/>
  <c r="AK35" i="40"/>
  <c r="AJ35" i="40"/>
  <c r="AI35" i="40"/>
  <c r="AH35" i="40"/>
  <c r="AG35" i="40"/>
  <c r="AF35" i="40"/>
  <c r="AE35" i="40"/>
  <c r="AD35" i="40"/>
  <c r="AC35" i="40"/>
  <c r="AB35" i="40"/>
  <c r="AA35" i="40"/>
  <c r="Z35" i="40"/>
  <c r="Y35" i="40"/>
  <c r="X35" i="40"/>
  <c r="W35" i="40"/>
  <c r="V35" i="40"/>
  <c r="U35" i="40"/>
  <c r="T35" i="40"/>
  <c r="S35" i="40"/>
  <c r="R35" i="40"/>
  <c r="Q35" i="40"/>
  <c r="P35" i="40"/>
  <c r="O35" i="40"/>
  <c r="N35" i="40"/>
  <c r="M35" i="40"/>
  <c r="L35" i="40"/>
  <c r="K35" i="40"/>
  <c r="J35" i="40"/>
  <c r="I35" i="40"/>
  <c r="H35" i="40"/>
  <c r="G35" i="40"/>
  <c r="F35" i="40"/>
  <c r="E35" i="40"/>
  <c r="D35" i="40"/>
  <c r="C35" i="40"/>
  <c r="B35" i="40"/>
  <c r="DN34" i="40"/>
  <c r="DM34" i="40"/>
  <c r="DL34" i="40"/>
  <c r="DK34" i="40"/>
  <c r="DJ34" i="40"/>
  <c r="DI34" i="40"/>
  <c r="DH34" i="40"/>
  <c r="DG34" i="40"/>
  <c r="DF34" i="40"/>
  <c r="DE34" i="40"/>
  <c r="DD34" i="40"/>
  <c r="DC34" i="40"/>
  <c r="DB34" i="40"/>
  <c r="DA34" i="40"/>
  <c r="CZ34" i="40"/>
  <c r="CY34" i="40"/>
  <c r="CX34" i="40"/>
  <c r="CW34" i="40"/>
  <c r="CV34" i="40"/>
  <c r="CU34" i="40"/>
  <c r="CT34" i="40"/>
  <c r="CS34" i="40"/>
  <c r="CR34" i="40"/>
  <c r="CQ34" i="40"/>
  <c r="CP34" i="40"/>
  <c r="CO34" i="40"/>
  <c r="CN34" i="40"/>
  <c r="CM34" i="40"/>
  <c r="CL34" i="40"/>
  <c r="CK34" i="40"/>
  <c r="CJ34" i="40"/>
  <c r="CI34" i="40"/>
  <c r="CH34" i="40"/>
  <c r="CG34" i="40"/>
  <c r="CF34" i="40"/>
  <c r="CE34" i="40"/>
  <c r="CD34" i="40"/>
  <c r="CC34" i="40"/>
  <c r="CB34" i="40"/>
  <c r="CA34" i="40"/>
  <c r="BZ34" i="40"/>
  <c r="BY34" i="40"/>
  <c r="BX34" i="40"/>
  <c r="BW34" i="40"/>
  <c r="BV34" i="40"/>
  <c r="BU34" i="40"/>
  <c r="BT34" i="40"/>
  <c r="BS34" i="40"/>
  <c r="BR34" i="40"/>
  <c r="BQ34" i="40"/>
  <c r="BP34" i="40"/>
  <c r="BO34" i="40"/>
  <c r="BN34" i="40"/>
  <c r="BM34" i="40"/>
  <c r="BL34" i="40"/>
  <c r="BK34" i="40"/>
  <c r="BJ34" i="40"/>
  <c r="BI34" i="40"/>
  <c r="BH34" i="40"/>
  <c r="BG34" i="40"/>
  <c r="BF34" i="40"/>
  <c r="BE34" i="40"/>
  <c r="BD34" i="40"/>
  <c r="BC34" i="40"/>
  <c r="BB34" i="40"/>
  <c r="BA34" i="40"/>
  <c r="AZ34" i="40"/>
  <c r="AY34" i="40"/>
  <c r="AX34" i="40"/>
  <c r="AW34" i="40"/>
  <c r="AV34" i="40"/>
  <c r="AU34" i="40"/>
  <c r="AT34" i="40"/>
  <c r="AS34" i="40"/>
  <c r="AR34" i="40"/>
  <c r="AQ34" i="40"/>
  <c r="AP34" i="40"/>
  <c r="AO34" i="40"/>
  <c r="AN34" i="40"/>
  <c r="AM34" i="40"/>
  <c r="AL34" i="40"/>
  <c r="AK34" i="40"/>
  <c r="AJ34" i="40"/>
  <c r="AI34" i="40"/>
  <c r="AH34" i="40"/>
  <c r="AG34" i="40"/>
  <c r="AF34" i="40"/>
  <c r="AE34" i="40"/>
  <c r="AD34" i="40"/>
  <c r="AC34" i="40"/>
  <c r="AB34" i="40"/>
  <c r="AA34" i="40"/>
  <c r="Z34" i="40"/>
  <c r="Y34" i="40"/>
  <c r="X34" i="40"/>
  <c r="W34" i="40"/>
  <c r="V34" i="40"/>
  <c r="U34" i="40"/>
  <c r="T34" i="40"/>
  <c r="S34" i="40"/>
  <c r="R34" i="40"/>
  <c r="Q34" i="40"/>
  <c r="P34" i="40"/>
  <c r="O34" i="40"/>
  <c r="N34" i="40"/>
  <c r="M34" i="40"/>
  <c r="L34" i="40"/>
  <c r="K34" i="40"/>
  <c r="J34" i="40"/>
  <c r="I34" i="40"/>
  <c r="H34" i="40"/>
  <c r="G34" i="40"/>
  <c r="F34" i="40"/>
  <c r="E34" i="40"/>
  <c r="D34" i="40"/>
  <c r="C34" i="40"/>
  <c r="B34" i="40"/>
  <c r="DN32" i="40"/>
  <c r="DM32" i="40"/>
  <c r="DL32" i="40"/>
  <c r="DK32" i="40"/>
  <c r="DJ32" i="40"/>
  <c r="DI32" i="40"/>
  <c r="DH32" i="40"/>
  <c r="DG32" i="40"/>
  <c r="DF32" i="40"/>
  <c r="DE32" i="40"/>
  <c r="DD32" i="40"/>
  <c r="DC32" i="40"/>
  <c r="DB32" i="40"/>
  <c r="DA32" i="40"/>
  <c r="CZ32" i="40"/>
  <c r="CY32" i="40"/>
  <c r="CX32" i="40"/>
  <c r="CW32" i="40"/>
  <c r="CV32" i="40"/>
  <c r="CU32" i="40"/>
  <c r="CT32" i="40"/>
  <c r="CS32" i="40"/>
  <c r="CR32" i="40"/>
  <c r="CQ32" i="40"/>
  <c r="CP32" i="40"/>
  <c r="CO32" i="40"/>
  <c r="CN32" i="40"/>
  <c r="CM32" i="40"/>
  <c r="CL32" i="40"/>
  <c r="CK32" i="40"/>
  <c r="CJ32" i="40"/>
  <c r="CI32" i="40"/>
  <c r="CH32" i="40"/>
  <c r="CG32" i="40"/>
  <c r="CF32" i="40"/>
  <c r="CE32" i="40"/>
  <c r="CD32" i="40"/>
  <c r="CC32" i="40"/>
  <c r="CB32" i="40"/>
  <c r="CA32" i="40"/>
  <c r="BZ32" i="40"/>
  <c r="BY32" i="40"/>
  <c r="BX32" i="40"/>
  <c r="BW32" i="40"/>
  <c r="BV32" i="40"/>
  <c r="BU32" i="40"/>
  <c r="BT32" i="40"/>
  <c r="BS32" i="40"/>
  <c r="BR32" i="40"/>
  <c r="BQ32" i="40"/>
  <c r="BP32" i="40"/>
  <c r="BO32" i="40"/>
  <c r="BN32" i="40"/>
  <c r="BM32" i="40"/>
  <c r="BL32" i="40"/>
  <c r="BK32" i="40"/>
  <c r="BJ32" i="40"/>
  <c r="BI32" i="40"/>
  <c r="BH32" i="40"/>
  <c r="BG32" i="40"/>
  <c r="BF32" i="40"/>
  <c r="BE32" i="40"/>
  <c r="BD32" i="40"/>
  <c r="BC32" i="40"/>
  <c r="BB32" i="40"/>
  <c r="BA32" i="40"/>
  <c r="AZ32" i="40"/>
  <c r="AY32" i="40"/>
  <c r="AX32" i="40"/>
  <c r="AW32" i="40"/>
  <c r="AV32" i="40"/>
  <c r="AU32" i="40"/>
  <c r="AT32" i="40"/>
  <c r="AS32" i="40"/>
  <c r="AR32" i="40"/>
  <c r="AQ32" i="40"/>
  <c r="AP32" i="40"/>
  <c r="AO32" i="40"/>
  <c r="AN32" i="40"/>
  <c r="AM32" i="40"/>
  <c r="AL32" i="40"/>
  <c r="AK32" i="40"/>
  <c r="AJ32" i="40"/>
  <c r="AI32" i="40"/>
  <c r="AH32" i="40"/>
  <c r="AG32" i="40"/>
  <c r="AF32" i="40"/>
  <c r="AE32" i="40"/>
  <c r="AD32" i="40"/>
  <c r="AC32" i="40"/>
  <c r="AB32" i="40"/>
  <c r="AA32" i="40"/>
  <c r="Z32" i="40"/>
  <c r="Y32" i="40"/>
  <c r="X32" i="40"/>
  <c r="W32" i="40"/>
  <c r="V32" i="40"/>
  <c r="U32" i="40"/>
  <c r="T32" i="40"/>
  <c r="S32" i="40"/>
  <c r="R32" i="40"/>
  <c r="Q32" i="40"/>
  <c r="P32" i="40"/>
  <c r="O32" i="40"/>
  <c r="N32" i="40"/>
  <c r="M32" i="40"/>
  <c r="L32" i="40"/>
  <c r="K32" i="40"/>
  <c r="J32" i="40"/>
  <c r="I32" i="40"/>
  <c r="H32" i="40"/>
  <c r="G32" i="40"/>
  <c r="F32" i="40"/>
  <c r="E32" i="40"/>
  <c r="D32" i="40"/>
  <c r="C32" i="40"/>
  <c r="B32" i="40"/>
  <c r="DN31" i="40"/>
  <c r="DM31" i="40"/>
  <c r="DL31" i="40"/>
  <c r="DK31" i="40"/>
  <c r="DJ31" i="40"/>
  <c r="DI31" i="40"/>
  <c r="DH31" i="40"/>
  <c r="DG31" i="40"/>
  <c r="DF31" i="40"/>
  <c r="DE31" i="40"/>
  <c r="DD31" i="40"/>
  <c r="DC31" i="40"/>
  <c r="DB31" i="40"/>
  <c r="DA31" i="40"/>
  <c r="CZ31" i="40"/>
  <c r="CY31" i="40"/>
  <c r="CX31" i="40"/>
  <c r="CW31" i="40"/>
  <c r="CV31" i="40"/>
  <c r="CU31" i="40"/>
  <c r="CT31" i="40"/>
  <c r="CS31" i="40"/>
  <c r="CR31" i="40"/>
  <c r="CQ31" i="40"/>
  <c r="CP31" i="40"/>
  <c r="CO31" i="40"/>
  <c r="CN31" i="40"/>
  <c r="CM31" i="40"/>
  <c r="CL31" i="40"/>
  <c r="CK31" i="40"/>
  <c r="CJ31" i="40"/>
  <c r="CI31" i="40"/>
  <c r="CH31" i="40"/>
  <c r="CG31" i="40"/>
  <c r="CF31" i="40"/>
  <c r="CE31" i="40"/>
  <c r="CD31" i="40"/>
  <c r="CC31" i="40"/>
  <c r="CB31" i="40"/>
  <c r="CA31" i="40"/>
  <c r="BZ31" i="40"/>
  <c r="BY31" i="40"/>
  <c r="BX31" i="40"/>
  <c r="BW31" i="40"/>
  <c r="BV31" i="40"/>
  <c r="BU31" i="40"/>
  <c r="BT31" i="40"/>
  <c r="BS31" i="40"/>
  <c r="BR31" i="40"/>
  <c r="BQ31" i="40"/>
  <c r="BP31" i="40"/>
  <c r="BO31" i="40"/>
  <c r="BN31" i="40"/>
  <c r="BM31" i="40"/>
  <c r="BL31" i="40"/>
  <c r="BK31" i="40"/>
  <c r="BJ31" i="40"/>
  <c r="BI31" i="40"/>
  <c r="BH31" i="40"/>
  <c r="BG31" i="40"/>
  <c r="BF31" i="40"/>
  <c r="BE31" i="40"/>
  <c r="BD31" i="40"/>
  <c r="BC31" i="40"/>
  <c r="BB31" i="40"/>
  <c r="BA31" i="40"/>
  <c r="AZ31" i="40"/>
  <c r="AY31" i="40"/>
  <c r="AX31" i="40"/>
  <c r="AW31" i="40"/>
  <c r="AV31" i="40"/>
  <c r="AU31" i="40"/>
  <c r="AT31" i="40"/>
  <c r="AS31" i="40"/>
  <c r="AR31" i="40"/>
  <c r="AQ31" i="40"/>
  <c r="AP31" i="40"/>
  <c r="AO31" i="40"/>
  <c r="AN31" i="40"/>
  <c r="AM31" i="40"/>
  <c r="AL31" i="40"/>
  <c r="AK31" i="40"/>
  <c r="AJ31" i="40"/>
  <c r="AI31" i="40"/>
  <c r="AH31" i="40"/>
  <c r="AG31" i="40"/>
  <c r="AF31" i="40"/>
  <c r="AE31" i="40"/>
  <c r="AD31" i="40"/>
  <c r="AC31" i="40"/>
  <c r="AB31" i="40"/>
  <c r="AA31" i="40"/>
  <c r="Z31" i="40"/>
  <c r="Y31" i="40"/>
  <c r="X31" i="40"/>
  <c r="W31" i="40"/>
  <c r="V31" i="40"/>
  <c r="U31" i="40"/>
  <c r="T31" i="40"/>
  <c r="S31" i="40"/>
  <c r="R31" i="40"/>
  <c r="Q31" i="40"/>
  <c r="P31" i="40"/>
  <c r="O31" i="40"/>
  <c r="N31" i="40"/>
  <c r="M31" i="40"/>
  <c r="L31" i="40"/>
  <c r="K31" i="40"/>
  <c r="J31" i="40"/>
  <c r="I31" i="40"/>
  <c r="H31" i="40"/>
  <c r="G31" i="40"/>
  <c r="F31" i="40"/>
  <c r="E31" i="40"/>
  <c r="D31" i="40"/>
  <c r="C31" i="40"/>
  <c r="B31" i="40"/>
  <c r="DN29" i="40"/>
  <c r="DM29" i="40"/>
  <c r="DL29" i="40"/>
  <c r="DK29" i="40"/>
  <c r="DJ29" i="40"/>
  <c r="DI29" i="40"/>
  <c r="DH29" i="40"/>
  <c r="DG29" i="40"/>
  <c r="DF29" i="40"/>
  <c r="DE29" i="40"/>
  <c r="DD29" i="40"/>
  <c r="DC29" i="40"/>
  <c r="DB29" i="40"/>
  <c r="DA29" i="40"/>
  <c r="CZ29" i="40"/>
  <c r="CY29" i="40"/>
  <c r="CX29" i="40"/>
  <c r="CW29" i="40"/>
  <c r="CV29" i="40"/>
  <c r="CU29" i="40"/>
  <c r="CT29" i="40"/>
  <c r="CS29" i="40"/>
  <c r="CR29" i="40"/>
  <c r="CQ29" i="40"/>
  <c r="CP29" i="40"/>
  <c r="CO29" i="40"/>
  <c r="CN29" i="40"/>
  <c r="CM29" i="40"/>
  <c r="CL29" i="40"/>
  <c r="CK29" i="40"/>
  <c r="CJ29" i="40"/>
  <c r="CI29" i="40"/>
  <c r="CH29" i="40"/>
  <c r="CG29" i="40"/>
  <c r="CF29" i="40"/>
  <c r="CE29" i="40"/>
  <c r="CD29" i="40"/>
  <c r="CC29" i="40"/>
  <c r="CB29" i="40"/>
  <c r="CA29" i="40"/>
  <c r="BZ29" i="40"/>
  <c r="BY29" i="40"/>
  <c r="BX29" i="40"/>
  <c r="BW29" i="40"/>
  <c r="BV29" i="40"/>
  <c r="BU29" i="40"/>
  <c r="BT29" i="40"/>
  <c r="BS29" i="40"/>
  <c r="BR29" i="40"/>
  <c r="BQ29" i="40"/>
  <c r="BP29" i="40"/>
  <c r="BO29" i="40"/>
  <c r="BN29" i="40"/>
  <c r="BM29" i="40"/>
  <c r="BL29" i="40"/>
  <c r="BK29" i="40"/>
  <c r="BJ29" i="40"/>
  <c r="BI29" i="40"/>
  <c r="BH29" i="40"/>
  <c r="BG29" i="40"/>
  <c r="BF29" i="40"/>
  <c r="BE29" i="40"/>
  <c r="BD29" i="40"/>
  <c r="BC29" i="40"/>
  <c r="BB29" i="40"/>
  <c r="BA29" i="40"/>
  <c r="AZ29" i="40"/>
  <c r="AY29" i="40"/>
  <c r="AX29" i="40"/>
  <c r="AW29" i="40"/>
  <c r="AV29" i="40"/>
  <c r="AU29" i="40"/>
  <c r="AT29" i="40"/>
  <c r="AS29" i="40"/>
  <c r="AR29" i="40"/>
  <c r="AQ29" i="40"/>
  <c r="AP29" i="40"/>
  <c r="AO29" i="40"/>
  <c r="AN29" i="40"/>
  <c r="AM29" i="40"/>
  <c r="AL29" i="40"/>
  <c r="AK29" i="40"/>
  <c r="AJ29" i="40"/>
  <c r="AI29" i="40"/>
  <c r="AH29" i="40"/>
  <c r="AG29" i="40"/>
  <c r="AF29" i="40"/>
  <c r="AE29" i="40"/>
  <c r="AD29" i="40"/>
  <c r="AC29" i="40"/>
  <c r="AB29" i="40"/>
  <c r="AA29" i="40"/>
  <c r="Z29" i="40"/>
  <c r="Y29" i="40"/>
  <c r="X29" i="40"/>
  <c r="W29" i="40"/>
  <c r="V29" i="40"/>
  <c r="U29" i="40"/>
  <c r="T29" i="40"/>
  <c r="S29" i="40"/>
  <c r="R29" i="40"/>
  <c r="Q29" i="40"/>
  <c r="P29" i="40"/>
  <c r="O29" i="40"/>
  <c r="N29" i="40"/>
  <c r="M29" i="40"/>
  <c r="L29" i="40"/>
  <c r="K29" i="40"/>
  <c r="J29" i="40"/>
  <c r="I29" i="40"/>
  <c r="H29" i="40"/>
  <c r="G29" i="40"/>
  <c r="F29" i="40"/>
  <c r="E29" i="40"/>
  <c r="D29" i="40"/>
  <c r="C29" i="40"/>
  <c r="B29" i="40"/>
  <c r="DN28" i="40"/>
  <c r="DM28" i="40"/>
  <c r="DL28" i="40"/>
  <c r="DK28" i="40"/>
  <c r="DJ28" i="40"/>
  <c r="DI28" i="40"/>
  <c r="DH28" i="40"/>
  <c r="DG28" i="40"/>
  <c r="DF28" i="40"/>
  <c r="DE28" i="40"/>
  <c r="DD28" i="40"/>
  <c r="DC28" i="40"/>
  <c r="DB28" i="40"/>
  <c r="DA28" i="40"/>
  <c r="CZ28" i="40"/>
  <c r="CY28" i="40"/>
  <c r="CX28" i="40"/>
  <c r="CW28" i="40"/>
  <c r="CV28" i="40"/>
  <c r="CU28" i="40"/>
  <c r="CT28" i="40"/>
  <c r="CS28" i="40"/>
  <c r="CR28" i="40"/>
  <c r="CQ28" i="40"/>
  <c r="CP28" i="40"/>
  <c r="CO28" i="40"/>
  <c r="CN28" i="40"/>
  <c r="CM28" i="40"/>
  <c r="CL28" i="40"/>
  <c r="CK28" i="40"/>
  <c r="CJ28" i="40"/>
  <c r="CI28" i="40"/>
  <c r="CH28" i="40"/>
  <c r="CG28" i="40"/>
  <c r="CF28" i="40"/>
  <c r="CE28" i="40"/>
  <c r="CD28" i="40"/>
  <c r="CC28" i="40"/>
  <c r="CB28" i="40"/>
  <c r="CA28" i="40"/>
  <c r="BZ28" i="40"/>
  <c r="BY28" i="40"/>
  <c r="BX28" i="40"/>
  <c r="BW28" i="40"/>
  <c r="BV28" i="40"/>
  <c r="BU28" i="40"/>
  <c r="BT28" i="40"/>
  <c r="BS28" i="40"/>
  <c r="BR28" i="40"/>
  <c r="BQ28" i="40"/>
  <c r="BP28" i="40"/>
  <c r="BO28" i="40"/>
  <c r="BN28" i="40"/>
  <c r="BM28" i="40"/>
  <c r="BL28" i="40"/>
  <c r="BK28" i="40"/>
  <c r="BJ28" i="40"/>
  <c r="BI28" i="40"/>
  <c r="BH28" i="40"/>
  <c r="BG28" i="40"/>
  <c r="BF28" i="40"/>
  <c r="BE28" i="40"/>
  <c r="BD28" i="40"/>
  <c r="BC28" i="40"/>
  <c r="BB28" i="40"/>
  <c r="BA28" i="40"/>
  <c r="AZ28" i="40"/>
  <c r="AY28" i="40"/>
  <c r="AX28" i="40"/>
  <c r="AW28" i="40"/>
  <c r="AV28" i="40"/>
  <c r="AU28" i="40"/>
  <c r="AT28" i="40"/>
  <c r="AS28" i="40"/>
  <c r="AR28" i="40"/>
  <c r="AQ28" i="40"/>
  <c r="AP28" i="40"/>
  <c r="AO28" i="40"/>
  <c r="AN28" i="40"/>
  <c r="AM28" i="40"/>
  <c r="AL28" i="40"/>
  <c r="AK28" i="40"/>
  <c r="AJ28" i="40"/>
  <c r="AI28" i="40"/>
  <c r="AH28" i="40"/>
  <c r="AG28" i="40"/>
  <c r="AF28" i="40"/>
  <c r="AE28" i="40"/>
  <c r="AD28" i="40"/>
  <c r="AC28" i="40"/>
  <c r="AB28" i="40"/>
  <c r="AA28" i="40"/>
  <c r="Z28" i="40"/>
  <c r="Y28" i="40"/>
  <c r="X28" i="40"/>
  <c r="W28" i="40"/>
  <c r="V28" i="40"/>
  <c r="U28" i="40"/>
  <c r="T28" i="40"/>
  <c r="S28" i="40"/>
  <c r="R28" i="40"/>
  <c r="Q28" i="40"/>
  <c r="P28" i="40"/>
  <c r="O28" i="40"/>
  <c r="N28" i="40"/>
  <c r="M28" i="40"/>
  <c r="L28" i="40"/>
  <c r="K28" i="40"/>
  <c r="J28" i="40"/>
  <c r="I28" i="40"/>
  <c r="H28" i="40"/>
  <c r="G28" i="40"/>
  <c r="F28" i="40"/>
  <c r="E28" i="40"/>
  <c r="D28" i="40"/>
  <c r="C28" i="40"/>
  <c r="B28" i="40"/>
  <c r="DN26" i="40"/>
  <c r="DM26" i="40"/>
  <c r="DL26" i="40"/>
  <c r="DK26" i="40"/>
  <c r="DJ26" i="40"/>
  <c r="DI26" i="40"/>
  <c r="DH26" i="40"/>
  <c r="DG26" i="40"/>
  <c r="DF26" i="40"/>
  <c r="DE26" i="40"/>
  <c r="DD26" i="40"/>
  <c r="DC26" i="40"/>
  <c r="DB26" i="40"/>
  <c r="DA26" i="40"/>
  <c r="CZ26" i="40"/>
  <c r="CY26" i="40"/>
  <c r="CX26" i="40"/>
  <c r="CW26" i="40"/>
  <c r="CV26" i="40"/>
  <c r="CU26" i="40"/>
  <c r="CT26" i="40"/>
  <c r="CS26" i="40"/>
  <c r="CR26" i="40"/>
  <c r="CQ26" i="40"/>
  <c r="CP26" i="40"/>
  <c r="CO26" i="40"/>
  <c r="CN26" i="40"/>
  <c r="CM26" i="40"/>
  <c r="CL26" i="40"/>
  <c r="CK26" i="40"/>
  <c r="CJ26" i="40"/>
  <c r="CI26" i="40"/>
  <c r="CH26" i="40"/>
  <c r="CG26" i="40"/>
  <c r="CF26" i="40"/>
  <c r="CE26" i="40"/>
  <c r="CD26" i="40"/>
  <c r="CC26" i="40"/>
  <c r="CB26" i="40"/>
  <c r="CA26" i="40"/>
  <c r="BZ26" i="40"/>
  <c r="BY26" i="40"/>
  <c r="BX26" i="40"/>
  <c r="BW26" i="40"/>
  <c r="BV26" i="40"/>
  <c r="BU26" i="40"/>
  <c r="BT26" i="40"/>
  <c r="BS26" i="40"/>
  <c r="BR26" i="40"/>
  <c r="BQ26" i="40"/>
  <c r="BP26" i="40"/>
  <c r="BO26" i="40"/>
  <c r="BN26" i="40"/>
  <c r="BM26" i="40"/>
  <c r="BL26" i="40"/>
  <c r="BK26" i="40"/>
  <c r="BJ26" i="40"/>
  <c r="BI26" i="40"/>
  <c r="BH26" i="40"/>
  <c r="BG26" i="40"/>
  <c r="BF26" i="40"/>
  <c r="BE26" i="40"/>
  <c r="BD26" i="40"/>
  <c r="BC26" i="40"/>
  <c r="BB26" i="40"/>
  <c r="BA26" i="40"/>
  <c r="AZ26" i="40"/>
  <c r="AY26" i="40"/>
  <c r="AX26" i="40"/>
  <c r="AW26" i="40"/>
  <c r="AV26" i="40"/>
  <c r="AU26" i="40"/>
  <c r="AT26" i="40"/>
  <c r="AS26" i="40"/>
  <c r="AR26" i="40"/>
  <c r="AQ26" i="40"/>
  <c r="AP26" i="40"/>
  <c r="AO26" i="40"/>
  <c r="AN26" i="40"/>
  <c r="AM26" i="40"/>
  <c r="AL26" i="40"/>
  <c r="AK26" i="40"/>
  <c r="AJ26" i="40"/>
  <c r="AI26" i="40"/>
  <c r="AH26" i="40"/>
  <c r="AG26" i="40"/>
  <c r="AF26" i="40"/>
  <c r="AE26" i="40"/>
  <c r="AD26" i="40"/>
  <c r="AC26" i="40"/>
  <c r="AB26" i="40"/>
  <c r="AA26" i="40"/>
  <c r="Z26" i="40"/>
  <c r="Y26" i="40"/>
  <c r="X26" i="40"/>
  <c r="W26" i="40"/>
  <c r="V26" i="40"/>
  <c r="U26" i="40"/>
  <c r="T26" i="40"/>
  <c r="S26" i="40"/>
  <c r="R26" i="40"/>
  <c r="Q26" i="40"/>
  <c r="P26" i="40"/>
  <c r="O26" i="40"/>
  <c r="N26" i="40"/>
  <c r="M26" i="40"/>
  <c r="L26" i="40"/>
  <c r="K26" i="40"/>
  <c r="J26" i="40"/>
  <c r="I26" i="40"/>
  <c r="H26" i="40"/>
  <c r="G26" i="40"/>
  <c r="F26" i="40"/>
  <c r="E26" i="40"/>
  <c r="D26" i="40"/>
  <c r="C26" i="40"/>
  <c r="B26" i="40"/>
  <c r="DN25" i="40"/>
  <c r="DM25" i="40"/>
  <c r="DL25" i="40"/>
  <c r="DK25" i="40"/>
  <c r="DJ25" i="40"/>
  <c r="DI25" i="40"/>
  <c r="DH25" i="40"/>
  <c r="DG25" i="40"/>
  <c r="DF25" i="40"/>
  <c r="DE25" i="40"/>
  <c r="DD25" i="40"/>
  <c r="DC25" i="40"/>
  <c r="DB25" i="40"/>
  <c r="DA25" i="40"/>
  <c r="CZ25" i="40"/>
  <c r="CY25" i="40"/>
  <c r="CX25" i="40"/>
  <c r="CW25" i="40"/>
  <c r="CV25" i="40"/>
  <c r="CU25" i="40"/>
  <c r="CT25" i="40"/>
  <c r="CS25" i="40"/>
  <c r="CR25" i="40"/>
  <c r="CQ25" i="40"/>
  <c r="CP25" i="40"/>
  <c r="CO25" i="40"/>
  <c r="CN25" i="40"/>
  <c r="CM25" i="40"/>
  <c r="CL25" i="40"/>
  <c r="CK25" i="40"/>
  <c r="CJ25" i="40"/>
  <c r="CI25" i="40"/>
  <c r="CH25" i="40"/>
  <c r="CG25" i="40"/>
  <c r="CF25" i="40"/>
  <c r="CE25" i="40"/>
  <c r="CD25" i="40"/>
  <c r="CC25" i="40"/>
  <c r="CB25" i="40"/>
  <c r="CA25" i="40"/>
  <c r="BZ25" i="40"/>
  <c r="BY25" i="40"/>
  <c r="BX25" i="40"/>
  <c r="BW25" i="40"/>
  <c r="BV25" i="40"/>
  <c r="BU25" i="40"/>
  <c r="BT25" i="40"/>
  <c r="BS25" i="40"/>
  <c r="BR25" i="40"/>
  <c r="BQ25" i="40"/>
  <c r="BP25" i="40"/>
  <c r="BO25" i="40"/>
  <c r="BN25" i="40"/>
  <c r="BM25" i="40"/>
  <c r="BL25" i="40"/>
  <c r="BK25" i="40"/>
  <c r="BJ25" i="40"/>
  <c r="BI25" i="40"/>
  <c r="BH25" i="40"/>
  <c r="BG25" i="40"/>
  <c r="BF25" i="40"/>
  <c r="BE25" i="40"/>
  <c r="BD25" i="40"/>
  <c r="BC25" i="40"/>
  <c r="BB25" i="40"/>
  <c r="BA25" i="40"/>
  <c r="AZ25" i="40"/>
  <c r="AY25" i="40"/>
  <c r="AX25" i="40"/>
  <c r="AW25" i="40"/>
  <c r="AV25" i="40"/>
  <c r="AU25" i="40"/>
  <c r="AT25" i="40"/>
  <c r="AS25" i="40"/>
  <c r="AR25" i="40"/>
  <c r="AQ25" i="40"/>
  <c r="AP25" i="40"/>
  <c r="AO25" i="40"/>
  <c r="AN25" i="40"/>
  <c r="AM25" i="40"/>
  <c r="AL25" i="40"/>
  <c r="AK25" i="40"/>
  <c r="AJ25" i="40"/>
  <c r="AI25" i="40"/>
  <c r="AH25" i="40"/>
  <c r="AG25" i="40"/>
  <c r="AF25" i="40"/>
  <c r="AE25" i="40"/>
  <c r="AD25" i="40"/>
  <c r="AC25" i="40"/>
  <c r="AB25" i="40"/>
  <c r="AA25" i="40"/>
  <c r="Z25" i="40"/>
  <c r="Y25" i="40"/>
  <c r="X25" i="40"/>
  <c r="W25" i="40"/>
  <c r="V25" i="40"/>
  <c r="U25" i="40"/>
  <c r="T25" i="40"/>
  <c r="S25" i="40"/>
  <c r="R25" i="40"/>
  <c r="Q25" i="40"/>
  <c r="P25" i="40"/>
  <c r="O25" i="40"/>
  <c r="N25" i="40"/>
  <c r="M25" i="40"/>
  <c r="L25" i="40"/>
  <c r="K25" i="40"/>
  <c r="J25" i="40"/>
  <c r="I25" i="40"/>
  <c r="H25" i="40"/>
  <c r="G25" i="40"/>
  <c r="F25" i="40"/>
  <c r="E25" i="40"/>
  <c r="D25" i="40"/>
  <c r="C25" i="40"/>
  <c r="B25" i="40"/>
  <c r="DN22" i="40"/>
  <c r="DM22" i="40"/>
  <c r="DL22" i="40"/>
  <c r="DK22" i="40"/>
  <c r="DJ22" i="40"/>
  <c r="DI22" i="40"/>
  <c r="DH22" i="40"/>
  <c r="DG22" i="40"/>
  <c r="DF22" i="40"/>
  <c r="DE22" i="40"/>
  <c r="DD22" i="40"/>
  <c r="DC22" i="40"/>
  <c r="DB22" i="40"/>
  <c r="DA22" i="40"/>
  <c r="CZ22" i="40"/>
  <c r="CY22" i="40"/>
  <c r="CX22" i="40"/>
  <c r="CW22" i="40"/>
  <c r="CV22" i="40"/>
  <c r="CU22" i="40"/>
  <c r="CT22" i="40"/>
  <c r="CS22" i="40"/>
  <c r="CR22" i="40"/>
  <c r="CQ22" i="40"/>
  <c r="CP22" i="40"/>
  <c r="CO22" i="40"/>
  <c r="CN22" i="40"/>
  <c r="CM22" i="40"/>
  <c r="CL22" i="40"/>
  <c r="CK22" i="40"/>
  <c r="CJ22" i="40"/>
  <c r="CI22" i="40"/>
  <c r="CH22" i="40"/>
  <c r="CG22" i="40"/>
  <c r="CF22" i="40"/>
  <c r="CE22" i="40"/>
  <c r="CD22" i="40"/>
  <c r="CC22" i="40"/>
  <c r="CB22" i="40"/>
  <c r="CA22" i="40"/>
  <c r="BZ22" i="40"/>
  <c r="BY22" i="40"/>
  <c r="BX22" i="40"/>
  <c r="BW22" i="40"/>
  <c r="BV22" i="40"/>
  <c r="BU22" i="40"/>
  <c r="BT22" i="40"/>
  <c r="BS22" i="40"/>
  <c r="BR22" i="40"/>
  <c r="BQ22" i="40"/>
  <c r="BP22" i="40"/>
  <c r="BO22" i="40"/>
  <c r="BN22" i="40"/>
  <c r="BM22" i="40"/>
  <c r="BL22" i="40"/>
  <c r="BK22" i="40"/>
  <c r="BJ22" i="40"/>
  <c r="BI22" i="40"/>
  <c r="BH22" i="40"/>
  <c r="BG22" i="40"/>
  <c r="BF22" i="40"/>
  <c r="BE22" i="40"/>
  <c r="BD22" i="40"/>
  <c r="BC22" i="40"/>
  <c r="BB22" i="40"/>
  <c r="BA22" i="40"/>
  <c r="AZ22" i="40"/>
  <c r="AY22" i="40"/>
  <c r="AX22" i="40"/>
  <c r="AW22" i="40"/>
  <c r="AV22" i="40"/>
  <c r="AU22" i="40"/>
  <c r="AT22" i="40"/>
  <c r="AS22" i="40"/>
  <c r="AR22" i="40"/>
  <c r="AQ22" i="40"/>
  <c r="AP22" i="40"/>
  <c r="AO22" i="40"/>
  <c r="AN22" i="40"/>
  <c r="AM22" i="40"/>
  <c r="AL22" i="40"/>
  <c r="AK22" i="40"/>
  <c r="AJ22" i="40"/>
  <c r="AI22" i="40"/>
  <c r="AH22" i="40"/>
  <c r="AG22" i="40"/>
  <c r="AF22" i="40"/>
  <c r="AE22" i="40"/>
  <c r="AD22" i="40"/>
  <c r="AC22" i="40"/>
  <c r="AB22" i="40"/>
  <c r="AA22" i="40"/>
  <c r="Z22" i="40"/>
  <c r="Y22" i="40"/>
  <c r="X22" i="40"/>
  <c r="W22" i="40"/>
  <c r="V22" i="40"/>
  <c r="U22" i="40"/>
  <c r="T22" i="40"/>
  <c r="S22" i="40"/>
  <c r="R22" i="40"/>
  <c r="Q22" i="40"/>
  <c r="P22" i="40"/>
  <c r="O22" i="40"/>
  <c r="N22" i="40"/>
  <c r="M22" i="40"/>
  <c r="L22" i="40"/>
  <c r="K22" i="40"/>
  <c r="J22" i="40"/>
  <c r="I22" i="40"/>
  <c r="H22" i="40"/>
  <c r="G22" i="40"/>
  <c r="F22" i="40"/>
  <c r="E22" i="40"/>
  <c r="D22" i="40"/>
  <c r="C22" i="40"/>
  <c r="B22" i="40"/>
  <c r="DN20" i="40"/>
  <c r="DM20" i="40"/>
  <c r="DL20" i="40"/>
  <c r="DK20" i="40"/>
  <c r="DJ20" i="40"/>
  <c r="DI20" i="40"/>
  <c r="DH20" i="40"/>
  <c r="DG20" i="40"/>
  <c r="DF20" i="40"/>
  <c r="DE20" i="40"/>
  <c r="DD20" i="40"/>
  <c r="DC20" i="40"/>
  <c r="DB20" i="40"/>
  <c r="DA20" i="40"/>
  <c r="CZ20" i="40"/>
  <c r="CY20" i="40"/>
  <c r="CX20" i="40"/>
  <c r="CW20" i="40"/>
  <c r="CV20" i="40"/>
  <c r="CU20" i="40"/>
  <c r="CT20" i="40"/>
  <c r="CS20" i="40"/>
  <c r="CR20" i="40"/>
  <c r="CQ20" i="40"/>
  <c r="CP20" i="40"/>
  <c r="CO20" i="40"/>
  <c r="CN20" i="40"/>
  <c r="CM20" i="40"/>
  <c r="CL20" i="40"/>
  <c r="CK20" i="40"/>
  <c r="CJ20" i="40"/>
  <c r="CI20" i="40"/>
  <c r="CH20" i="40"/>
  <c r="CG20" i="40"/>
  <c r="CF20" i="40"/>
  <c r="CE20" i="40"/>
  <c r="CD20" i="40"/>
  <c r="CC20" i="40"/>
  <c r="CB20" i="40"/>
  <c r="CA20" i="40"/>
  <c r="BZ20" i="40"/>
  <c r="BY20" i="40"/>
  <c r="BX20" i="40"/>
  <c r="BW20" i="40"/>
  <c r="BV20" i="40"/>
  <c r="BU20" i="40"/>
  <c r="BT20" i="40"/>
  <c r="BS20" i="40"/>
  <c r="BR20" i="40"/>
  <c r="BQ20" i="40"/>
  <c r="BP20" i="40"/>
  <c r="BO20" i="40"/>
  <c r="BN20" i="40"/>
  <c r="BM20" i="40"/>
  <c r="BL20" i="40"/>
  <c r="BK20" i="40"/>
  <c r="BJ20" i="40"/>
  <c r="BI20" i="40"/>
  <c r="BH20" i="40"/>
  <c r="BG20" i="40"/>
  <c r="BF20" i="40"/>
  <c r="BE20" i="40"/>
  <c r="BD20" i="40"/>
  <c r="BC20" i="40"/>
  <c r="BB20" i="40"/>
  <c r="BA20" i="40"/>
  <c r="AZ20" i="40"/>
  <c r="AY20" i="40"/>
  <c r="AX20" i="40"/>
  <c r="AW20" i="40"/>
  <c r="AV20" i="40"/>
  <c r="AU20" i="40"/>
  <c r="AT20" i="40"/>
  <c r="AS20" i="40"/>
  <c r="AR20" i="40"/>
  <c r="AQ20" i="40"/>
  <c r="AP20" i="40"/>
  <c r="AO20" i="40"/>
  <c r="AN20" i="40"/>
  <c r="AM20" i="40"/>
  <c r="AL20" i="40"/>
  <c r="AK20" i="40"/>
  <c r="AJ20" i="40"/>
  <c r="AI20" i="40"/>
  <c r="AH20" i="40"/>
  <c r="AG20" i="40"/>
  <c r="AF20" i="40"/>
  <c r="AE20" i="40"/>
  <c r="AD20" i="40"/>
  <c r="AC20" i="40"/>
  <c r="AB20" i="40"/>
  <c r="AA20" i="40"/>
  <c r="Z20" i="40"/>
  <c r="Y20" i="40"/>
  <c r="X20" i="40"/>
  <c r="W20" i="40"/>
  <c r="V20" i="40"/>
  <c r="U20" i="40"/>
  <c r="T20" i="40"/>
  <c r="S20" i="40"/>
  <c r="R20" i="40"/>
  <c r="Q20" i="40"/>
  <c r="P20" i="40"/>
  <c r="O20" i="40"/>
  <c r="N20" i="40"/>
  <c r="M20" i="40"/>
  <c r="L20" i="40"/>
  <c r="K20" i="40"/>
  <c r="J20" i="40"/>
  <c r="I20" i="40"/>
  <c r="H20" i="40"/>
  <c r="G20" i="40"/>
  <c r="F20" i="40"/>
  <c r="E20" i="40"/>
  <c r="D20" i="40"/>
  <c r="C20" i="40"/>
  <c r="B20" i="40"/>
  <c r="DN19" i="40"/>
  <c r="DM19" i="40"/>
  <c r="DL19" i="40"/>
  <c r="DK19" i="40"/>
  <c r="DJ19" i="40"/>
  <c r="DI19" i="40"/>
  <c r="DH19" i="40"/>
  <c r="DG19" i="40"/>
  <c r="DF19" i="40"/>
  <c r="DE19" i="40"/>
  <c r="DD19" i="40"/>
  <c r="DC19" i="40"/>
  <c r="DB19" i="40"/>
  <c r="DA19" i="40"/>
  <c r="CZ19" i="40"/>
  <c r="CY19" i="40"/>
  <c r="CX19" i="40"/>
  <c r="CW19" i="40"/>
  <c r="CV19" i="40"/>
  <c r="CU19" i="40"/>
  <c r="CT19" i="40"/>
  <c r="CS19" i="40"/>
  <c r="CR19" i="40"/>
  <c r="CQ19" i="40"/>
  <c r="CP19" i="40"/>
  <c r="CO19" i="40"/>
  <c r="CN19" i="40"/>
  <c r="CM19" i="40"/>
  <c r="CL19" i="40"/>
  <c r="CK19" i="40"/>
  <c r="CJ19" i="40"/>
  <c r="CI19" i="40"/>
  <c r="CH19" i="40"/>
  <c r="CG19" i="40"/>
  <c r="CF19" i="40"/>
  <c r="CE19" i="40"/>
  <c r="CD19" i="40"/>
  <c r="CC19" i="40"/>
  <c r="CB19" i="40"/>
  <c r="CA19" i="40"/>
  <c r="BZ19" i="40"/>
  <c r="BY19" i="40"/>
  <c r="BX19" i="40"/>
  <c r="BW19" i="40"/>
  <c r="BV19" i="40"/>
  <c r="BU19" i="40"/>
  <c r="BT19" i="40"/>
  <c r="BS19" i="40"/>
  <c r="BR19" i="40"/>
  <c r="BQ19" i="40"/>
  <c r="BP19" i="40"/>
  <c r="BO19" i="40"/>
  <c r="BN19" i="40"/>
  <c r="BM19" i="40"/>
  <c r="BL19" i="40"/>
  <c r="BK19" i="40"/>
  <c r="BJ19" i="40"/>
  <c r="BI19" i="40"/>
  <c r="BH19" i="40"/>
  <c r="BG19" i="40"/>
  <c r="BF19" i="40"/>
  <c r="BE19" i="40"/>
  <c r="BD19" i="40"/>
  <c r="BC19" i="40"/>
  <c r="BB19" i="40"/>
  <c r="BA19" i="40"/>
  <c r="AZ19" i="40"/>
  <c r="AY19" i="40"/>
  <c r="AX19" i="40"/>
  <c r="AW19" i="40"/>
  <c r="AV19" i="40"/>
  <c r="AU19" i="40"/>
  <c r="AT19" i="40"/>
  <c r="AS19" i="40"/>
  <c r="AR19" i="40"/>
  <c r="AQ19" i="40"/>
  <c r="AP19" i="40"/>
  <c r="AO19" i="40"/>
  <c r="AN19" i="40"/>
  <c r="AM19" i="40"/>
  <c r="AL19" i="40"/>
  <c r="AK19" i="40"/>
  <c r="AJ19" i="40"/>
  <c r="AI19" i="40"/>
  <c r="AH19" i="40"/>
  <c r="AG19" i="40"/>
  <c r="AF19" i="40"/>
  <c r="AE19" i="40"/>
  <c r="AD19" i="40"/>
  <c r="AC19" i="40"/>
  <c r="AB19" i="40"/>
  <c r="AA19" i="40"/>
  <c r="Z19" i="40"/>
  <c r="Y19" i="40"/>
  <c r="X19" i="40"/>
  <c r="W19" i="40"/>
  <c r="V19" i="40"/>
  <c r="U19" i="40"/>
  <c r="T19" i="40"/>
  <c r="S19" i="40"/>
  <c r="R19" i="40"/>
  <c r="Q19" i="40"/>
  <c r="P19" i="40"/>
  <c r="O19" i="40"/>
  <c r="N19" i="40"/>
  <c r="M19" i="40"/>
  <c r="L19" i="40"/>
  <c r="K19" i="40"/>
  <c r="J19" i="40"/>
  <c r="I19" i="40"/>
  <c r="H19" i="40"/>
  <c r="G19" i="40"/>
  <c r="F19" i="40"/>
  <c r="E19" i="40"/>
  <c r="D19" i="40"/>
  <c r="C19" i="40"/>
  <c r="B19" i="40"/>
  <c r="DN17" i="40"/>
  <c r="DM17" i="40"/>
  <c r="DL17" i="40"/>
  <c r="DK17" i="40"/>
  <c r="DJ17" i="40"/>
  <c r="DI17" i="40"/>
  <c r="DH17" i="40"/>
  <c r="DG17" i="40"/>
  <c r="DF17" i="40"/>
  <c r="DE17" i="40"/>
  <c r="DD17" i="40"/>
  <c r="DC17" i="40"/>
  <c r="DB17" i="40"/>
  <c r="DA17" i="40"/>
  <c r="CZ17" i="40"/>
  <c r="CY17" i="40"/>
  <c r="CX17" i="40"/>
  <c r="CW17" i="40"/>
  <c r="CV17" i="40"/>
  <c r="CU17" i="40"/>
  <c r="CT17" i="40"/>
  <c r="CS17" i="40"/>
  <c r="CR17" i="40"/>
  <c r="CQ17" i="40"/>
  <c r="CP17" i="40"/>
  <c r="CO17" i="40"/>
  <c r="CN17" i="40"/>
  <c r="CM17" i="40"/>
  <c r="CL17" i="40"/>
  <c r="CK17" i="40"/>
  <c r="CJ17" i="40"/>
  <c r="CI17" i="40"/>
  <c r="CH17" i="40"/>
  <c r="CG17" i="40"/>
  <c r="CF17" i="40"/>
  <c r="CE17" i="40"/>
  <c r="CD17" i="40"/>
  <c r="CC17" i="40"/>
  <c r="CB17" i="40"/>
  <c r="CA17" i="40"/>
  <c r="BZ17" i="40"/>
  <c r="BY17" i="40"/>
  <c r="BX17" i="40"/>
  <c r="BW17" i="40"/>
  <c r="BV17" i="40"/>
  <c r="BU17" i="40"/>
  <c r="BT17" i="40"/>
  <c r="BS17" i="40"/>
  <c r="BR17" i="40"/>
  <c r="BQ17" i="40"/>
  <c r="BP17" i="40"/>
  <c r="BO17" i="40"/>
  <c r="BN17" i="40"/>
  <c r="BM17" i="40"/>
  <c r="BL17" i="40"/>
  <c r="BK17" i="40"/>
  <c r="BJ17" i="40"/>
  <c r="BI17" i="40"/>
  <c r="BH17" i="40"/>
  <c r="BG17" i="40"/>
  <c r="BF17" i="40"/>
  <c r="BE17" i="40"/>
  <c r="BD17" i="40"/>
  <c r="BC17" i="40"/>
  <c r="BB17" i="40"/>
  <c r="BA17" i="40"/>
  <c r="AZ17" i="40"/>
  <c r="AY17" i="40"/>
  <c r="AX17" i="40"/>
  <c r="AW17" i="40"/>
  <c r="AV17" i="40"/>
  <c r="AU17" i="40"/>
  <c r="AT17" i="40"/>
  <c r="AS17" i="40"/>
  <c r="AR17" i="40"/>
  <c r="AQ17" i="40"/>
  <c r="AP17" i="40"/>
  <c r="AO17" i="40"/>
  <c r="AN17" i="40"/>
  <c r="AM17" i="40"/>
  <c r="AL17" i="40"/>
  <c r="AK17" i="40"/>
  <c r="AJ17" i="40"/>
  <c r="AI17" i="40"/>
  <c r="AH17" i="40"/>
  <c r="AG17" i="40"/>
  <c r="AF17" i="40"/>
  <c r="AE17" i="40"/>
  <c r="AD17" i="40"/>
  <c r="AC17" i="40"/>
  <c r="AB17" i="40"/>
  <c r="AA17" i="40"/>
  <c r="Z17" i="40"/>
  <c r="Y17" i="40"/>
  <c r="X17" i="40"/>
  <c r="W17" i="40"/>
  <c r="V17" i="40"/>
  <c r="U17" i="40"/>
  <c r="T17" i="40"/>
  <c r="S17" i="40"/>
  <c r="R17" i="40"/>
  <c r="Q17" i="40"/>
  <c r="P17" i="40"/>
  <c r="O17" i="40"/>
  <c r="N17" i="40"/>
  <c r="M17" i="40"/>
  <c r="L17" i="40"/>
  <c r="K17" i="40"/>
  <c r="J17" i="40"/>
  <c r="I17" i="40"/>
  <c r="H17" i="40"/>
  <c r="G17" i="40"/>
  <c r="F17" i="40"/>
  <c r="E17" i="40"/>
  <c r="D17" i="40"/>
  <c r="C17" i="40"/>
  <c r="B17" i="40"/>
  <c r="DN16" i="40"/>
  <c r="DM16" i="40"/>
  <c r="DL16" i="40"/>
  <c r="DK16" i="40"/>
  <c r="DJ16" i="40"/>
  <c r="DI16" i="40"/>
  <c r="DH16" i="40"/>
  <c r="DG16" i="40"/>
  <c r="DF16" i="40"/>
  <c r="DE16" i="40"/>
  <c r="DD16" i="40"/>
  <c r="DC16" i="40"/>
  <c r="DB16" i="40"/>
  <c r="DA16" i="40"/>
  <c r="CZ16" i="40"/>
  <c r="CY16" i="40"/>
  <c r="CX16" i="40"/>
  <c r="CW16" i="40"/>
  <c r="CV16" i="40"/>
  <c r="CU16" i="40"/>
  <c r="CT16" i="40"/>
  <c r="CS16" i="40"/>
  <c r="CR16" i="40"/>
  <c r="CQ16" i="40"/>
  <c r="CP16" i="40"/>
  <c r="CO16" i="40"/>
  <c r="CN16" i="40"/>
  <c r="CM16" i="40"/>
  <c r="CL16" i="40"/>
  <c r="CK16" i="40"/>
  <c r="CJ16" i="40"/>
  <c r="CI16" i="40"/>
  <c r="CH16" i="40"/>
  <c r="CG16" i="40"/>
  <c r="CF16" i="40"/>
  <c r="CE16" i="40"/>
  <c r="CD16" i="40"/>
  <c r="CC16" i="40"/>
  <c r="CB16" i="40"/>
  <c r="CA16" i="40"/>
  <c r="BZ16" i="40"/>
  <c r="BY16" i="40"/>
  <c r="BX16" i="40"/>
  <c r="BW16" i="40"/>
  <c r="BV16" i="40"/>
  <c r="BU16" i="40"/>
  <c r="BT16" i="40"/>
  <c r="BS16" i="40"/>
  <c r="BR16" i="40"/>
  <c r="BQ16" i="40"/>
  <c r="BP16" i="40"/>
  <c r="BO16" i="40"/>
  <c r="BN16" i="40"/>
  <c r="BM16" i="40"/>
  <c r="BL16" i="40"/>
  <c r="BK16" i="40"/>
  <c r="BJ16" i="40"/>
  <c r="BI16" i="40"/>
  <c r="BH16" i="40"/>
  <c r="BG16" i="40"/>
  <c r="BF16" i="40"/>
  <c r="BE16" i="40"/>
  <c r="BD16" i="40"/>
  <c r="BC16" i="40"/>
  <c r="BB16" i="40"/>
  <c r="BA16" i="40"/>
  <c r="AZ16" i="40"/>
  <c r="AY16" i="40"/>
  <c r="AX16" i="40"/>
  <c r="AW16" i="40"/>
  <c r="AV16" i="40"/>
  <c r="AU16" i="40"/>
  <c r="AT16" i="40"/>
  <c r="AS16" i="40"/>
  <c r="AR16" i="40"/>
  <c r="AQ16" i="40"/>
  <c r="AP16" i="40"/>
  <c r="AO16" i="40"/>
  <c r="AN16" i="40"/>
  <c r="AM16" i="40"/>
  <c r="AL16" i="40"/>
  <c r="AK16" i="40"/>
  <c r="AJ16" i="40"/>
  <c r="AI16" i="40"/>
  <c r="AH16" i="40"/>
  <c r="AG16" i="40"/>
  <c r="AF16" i="40"/>
  <c r="AE16" i="40"/>
  <c r="AD16" i="40"/>
  <c r="AC16" i="40"/>
  <c r="AB16" i="40"/>
  <c r="AA16" i="40"/>
  <c r="Z16" i="40"/>
  <c r="Y16" i="40"/>
  <c r="X16" i="40"/>
  <c r="W16" i="40"/>
  <c r="V16" i="40"/>
  <c r="U16" i="40"/>
  <c r="T16" i="40"/>
  <c r="S16" i="40"/>
  <c r="R16" i="40"/>
  <c r="Q16" i="40"/>
  <c r="P16" i="40"/>
  <c r="O16" i="40"/>
  <c r="N16" i="40"/>
  <c r="M16" i="40"/>
  <c r="L16" i="40"/>
  <c r="K16" i="40"/>
  <c r="J16" i="40"/>
  <c r="I16" i="40"/>
  <c r="H16" i="40"/>
  <c r="G16" i="40"/>
  <c r="F16" i="40"/>
  <c r="E16" i="40"/>
  <c r="D16" i="40"/>
  <c r="C16" i="40"/>
  <c r="B16" i="40"/>
  <c r="DN14" i="40"/>
  <c r="DM14" i="40"/>
  <c r="DL14" i="40"/>
  <c r="DK14" i="40"/>
  <c r="DJ14" i="40"/>
  <c r="DI14" i="40"/>
  <c r="DH14" i="40"/>
  <c r="DG14" i="40"/>
  <c r="DF14" i="40"/>
  <c r="DE14" i="40"/>
  <c r="DD14" i="40"/>
  <c r="DC14" i="40"/>
  <c r="DB14" i="40"/>
  <c r="DA14" i="40"/>
  <c r="CZ14" i="40"/>
  <c r="CY14" i="40"/>
  <c r="CX14" i="40"/>
  <c r="CW14" i="40"/>
  <c r="CV14" i="40"/>
  <c r="CU14" i="40"/>
  <c r="CT14" i="40"/>
  <c r="CS14" i="40"/>
  <c r="CR14" i="40"/>
  <c r="CQ14" i="40"/>
  <c r="CP14" i="40"/>
  <c r="CO14" i="40"/>
  <c r="CN14" i="40"/>
  <c r="CM14" i="40"/>
  <c r="CL14" i="40"/>
  <c r="CK14" i="40"/>
  <c r="CJ14" i="40"/>
  <c r="CI14" i="40"/>
  <c r="CH14" i="40"/>
  <c r="CG14" i="40"/>
  <c r="CF14" i="40"/>
  <c r="CE14" i="40"/>
  <c r="CD14" i="40"/>
  <c r="CC14" i="40"/>
  <c r="CB14" i="40"/>
  <c r="CA14" i="40"/>
  <c r="BZ14" i="40"/>
  <c r="BY14" i="40"/>
  <c r="BX14" i="40"/>
  <c r="BW14" i="40"/>
  <c r="BV14" i="40"/>
  <c r="BU14" i="40"/>
  <c r="BT14" i="40"/>
  <c r="BS14" i="40"/>
  <c r="BR14" i="40"/>
  <c r="BQ14" i="40"/>
  <c r="BP14" i="40"/>
  <c r="BO14" i="40"/>
  <c r="BN14" i="40"/>
  <c r="BM14" i="40"/>
  <c r="BL14" i="40"/>
  <c r="BK14" i="40"/>
  <c r="BJ14" i="40"/>
  <c r="BI14" i="40"/>
  <c r="BH14" i="40"/>
  <c r="BG14" i="40"/>
  <c r="BF14" i="40"/>
  <c r="BE14" i="40"/>
  <c r="BD14" i="40"/>
  <c r="BC14" i="40"/>
  <c r="BB14" i="40"/>
  <c r="BA14" i="40"/>
  <c r="AZ14" i="40"/>
  <c r="AY14" i="40"/>
  <c r="AX14" i="40"/>
  <c r="AW14" i="40"/>
  <c r="AV14" i="40"/>
  <c r="AU14" i="40"/>
  <c r="AT14" i="40"/>
  <c r="AS14" i="40"/>
  <c r="AR14" i="40"/>
  <c r="AQ14" i="40"/>
  <c r="AP14" i="40"/>
  <c r="AO14" i="40"/>
  <c r="AN14" i="40"/>
  <c r="AM14" i="40"/>
  <c r="AL14" i="40"/>
  <c r="AK14" i="40"/>
  <c r="AJ14" i="40"/>
  <c r="AI14" i="40"/>
  <c r="AH14" i="40"/>
  <c r="AG14" i="40"/>
  <c r="AF14" i="40"/>
  <c r="AE14" i="40"/>
  <c r="AD14" i="40"/>
  <c r="AC14" i="40"/>
  <c r="AB14" i="40"/>
  <c r="AA14" i="40"/>
  <c r="Z14" i="40"/>
  <c r="Y14" i="40"/>
  <c r="X14" i="40"/>
  <c r="W14" i="40"/>
  <c r="V14" i="40"/>
  <c r="U14" i="40"/>
  <c r="T14" i="40"/>
  <c r="S14" i="40"/>
  <c r="R14" i="40"/>
  <c r="Q14" i="40"/>
  <c r="P14" i="40"/>
  <c r="O14" i="40"/>
  <c r="N14" i="40"/>
  <c r="M14" i="40"/>
  <c r="L14" i="40"/>
  <c r="K14" i="40"/>
  <c r="J14" i="40"/>
  <c r="I14" i="40"/>
  <c r="H14" i="40"/>
  <c r="G14" i="40"/>
  <c r="F14" i="40"/>
  <c r="E14" i="40"/>
  <c r="D14" i="40"/>
  <c r="C14" i="40"/>
  <c r="B14" i="40"/>
  <c r="DN13" i="40"/>
  <c r="DM13" i="40"/>
  <c r="DL13" i="40"/>
  <c r="DK13" i="40"/>
  <c r="DJ13" i="40"/>
  <c r="DI13" i="40"/>
  <c r="DH13" i="40"/>
  <c r="DG13" i="40"/>
  <c r="DF13" i="40"/>
  <c r="DE13" i="40"/>
  <c r="DD13" i="40"/>
  <c r="DC13" i="40"/>
  <c r="DB13" i="40"/>
  <c r="DA13" i="40"/>
  <c r="CZ13" i="40"/>
  <c r="CY13" i="40"/>
  <c r="CX13" i="40"/>
  <c r="CW13" i="40"/>
  <c r="CV13" i="40"/>
  <c r="CU13" i="40"/>
  <c r="CT13" i="40"/>
  <c r="CS13" i="40"/>
  <c r="CR13" i="40"/>
  <c r="CQ13" i="40"/>
  <c r="CP13" i="40"/>
  <c r="CO13" i="40"/>
  <c r="CN13" i="40"/>
  <c r="CM13" i="40"/>
  <c r="CL13" i="40"/>
  <c r="CK13" i="40"/>
  <c r="CJ13" i="40"/>
  <c r="CI13" i="40"/>
  <c r="CH13" i="40"/>
  <c r="CG13" i="40"/>
  <c r="CF13" i="40"/>
  <c r="CE13" i="40"/>
  <c r="CD13" i="40"/>
  <c r="CC13" i="40"/>
  <c r="CB13" i="40"/>
  <c r="CA13" i="40"/>
  <c r="BZ13" i="40"/>
  <c r="BY13" i="40"/>
  <c r="BX13" i="40"/>
  <c r="BW13" i="40"/>
  <c r="BV13" i="40"/>
  <c r="BU13" i="40"/>
  <c r="BT13" i="40"/>
  <c r="BS13" i="40"/>
  <c r="BR13" i="40"/>
  <c r="BQ13" i="40"/>
  <c r="BP13" i="40"/>
  <c r="BO13" i="40"/>
  <c r="BN13" i="40"/>
  <c r="BM13" i="40"/>
  <c r="BL13" i="40"/>
  <c r="BK13" i="40"/>
  <c r="BJ13" i="40"/>
  <c r="BI13" i="40"/>
  <c r="BH13" i="40"/>
  <c r="BG13" i="40"/>
  <c r="BF13" i="40"/>
  <c r="BE13" i="40"/>
  <c r="BD13" i="40"/>
  <c r="BC13" i="40"/>
  <c r="BB13" i="40"/>
  <c r="BA13" i="40"/>
  <c r="AZ13" i="40"/>
  <c r="AY13" i="40"/>
  <c r="AX13" i="40"/>
  <c r="AW13" i="40"/>
  <c r="AV13" i="40"/>
  <c r="AU13" i="40"/>
  <c r="AT13" i="40"/>
  <c r="AS13" i="40"/>
  <c r="AR13" i="40"/>
  <c r="AQ13" i="40"/>
  <c r="AP13" i="40"/>
  <c r="AO13" i="40"/>
  <c r="AN13" i="40"/>
  <c r="AM13" i="40"/>
  <c r="AL13" i="40"/>
  <c r="AK13" i="40"/>
  <c r="AJ13" i="40"/>
  <c r="AI13" i="40"/>
  <c r="AH13" i="40"/>
  <c r="AG13" i="40"/>
  <c r="AF13" i="40"/>
  <c r="AE13" i="40"/>
  <c r="AD13" i="40"/>
  <c r="AC13" i="40"/>
  <c r="AB13" i="40"/>
  <c r="AA13" i="40"/>
  <c r="Z13" i="40"/>
  <c r="Y13" i="40"/>
  <c r="X13" i="40"/>
  <c r="W13" i="40"/>
  <c r="V13" i="40"/>
  <c r="U13" i="40"/>
  <c r="T13" i="40"/>
  <c r="S13" i="40"/>
  <c r="R13" i="40"/>
  <c r="Q13" i="40"/>
  <c r="P13" i="40"/>
  <c r="O13" i="40"/>
  <c r="N13" i="40"/>
  <c r="M13" i="40"/>
  <c r="L13" i="40"/>
  <c r="K13" i="40"/>
  <c r="J13" i="40"/>
  <c r="I13" i="40"/>
  <c r="H13" i="40"/>
  <c r="G13" i="40"/>
  <c r="F13" i="40"/>
  <c r="E13" i="40"/>
  <c r="D13" i="40"/>
  <c r="C13" i="40"/>
  <c r="B13" i="40"/>
  <c r="DN11" i="40"/>
  <c r="DM11" i="40"/>
  <c r="DL11" i="40"/>
  <c r="DK11" i="40"/>
  <c r="DJ11" i="40"/>
  <c r="DI11" i="40"/>
  <c r="DH11" i="40"/>
  <c r="DG11" i="40"/>
  <c r="DF11" i="40"/>
  <c r="DE11" i="40"/>
  <c r="DD11" i="40"/>
  <c r="DC11" i="40"/>
  <c r="DB11" i="40"/>
  <c r="DA11" i="40"/>
  <c r="CZ11" i="40"/>
  <c r="CY11" i="40"/>
  <c r="CX11" i="40"/>
  <c r="CW11" i="40"/>
  <c r="CV11" i="40"/>
  <c r="CU11" i="40"/>
  <c r="CT11" i="40"/>
  <c r="CS11" i="40"/>
  <c r="CR11" i="40"/>
  <c r="CQ11" i="40"/>
  <c r="CP11" i="40"/>
  <c r="CO11" i="40"/>
  <c r="CN11" i="40"/>
  <c r="CM11" i="40"/>
  <c r="CL11" i="40"/>
  <c r="CK11" i="40"/>
  <c r="CJ11" i="40"/>
  <c r="CI11" i="40"/>
  <c r="CH11" i="40"/>
  <c r="CG11" i="40"/>
  <c r="CF11" i="40"/>
  <c r="CE11" i="40"/>
  <c r="CD11" i="40"/>
  <c r="CC11" i="40"/>
  <c r="CB11" i="40"/>
  <c r="CA11" i="40"/>
  <c r="BZ11" i="40"/>
  <c r="BY11" i="40"/>
  <c r="BX11" i="40"/>
  <c r="BW11" i="40"/>
  <c r="BV11" i="40"/>
  <c r="BU11" i="40"/>
  <c r="BT11" i="40"/>
  <c r="BS11" i="40"/>
  <c r="BR11" i="40"/>
  <c r="BQ11" i="40"/>
  <c r="BP11" i="40"/>
  <c r="BO11" i="40"/>
  <c r="BN11" i="40"/>
  <c r="BM11" i="40"/>
  <c r="BL11" i="40"/>
  <c r="BK11" i="40"/>
  <c r="BJ11" i="40"/>
  <c r="BI11" i="40"/>
  <c r="BH11" i="40"/>
  <c r="BG11" i="40"/>
  <c r="BF11" i="40"/>
  <c r="BE11" i="40"/>
  <c r="BD11" i="40"/>
  <c r="BC11" i="40"/>
  <c r="BB11" i="40"/>
  <c r="BA11" i="40"/>
  <c r="AZ11" i="40"/>
  <c r="AY11" i="40"/>
  <c r="AX11" i="40"/>
  <c r="AW11" i="40"/>
  <c r="AV11" i="40"/>
  <c r="AU11" i="40"/>
  <c r="AT11" i="40"/>
  <c r="AS11" i="40"/>
  <c r="AR11" i="40"/>
  <c r="AQ11" i="40"/>
  <c r="AP11" i="40"/>
  <c r="AO11" i="40"/>
  <c r="AN11" i="40"/>
  <c r="AM11" i="40"/>
  <c r="AL11" i="40"/>
  <c r="AK11" i="40"/>
  <c r="AJ11" i="40"/>
  <c r="AI11" i="40"/>
  <c r="AH11" i="40"/>
  <c r="AG11" i="40"/>
  <c r="AF11" i="40"/>
  <c r="AE11" i="40"/>
  <c r="AD11" i="40"/>
  <c r="AC11" i="40"/>
  <c r="AB11" i="40"/>
  <c r="AA11" i="40"/>
  <c r="Z11" i="40"/>
  <c r="Y11" i="40"/>
  <c r="X11" i="40"/>
  <c r="W11" i="40"/>
  <c r="V11" i="40"/>
  <c r="U11" i="40"/>
  <c r="T11" i="40"/>
  <c r="S11" i="40"/>
  <c r="R11" i="40"/>
  <c r="Q11" i="40"/>
  <c r="P11" i="40"/>
  <c r="O11" i="40"/>
  <c r="N11" i="40"/>
  <c r="M11" i="40"/>
  <c r="L11" i="40"/>
  <c r="K11" i="40"/>
  <c r="J11" i="40"/>
  <c r="I11" i="40"/>
  <c r="H11" i="40"/>
  <c r="G11" i="40"/>
  <c r="F11" i="40"/>
  <c r="E11" i="40"/>
  <c r="D11" i="40"/>
  <c r="C11" i="40"/>
  <c r="B11" i="40"/>
  <c r="DN10" i="40"/>
  <c r="DM10" i="40"/>
  <c r="DL10" i="40"/>
  <c r="DK10" i="40"/>
  <c r="DJ10" i="40"/>
  <c r="DI10" i="40"/>
  <c r="DH10" i="40"/>
  <c r="DG10" i="40"/>
  <c r="DF10" i="40"/>
  <c r="DE10" i="40"/>
  <c r="DD10" i="40"/>
  <c r="DC10" i="40"/>
  <c r="DB10" i="40"/>
  <c r="DA10" i="40"/>
  <c r="CZ10" i="40"/>
  <c r="CY10" i="40"/>
  <c r="CX10" i="40"/>
  <c r="CW10" i="40"/>
  <c r="CV10" i="40"/>
  <c r="CU10" i="40"/>
  <c r="CT10" i="40"/>
  <c r="CS10" i="40"/>
  <c r="CR10" i="40"/>
  <c r="CQ10" i="40"/>
  <c r="CP10" i="40"/>
  <c r="CO10" i="40"/>
  <c r="CN10" i="40"/>
  <c r="CM10" i="40"/>
  <c r="CL10" i="40"/>
  <c r="CK10" i="40"/>
  <c r="CJ10" i="40"/>
  <c r="CI10" i="40"/>
  <c r="CH10" i="40"/>
  <c r="CG10" i="40"/>
  <c r="CF10" i="40"/>
  <c r="CE10" i="40"/>
  <c r="CD10" i="40"/>
  <c r="CC10" i="40"/>
  <c r="CB10" i="40"/>
  <c r="CA10" i="40"/>
  <c r="BZ10" i="40"/>
  <c r="BY10" i="40"/>
  <c r="BX10" i="40"/>
  <c r="BW10" i="40"/>
  <c r="BV10" i="40"/>
  <c r="BU10" i="40"/>
  <c r="BT10" i="40"/>
  <c r="BS10" i="40"/>
  <c r="BR10" i="40"/>
  <c r="BQ10" i="40"/>
  <c r="BP10" i="40"/>
  <c r="BO10" i="40"/>
  <c r="BN10" i="40"/>
  <c r="BM10" i="40"/>
  <c r="BL10" i="40"/>
  <c r="BK10" i="40"/>
  <c r="BJ10" i="40"/>
  <c r="BI10" i="40"/>
  <c r="BH10" i="40"/>
  <c r="BG10" i="40"/>
  <c r="BF10" i="40"/>
  <c r="BE10" i="40"/>
  <c r="BD10" i="40"/>
  <c r="BC10" i="40"/>
  <c r="BB10" i="40"/>
  <c r="BA10" i="40"/>
  <c r="AZ10" i="40"/>
  <c r="AY10" i="40"/>
  <c r="AX10" i="40"/>
  <c r="AW10" i="40"/>
  <c r="AV10" i="40"/>
  <c r="AU10" i="40"/>
  <c r="AT10" i="40"/>
  <c r="AS10" i="40"/>
  <c r="AR10" i="40"/>
  <c r="AQ10" i="40"/>
  <c r="AP10" i="40"/>
  <c r="AO10" i="40"/>
  <c r="AN10" i="40"/>
  <c r="AM10" i="40"/>
  <c r="AL10" i="40"/>
  <c r="AK10" i="40"/>
  <c r="AJ10" i="40"/>
  <c r="AI10" i="40"/>
  <c r="AH10" i="40"/>
  <c r="AG10" i="40"/>
  <c r="AF10" i="40"/>
  <c r="AE10" i="40"/>
  <c r="AD10" i="40"/>
  <c r="AC10" i="40"/>
  <c r="AB10" i="40"/>
  <c r="AA10" i="40"/>
  <c r="Z10" i="40"/>
  <c r="Y10" i="40"/>
  <c r="X10" i="40"/>
  <c r="W10" i="40"/>
  <c r="V10" i="40"/>
  <c r="U10" i="40"/>
  <c r="T10" i="40"/>
  <c r="S10" i="40"/>
  <c r="R10" i="40"/>
  <c r="Q10" i="40"/>
  <c r="P10" i="40"/>
  <c r="O10" i="40"/>
  <c r="N10" i="40"/>
  <c r="M10" i="40"/>
  <c r="L10" i="40"/>
  <c r="K10" i="40"/>
  <c r="J10" i="40"/>
  <c r="I10" i="40"/>
  <c r="H10" i="40"/>
  <c r="G10" i="40"/>
  <c r="F10" i="40"/>
  <c r="E10" i="40"/>
  <c r="D10" i="40"/>
  <c r="C10" i="40"/>
  <c r="B10" i="40"/>
  <c r="DN8" i="40"/>
  <c r="DM8" i="40"/>
  <c r="DL8" i="40"/>
  <c r="DK8" i="40"/>
  <c r="DJ8" i="40"/>
  <c r="DI8" i="40"/>
  <c r="DH8" i="40"/>
  <c r="DG8" i="40"/>
  <c r="DF8" i="40"/>
  <c r="DE8" i="40"/>
  <c r="DD8" i="40"/>
  <c r="DC8" i="40"/>
  <c r="DB8" i="40"/>
  <c r="DA8" i="40"/>
  <c r="CZ8" i="40"/>
  <c r="CY8" i="40"/>
  <c r="CX8" i="40"/>
  <c r="CW8" i="40"/>
  <c r="CV8" i="40"/>
  <c r="CU8" i="40"/>
  <c r="CT8" i="40"/>
  <c r="CS8" i="40"/>
  <c r="CR8" i="40"/>
  <c r="CQ8" i="40"/>
  <c r="CP8" i="40"/>
  <c r="CO8" i="40"/>
  <c r="CN8" i="40"/>
  <c r="CM8" i="40"/>
  <c r="CL8" i="40"/>
  <c r="CK8" i="40"/>
  <c r="CJ8" i="40"/>
  <c r="CI8" i="40"/>
  <c r="CH8" i="40"/>
  <c r="CG8" i="40"/>
  <c r="CF8" i="40"/>
  <c r="CE8" i="40"/>
  <c r="CD8" i="40"/>
  <c r="CC8" i="40"/>
  <c r="CB8" i="40"/>
  <c r="CA8" i="40"/>
  <c r="BZ8" i="40"/>
  <c r="BY8" i="40"/>
  <c r="BX8" i="40"/>
  <c r="BW8" i="40"/>
  <c r="BV8" i="40"/>
  <c r="BU8" i="40"/>
  <c r="BT8" i="40"/>
  <c r="BS8" i="40"/>
  <c r="BR8" i="40"/>
  <c r="BQ8" i="40"/>
  <c r="BP8" i="40"/>
  <c r="BO8" i="40"/>
  <c r="BN8" i="40"/>
  <c r="BM8" i="40"/>
  <c r="BL8" i="40"/>
  <c r="BK8" i="40"/>
  <c r="BJ8" i="40"/>
  <c r="BI8" i="40"/>
  <c r="BH8" i="40"/>
  <c r="BG8" i="40"/>
  <c r="BF8" i="40"/>
  <c r="BE8" i="40"/>
  <c r="BD8" i="40"/>
  <c r="BC8" i="40"/>
  <c r="BB8" i="40"/>
  <c r="BA8" i="40"/>
  <c r="AZ8" i="40"/>
  <c r="AY8" i="40"/>
  <c r="AX8" i="40"/>
  <c r="AW8" i="40"/>
  <c r="AV8" i="40"/>
  <c r="AU8" i="40"/>
  <c r="AT8" i="40"/>
  <c r="AS8" i="40"/>
  <c r="AR8" i="40"/>
  <c r="AQ8" i="40"/>
  <c r="AP8" i="40"/>
  <c r="AO8" i="40"/>
  <c r="AN8" i="40"/>
  <c r="AM8" i="40"/>
  <c r="AL8" i="40"/>
  <c r="AK8" i="40"/>
  <c r="AJ8" i="40"/>
  <c r="AI8" i="40"/>
  <c r="AH8" i="40"/>
  <c r="AG8" i="40"/>
  <c r="AF8" i="40"/>
  <c r="AE8" i="40"/>
  <c r="AD8" i="40"/>
  <c r="AC8" i="40"/>
  <c r="AB8" i="40"/>
  <c r="AA8" i="40"/>
  <c r="Z8" i="40"/>
  <c r="Y8" i="40"/>
  <c r="X8" i="40"/>
  <c r="W8" i="40"/>
  <c r="V8" i="40"/>
  <c r="U8" i="40"/>
  <c r="T8" i="40"/>
  <c r="S8" i="40"/>
  <c r="R8" i="40"/>
  <c r="Q8" i="40"/>
  <c r="P8" i="40"/>
  <c r="O8" i="40"/>
  <c r="N8" i="40"/>
  <c r="M8" i="40"/>
  <c r="L8" i="40"/>
  <c r="K8" i="40"/>
  <c r="J8" i="40"/>
  <c r="I8" i="40"/>
  <c r="H8" i="40"/>
  <c r="G8" i="40"/>
  <c r="F8" i="40"/>
  <c r="E8" i="40"/>
  <c r="D8" i="40"/>
  <c r="C8" i="40"/>
  <c r="B8" i="40"/>
  <c r="DN7" i="40"/>
  <c r="DM7" i="40"/>
  <c r="DL7" i="40"/>
  <c r="DK7" i="40"/>
  <c r="DJ7" i="40"/>
  <c r="DI7" i="40"/>
  <c r="DH7" i="40"/>
  <c r="DG7" i="40"/>
  <c r="DF7" i="40"/>
  <c r="DE7" i="40"/>
  <c r="DD7" i="40"/>
  <c r="DC7" i="40"/>
  <c r="DB7" i="40"/>
  <c r="DA7" i="40"/>
  <c r="CZ7" i="40"/>
  <c r="CY7" i="40"/>
  <c r="CX7" i="40"/>
  <c r="CW7" i="40"/>
  <c r="CV7" i="40"/>
  <c r="CU7" i="40"/>
  <c r="CT7" i="40"/>
  <c r="CS7" i="40"/>
  <c r="CR7" i="40"/>
  <c r="CQ7" i="40"/>
  <c r="CP7" i="40"/>
  <c r="CO7" i="40"/>
  <c r="CN7" i="40"/>
  <c r="CM7" i="40"/>
  <c r="CL7" i="40"/>
  <c r="CK7" i="40"/>
  <c r="CJ7" i="40"/>
  <c r="CI7" i="40"/>
  <c r="CH7" i="40"/>
  <c r="CG7" i="40"/>
  <c r="CF7" i="40"/>
  <c r="CE7" i="40"/>
  <c r="CD7" i="40"/>
  <c r="CC7" i="40"/>
  <c r="CB7" i="40"/>
  <c r="CA7" i="40"/>
  <c r="BZ7" i="40"/>
  <c r="BY7" i="40"/>
  <c r="BX7" i="40"/>
  <c r="BW7" i="40"/>
  <c r="BV7" i="40"/>
  <c r="BU7" i="40"/>
  <c r="BT7" i="40"/>
  <c r="BS7" i="40"/>
  <c r="BR7" i="40"/>
  <c r="BQ7" i="40"/>
  <c r="BP7" i="40"/>
  <c r="BO7" i="40"/>
  <c r="BN7" i="40"/>
  <c r="BM7" i="40"/>
  <c r="BL7" i="40"/>
  <c r="BK7" i="40"/>
  <c r="BJ7" i="40"/>
  <c r="BI7" i="40"/>
  <c r="BH7" i="40"/>
  <c r="BG7" i="40"/>
  <c r="BF7" i="40"/>
  <c r="BE7" i="40"/>
  <c r="BD7" i="40"/>
  <c r="BC7" i="40"/>
  <c r="BB7" i="40"/>
  <c r="BA7" i="40"/>
  <c r="AZ7" i="40"/>
  <c r="AY7" i="40"/>
  <c r="AX7" i="40"/>
  <c r="AW7" i="40"/>
  <c r="AV7" i="40"/>
  <c r="AU7" i="40"/>
  <c r="AT7" i="40"/>
  <c r="AS7" i="40"/>
  <c r="AR7" i="40"/>
  <c r="AQ7" i="40"/>
  <c r="AP7" i="40"/>
  <c r="AO7" i="40"/>
  <c r="AN7" i="40"/>
  <c r="AM7" i="40"/>
  <c r="AL7" i="40"/>
  <c r="AK7" i="40"/>
  <c r="AJ7" i="40"/>
  <c r="AI7" i="40"/>
  <c r="AH7" i="40"/>
  <c r="AG7" i="40"/>
  <c r="AF7" i="40"/>
  <c r="AE7" i="40"/>
  <c r="AD7" i="40"/>
  <c r="AC7" i="40"/>
  <c r="AB7" i="40"/>
  <c r="AA7" i="40"/>
  <c r="Z7" i="40"/>
  <c r="Y7" i="40"/>
  <c r="X7" i="40"/>
  <c r="W7" i="40"/>
  <c r="V7" i="40"/>
  <c r="U7" i="40"/>
  <c r="T7" i="40"/>
  <c r="S7" i="40"/>
  <c r="R7" i="40"/>
  <c r="Q7" i="40"/>
  <c r="P7" i="40"/>
  <c r="O7" i="40"/>
  <c r="N7" i="40"/>
  <c r="M7" i="40"/>
  <c r="L7" i="40"/>
  <c r="K7" i="40"/>
  <c r="J7" i="40"/>
  <c r="I7" i="40"/>
  <c r="H7" i="40"/>
  <c r="G7" i="40"/>
  <c r="F7" i="40"/>
  <c r="E7" i="40"/>
  <c r="D7" i="40"/>
  <c r="C7" i="40"/>
  <c r="B7" i="40"/>
  <c r="DN5" i="40"/>
  <c r="DM5" i="40"/>
  <c r="DL5" i="40"/>
  <c r="DK5" i="40"/>
  <c r="DJ5" i="40"/>
  <c r="DI5" i="40"/>
  <c r="DH5" i="40"/>
  <c r="DG5" i="40"/>
  <c r="DF5" i="40"/>
  <c r="DE5" i="40"/>
  <c r="DD5" i="40"/>
  <c r="DC5" i="40"/>
  <c r="DB5" i="40"/>
  <c r="DA5" i="40"/>
  <c r="CZ5" i="40"/>
  <c r="CY5" i="40"/>
  <c r="CX5" i="40"/>
  <c r="CW5" i="40"/>
  <c r="CV5" i="40"/>
  <c r="CU5" i="40"/>
  <c r="CT5" i="40"/>
  <c r="CS5" i="40"/>
  <c r="CR5" i="40"/>
  <c r="CQ5" i="40"/>
  <c r="CP5" i="40"/>
  <c r="CO5" i="40"/>
  <c r="CN5" i="40"/>
  <c r="CM5" i="40"/>
  <c r="CL5" i="40"/>
  <c r="CK5" i="40"/>
  <c r="CJ5" i="40"/>
  <c r="CI5" i="40"/>
  <c r="CH5" i="40"/>
  <c r="CG5" i="40"/>
  <c r="CF5" i="40"/>
  <c r="CE5" i="40"/>
  <c r="CD5" i="40"/>
  <c r="CC5" i="40"/>
  <c r="CB5" i="40"/>
  <c r="CA5" i="40"/>
  <c r="BZ5" i="40"/>
  <c r="BY5" i="40"/>
  <c r="BX5" i="40"/>
  <c r="BW5" i="40"/>
  <c r="BV5" i="40"/>
  <c r="BU5" i="40"/>
  <c r="BT5" i="40"/>
  <c r="BS5" i="40"/>
  <c r="BR5" i="40"/>
  <c r="BQ5" i="40"/>
  <c r="BP5" i="40"/>
  <c r="BO5" i="40"/>
  <c r="BN5" i="40"/>
  <c r="BM5" i="40"/>
  <c r="BL5" i="40"/>
  <c r="BK5" i="40"/>
  <c r="BJ5" i="40"/>
  <c r="BI5" i="40"/>
  <c r="BH5" i="40"/>
  <c r="BG5" i="40"/>
  <c r="BF5" i="40"/>
  <c r="BE5" i="40"/>
  <c r="BD5" i="40"/>
  <c r="BC5" i="40"/>
  <c r="BB5" i="40"/>
  <c r="BA5" i="40"/>
  <c r="AZ5" i="40"/>
  <c r="AY5" i="40"/>
  <c r="AX5" i="40"/>
  <c r="AW5" i="40"/>
  <c r="AV5" i="40"/>
  <c r="AU5" i="40"/>
  <c r="AT5" i="40"/>
  <c r="AS5" i="40"/>
  <c r="AR5" i="40"/>
  <c r="AQ5" i="40"/>
  <c r="AP5" i="40"/>
  <c r="AO5" i="40"/>
  <c r="AN5" i="40"/>
  <c r="AM5" i="40"/>
  <c r="AL5" i="40"/>
  <c r="AK5" i="40"/>
  <c r="AJ5" i="40"/>
  <c r="AI5" i="40"/>
  <c r="AH5" i="40"/>
  <c r="AG5" i="40"/>
  <c r="AF5" i="40"/>
  <c r="AE5" i="40"/>
  <c r="AD5" i="40"/>
  <c r="AC5" i="40"/>
  <c r="AB5" i="40"/>
  <c r="AA5" i="40"/>
  <c r="Z5" i="40"/>
  <c r="Y5" i="40"/>
  <c r="X5" i="40"/>
  <c r="W5" i="40"/>
  <c r="V5" i="40"/>
  <c r="U5" i="40"/>
  <c r="T5" i="40"/>
  <c r="S5" i="40"/>
  <c r="R5" i="40"/>
  <c r="Q5" i="40"/>
  <c r="P5" i="40"/>
  <c r="O5" i="40"/>
  <c r="N5" i="40"/>
  <c r="M5" i="40"/>
  <c r="L5" i="40"/>
  <c r="K5" i="40"/>
  <c r="J5" i="40"/>
  <c r="I5" i="40"/>
  <c r="H5" i="40"/>
  <c r="G5" i="40"/>
  <c r="F5" i="40"/>
  <c r="E5" i="40"/>
  <c r="D5" i="40"/>
  <c r="C5" i="40"/>
  <c r="B5" i="40"/>
  <c r="DN4" i="40"/>
  <c r="DM4" i="40"/>
  <c r="DL4" i="40"/>
  <c r="DK4" i="40"/>
  <c r="DJ4" i="40"/>
  <c r="DI4" i="40"/>
  <c r="DH4" i="40"/>
  <c r="DG4" i="40"/>
  <c r="DF4" i="40"/>
  <c r="DE4" i="40"/>
  <c r="DD4" i="40"/>
  <c r="DC4" i="40"/>
  <c r="DB4" i="40"/>
  <c r="DA4" i="40"/>
  <c r="CZ4" i="40"/>
  <c r="CY4" i="40"/>
  <c r="CX4" i="40"/>
  <c r="CW4" i="40"/>
  <c r="CV4" i="40"/>
  <c r="CU4" i="40"/>
  <c r="CT4" i="40"/>
  <c r="CS4" i="40"/>
  <c r="CR4" i="40"/>
  <c r="CQ4" i="40"/>
  <c r="CP4" i="40"/>
  <c r="CO4" i="40"/>
  <c r="CN4" i="40"/>
  <c r="CM4" i="40"/>
  <c r="CL4" i="40"/>
  <c r="CK4" i="40"/>
  <c r="CJ4" i="40"/>
  <c r="CI4" i="40"/>
  <c r="CH4" i="40"/>
  <c r="CG4" i="40"/>
  <c r="CF4" i="40"/>
  <c r="CE4" i="40"/>
  <c r="CD4" i="40"/>
  <c r="CC4" i="40"/>
  <c r="CB4" i="40"/>
  <c r="CA4" i="40"/>
  <c r="BZ4" i="40"/>
  <c r="BY4" i="40"/>
  <c r="BX4" i="40"/>
  <c r="BW4" i="40"/>
  <c r="BV4" i="40"/>
  <c r="BU4" i="40"/>
  <c r="BT4" i="40"/>
  <c r="BS4" i="40"/>
  <c r="BR4" i="40"/>
  <c r="BQ4" i="40"/>
  <c r="BP4" i="40"/>
  <c r="BO4" i="40"/>
  <c r="BN4" i="40"/>
  <c r="BM4" i="40"/>
  <c r="BL4" i="40"/>
  <c r="BK4" i="40"/>
  <c r="BJ4" i="40"/>
  <c r="BI4" i="40"/>
  <c r="BH4" i="40"/>
  <c r="BG4" i="40"/>
  <c r="BF4" i="40"/>
  <c r="BE4" i="40"/>
  <c r="BD4" i="40"/>
  <c r="BC4" i="40"/>
  <c r="BB4" i="40"/>
  <c r="BA4" i="40"/>
  <c r="AZ4" i="40"/>
  <c r="AY4" i="40"/>
  <c r="AX4" i="40"/>
  <c r="AW4" i="40"/>
  <c r="AV4" i="40"/>
  <c r="AU4" i="40"/>
  <c r="AT4" i="40"/>
  <c r="AS4" i="40"/>
  <c r="AR4" i="40"/>
  <c r="AQ4" i="40"/>
  <c r="AP4" i="40"/>
  <c r="AO4" i="40"/>
  <c r="AN4" i="40"/>
  <c r="AM4" i="40"/>
  <c r="AL4" i="40"/>
  <c r="AK4" i="40"/>
  <c r="AJ4" i="40"/>
  <c r="AI4" i="40"/>
  <c r="AH4" i="40"/>
  <c r="AG4" i="40"/>
  <c r="AF4" i="40"/>
  <c r="AE4" i="40"/>
  <c r="AD4" i="40"/>
  <c r="AC4" i="40"/>
  <c r="AB4" i="40"/>
  <c r="AA4" i="40"/>
  <c r="Z4" i="40"/>
  <c r="Y4" i="40"/>
  <c r="X4" i="40"/>
  <c r="W4" i="40"/>
  <c r="V4" i="40"/>
  <c r="U4" i="40"/>
  <c r="T4" i="40"/>
  <c r="S4" i="40"/>
  <c r="R4" i="40"/>
  <c r="Q4" i="40"/>
  <c r="P4" i="40"/>
  <c r="O4" i="40"/>
  <c r="N4" i="40"/>
  <c r="M4" i="40"/>
  <c r="L4" i="40"/>
  <c r="K4" i="40"/>
  <c r="J4" i="40"/>
  <c r="I4" i="40"/>
  <c r="H4" i="40"/>
  <c r="G4" i="40"/>
  <c r="F4" i="40"/>
  <c r="E4" i="40"/>
  <c r="D4" i="40"/>
  <c r="C4" i="40"/>
  <c r="B4" i="40"/>
  <c r="DN22" i="89"/>
  <c r="DM22" i="89"/>
  <c r="DL22" i="89"/>
  <c r="DK22" i="89"/>
  <c r="DJ22" i="89"/>
  <c r="DI22" i="89"/>
  <c r="DH22" i="89"/>
  <c r="DG22" i="89"/>
  <c r="DF22" i="89"/>
  <c r="DE22" i="89"/>
  <c r="DD22" i="89"/>
  <c r="DC22" i="89"/>
  <c r="DB22" i="89"/>
  <c r="DA22" i="89"/>
  <c r="CZ22" i="89"/>
  <c r="CY22" i="89"/>
  <c r="CX22" i="89"/>
  <c r="CW22" i="89"/>
  <c r="CV22" i="89"/>
  <c r="CU22" i="89"/>
  <c r="CT22" i="89"/>
  <c r="CS22" i="89"/>
  <c r="CR22" i="89"/>
  <c r="CQ22" i="89"/>
  <c r="CP22" i="89"/>
  <c r="CO22" i="89"/>
  <c r="CN22" i="89"/>
  <c r="CM22" i="89"/>
  <c r="CL22" i="89"/>
  <c r="CK22" i="89"/>
  <c r="CJ22" i="89"/>
  <c r="CI22" i="89"/>
  <c r="CH22" i="89"/>
  <c r="CG22" i="89"/>
  <c r="CF22" i="89"/>
  <c r="CE22" i="89"/>
  <c r="CD22" i="89"/>
  <c r="CC22" i="89"/>
  <c r="CB22" i="89"/>
  <c r="CA22" i="89"/>
  <c r="BZ22" i="89"/>
  <c r="BY22" i="89"/>
  <c r="BX22" i="89"/>
  <c r="BW22" i="89"/>
  <c r="BV22" i="89"/>
  <c r="BU22" i="89"/>
  <c r="BT22" i="89"/>
  <c r="BS22" i="89"/>
  <c r="BR22" i="89"/>
  <c r="BQ22" i="89"/>
  <c r="BP22" i="89"/>
  <c r="BO22" i="89"/>
  <c r="BN22" i="89"/>
  <c r="BM22" i="89"/>
  <c r="BL22" i="89"/>
  <c r="BK22" i="89"/>
  <c r="BJ22" i="89"/>
  <c r="BI22" i="89"/>
  <c r="BH22" i="89"/>
  <c r="BG22" i="89"/>
  <c r="BF22" i="89"/>
  <c r="BE22" i="89"/>
  <c r="BD22" i="89"/>
  <c r="BC22" i="89"/>
  <c r="BB22" i="89"/>
  <c r="BA22" i="89"/>
  <c r="AZ22" i="89"/>
  <c r="AY22" i="89"/>
  <c r="AX22" i="89"/>
  <c r="AW22" i="89"/>
  <c r="AV22" i="89"/>
  <c r="AU22" i="89"/>
  <c r="AT22" i="89"/>
  <c r="AS22" i="89"/>
  <c r="AR22" i="89"/>
  <c r="AQ22" i="89"/>
  <c r="AP22" i="89"/>
  <c r="AO22" i="89"/>
  <c r="AN22" i="89"/>
  <c r="AM22" i="89"/>
  <c r="AL22" i="89"/>
  <c r="AK22" i="89"/>
  <c r="AJ22" i="89"/>
  <c r="AI22" i="89"/>
  <c r="AH22" i="89"/>
  <c r="AG22" i="89"/>
  <c r="AF22" i="89"/>
  <c r="AE22" i="89"/>
  <c r="AD22" i="89"/>
  <c r="AC22" i="89"/>
  <c r="AB22" i="89"/>
  <c r="AA22" i="89"/>
  <c r="Z22" i="89"/>
  <c r="Y22" i="89"/>
  <c r="X22" i="89"/>
  <c r="W22" i="89"/>
  <c r="V22" i="89"/>
  <c r="U22" i="89"/>
  <c r="T22" i="89"/>
  <c r="S22" i="89"/>
  <c r="R22" i="89"/>
  <c r="Q22" i="89"/>
  <c r="P22" i="89"/>
  <c r="O22" i="89"/>
  <c r="N22" i="89"/>
  <c r="M22" i="89"/>
  <c r="L22" i="89"/>
  <c r="K22" i="89"/>
  <c r="J22" i="89"/>
  <c r="I22" i="89"/>
  <c r="H22" i="89"/>
  <c r="G22" i="89"/>
  <c r="F22" i="89"/>
  <c r="E22" i="89"/>
  <c r="D22" i="89"/>
  <c r="C22" i="89"/>
  <c r="B22" i="89"/>
  <c r="DN20" i="89"/>
  <c r="DM20" i="89"/>
  <c r="DL20" i="89"/>
  <c r="DK20" i="89"/>
  <c r="DJ20" i="89"/>
  <c r="DI20" i="89"/>
  <c r="DH20" i="89"/>
  <c r="DG20" i="89"/>
  <c r="DF20" i="89"/>
  <c r="DE20" i="89"/>
  <c r="DD20" i="89"/>
  <c r="DC20" i="89"/>
  <c r="DB20" i="89"/>
  <c r="DA20" i="89"/>
  <c r="CZ20" i="89"/>
  <c r="CY20" i="89"/>
  <c r="CX20" i="89"/>
  <c r="CW20" i="89"/>
  <c r="CV20" i="89"/>
  <c r="CU20" i="89"/>
  <c r="CT20" i="89"/>
  <c r="CS20" i="89"/>
  <c r="CR20" i="89"/>
  <c r="CQ20" i="89"/>
  <c r="CP20" i="89"/>
  <c r="CO20" i="89"/>
  <c r="CN20" i="89"/>
  <c r="CM20" i="89"/>
  <c r="CL20" i="89"/>
  <c r="CK20" i="89"/>
  <c r="CJ20" i="89"/>
  <c r="CI20" i="89"/>
  <c r="CH20" i="89"/>
  <c r="CG20" i="89"/>
  <c r="CF20" i="89"/>
  <c r="CE20" i="89"/>
  <c r="CD20" i="89"/>
  <c r="CC20" i="89"/>
  <c r="CB20" i="89"/>
  <c r="CA20" i="89"/>
  <c r="BZ20" i="89"/>
  <c r="BY20" i="89"/>
  <c r="BX20" i="89"/>
  <c r="BW20" i="89"/>
  <c r="BV20" i="89"/>
  <c r="BU20" i="89"/>
  <c r="BT20" i="89"/>
  <c r="BS20" i="89"/>
  <c r="BR20" i="89"/>
  <c r="BQ20" i="89"/>
  <c r="BP20" i="89"/>
  <c r="BO20" i="89"/>
  <c r="BN20" i="89"/>
  <c r="BM20" i="89"/>
  <c r="BL20" i="89"/>
  <c r="BK20" i="89"/>
  <c r="BJ20" i="89"/>
  <c r="BI20" i="89"/>
  <c r="BH20" i="89"/>
  <c r="BG20" i="89"/>
  <c r="BF20" i="89"/>
  <c r="BE20" i="89"/>
  <c r="BD20" i="89"/>
  <c r="BC20" i="89"/>
  <c r="BB20" i="89"/>
  <c r="BA20" i="89"/>
  <c r="AZ20" i="89"/>
  <c r="AY20" i="89"/>
  <c r="AX20" i="89"/>
  <c r="AW20" i="89"/>
  <c r="AV20" i="89"/>
  <c r="AU20" i="89"/>
  <c r="AT20" i="89"/>
  <c r="AS20" i="89"/>
  <c r="AR20" i="89"/>
  <c r="AQ20" i="89"/>
  <c r="AP20" i="89"/>
  <c r="AO20" i="89"/>
  <c r="AN20" i="89"/>
  <c r="AM20" i="89"/>
  <c r="AL20" i="89"/>
  <c r="AK20" i="89"/>
  <c r="AJ20" i="89"/>
  <c r="AI20" i="89"/>
  <c r="AH20" i="89"/>
  <c r="AG20" i="89"/>
  <c r="AF20" i="89"/>
  <c r="AE20" i="89"/>
  <c r="AD20" i="89"/>
  <c r="AC20" i="89"/>
  <c r="AB20" i="89"/>
  <c r="AA20" i="89"/>
  <c r="Z20" i="89"/>
  <c r="Y20" i="89"/>
  <c r="X20" i="89"/>
  <c r="W20" i="89"/>
  <c r="V20" i="89"/>
  <c r="U20" i="89"/>
  <c r="T20" i="89"/>
  <c r="S20" i="89"/>
  <c r="R20" i="89"/>
  <c r="Q20" i="89"/>
  <c r="P20" i="89"/>
  <c r="O20" i="89"/>
  <c r="N20" i="89"/>
  <c r="M20" i="89"/>
  <c r="L20" i="89"/>
  <c r="K20" i="89"/>
  <c r="J20" i="89"/>
  <c r="I20" i="89"/>
  <c r="H20" i="89"/>
  <c r="G20" i="89"/>
  <c r="F20" i="89"/>
  <c r="E20" i="89"/>
  <c r="D20" i="89"/>
  <c r="C20" i="89"/>
  <c r="B20" i="89"/>
  <c r="DN19" i="89"/>
  <c r="DM19" i="89"/>
  <c r="DL19" i="89"/>
  <c r="DK19" i="89"/>
  <c r="DJ19" i="89"/>
  <c r="DI19" i="89"/>
  <c r="DH19" i="89"/>
  <c r="DG19" i="89"/>
  <c r="DF19" i="89"/>
  <c r="DE19" i="89"/>
  <c r="DD19" i="89"/>
  <c r="DC19" i="89"/>
  <c r="DB19" i="89"/>
  <c r="DA19" i="89"/>
  <c r="CZ19" i="89"/>
  <c r="CY19" i="89"/>
  <c r="CX19" i="89"/>
  <c r="CW19" i="89"/>
  <c r="CV19" i="89"/>
  <c r="CU19" i="89"/>
  <c r="CT19" i="89"/>
  <c r="CS19" i="89"/>
  <c r="CR19" i="89"/>
  <c r="CQ19" i="89"/>
  <c r="CP19" i="89"/>
  <c r="CO19" i="89"/>
  <c r="CN19" i="89"/>
  <c r="CM19" i="89"/>
  <c r="CL19" i="89"/>
  <c r="CK19" i="89"/>
  <c r="CJ19" i="89"/>
  <c r="CI19" i="89"/>
  <c r="CH19" i="89"/>
  <c r="CG19" i="89"/>
  <c r="CF19" i="89"/>
  <c r="CE19" i="89"/>
  <c r="CD19" i="89"/>
  <c r="CC19" i="89"/>
  <c r="CB19" i="89"/>
  <c r="CA19" i="89"/>
  <c r="BZ19" i="89"/>
  <c r="BY19" i="89"/>
  <c r="BX19" i="89"/>
  <c r="BW19" i="89"/>
  <c r="BV19" i="89"/>
  <c r="BU19" i="89"/>
  <c r="BT19" i="89"/>
  <c r="BS19" i="89"/>
  <c r="BR19" i="89"/>
  <c r="BQ19" i="89"/>
  <c r="BP19" i="89"/>
  <c r="BO19" i="89"/>
  <c r="BN19" i="89"/>
  <c r="BM19" i="89"/>
  <c r="BL19" i="89"/>
  <c r="BK19" i="89"/>
  <c r="BJ19" i="89"/>
  <c r="BI19" i="89"/>
  <c r="BH19" i="89"/>
  <c r="BG19" i="89"/>
  <c r="BF19" i="89"/>
  <c r="BE19" i="89"/>
  <c r="BD19" i="89"/>
  <c r="BC19" i="89"/>
  <c r="BB19" i="89"/>
  <c r="BA19" i="89"/>
  <c r="AZ19" i="89"/>
  <c r="AY19" i="89"/>
  <c r="AX19" i="89"/>
  <c r="AW19" i="89"/>
  <c r="AV19" i="89"/>
  <c r="AU19" i="89"/>
  <c r="AT19" i="89"/>
  <c r="AS19" i="89"/>
  <c r="AR19" i="89"/>
  <c r="AQ19" i="89"/>
  <c r="AP19" i="89"/>
  <c r="AO19" i="89"/>
  <c r="AN19" i="89"/>
  <c r="AM19" i="89"/>
  <c r="AL19" i="89"/>
  <c r="AK19" i="89"/>
  <c r="AJ19" i="89"/>
  <c r="AI19" i="89"/>
  <c r="AH19" i="89"/>
  <c r="AG19" i="89"/>
  <c r="AF19" i="89"/>
  <c r="AE19" i="89"/>
  <c r="AD19" i="89"/>
  <c r="AC19" i="89"/>
  <c r="AB19" i="89"/>
  <c r="AA19" i="89"/>
  <c r="Z19" i="89"/>
  <c r="Y19" i="89"/>
  <c r="X19" i="89"/>
  <c r="W19" i="89"/>
  <c r="V19" i="89"/>
  <c r="U19" i="89"/>
  <c r="T19" i="89"/>
  <c r="S19" i="89"/>
  <c r="R19" i="89"/>
  <c r="Q19" i="89"/>
  <c r="P19" i="89"/>
  <c r="O19" i="89"/>
  <c r="N19" i="89"/>
  <c r="M19" i="89"/>
  <c r="L19" i="89"/>
  <c r="K19" i="89"/>
  <c r="J19" i="89"/>
  <c r="I19" i="89"/>
  <c r="H19" i="89"/>
  <c r="G19" i="89"/>
  <c r="F19" i="89"/>
  <c r="E19" i="89"/>
  <c r="D19" i="89"/>
  <c r="C19" i="89"/>
  <c r="B19" i="89"/>
  <c r="DN17" i="89"/>
  <c r="DM17" i="89"/>
  <c r="DL17" i="89"/>
  <c r="DK17" i="89"/>
  <c r="DJ17" i="89"/>
  <c r="DI17" i="89"/>
  <c r="DH17" i="89"/>
  <c r="DG17" i="89"/>
  <c r="DF17" i="89"/>
  <c r="DE17" i="89"/>
  <c r="DD17" i="89"/>
  <c r="DC17" i="89"/>
  <c r="DB17" i="89"/>
  <c r="DA17" i="89"/>
  <c r="CZ17" i="89"/>
  <c r="CY17" i="89"/>
  <c r="CX17" i="89"/>
  <c r="CW17" i="89"/>
  <c r="CV17" i="89"/>
  <c r="CU17" i="89"/>
  <c r="CT17" i="89"/>
  <c r="CS17" i="89"/>
  <c r="CR17" i="89"/>
  <c r="CQ17" i="89"/>
  <c r="CP17" i="89"/>
  <c r="CO17" i="89"/>
  <c r="CN17" i="89"/>
  <c r="CM17" i="89"/>
  <c r="CL17" i="89"/>
  <c r="CK17" i="89"/>
  <c r="CJ17" i="89"/>
  <c r="CI17" i="89"/>
  <c r="CH17" i="89"/>
  <c r="CG17" i="89"/>
  <c r="CF17" i="89"/>
  <c r="CE17" i="89"/>
  <c r="CD17" i="89"/>
  <c r="CC17" i="89"/>
  <c r="CB17" i="89"/>
  <c r="CA17" i="89"/>
  <c r="BZ17" i="89"/>
  <c r="BY17" i="89"/>
  <c r="BX17" i="89"/>
  <c r="BW17" i="89"/>
  <c r="BV17" i="89"/>
  <c r="BU17" i="89"/>
  <c r="BT17" i="89"/>
  <c r="BS17" i="89"/>
  <c r="BR17" i="89"/>
  <c r="BQ17" i="89"/>
  <c r="BP17" i="89"/>
  <c r="BO17" i="89"/>
  <c r="BN17" i="89"/>
  <c r="BM17" i="89"/>
  <c r="BL17" i="89"/>
  <c r="BK17" i="89"/>
  <c r="BJ17" i="89"/>
  <c r="BI17" i="89"/>
  <c r="BH17" i="89"/>
  <c r="BG17" i="89"/>
  <c r="BF17" i="89"/>
  <c r="BE17" i="89"/>
  <c r="BD17" i="89"/>
  <c r="BC17" i="89"/>
  <c r="BB17" i="89"/>
  <c r="BA17" i="89"/>
  <c r="AZ17" i="89"/>
  <c r="AY17" i="89"/>
  <c r="AX17" i="89"/>
  <c r="AW17" i="89"/>
  <c r="AV17" i="89"/>
  <c r="AU17" i="89"/>
  <c r="AT17" i="89"/>
  <c r="AS17" i="89"/>
  <c r="AR17" i="89"/>
  <c r="AQ17" i="89"/>
  <c r="AP17" i="89"/>
  <c r="AO17" i="89"/>
  <c r="AN17" i="89"/>
  <c r="AM17" i="89"/>
  <c r="AL17" i="89"/>
  <c r="AK17" i="89"/>
  <c r="AJ17" i="89"/>
  <c r="AI17" i="89"/>
  <c r="AH17" i="89"/>
  <c r="AG17" i="89"/>
  <c r="AF17" i="89"/>
  <c r="AE17" i="89"/>
  <c r="AD17" i="89"/>
  <c r="AC17" i="89"/>
  <c r="AB17" i="89"/>
  <c r="AA17" i="89"/>
  <c r="Z17" i="89"/>
  <c r="Y17" i="89"/>
  <c r="X17" i="89"/>
  <c r="W17" i="89"/>
  <c r="V17" i="89"/>
  <c r="U17" i="89"/>
  <c r="T17" i="89"/>
  <c r="S17" i="89"/>
  <c r="R17" i="89"/>
  <c r="Q17" i="89"/>
  <c r="P17" i="89"/>
  <c r="O17" i="89"/>
  <c r="N17" i="89"/>
  <c r="M17" i="89"/>
  <c r="L17" i="89"/>
  <c r="K17" i="89"/>
  <c r="J17" i="89"/>
  <c r="I17" i="89"/>
  <c r="H17" i="89"/>
  <c r="G17" i="89"/>
  <c r="F17" i="89"/>
  <c r="E17" i="89"/>
  <c r="D17" i="89"/>
  <c r="C17" i="89"/>
  <c r="B17" i="89"/>
  <c r="DN16" i="89"/>
  <c r="DM16" i="89"/>
  <c r="DL16" i="89"/>
  <c r="DK16" i="89"/>
  <c r="DJ16" i="89"/>
  <c r="DI16" i="89"/>
  <c r="DH16" i="89"/>
  <c r="DG16" i="89"/>
  <c r="DF16" i="89"/>
  <c r="DE16" i="89"/>
  <c r="DD16" i="89"/>
  <c r="DC16" i="89"/>
  <c r="DB16" i="89"/>
  <c r="DA16" i="89"/>
  <c r="CZ16" i="89"/>
  <c r="CY16" i="89"/>
  <c r="CX16" i="89"/>
  <c r="CW16" i="89"/>
  <c r="CV16" i="89"/>
  <c r="CU16" i="89"/>
  <c r="CT16" i="89"/>
  <c r="CS16" i="89"/>
  <c r="CR16" i="89"/>
  <c r="CQ16" i="89"/>
  <c r="CP16" i="89"/>
  <c r="CO16" i="89"/>
  <c r="CN16" i="89"/>
  <c r="CM16" i="89"/>
  <c r="CL16" i="89"/>
  <c r="CK16" i="89"/>
  <c r="CJ16" i="89"/>
  <c r="CI16" i="89"/>
  <c r="CH16" i="89"/>
  <c r="CG16" i="89"/>
  <c r="CF16" i="89"/>
  <c r="CE16" i="89"/>
  <c r="CD16" i="89"/>
  <c r="CC16" i="89"/>
  <c r="CB16" i="89"/>
  <c r="CA16" i="89"/>
  <c r="BZ16" i="89"/>
  <c r="BY16" i="89"/>
  <c r="BX16" i="89"/>
  <c r="BW16" i="89"/>
  <c r="BV16" i="89"/>
  <c r="BU16" i="89"/>
  <c r="BT16" i="89"/>
  <c r="BS16" i="89"/>
  <c r="BR16" i="89"/>
  <c r="BQ16" i="89"/>
  <c r="BP16" i="89"/>
  <c r="BO16" i="89"/>
  <c r="BN16" i="89"/>
  <c r="BM16" i="89"/>
  <c r="BL16" i="89"/>
  <c r="BK16" i="89"/>
  <c r="BJ16" i="89"/>
  <c r="BI16" i="89"/>
  <c r="BH16" i="89"/>
  <c r="BG16" i="89"/>
  <c r="BF16" i="89"/>
  <c r="BE16" i="89"/>
  <c r="BD16" i="89"/>
  <c r="BC16" i="89"/>
  <c r="BB16" i="89"/>
  <c r="BA16" i="89"/>
  <c r="AZ16" i="89"/>
  <c r="AY16" i="89"/>
  <c r="AX16" i="89"/>
  <c r="AW16" i="89"/>
  <c r="AV16" i="89"/>
  <c r="AU16" i="89"/>
  <c r="AT16" i="89"/>
  <c r="AS16" i="89"/>
  <c r="AR16" i="89"/>
  <c r="AQ16" i="89"/>
  <c r="AP16" i="89"/>
  <c r="AO16" i="89"/>
  <c r="AN16" i="89"/>
  <c r="AM16" i="89"/>
  <c r="AL16" i="89"/>
  <c r="AK16" i="89"/>
  <c r="AJ16" i="89"/>
  <c r="AI16" i="89"/>
  <c r="AH16" i="89"/>
  <c r="AG16" i="89"/>
  <c r="AF16" i="89"/>
  <c r="AE16" i="89"/>
  <c r="AD16" i="89"/>
  <c r="AC16" i="89"/>
  <c r="AB16" i="89"/>
  <c r="AA16" i="89"/>
  <c r="Z16" i="89"/>
  <c r="Y16" i="89"/>
  <c r="X16" i="89"/>
  <c r="W16" i="89"/>
  <c r="V16" i="89"/>
  <c r="U16" i="89"/>
  <c r="T16" i="89"/>
  <c r="S16" i="89"/>
  <c r="R16" i="89"/>
  <c r="Q16" i="89"/>
  <c r="P16" i="89"/>
  <c r="O16" i="89"/>
  <c r="N16" i="89"/>
  <c r="M16" i="89"/>
  <c r="L16" i="89"/>
  <c r="K16" i="89"/>
  <c r="J16" i="89"/>
  <c r="I16" i="89"/>
  <c r="H16" i="89"/>
  <c r="G16" i="89"/>
  <c r="F16" i="89"/>
  <c r="E16" i="89"/>
  <c r="D16" i="89"/>
  <c r="C16" i="89"/>
  <c r="B16" i="89"/>
  <c r="DN14" i="89"/>
  <c r="DM14" i="89"/>
  <c r="DL14" i="89"/>
  <c r="DK14" i="89"/>
  <c r="DJ14" i="89"/>
  <c r="DI14" i="89"/>
  <c r="DH14" i="89"/>
  <c r="DG14" i="89"/>
  <c r="DF14" i="89"/>
  <c r="DE14" i="89"/>
  <c r="DD14" i="89"/>
  <c r="DC14" i="89"/>
  <c r="DB14" i="89"/>
  <c r="DA14" i="89"/>
  <c r="CZ14" i="89"/>
  <c r="CY14" i="89"/>
  <c r="CX14" i="89"/>
  <c r="CW14" i="89"/>
  <c r="CV14" i="89"/>
  <c r="CU14" i="89"/>
  <c r="CT14" i="89"/>
  <c r="CS14" i="89"/>
  <c r="CR14" i="89"/>
  <c r="CQ14" i="89"/>
  <c r="CP14" i="89"/>
  <c r="CO14" i="89"/>
  <c r="CN14" i="89"/>
  <c r="CM14" i="89"/>
  <c r="CL14" i="89"/>
  <c r="CK14" i="89"/>
  <c r="CJ14" i="89"/>
  <c r="CI14" i="89"/>
  <c r="CH14" i="89"/>
  <c r="CG14" i="89"/>
  <c r="CF14" i="89"/>
  <c r="CE14" i="89"/>
  <c r="CD14" i="89"/>
  <c r="CC14" i="89"/>
  <c r="CB14" i="89"/>
  <c r="CA14" i="89"/>
  <c r="BZ14" i="89"/>
  <c r="BY14" i="89"/>
  <c r="BX14" i="89"/>
  <c r="BW14" i="89"/>
  <c r="BV14" i="89"/>
  <c r="BU14" i="89"/>
  <c r="BT14" i="89"/>
  <c r="BS14" i="89"/>
  <c r="BR14" i="89"/>
  <c r="BQ14" i="89"/>
  <c r="BP14" i="89"/>
  <c r="BO14" i="89"/>
  <c r="BN14" i="89"/>
  <c r="BM14" i="89"/>
  <c r="BL14" i="89"/>
  <c r="BK14" i="89"/>
  <c r="BJ14" i="89"/>
  <c r="BI14" i="89"/>
  <c r="BH14" i="89"/>
  <c r="BG14" i="89"/>
  <c r="BF14" i="89"/>
  <c r="BE14" i="89"/>
  <c r="BD14" i="89"/>
  <c r="BC14" i="89"/>
  <c r="BB14" i="89"/>
  <c r="BA14" i="89"/>
  <c r="AZ14" i="89"/>
  <c r="AY14" i="89"/>
  <c r="AX14" i="89"/>
  <c r="AW14" i="89"/>
  <c r="AV14" i="89"/>
  <c r="AU14" i="89"/>
  <c r="AT14" i="89"/>
  <c r="AS14" i="89"/>
  <c r="AR14" i="89"/>
  <c r="AQ14" i="89"/>
  <c r="AP14" i="89"/>
  <c r="AO14" i="89"/>
  <c r="AN14" i="89"/>
  <c r="AM14" i="89"/>
  <c r="AL14" i="89"/>
  <c r="AK14" i="89"/>
  <c r="AJ14" i="89"/>
  <c r="AI14" i="89"/>
  <c r="AH14" i="89"/>
  <c r="AG14" i="89"/>
  <c r="AF14" i="89"/>
  <c r="AE14" i="89"/>
  <c r="AD14" i="89"/>
  <c r="AC14" i="89"/>
  <c r="AB14" i="89"/>
  <c r="AA14" i="89"/>
  <c r="Z14" i="89"/>
  <c r="Y14" i="89"/>
  <c r="X14" i="89"/>
  <c r="W14" i="89"/>
  <c r="V14" i="89"/>
  <c r="U14" i="89"/>
  <c r="T14" i="89"/>
  <c r="S14" i="89"/>
  <c r="R14" i="89"/>
  <c r="Q14" i="89"/>
  <c r="P14" i="89"/>
  <c r="O14" i="89"/>
  <c r="N14" i="89"/>
  <c r="M14" i="89"/>
  <c r="L14" i="89"/>
  <c r="K14" i="89"/>
  <c r="J14" i="89"/>
  <c r="I14" i="89"/>
  <c r="H14" i="89"/>
  <c r="G14" i="89"/>
  <c r="F14" i="89"/>
  <c r="E14" i="89"/>
  <c r="D14" i="89"/>
  <c r="C14" i="89"/>
  <c r="B14" i="89"/>
  <c r="DN13" i="89"/>
  <c r="DM13" i="89"/>
  <c r="DL13" i="89"/>
  <c r="DK13" i="89"/>
  <c r="DJ13" i="89"/>
  <c r="DI13" i="89"/>
  <c r="DH13" i="89"/>
  <c r="DG13" i="89"/>
  <c r="DF13" i="89"/>
  <c r="DE13" i="89"/>
  <c r="DD13" i="89"/>
  <c r="DC13" i="89"/>
  <c r="DB13" i="89"/>
  <c r="DA13" i="89"/>
  <c r="CZ13" i="89"/>
  <c r="CY13" i="89"/>
  <c r="CX13" i="89"/>
  <c r="CW13" i="89"/>
  <c r="CV13" i="89"/>
  <c r="CU13" i="89"/>
  <c r="CT13" i="89"/>
  <c r="CS13" i="89"/>
  <c r="CR13" i="89"/>
  <c r="CQ13" i="89"/>
  <c r="CP13" i="89"/>
  <c r="CO13" i="89"/>
  <c r="CN13" i="89"/>
  <c r="CM13" i="89"/>
  <c r="CL13" i="89"/>
  <c r="CK13" i="89"/>
  <c r="CJ13" i="89"/>
  <c r="CI13" i="89"/>
  <c r="CH13" i="89"/>
  <c r="CG13" i="89"/>
  <c r="CF13" i="89"/>
  <c r="CE13" i="89"/>
  <c r="CD13" i="89"/>
  <c r="CC13" i="89"/>
  <c r="CB13" i="89"/>
  <c r="CA13" i="89"/>
  <c r="BZ13" i="89"/>
  <c r="BY13" i="89"/>
  <c r="BX13" i="89"/>
  <c r="BW13" i="89"/>
  <c r="BV13" i="89"/>
  <c r="BU13" i="89"/>
  <c r="BT13" i="89"/>
  <c r="BS13" i="89"/>
  <c r="BR13" i="89"/>
  <c r="BQ13" i="89"/>
  <c r="BP13" i="89"/>
  <c r="BO13" i="89"/>
  <c r="BN13" i="89"/>
  <c r="BM13" i="89"/>
  <c r="BL13" i="89"/>
  <c r="BK13" i="89"/>
  <c r="BJ13" i="89"/>
  <c r="BI13" i="89"/>
  <c r="BH13" i="89"/>
  <c r="BG13" i="89"/>
  <c r="BF13" i="89"/>
  <c r="BE13" i="89"/>
  <c r="BD13" i="89"/>
  <c r="BC13" i="89"/>
  <c r="BB13" i="89"/>
  <c r="BA13" i="89"/>
  <c r="AZ13" i="89"/>
  <c r="AY13" i="89"/>
  <c r="AX13" i="89"/>
  <c r="AW13" i="89"/>
  <c r="AV13" i="89"/>
  <c r="AU13" i="89"/>
  <c r="AT13" i="89"/>
  <c r="AS13" i="89"/>
  <c r="AR13" i="89"/>
  <c r="AQ13" i="89"/>
  <c r="AP13" i="89"/>
  <c r="AO13" i="89"/>
  <c r="AN13" i="89"/>
  <c r="AM13" i="89"/>
  <c r="AL13" i="89"/>
  <c r="AK13" i="89"/>
  <c r="AJ13" i="89"/>
  <c r="AI13" i="89"/>
  <c r="AH13" i="89"/>
  <c r="AG13" i="89"/>
  <c r="AF13" i="89"/>
  <c r="AE13" i="89"/>
  <c r="AD13" i="89"/>
  <c r="AC13" i="89"/>
  <c r="AB13" i="89"/>
  <c r="AA13" i="89"/>
  <c r="Z13" i="89"/>
  <c r="Y13" i="89"/>
  <c r="X13" i="89"/>
  <c r="W13" i="89"/>
  <c r="V13" i="89"/>
  <c r="U13" i="89"/>
  <c r="T13" i="89"/>
  <c r="S13" i="89"/>
  <c r="R13" i="89"/>
  <c r="Q13" i="89"/>
  <c r="P13" i="89"/>
  <c r="O13" i="89"/>
  <c r="N13" i="89"/>
  <c r="M13" i="89"/>
  <c r="L13" i="89"/>
  <c r="K13" i="89"/>
  <c r="J13" i="89"/>
  <c r="I13" i="89"/>
  <c r="H13" i="89"/>
  <c r="G13" i="89"/>
  <c r="F13" i="89"/>
  <c r="E13" i="89"/>
  <c r="D13" i="89"/>
  <c r="C13" i="89"/>
  <c r="B13" i="89"/>
  <c r="DN11" i="89"/>
  <c r="DM11" i="89"/>
  <c r="DL11" i="89"/>
  <c r="DK11" i="89"/>
  <c r="DJ11" i="89"/>
  <c r="DI11" i="89"/>
  <c r="DH11" i="89"/>
  <c r="DG11" i="89"/>
  <c r="DF11" i="89"/>
  <c r="DE11" i="89"/>
  <c r="DD11" i="89"/>
  <c r="DC11" i="89"/>
  <c r="DB11" i="89"/>
  <c r="DA11" i="89"/>
  <c r="CZ11" i="89"/>
  <c r="CY11" i="89"/>
  <c r="CX11" i="89"/>
  <c r="CW11" i="89"/>
  <c r="CV11" i="89"/>
  <c r="CU11" i="89"/>
  <c r="CT11" i="89"/>
  <c r="CS11" i="89"/>
  <c r="CR11" i="89"/>
  <c r="CQ11" i="89"/>
  <c r="CP11" i="89"/>
  <c r="CO11" i="89"/>
  <c r="CN11" i="89"/>
  <c r="CM11" i="89"/>
  <c r="CL11" i="89"/>
  <c r="CK11" i="89"/>
  <c r="CJ11" i="89"/>
  <c r="CI11" i="89"/>
  <c r="CH11" i="89"/>
  <c r="CG11" i="89"/>
  <c r="CF11" i="89"/>
  <c r="CE11" i="89"/>
  <c r="CD11" i="89"/>
  <c r="CC11" i="89"/>
  <c r="CB11" i="89"/>
  <c r="CA11" i="89"/>
  <c r="BZ11" i="89"/>
  <c r="BY11" i="89"/>
  <c r="BX11" i="89"/>
  <c r="BW11" i="89"/>
  <c r="BV11" i="89"/>
  <c r="BU11" i="89"/>
  <c r="BT11" i="89"/>
  <c r="BS11" i="89"/>
  <c r="BR11" i="89"/>
  <c r="BQ11" i="89"/>
  <c r="BP11" i="89"/>
  <c r="BO11" i="89"/>
  <c r="BN11" i="89"/>
  <c r="BM11" i="89"/>
  <c r="BL11" i="89"/>
  <c r="BK11" i="89"/>
  <c r="BJ11" i="89"/>
  <c r="BI11" i="89"/>
  <c r="BH11" i="89"/>
  <c r="BG11" i="89"/>
  <c r="BF11" i="89"/>
  <c r="BE11" i="89"/>
  <c r="BD11" i="89"/>
  <c r="BC11" i="89"/>
  <c r="BB11" i="89"/>
  <c r="BA11" i="89"/>
  <c r="AZ11" i="89"/>
  <c r="AY11" i="89"/>
  <c r="AX11" i="89"/>
  <c r="AW11" i="89"/>
  <c r="AV11" i="89"/>
  <c r="AU11" i="89"/>
  <c r="AT11" i="89"/>
  <c r="AS11" i="89"/>
  <c r="AR11" i="89"/>
  <c r="AQ11" i="89"/>
  <c r="AP11" i="89"/>
  <c r="AO11" i="89"/>
  <c r="AN11" i="89"/>
  <c r="AM11" i="89"/>
  <c r="AL11" i="89"/>
  <c r="AK11" i="89"/>
  <c r="AJ11" i="89"/>
  <c r="AI11" i="89"/>
  <c r="AH11" i="89"/>
  <c r="AG11" i="89"/>
  <c r="AF11" i="89"/>
  <c r="AE11" i="89"/>
  <c r="AD11" i="89"/>
  <c r="AC11" i="89"/>
  <c r="AB11" i="89"/>
  <c r="AA11" i="89"/>
  <c r="Z11" i="89"/>
  <c r="Y11" i="89"/>
  <c r="X11" i="89"/>
  <c r="W11" i="89"/>
  <c r="V11" i="89"/>
  <c r="U11" i="89"/>
  <c r="T11" i="89"/>
  <c r="S11" i="89"/>
  <c r="R11" i="89"/>
  <c r="Q11" i="89"/>
  <c r="P11" i="89"/>
  <c r="O11" i="89"/>
  <c r="N11" i="89"/>
  <c r="M11" i="89"/>
  <c r="L11" i="89"/>
  <c r="K11" i="89"/>
  <c r="J11" i="89"/>
  <c r="I11" i="89"/>
  <c r="H11" i="89"/>
  <c r="G11" i="89"/>
  <c r="F11" i="89"/>
  <c r="E11" i="89"/>
  <c r="D11" i="89"/>
  <c r="C11" i="89"/>
  <c r="B11" i="89"/>
  <c r="DN10" i="89"/>
  <c r="DM10" i="89"/>
  <c r="DL10" i="89"/>
  <c r="DK10" i="89"/>
  <c r="DJ10" i="89"/>
  <c r="DI10" i="89"/>
  <c r="DH10" i="89"/>
  <c r="DG10" i="89"/>
  <c r="DF10" i="89"/>
  <c r="DE10" i="89"/>
  <c r="DD10" i="89"/>
  <c r="DC10" i="89"/>
  <c r="DB10" i="89"/>
  <c r="DA10" i="89"/>
  <c r="CZ10" i="89"/>
  <c r="CY10" i="89"/>
  <c r="CX10" i="89"/>
  <c r="CW10" i="89"/>
  <c r="CV10" i="89"/>
  <c r="CU10" i="89"/>
  <c r="CT10" i="89"/>
  <c r="CS10" i="89"/>
  <c r="CR10" i="89"/>
  <c r="CQ10" i="89"/>
  <c r="CP10" i="89"/>
  <c r="CO10" i="89"/>
  <c r="CN10" i="89"/>
  <c r="CM10" i="89"/>
  <c r="CL10" i="89"/>
  <c r="CK10" i="89"/>
  <c r="CJ10" i="89"/>
  <c r="CI10" i="89"/>
  <c r="CH10" i="89"/>
  <c r="CG10" i="89"/>
  <c r="CF10" i="89"/>
  <c r="CE10" i="89"/>
  <c r="CD10" i="89"/>
  <c r="CC10" i="89"/>
  <c r="CB10" i="89"/>
  <c r="CA10" i="89"/>
  <c r="BZ10" i="89"/>
  <c r="BY10" i="89"/>
  <c r="BX10" i="89"/>
  <c r="BW10" i="89"/>
  <c r="BV10" i="89"/>
  <c r="BU10" i="89"/>
  <c r="BT10" i="89"/>
  <c r="BS10" i="89"/>
  <c r="BR10" i="89"/>
  <c r="BQ10" i="89"/>
  <c r="BP10" i="89"/>
  <c r="BO10" i="89"/>
  <c r="BN10" i="89"/>
  <c r="BM10" i="89"/>
  <c r="BL10" i="89"/>
  <c r="BK10" i="89"/>
  <c r="BJ10" i="89"/>
  <c r="BI10" i="89"/>
  <c r="BH10" i="89"/>
  <c r="BG10" i="89"/>
  <c r="BF10" i="89"/>
  <c r="BE10" i="89"/>
  <c r="BD10" i="89"/>
  <c r="BC10" i="89"/>
  <c r="BB10" i="89"/>
  <c r="BA10" i="89"/>
  <c r="AZ10" i="89"/>
  <c r="AY10" i="89"/>
  <c r="AX10" i="89"/>
  <c r="AW10" i="89"/>
  <c r="AV10" i="89"/>
  <c r="AU10" i="89"/>
  <c r="AT10" i="89"/>
  <c r="AS10" i="89"/>
  <c r="AR10" i="89"/>
  <c r="AQ10" i="89"/>
  <c r="AP10" i="89"/>
  <c r="AO10" i="89"/>
  <c r="AN10" i="89"/>
  <c r="AM10" i="89"/>
  <c r="AL10" i="89"/>
  <c r="AK10" i="89"/>
  <c r="AJ10" i="89"/>
  <c r="AI10" i="89"/>
  <c r="AH10"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E10" i="89"/>
  <c r="D10" i="89"/>
  <c r="C10" i="89"/>
  <c r="B10" i="89"/>
  <c r="DN8" i="89"/>
  <c r="DM8" i="89"/>
  <c r="DL8" i="89"/>
  <c r="DK8" i="89"/>
  <c r="DJ8" i="89"/>
  <c r="DI8" i="89"/>
  <c r="DH8" i="89"/>
  <c r="DG8" i="89"/>
  <c r="DF8" i="89"/>
  <c r="DE8" i="89"/>
  <c r="DD8" i="89"/>
  <c r="DC8" i="89"/>
  <c r="DB8" i="89"/>
  <c r="DA8" i="89"/>
  <c r="CZ8" i="89"/>
  <c r="CY8" i="89"/>
  <c r="CX8" i="89"/>
  <c r="CW8" i="89"/>
  <c r="CV8" i="89"/>
  <c r="CU8" i="89"/>
  <c r="CT8" i="89"/>
  <c r="CS8" i="89"/>
  <c r="CR8" i="89"/>
  <c r="CQ8" i="89"/>
  <c r="CP8" i="89"/>
  <c r="CO8" i="89"/>
  <c r="CN8" i="89"/>
  <c r="CM8" i="89"/>
  <c r="CL8" i="89"/>
  <c r="CK8" i="89"/>
  <c r="CJ8" i="89"/>
  <c r="CI8" i="89"/>
  <c r="CH8" i="89"/>
  <c r="CG8" i="89"/>
  <c r="CF8" i="89"/>
  <c r="CE8" i="89"/>
  <c r="CD8" i="89"/>
  <c r="CC8" i="89"/>
  <c r="CB8" i="89"/>
  <c r="CA8" i="89"/>
  <c r="BZ8" i="89"/>
  <c r="BY8" i="89"/>
  <c r="BX8" i="89"/>
  <c r="BW8" i="89"/>
  <c r="BV8" i="89"/>
  <c r="BU8" i="89"/>
  <c r="BT8" i="89"/>
  <c r="BS8" i="89"/>
  <c r="BR8" i="89"/>
  <c r="BQ8" i="89"/>
  <c r="BP8" i="89"/>
  <c r="BO8" i="89"/>
  <c r="BN8" i="89"/>
  <c r="BM8" i="89"/>
  <c r="BL8" i="89"/>
  <c r="BK8" i="89"/>
  <c r="BJ8" i="89"/>
  <c r="BI8" i="89"/>
  <c r="BH8" i="89"/>
  <c r="BG8" i="89"/>
  <c r="BF8" i="89"/>
  <c r="BE8" i="89"/>
  <c r="BD8" i="89"/>
  <c r="BC8" i="89"/>
  <c r="BB8" i="89"/>
  <c r="BA8" i="89"/>
  <c r="AZ8" i="89"/>
  <c r="AY8" i="89"/>
  <c r="AX8" i="89"/>
  <c r="AW8" i="89"/>
  <c r="AV8" i="89"/>
  <c r="AU8" i="89"/>
  <c r="AT8" i="89"/>
  <c r="AS8" i="89"/>
  <c r="AR8" i="89"/>
  <c r="AQ8" i="89"/>
  <c r="AP8" i="89"/>
  <c r="AO8" i="89"/>
  <c r="AN8" i="89"/>
  <c r="AM8" i="89"/>
  <c r="AL8" i="89"/>
  <c r="AK8" i="89"/>
  <c r="AJ8" i="89"/>
  <c r="AI8" i="89"/>
  <c r="AH8" i="89"/>
  <c r="AG8" i="89"/>
  <c r="AF8" i="89"/>
  <c r="AE8" i="89"/>
  <c r="AD8" i="89"/>
  <c r="AC8" i="89"/>
  <c r="AB8" i="89"/>
  <c r="AA8" i="89"/>
  <c r="Z8" i="89"/>
  <c r="Y8" i="89"/>
  <c r="X8" i="89"/>
  <c r="W8" i="89"/>
  <c r="V8" i="89"/>
  <c r="U8" i="89"/>
  <c r="T8" i="89"/>
  <c r="S8" i="89"/>
  <c r="R8" i="89"/>
  <c r="Q8" i="89"/>
  <c r="P8" i="89"/>
  <c r="O8" i="89"/>
  <c r="N8" i="89"/>
  <c r="M8" i="89"/>
  <c r="L8" i="89"/>
  <c r="K8" i="89"/>
  <c r="J8" i="89"/>
  <c r="I8" i="89"/>
  <c r="H8" i="89"/>
  <c r="G8" i="89"/>
  <c r="F8" i="89"/>
  <c r="E8" i="89"/>
  <c r="D8" i="89"/>
  <c r="C8" i="89"/>
  <c r="B8" i="89"/>
  <c r="DN7" i="89"/>
  <c r="DM7" i="89"/>
  <c r="DL7" i="89"/>
  <c r="DK7" i="89"/>
  <c r="DJ7" i="89"/>
  <c r="DI7" i="89"/>
  <c r="DH7" i="89"/>
  <c r="DG7" i="89"/>
  <c r="DF7" i="89"/>
  <c r="DE7" i="89"/>
  <c r="DD7" i="89"/>
  <c r="DC7" i="89"/>
  <c r="DB7" i="89"/>
  <c r="DA7" i="89"/>
  <c r="CZ7" i="89"/>
  <c r="CY7" i="89"/>
  <c r="CX7" i="89"/>
  <c r="CW7" i="89"/>
  <c r="CV7" i="89"/>
  <c r="CU7" i="89"/>
  <c r="CT7" i="89"/>
  <c r="CS7" i="89"/>
  <c r="CR7" i="89"/>
  <c r="CQ7" i="89"/>
  <c r="CP7" i="89"/>
  <c r="CO7" i="89"/>
  <c r="CN7" i="89"/>
  <c r="CM7" i="89"/>
  <c r="CL7" i="89"/>
  <c r="CK7" i="89"/>
  <c r="CJ7" i="89"/>
  <c r="CI7" i="89"/>
  <c r="CH7" i="89"/>
  <c r="CG7" i="89"/>
  <c r="CF7" i="89"/>
  <c r="CE7" i="89"/>
  <c r="CD7" i="89"/>
  <c r="CC7" i="89"/>
  <c r="CB7" i="89"/>
  <c r="CA7" i="89"/>
  <c r="BZ7" i="89"/>
  <c r="BY7" i="89"/>
  <c r="BX7" i="89"/>
  <c r="BW7" i="89"/>
  <c r="BV7" i="89"/>
  <c r="BU7" i="89"/>
  <c r="BT7" i="89"/>
  <c r="BS7" i="89"/>
  <c r="BR7" i="89"/>
  <c r="BQ7" i="89"/>
  <c r="BP7" i="89"/>
  <c r="BO7" i="89"/>
  <c r="BN7" i="89"/>
  <c r="BM7" i="89"/>
  <c r="BL7" i="89"/>
  <c r="BK7" i="89"/>
  <c r="BJ7" i="89"/>
  <c r="BI7" i="89"/>
  <c r="BH7" i="89"/>
  <c r="BG7" i="89"/>
  <c r="BF7" i="89"/>
  <c r="BE7" i="89"/>
  <c r="BD7" i="89"/>
  <c r="BC7" i="89"/>
  <c r="BB7" i="89"/>
  <c r="BA7" i="89"/>
  <c r="AZ7" i="89"/>
  <c r="AY7" i="89"/>
  <c r="AX7" i="89"/>
  <c r="AW7" i="89"/>
  <c r="AV7" i="89"/>
  <c r="AU7" i="89"/>
  <c r="AT7" i="89"/>
  <c r="AS7" i="89"/>
  <c r="AR7" i="89"/>
  <c r="AQ7" i="89"/>
  <c r="AP7" i="89"/>
  <c r="AO7" i="89"/>
  <c r="AN7" i="89"/>
  <c r="AM7" i="89"/>
  <c r="AL7" i="89"/>
  <c r="AK7" i="89"/>
  <c r="AJ7" i="89"/>
  <c r="AI7" i="89"/>
  <c r="AH7" i="89"/>
  <c r="AG7" i="89"/>
  <c r="AF7" i="89"/>
  <c r="AE7" i="89"/>
  <c r="AD7" i="89"/>
  <c r="AC7" i="89"/>
  <c r="AB7" i="89"/>
  <c r="AA7" i="89"/>
  <c r="Z7" i="89"/>
  <c r="Y7" i="89"/>
  <c r="X7" i="89"/>
  <c r="W7" i="89"/>
  <c r="V7" i="89"/>
  <c r="U7" i="89"/>
  <c r="T7" i="89"/>
  <c r="S7" i="89"/>
  <c r="R7" i="89"/>
  <c r="Q7" i="89"/>
  <c r="P7" i="89"/>
  <c r="O7" i="89"/>
  <c r="N7" i="89"/>
  <c r="M7" i="89"/>
  <c r="L7" i="89"/>
  <c r="K7" i="89"/>
  <c r="J7" i="89"/>
  <c r="I7" i="89"/>
  <c r="H7" i="89"/>
  <c r="G7" i="89"/>
  <c r="F7" i="89"/>
  <c r="E7" i="89"/>
  <c r="D7" i="89"/>
  <c r="C7" i="89"/>
  <c r="B7" i="89"/>
  <c r="DN5" i="89"/>
  <c r="DM5" i="89"/>
  <c r="DL5" i="89"/>
  <c r="DK5" i="89"/>
  <c r="DJ5" i="89"/>
  <c r="DI5" i="89"/>
  <c r="DH5" i="89"/>
  <c r="DG5" i="89"/>
  <c r="DF5" i="89"/>
  <c r="DE5" i="89"/>
  <c r="DD5" i="89"/>
  <c r="DC5" i="89"/>
  <c r="DB5" i="89"/>
  <c r="DA5" i="89"/>
  <c r="CZ5" i="89"/>
  <c r="CY5" i="89"/>
  <c r="CX5" i="89"/>
  <c r="CW5" i="89"/>
  <c r="CV5" i="89"/>
  <c r="CU5" i="89"/>
  <c r="CT5" i="89"/>
  <c r="CS5" i="89"/>
  <c r="CR5" i="89"/>
  <c r="CQ5" i="89"/>
  <c r="CP5" i="89"/>
  <c r="CO5" i="89"/>
  <c r="CN5" i="89"/>
  <c r="CM5" i="89"/>
  <c r="CL5" i="89"/>
  <c r="CK5" i="89"/>
  <c r="CJ5" i="89"/>
  <c r="CI5" i="89"/>
  <c r="CH5" i="89"/>
  <c r="CG5" i="89"/>
  <c r="CF5" i="89"/>
  <c r="CE5" i="89"/>
  <c r="CD5" i="89"/>
  <c r="CC5" i="89"/>
  <c r="CB5" i="89"/>
  <c r="CA5" i="89"/>
  <c r="BZ5" i="89"/>
  <c r="BY5" i="89"/>
  <c r="BX5" i="89"/>
  <c r="BW5" i="89"/>
  <c r="BV5" i="89"/>
  <c r="BU5" i="89"/>
  <c r="BT5" i="89"/>
  <c r="BS5" i="89"/>
  <c r="BR5" i="89"/>
  <c r="BQ5" i="89"/>
  <c r="BP5" i="89"/>
  <c r="BO5" i="89"/>
  <c r="BN5" i="89"/>
  <c r="BM5" i="89"/>
  <c r="BL5" i="89"/>
  <c r="BK5" i="89"/>
  <c r="BJ5" i="89"/>
  <c r="BI5" i="89"/>
  <c r="BH5" i="89"/>
  <c r="BG5" i="89"/>
  <c r="BF5" i="89"/>
  <c r="BE5" i="89"/>
  <c r="BD5" i="89"/>
  <c r="BC5" i="89"/>
  <c r="BB5" i="89"/>
  <c r="BA5" i="89"/>
  <c r="AZ5" i="89"/>
  <c r="AY5" i="89"/>
  <c r="AX5" i="89"/>
  <c r="AW5" i="89"/>
  <c r="AV5" i="89"/>
  <c r="AU5" i="89"/>
  <c r="AT5" i="89"/>
  <c r="AS5" i="89"/>
  <c r="AR5" i="89"/>
  <c r="AQ5" i="89"/>
  <c r="AP5" i="89"/>
  <c r="AO5" i="89"/>
  <c r="AN5" i="89"/>
  <c r="AM5" i="89"/>
  <c r="AL5" i="89"/>
  <c r="AK5" i="89"/>
  <c r="AJ5" i="89"/>
  <c r="AI5" i="89"/>
  <c r="AH5" i="89"/>
  <c r="AG5" i="89"/>
  <c r="AF5" i="89"/>
  <c r="AE5" i="89"/>
  <c r="AD5" i="89"/>
  <c r="AC5" i="89"/>
  <c r="AB5" i="89"/>
  <c r="AA5" i="89"/>
  <c r="Z5" i="89"/>
  <c r="Y5" i="89"/>
  <c r="X5" i="89"/>
  <c r="W5" i="89"/>
  <c r="V5" i="89"/>
  <c r="U5" i="89"/>
  <c r="T5" i="89"/>
  <c r="S5" i="89"/>
  <c r="R5" i="89"/>
  <c r="Q5" i="89"/>
  <c r="P5" i="89"/>
  <c r="O5" i="89"/>
  <c r="N5" i="89"/>
  <c r="M5" i="89"/>
  <c r="L5" i="89"/>
  <c r="K5" i="89"/>
  <c r="J5" i="89"/>
  <c r="I5" i="89"/>
  <c r="H5" i="89"/>
  <c r="G5" i="89"/>
  <c r="F5" i="89"/>
  <c r="E5" i="89"/>
  <c r="D5" i="89"/>
  <c r="C5" i="89"/>
  <c r="B5" i="89"/>
  <c r="DN4" i="89"/>
  <c r="DM4" i="89"/>
  <c r="DL4" i="89"/>
  <c r="DK4" i="89"/>
  <c r="DJ4" i="89"/>
  <c r="DI4" i="89"/>
  <c r="DH4" i="89"/>
  <c r="DG4" i="89"/>
  <c r="DF4" i="89"/>
  <c r="DE4" i="89"/>
  <c r="DD4" i="89"/>
  <c r="DC4" i="89"/>
  <c r="DB4" i="89"/>
  <c r="DA4" i="89"/>
  <c r="CZ4" i="89"/>
  <c r="CY4" i="89"/>
  <c r="CX4" i="89"/>
  <c r="CW4" i="89"/>
  <c r="CV4" i="89"/>
  <c r="CU4" i="89"/>
  <c r="CT4" i="89"/>
  <c r="CS4" i="89"/>
  <c r="CR4" i="89"/>
  <c r="CQ4" i="89"/>
  <c r="CP4" i="89"/>
  <c r="CO4" i="89"/>
  <c r="CN4" i="89"/>
  <c r="CM4" i="89"/>
  <c r="CL4" i="89"/>
  <c r="CK4" i="89"/>
  <c r="CJ4" i="89"/>
  <c r="CI4" i="89"/>
  <c r="CH4" i="89"/>
  <c r="CG4" i="89"/>
  <c r="CF4" i="89"/>
  <c r="CE4" i="89"/>
  <c r="CD4" i="89"/>
  <c r="CC4" i="89"/>
  <c r="CB4" i="89"/>
  <c r="CA4" i="89"/>
  <c r="BZ4" i="89"/>
  <c r="BY4" i="89"/>
  <c r="BX4" i="89"/>
  <c r="BW4" i="89"/>
  <c r="BV4" i="89"/>
  <c r="BU4" i="89"/>
  <c r="BT4" i="89"/>
  <c r="BS4" i="89"/>
  <c r="BR4" i="89"/>
  <c r="BQ4" i="89"/>
  <c r="BP4" i="89"/>
  <c r="BO4" i="89"/>
  <c r="BN4" i="89"/>
  <c r="BM4" i="89"/>
  <c r="BL4" i="89"/>
  <c r="BK4" i="89"/>
  <c r="BJ4" i="89"/>
  <c r="BI4" i="89"/>
  <c r="BH4" i="89"/>
  <c r="BG4" i="89"/>
  <c r="BF4" i="89"/>
  <c r="BE4" i="89"/>
  <c r="BD4" i="89"/>
  <c r="BC4" i="89"/>
  <c r="BB4" i="89"/>
  <c r="BA4" i="89"/>
  <c r="AZ4" i="89"/>
  <c r="AY4" i="89"/>
  <c r="AX4" i="89"/>
  <c r="AW4" i="89"/>
  <c r="AV4" i="89"/>
  <c r="AU4" i="89"/>
  <c r="AT4" i="89"/>
  <c r="AS4" i="89"/>
  <c r="AR4" i="89"/>
  <c r="AQ4" i="89"/>
  <c r="AP4" i="89"/>
  <c r="AO4" i="89"/>
  <c r="AN4" i="89"/>
  <c r="AM4" i="89"/>
  <c r="AL4" i="89"/>
  <c r="AK4" i="89"/>
  <c r="AJ4" i="89"/>
  <c r="AI4" i="89"/>
  <c r="AH4" i="89"/>
  <c r="AG4" i="89"/>
  <c r="AF4" i="89"/>
  <c r="AE4" i="89"/>
  <c r="AD4" i="89"/>
  <c r="AC4" i="89"/>
  <c r="AB4" i="89"/>
  <c r="AA4" i="89"/>
  <c r="Z4" i="89"/>
  <c r="Y4" i="89"/>
  <c r="X4" i="89"/>
  <c r="W4" i="89"/>
  <c r="V4" i="89"/>
  <c r="U4" i="89"/>
  <c r="T4" i="89"/>
  <c r="S4" i="89"/>
  <c r="R4" i="89"/>
  <c r="Q4" i="89"/>
  <c r="P4" i="89"/>
  <c r="O4" i="89"/>
  <c r="N4" i="89"/>
  <c r="M4" i="89"/>
  <c r="L4" i="89"/>
  <c r="K4" i="89"/>
  <c r="J4" i="89"/>
  <c r="I4" i="89"/>
  <c r="H4" i="89"/>
  <c r="G4" i="89"/>
  <c r="F4" i="89"/>
  <c r="E4" i="89"/>
  <c r="D4" i="89"/>
  <c r="C4" i="89"/>
  <c r="B4" i="89"/>
  <c r="EF16" i="94"/>
  <c r="EE16" i="94"/>
  <c r="ED16" i="94"/>
  <c r="EC16" i="94"/>
  <c r="EB16" i="94"/>
  <c r="EA16" i="94"/>
  <c r="DZ16" i="94"/>
  <c r="DY16" i="94"/>
  <c r="DX16" i="94"/>
  <c r="DW16" i="94"/>
  <c r="DV16" i="94"/>
  <c r="DU16" i="94"/>
  <c r="DT16" i="94"/>
  <c r="DS16" i="94"/>
  <c r="DR16" i="94"/>
  <c r="DQ16" i="94"/>
  <c r="DP16" i="94"/>
  <c r="DO16" i="94"/>
  <c r="DN16" i="94"/>
  <c r="DM16" i="94"/>
  <c r="DL16" i="94"/>
  <c r="DK16" i="94"/>
  <c r="DJ16" i="94"/>
  <c r="DI16" i="94"/>
  <c r="DH16" i="94"/>
  <c r="DG16" i="94"/>
  <c r="DF16" i="94"/>
  <c r="DE16" i="94"/>
  <c r="DD16" i="94"/>
  <c r="DC16" i="94"/>
  <c r="DB16" i="94"/>
  <c r="DA16" i="94"/>
  <c r="CZ16" i="94"/>
  <c r="CY16" i="94"/>
  <c r="CX16" i="94"/>
  <c r="CW16" i="94"/>
  <c r="CV16" i="94"/>
  <c r="CU16" i="94"/>
  <c r="CT16" i="94"/>
  <c r="CS16" i="94"/>
  <c r="CR16" i="94"/>
  <c r="CQ16" i="94"/>
  <c r="CP16" i="94"/>
  <c r="CO16" i="94"/>
  <c r="CN16" i="94"/>
  <c r="CM16" i="94"/>
  <c r="CL16" i="94"/>
  <c r="CK16" i="94"/>
  <c r="CJ16" i="94"/>
  <c r="CI16" i="94"/>
  <c r="CH16" i="94"/>
  <c r="CG16" i="94"/>
  <c r="CF16" i="94"/>
  <c r="CE16" i="94"/>
  <c r="CD16" i="94"/>
  <c r="CC16" i="94"/>
  <c r="CB16" i="94"/>
  <c r="CA16" i="94"/>
  <c r="BZ16" i="94"/>
  <c r="BY16" i="94"/>
  <c r="BX16" i="94"/>
  <c r="BW16" i="94"/>
  <c r="BV16" i="94"/>
  <c r="BU16" i="94"/>
  <c r="BT16" i="94"/>
  <c r="BS16" i="94"/>
  <c r="BR16" i="94"/>
  <c r="BQ16" i="94"/>
  <c r="BP16" i="94"/>
  <c r="BO16" i="94"/>
  <c r="BN16" i="94"/>
  <c r="BM16" i="94"/>
  <c r="BL16" i="94"/>
  <c r="BK16" i="94"/>
  <c r="BJ16" i="94"/>
  <c r="BI16" i="94"/>
  <c r="BH16" i="94"/>
  <c r="BG16" i="94"/>
  <c r="BF16" i="94"/>
  <c r="BE16" i="94"/>
  <c r="BD16" i="94"/>
  <c r="BC16" i="94"/>
  <c r="BB16" i="94"/>
  <c r="BA16" i="94"/>
  <c r="AZ16" i="94"/>
  <c r="AY16" i="94"/>
  <c r="AX16" i="94"/>
  <c r="AW16" i="94"/>
  <c r="AV16" i="94"/>
  <c r="AU16" i="94"/>
  <c r="AT16" i="94"/>
  <c r="AS16" i="94"/>
  <c r="AR16" i="94"/>
  <c r="AQ16" i="94"/>
  <c r="AP16" i="94"/>
  <c r="AO16" i="94"/>
  <c r="AN16" i="94"/>
  <c r="AM16" i="94"/>
  <c r="AL16" i="94"/>
  <c r="AK16" i="94"/>
  <c r="AJ16" i="94"/>
  <c r="AI16" i="94"/>
  <c r="AH16" i="94"/>
  <c r="AG16" i="94"/>
  <c r="AF16" i="94"/>
  <c r="AE16" i="94"/>
  <c r="AD16" i="94"/>
  <c r="AC16" i="94"/>
  <c r="AB16" i="94"/>
  <c r="AA16" i="94"/>
  <c r="Z16" i="94"/>
  <c r="Y16" i="94"/>
  <c r="X16" i="94"/>
  <c r="W16" i="94"/>
  <c r="V16" i="94"/>
  <c r="U16" i="94"/>
  <c r="T16" i="94"/>
  <c r="S16" i="94"/>
  <c r="R16" i="94"/>
  <c r="Q16" i="94"/>
  <c r="P16" i="94"/>
  <c r="O16" i="94"/>
  <c r="N16" i="94"/>
  <c r="M16" i="94"/>
  <c r="L16" i="94"/>
  <c r="K16" i="94"/>
  <c r="J16" i="94"/>
  <c r="I16" i="94"/>
  <c r="H16" i="94"/>
  <c r="G16" i="94"/>
  <c r="F16" i="94"/>
  <c r="E16" i="94"/>
  <c r="D16" i="94"/>
  <c r="C16" i="94"/>
  <c r="B16" i="94"/>
  <c r="EF14" i="94"/>
  <c r="EE14" i="94"/>
  <c r="ED14" i="94"/>
  <c r="EC14" i="94"/>
  <c r="EB14" i="94"/>
  <c r="EA14" i="94"/>
  <c r="DZ14" i="94"/>
  <c r="DY14" i="94"/>
  <c r="DX14" i="94"/>
  <c r="DW14" i="94"/>
  <c r="DV14" i="94"/>
  <c r="DU14" i="94"/>
  <c r="DT14" i="94"/>
  <c r="DS14" i="94"/>
  <c r="DR14" i="94"/>
  <c r="DQ14" i="94"/>
  <c r="DP14" i="94"/>
  <c r="DO14" i="94"/>
  <c r="DN14" i="94"/>
  <c r="DM14" i="94"/>
  <c r="DL14" i="94"/>
  <c r="DK14" i="94"/>
  <c r="DJ14" i="94"/>
  <c r="DI14" i="94"/>
  <c r="DH14" i="94"/>
  <c r="DG14" i="94"/>
  <c r="DF14" i="94"/>
  <c r="DE14" i="94"/>
  <c r="DD14" i="94"/>
  <c r="DC14" i="94"/>
  <c r="DB14" i="94"/>
  <c r="DA14" i="94"/>
  <c r="CZ14" i="94"/>
  <c r="CY14" i="94"/>
  <c r="CX14" i="94"/>
  <c r="CW14" i="94"/>
  <c r="CV14" i="94"/>
  <c r="CU14" i="94"/>
  <c r="CT14" i="94"/>
  <c r="CS14" i="94"/>
  <c r="CR14" i="94"/>
  <c r="CQ14" i="94"/>
  <c r="CP14" i="94"/>
  <c r="CO14" i="94"/>
  <c r="CN14" i="94"/>
  <c r="CM14" i="94"/>
  <c r="CL14" i="94"/>
  <c r="CK14" i="94"/>
  <c r="CJ14" i="94"/>
  <c r="CI14" i="94"/>
  <c r="CH14" i="94"/>
  <c r="CG14" i="94"/>
  <c r="CF14" i="94"/>
  <c r="CE14" i="94"/>
  <c r="CD14" i="94"/>
  <c r="CC14" i="94"/>
  <c r="CB14" i="94"/>
  <c r="CA14" i="94"/>
  <c r="BZ14" i="94"/>
  <c r="BY14" i="94"/>
  <c r="BX14" i="94"/>
  <c r="BW14" i="94"/>
  <c r="BV14" i="94"/>
  <c r="BU14" i="94"/>
  <c r="BT14" i="94"/>
  <c r="BS14" i="94"/>
  <c r="BR14" i="94"/>
  <c r="BQ14" i="94"/>
  <c r="BP14" i="94"/>
  <c r="BO14" i="94"/>
  <c r="BN14" i="94"/>
  <c r="BM14" i="94"/>
  <c r="BL14" i="94"/>
  <c r="BK14" i="94"/>
  <c r="BJ14" i="94"/>
  <c r="BI14" i="94"/>
  <c r="BH14" i="94"/>
  <c r="BG14" i="94"/>
  <c r="BF14" i="94"/>
  <c r="BE14" i="94"/>
  <c r="BD14" i="94"/>
  <c r="BC14" i="94"/>
  <c r="BB14" i="94"/>
  <c r="BA14" i="94"/>
  <c r="AZ14" i="94"/>
  <c r="AY14" i="94"/>
  <c r="AX14" i="94"/>
  <c r="AW14" i="94"/>
  <c r="AV14" i="94"/>
  <c r="AU14" i="94"/>
  <c r="AT14" i="94"/>
  <c r="AS14" i="94"/>
  <c r="AR14" i="94"/>
  <c r="AQ14" i="94"/>
  <c r="AP14" i="94"/>
  <c r="AO14" i="94"/>
  <c r="AN14" i="94"/>
  <c r="AM14" i="94"/>
  <c r="AL14" i="94"/>
  <c r="AK14" i="94"/>
  <c r="AJ14" i="94"/>
  <c r="AI14" i="94"/>
  <c r="AH14" i="94"/>
  <c r="AG14" i="94"/>
  <c r="AF14" i="94"/>
  <c r="AE14" i="94"/>
  <c r="AD14" i="94"/>
  <c r="AC14" i="94"/>
  <c r="AB14" i="94"/>
  <c r="AA14" i="94"/>
  <c r="Z14" i="94"/>
  <c r="Y14" i="94"/>
  <c r="X14" i="94"/>
  <c r="W14" i="94"/>
  <c r="V14" i="94"/>
  <c r="U14" i="94"/>
  <c r="T14" i="94"/>
  <c r="S14" i="94"/>
  <c r="R14" i="94"/>
  <c r="Q14" i="94"/>
  <c r="P14" i="94"/>
  <c r="O14" i="94"/>
  <c r="N14" i="94"/>
  <c r="M14" i="94"/>
  <c r="L14" i="94"/>
  <c r="K14" i="94"/>
  <c r="J14" i="94"/>
  <c r="I14" i="94"/>
  <c r="H14" i="94"/>
  <c r="G14" i="94"/>
  <c r="F14" i="94"/>
  <c r="E14" i="94"/>
  <c r="D14" i="94"/>
  <c r="C14" i="94"/>
  <c r="B14" i="94"/>
  <c r="EF12" i="94"/>
  <c r="EE12" i="94"/>
  <c r="ED12" i="94"/>
  <c r="EC12" i="94"/>
  <c r="EB12" i="94"/>
  <c r="EA12" i="94"/>
  <c r="DZ12" i="94"/>
  <c r="DY12" i="94"/>
  <c r="DX12" i="94"/>
  <c r="DW12" i="94"/>
  <c r="DV12" i="94"/>
  <c r="DU12" i="94"/>
  <c r="DT12" i="94"/>
  <c r="DS12" i="94"/>
  <c r="DR12" i="94"/>
  <c r="DQ12" i="94"/>
  <c r="DP12" i="94"/>
  <c r="DO12" i="94"/>
  <c r="DN12" i="94"/>
  <c r="DM12" i="94"/>
  <c r="DL12" i="94"/>
  <c r="DK12" i="94"/>
  <c r="DJ12" i="94"/>
  <c r="DI12" i="94"/>
  <c r="DH12" i="94"/>
  <c r="DG12" i="94"/>
  <c r="DF12" i="94"/>
  <c r="DE12" i="94"/>
  <c r="DD12" i="94"/>
  <c r="DC12" i="94"/>
  <c r="DB12" i="94"/>
  <c r="DA12" i="94"/>
  <c r="CZ12" i="94"/>
  <c r="CY12" i="94"/>
  <c r="CX12" i="94"/>
  <c r="CW12" i="94"/>
  <c r="CV12" i="94"/>
  <c r="CU12" i="94"/>
  <c r="CT12" i="94"/>
  <c r="CS12" i="94"/>
  <c r="CR12" i="94"/>
  <c r="CQ12" i="94"/>
  <c r="CP12" i="94"/>
  <c r="CO12" i="94"/>
  <c r="CN12" i="94"/>
  <c r="CM12" i="94"/>
  <c r="CL12" i="94"/>
  <c r="CK12" i="94"/>
  <c r="CJ12" i="94"/>
  <c r="CI12" i="94"/>
  <c r="CH12" i="94"/>
  <c r="CG12" i="94"/>
  <c r="CF12" i="94"/>
  <c r="CE12" i="94"/>
  <c r="CD12" i="94"/>
  <c r="CC12" i="94"/>
  <c r="CB12" i="94"/>
  <c r="CA12" i="94"/>
  <c r="BZ12" i="94"/>
  <c r="BY12" i="94"/>
  <c r="BX12" i="94"/>
  <c r="BW12" i="94"/>
  <c r="BV12" i="94"/>
  <c r="BU12" i="94"/>
  <c r="BT12" i="94"/>
  <c r="BS12" i="94"/>
  <c r="BR12" i="94"/>
  <c r="BQ12" i="94"/>
  <c r="BP12" i="94"/>
  <c r="BO12" i="94"/>
  <c r="BN12" i="94"/>
  <c r="BM12" i="94"/>
  <c r="BL12" i="94"/>
  <c r="BK12" i="94"/>
  <c r="BJ12" i="94"/>
  <c r="BI12" i="94"/>
  <c r="BH12" i="94"/>
  <c r="BG12" i="94"/>
  <c r="BF12" i="94"/>
  <c r="BE12" i="94"/>
  <c r="BD12" i="94"/>
  <c r="BC12" i="94"/>
  <c r="BB12" i="94"/>
  <c r="BA12" i="94"/>
  <c r="AZ12" i="94"/>
  <c r="AY12" i="94"/>
  <c r="AX12" i="94"/>
  <c r="AW12" i="94"/>
  <c r="AV12" i="94"/>
  <c r="AU12" i="94"/>
  <c r="AT12" i="94"/>
  <c r="AS12" i="94"/>
  <c r="AR12" i="94"/>
  <c r="AQ12" i="94"/>
  <c r="AP12" i="94"/>
  <c r="AO12" i="94"/>
  <c r="AN12" i="94"/>
  <c r="AM12" i="94"/>
  <c r="AL12" i="94"/>
  <c r="AK12" i="94"/>
  <c r="AJ12" i="94"/>
  <c r="AI12" i="94"/>
  <c r="AH12" i="94"/>
  <c r="AG12" i="94"/>
  <c r="AF12" i="94"/>
  <c r="AE12" i="94"/>
  <c r="AD12" i="94"/>
  <c r="AC12" i="94"/>
  <c r="AB12" i="94"/>
  <c r="AA12" i="94"/>
  <c r="Z12" i="94"/>
  <c r="Y12" i="94"/>
  <c r="X12" i="94"/>
  <c r="W12" i="94"/>
  <c r="V12" i="94"/>
  <c r="U12" i="94"/>
  <c r="T12" i="94"/>
  <c r="S12" i="94"/>
  <c r="R12" i="94"/>
  <c r="Q12" i="94"/>
  <c r="P12" i="94"/>
  <c r="O12" i="94"/>
  <c r="N12" i="94"/>
  <c r="M12" i="94"/>
  <c r="L12" i="94"/>
  <c r="K12" i="94"/>
  <c r="J12" i="94"/>
  <c r="I12" i="94"/>
  <c r="H12" i="94"/>
  <c r="G12" i="94"/>
  <c r="F12" i="94"/>
  <c r="E12" i="94"/>
  <c r="D12" i="94"/>
  <c r="C12" i="94"/>
  <c r="B12" i="94"/>
  <c r="EF10" i="94"/>
  <c r="EE10" i="94"/>
  <c r="ED10" i="94"/>
  <c r="EC10" i="94"/>
  <c r="EB10" i="94"/>
  <c r="EA10" i="94"/>
  <c r="DZ10" i="94"/>
  <c r="DY10" i="94"/>
  <c r="DX10" i="94"/>
  <c r="DW10" i="94"/>
  <c r="DV10" i="94"/>
  <c r="DU10" i="94"/>
  <c r="DT10" i="94"/>
  <c r="DS10" i="94"/>
  <c r="DR10" i="94"/>
  <c r="DQ10" i="94"/>
  <c r="DP10" i="94"/>
  <c r="DO10" i="94"/>
  <c r="DN10" i="94"/>
  <c r="DM10" i="94"/>
  <c r="DL10" i="94"/>
  <c r="DK10" i="94"/>
  <c r="DJ10" i="94"/>
  <c r="DI10" i="94"/>
  <c r="DH10" i="94"/>
  <c r="DG10" i="94"/>
  <c r="DF10" i="94"/>
  <c r="DE10" i="94"/>
  <c r="DD10" i="94"/>
  <c r="DC10" i="94"/>
  <c r="DB10" i="94"/>
  <c r="DA10" i="94"/>
  <c r="CZ10" i="94"/>
  <c r="CY10" i="94"/>
  <c r="CX10" i="94"/>
  <c r="CW10" i="94"/>
  <c r="CV10" i="94"/>
  <c r="CU10" i="94"/>
  <c r="CT10" i="94"/>
  <c r="CS10" i="94"/>
  <c r="CR10" i="94"/>
  <c r="CQ10" i="94"/>
  <c r="CP10" i="94"/>
  <c r="CO10" i="94"/>
  <c r="CN10" i="94"/>
  <c r="CM10" i="94"/>
  <c r="CL10" i="94"/>
  <c r="CK10" i="94"/>
  <c r="CJ10" i="94"/>
  <c r="CI10" i="94"/>
  <c r="CH10" i="94"/>
  <c r="CG10" i="94"/>
  <c r="CF10" i="94"/>
  <c r="CE10" i="94"/>
  <c r="CD10" i="94"/>
  <c r="CC10" i="94"/>
  <c r="CB10" i="94"/>
  <c r="CA10" i="94"/>
  <c r="BZ10" i="94"/>
  <c r="BY10" i="94"/>
  <c r="BX10" i="94"/>
  <c r="BW10" i="94"/>
  <c r="BV10" i="94"/>
  <c r="BU10" i="94"/>
  <c r="BT10" i="94"/>
  <c r="BS10" i="94"/>
  <c r="BR10" i="94"/>
  <c r="BQ10" i="94"/>
  <c r="BP10" i="94"/>
  <c r="BO10" i="94"/>
  <c r="BN10" i="94"/>
  <c r="BM10" i="94"/>
  <c r="BL10" i="94"/>
  <c r="BK10" i="94"/>
  <c r="BJ10" i="94"/>
  <c r="BI10" i="94"/>
  <c r="BH10" i="94"/>
  <c r="BG10" i="94"/>
  <c r="BF10" i="94"/>
  <c r="BE10" i="94"/>
  <c r="BD10" i="94"/>
  <c r="BC10" i="94"/>
  <c r="BB10" i="94"/>
  <c r="BA10" i="94"/>
  <c r="AZ10" i="94"/>
  <c r="AY10" i="94"/>
  <c r="AX10" i="94"/>
  <c r="AW10" i="94"/>
  <c r="AV10" i="94"/>
  <c r="AU10" i="94"/>
  <c r="AT10" i="94"/>
  <c r="AS10" i="94"/>
  <c r="AR10" i="94"/>
  <c r="AQ10" i="94"/>
  <c r="AP10" i="94"/>
  <c r="AO10" i="94"/>
  <c r="AN10" i="94"/>
  <c r="AM10" i="94"/>
  <c r="AL10" i="94"/>
  <c r="AK10" i="94"/>
  <c r="AJ10" i="94"/>
  <c r="AI10" i="94"/>
  <c r="AH10"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E10" i="94"/>
  <c r="D10" i="94"/>
  <c r="C10" i="94"/>
  <c r="B10" i="94"/>
  <c r="EF8" i="94"/>
  <c r="EE8" i="94"/>
  <c r="ED8" i="94"/>
  <c r="EC8" i="94"/>
  <c r="EB8" i="94"/>
  <c r="EA8" i="94"/>
  <c r="DZ8" i="94"/>
  <c r="DY8" i="94"/>
  <c r="DX8" i="94"/>
  <c r="DW8" i="94"/>
  <c r="DV8" i="94"/>
  <c r="DU8" i="94"/>
  <c r="DT8" i="94"/>
  <c r="DS8" i="94"/>
  <c r="DR8" i="94"/>
  <c r="DQ8" i="94"/>
  <c r="DP8" i="94"/>
  <c r="DO8" i="94"/>
  <c r="DN8" i="94"/>
  <c r="DM8" i="94"/>
  <c r="DL8" i="94"/>
  <c r="DK8" i="94"/>
  <c r="DJ8" i="94"/>
  <c r="DI8" i="94"/>
  <c r="DH8" i="94"/>
  <c r="DG8" i="94"/>
  <c r="DF8" i="94"/>
  <c r="DE8" i="94"/>
  <c r="DD8" i="94"/>
  <c r="DC8" i="94"/>
  <c r="DB8" i="94"/>
  <c r="DA8" i="94"/>
  <c r="CZ8" i="94"/>
  <c r="CY8" i="94"/>
  <c r="CX8" i="94"/>
  <c r="CW8" i="94"/>
  <c r="CV8" i="94"/>
  <c r="CU8" i="94"/>
  <c r="CT8" i="94"/>
  <c r="CS8" i="94"/>
  <c r="CR8" i="94"/>
  <c r="CQ8" i="94"/>
  <c r="CP8" i="94"/>
  <c r="CO8" i="94"/>
  <c r="CN8" i="94"/>
  <c r="CM8" i="94"/>
  <c r="CL8" i="94"/>
  <c r="CK8" i="94"/>
  <c r="CJ8" i="94"/>
  <c r="CI8" i="94"/>
  <c r="CH8" i="94"/>
  <c r="CG8" i="94"/>
  <c r="CF8" i="94"/>
  <c r="CE8" i="94"/>
  <c r="CD8" i="94"/>
  <c r="CC8" i="94"/>
  <c r="CB8" i="94"/>
  <c r="CA8" i="94"/>
  <c r="BZ8" i="94"/>
  <c r="BY8" i="94"/>
  <c r="BX8" i="94"/>
  <c r="BW8" i="94"/>
  <c r="BV8" i="94"/>
  <c r="BU8" i="94"/>
  <c r="BT8" i="94"/>
  <c r="BS8" i="94"/>
  <c r="BR8" i="94"/>
  <c r="BQ8" i="94"/>
  <c r="BP8" i="94"/>
  <c r="BO8" i="94"/>
  <c r="BN8" i="94"/>
  <c r="BM8" i="94"/>
  <c r="BL8" i="94"/>
  <c r="BK8" i="94"/>
  <c r="BJ8" i="94"/>
  <c r="BI8" i="94"/>
  <c r="BH8" i="94"/>
  <c r="BG8" i="94"/>
  <c r="BF8" i="94"/>
  <c r="BE8" i="94"/>
  <c r="BD8" i="94"/>
  <c r="BC8" i="94"/>
  <c r="BB8" i="94"/>
  <c r="BA8" i="94"/>
  <c r="AZ8" i="94"/>
  <c r="AY8" i="94"/>
  <c r="AX8" i="94"/>
  <c r="AW8" i="94"/>
  <c r="AV8" i="94"/>
  <c r="AU8" i="94"/>
  <c r="AT8" i="94"/>
  <c r="AS8" i="94"/>
  <c r="AR8" i="94"/>
  <c r="AQ8" i="94"/>
  <c r="AP8" i="94"/>
  <c r="AO8" i="94"/>
  <c r="AN8" i="94"/>
  <c r="AM8" i="94"/>
  <c r="AL8" i="94"/>
  <c r="AK8" i="94"/>
  <c r="AJ8" i="94"/>
  <c r="AI8" i="94"/>
  <c r="AH8" i="94"/>
  <c r="AG8" i="94"/>
  <c r="AF8" i="94"/>
  <c r="AE8" i="94"/>
  <c r="AD8" i="94"/>
  <c r="AC8" i="94"/>
  <c r="AB8" i="94"/>
  <c r="AA8" i="94"/>
  <c r="Z8" i="94"/>
  <c r="Y8" i="94"/>
  <c r="X8" i="94"/>
  <c r="W8" i="94"/>
  <c r="V8" i="94"/>
  <c r="U8" i="94"/>
  <c r="T8" i="94"/>
  <c r="S8" i="94"/>
  <c r="R8" i="94"/>
  <c r="Q8" i="94"/>
  <c r="P8" i="94"/>
  <c r="O8" i="94"/>
  <c r="N8" i="94"/>
  <c r="M8" i="94"/>
  <c r="L8" i="94"/>
  <c r="K8" i="94"/>
  <c r="J8" i="94"/>
  <c r="I8" i="94"/>
  <c r="H8" i="94"/>
  <c r="G8" i="94"/>
  <c r="F8" i="94"/>
  <c r="E8" i="94"/>
  <c r="D8" i="94"/>
  <c r="C8" i="94"/>
  <c r="B8" i="94"/>
  <c r="EF6" i="94"/>
  <c r="EE6" i="94"/>
  <c r="ED6" i="94"/>
  <c r="EC6" i="94"/>
  <c r="EB6" i="94"/>
  <c r="EA6" i="94"/>
  <c r="DZ6" i="94"/>
  <c r="DY6" i="94"/>
  <c r="DX6" i="94"/>
  <c r="DW6" i="94"/>
  <c r="DV6" i="94"/>
  <c r="DU6" i="94"/>
  <c r="DT6" i="94"/>
  <c r="DS6" i="94"/>
  <c r="DR6" i="94"/>
  <c r="DQ6" i="94"/>
  <c r="DP6" i="94"/>
  <c r="DO6" i="94"/>
  <c r="DN6" i="94"/>
  <c r="DM6" i="94"/>
  <c r="DL6" i="94"/>
  <c r="DK6" i="94"/>
  <c r="DJ6" i="94"/>
  <c r="DI6" i="94"/>
  <c r="DH6" i="94"/>
  <c r="DG6" i="94"/>
  <c r="DF6" i="94"/>
  <c r="DE6" i="94"/>
  <c r="DD6" i="94"/>
  <c r="DC6" i="94"/>
  <c r="DB6" i="94"/>
  <c r="DA6" i="94"/>
  <c r="CZ6" i="94"/>
  <c r="CY6" i="94"/>
  <c r="CX6" i="94"/>
  <c r="CW6" i="94"/>
  <c r="CV6" i="94"/>
  <c r="CU6" i="94"/>
  <c r="CT6" i="94"/>
  <c r="CS6" i="94"/>
  <c r="CR6" i="94"/>
  <c r="CQ6" i="94"/>
  <c r="CP6" i="94"/>
  <c r="CO6" i="94"/>
  <c r="CN6" i="94"/>
  <c r="CM6" i="94"/>
  <c r="CL6" i="94"/>
  <c r="CK6" i="94"/>
  <c r="CJ6" i="94"/>
  <c r="CI6" i="94"/>
  <c r="CH6" i="94"/>
  <c r="CG6" i="94"/>
  <c r="CF6" i="94"/>
  <c r="CE6" i="94"/>
  <c r="CD6" i="94"/>
  <c r="CC6" i="94"/>
  <c r="CB6" i="94"/>
  <c r="CA6" i="94"/>
  <c r="BZ6" i="94"/>
  <c r="BY6" i="94"/>
  <c r="BX6" i="94"/>
  <c r="BW6" i="94"/>
  <c r="BV6" i="94"/>
  <c r="BU6" i="94"/>
  <c r="BT6" i="94"/>
  <c r="BS6" i="94"/>
  <c r="BR6" i="94"/>
  <c r="BQ6" i="94"/>
  <c r="BP6" i="94"/>
  <c r="BO6" i="94"/>
  <c r="BN6" i="94"/>
  <c r="BM6" i="94"/>
  <c r="BL6" i="94"/>
  <c r="BK6" i="94"/>
  <c r="BJ6" i="94"/>
  <c r="BI6" i="94"/>
  <c r="BH6" i="94"/>
  <c r="BG6" i="94"/>
  <c r="BF6" i="94"/>
  <c r="BE6" i="94"/>
  <c r="BD6" i="94"/>
  <c r="BC6" i="94"/>
  <c r="BB6" i="94"/>
  <c r="BA6" i="94"/>
  <c r="AZ6" i="94"/>
  <c r="AY6" i="94"/>
  <c r="AX6" i="94"/>
  <c r="AW6" i="94"/>
  <c r="AV6" i="94"/>
  <c r="AU6" i="94"/>
  <c r="AT6" i="94"/>
  <c r="AS6" i="94"/>
  <c r="AR6" i="94"/>
  <c r="AQ6" i="94"/>
  <c r="AP6" i="94"/>
  <c r="AO6" i="94"/>
  <c r="AN6" i="94"/>
  <c r="AM6" i="94"/>
  <c r="AL6" i="94"/>
  <c r="AK6" i="94"/>
  <c r="AJ6" i="94"/>
  <c r="AI6" i="94"/>
  <c r="AH6" i="94"/>
  <c r="AG6" i="94"/>
  <c r="AF6" i="94"/>
  <c r="AE6" i="94"/>
  <c r="AD6" i="94"/>
  <c r="AC6" i="94"/>
  <c r="AB6" i="94"/>
  <c r="AA6" i="94"/>
  <c r="Z6" i="94"/>
  <c r="Y6" i="94"/>
  <c r="X6" i="94"/>
  <c r="W6" i="94"/>
  <c r="V6" i="94"/>
  <c r="U6" i="94"/>
  <c r="T6" i="94"/>
  <c r="S6" i="94"/>
  <c r="R6" i="94"/>
  <c r="Q6" i="94"/>
  <c r="P6" i="94"/>
  <c r="O6" i="94"/>
  <c r="N6" i="94"/>
  <c r="M6" i="94"/>
  <c r="L6" i="94"/>
  <c r="K6" i="94"/>
  <c r="J6" i="94"/>
  <c r="I6" i="94"/>
  <c r="H6" i="94"/>
  <c r="G6" i="94"/>
  <c r="F6" i="94"/>
  <c r="E6" i="94"/>
  <c r="D6" i="94"/>
  <c r="C6" i="94"/>
  <c r="B6" i="94"/>
  <c r="EF5" i="94"/>
  <c r="EE5" i="94"/>
  <c r="ED5" i="94"/>
  <c r="EC5" i="94"/>
  <c r="EB5" i="94"/>
  <c r="EA5" i="94"/>
  <c r="DZ5" i="94"/>
  <c r="DY5" i="94"/>
  <c r="DX5" i="94"/>
  <c r="DW5" i="94"/>
  <c r="DV5" i="94"/>
  <c r="DU5" i="94"/>
  <c r="DT5" i="94"/>
  <c r="DS5" i="94"/>
  <c r="DR5" i="94"/>
  <c r="DQ5" i="94"/>
  <c r="DP5" i="94"/>
  <c r="DO5" i="94"/>
  <c r="DN5" i="94"/>
  <c r="DM5" i="94"/>
  <c r="DL5" i="94"/>
  <c r="DK5" i="94"/>
  <c r="DJ5" i="94"/>
  <c r="DI5" i="94"/>
  <c r="DH5" i="94"/>
  <c r="DG5" i="94"/>
  <c r="DF5" i="94"/>
  <c r="DE5" i="94"/>
  <c r="DD5" i="94"/>
  <c r="DC5" i="94"/>
  <c r="DB5" i="94"/>
  <c r="DA5" i="94"/>
  <c r="CZ5" i="94"/>
  <c r="CY5" i="94"/>
  <c r="CX5" i="94"/>
  <c r="CW5" i="94"/>
  <c r="CV5" i="94"/>
  <c r="CU5" i="94"/>
  <c r="CT5" i="94"/>
  <c r="CS5" i="94"/>
  <c r="CR5" i="94"/>
  <c r="CQ5" i="94"/>
  <c r="CP5" i="94"/>
  <c r="CO5" i="94"/>
  <c r="CN5" i="94"/>
  <c r="CM5" i="94"/>
  <c r="CL5" i="94"/>
  <c r="CK5" i="94"/>
  <c r="CJ5" i="94"/>
  <c r="CI5" i="94"/>
  <c r="CH5" i="94"/>
  <c r="CG5" i="94"/>
  <c r="CF5" i="94"/>
  <c r="CE5" i="94"/>
  <c r="CD5" i="94"/>
  <c r="CC5" i="94"/>
  <c r="CB5" i="94"/>
  <c r="CA5" i="94"/>
  <c r="BZ5" i="94"/>
  <c r="BY5" i="94"/>
  <c r="BX5" i="94"/>
  <c r="BW5" i="94"/>
  <c r="BV5" i="94"/>
  <c r="BU5" i="94"/>
  <c r="BT5" i="94"/>
  <c r="BS5" i="94"/>
  <c r="BR5" i="94"/>
  <c r="BQ5" i="94"/>
  <c r="BP5" i="94"/>
  <c r="BO5" i="94"/>
  <c r="BN5" i="94"/>
  <c r="BM5" i="94"/>
  <c r="BL5" i="94"/>
  <c r="BK5" i="94"/>
  <c r="BJ5" i="94"/>
  <c r="BI5" i="94"/>
  <c r="BH5" i="94"/>
  <c r="BG5" i="94"/>
  <c r="BF5" i="94"/>
  <c r="BE5" i="94"/>
  <c r="BD5" i="94"/>
  <c r="BC5" i="94"/>
  <c r="BB5" i="94"/>
  <c r="BA5" i="94"/>
  <c r="AZ5" i="94"/>
  <c r="AY5" i="94"/>
  <c r="AX5" i="94"/>
  <c r="AW5" i="94"/>
  <c r="AV5" i="94"/>
  <c r="AU5" i="94"/>
  <c r="AT5" i="94"/>
  <c r="AS5" i="94"/>
  <c r="AR5" i="94"/>
  <c r="AQ5" i="94"/>
  <c r="AP5" i="94"/>
  <c r="AO5" i="94"/>
  <c r="AN5" i="94"/>
  <c r="AM5" i="94"/>
  <c r="AL5" i="94"/>
  <c r="AK5" i="94"/>
  <c r="AJ5" i="94"/>
  <c r="AI5" i="94"/>
  <c r="AH5" i="94"/>
  <c r="AG5" i="94"/>
  <c r="AF5" i="94"/>
  <c r="AE5" i="94"/>
  <c r="AD5" i="94"/>
  <c r="AC5" i="94"/>
  <c r="AB5" i="94"/>
  <c r="AA5" i="94"/>
  <c r="Z5" i="94"/>
  <c r="Y5" i="94"/>
  <c r="X5" i="94"/>
  <c r="W5" i="94"/>
  <c r="V5" i="94"/>
  <c r="U5" i="94"/>
  <c r="T5" i="94"/>
  <c r="S5" i="94"/>
  <c r="R5" i="94"/>
  <c r="Q5" i="94"/>
  <c r="P5" i="94"/>
  <c r="O5" i="94"/>
  <c r="N5" i="94"/>
  <c r="M5" i="94"/>
  <c r="L5" i="94"/>
  <c r="K5" i="94"/>
  <c r="J5" i="94"/>
  <c r="I5" i="94"/>
  <c r="H5" i="94"/>
  <c r="G5" i="94"/>
  <c r="F5" i="94"/>
  <c r="E5" i="94"/>
  <c r="D5" i="94"/>
  <c r="C5" i="94"/>
  <c r="B5" i="94"/>
  <c r="EF23" i="7"/>
  <c r="EE23" i="7"/>
  <c r="ED23" i="7"/>
  <c r="EC23" i="7"/>
  <c r="EB23" i="7"/>
  <c r="EA23" i="7"/>
  <c r="DZ23" i="7"/>
  <c r="DY23" i="7"/>
  <c r="DX23" i="7"/>
  <c r="DW23" i="7"/>
  <c r="DV23" i="7"/>
  <c r="DU23" i="7"/>
  <c r="DT23" i="7"/>
  <c r="DS23" i="7"/>
  <c r="DR23" i="7"/>
  <c r="DQ23" i="7"/>
  <c r="DP23" i="7"/>
  <c r="DO23" i="7"/>
  <c r="DN23" i="7"/>
  <c r="DM23" i="7"/>
  <c r="DL23" i="7"/>
  <c r="DK23" i="7"/>
  <c r="DJ23" i="7"/>
  <c r="DI23" i="7"/>
  <c r="DH23" i="7"/>
  <c r="DG23" i="7"/>
  <c r="DF23" i="7"/>
  <c r="DE23" i="7"/>
  <c r="DD23" i="7"/>
  <c r="DC23" i="7"/>
  <c r="DB23" i="7"/>
  <c r="DA23" i="7"/>
  <c r="CZ23" i="7"/>
  <c r="CY23" i="7"/>
  <c r="CX23" i="7"/>
  <c r="CW23" i="7"/>
  <c r="CV23" i="7"/>
  <c r="CU23" i="7"/>
  <c r="CT23" i="7"/>
  <c r="CS23" i="7"/>
  <c r="CR23" i="7"/>
  <c r="CQ23" i="7"/>
  <c r="CP23" i="7"/>
  <c r="CO23" i="7"/>
  <c r="CN23" i="7"/>
  <c r="CM23" i="7"/>
  <c r="CL23" i="7"/>
  <c r="CK23" i="7"/>
  <c r="CJ23" i="7"/>
  <c r="CI23" i="7"/>
  <c r="CH23" i="7"/>
  <c r="CG23" i="7"/>
  <c r="CF23" i="7"/>
  <c r="CE23" i="7"/>
  <c r="CD23" i="7"/>
  <c r="CC23" i="7"/>
  <c r="CB23" i="7"/>
  <c r="CA23" i="7"/>
  <c r="BZ23" i="7"/>
  <c r="BY23" i="7"/>
  <c r="BX23" i="7"/>
  <c r="BW23" i="7"/>
  <c r="BV23" i="7"/>
  <c r="BU23" i="7"/>
  <c r="BT23" i="7"/>
  <c r="BS23" i="7"/>
  <c r="BR23" i="7"/>
  <c r="BQ23" i="7"/>
  <c r="BP23" i="7"/>
  <c r="BO23" i="7"/>
  <c r="BN23" i="7"/>
  <c r="BM23" i="7"/>
  <c r="BL23" i="7"/>
  <c r="BK23" i="7"/>
  <c r="BJ23" i="7"/>
  <c r="BI23" i="7"/>
  <c r="BH23" i="7"/>
  <c r="BG23" i="7"/>
  <c r="BF23" i="7"/>
  <c r="BE23" i="7"/>
  <c r="BD23" i="7"/>
  <c r="BC23" i="7"/>
  <c r="BB23" i="7"/>
  <c r="BA23" i="7"/>
  <c r="AZ23" i="7"/>
  <c r="AY23" i="7"/>
  <c r="AX23" i="7"/>
  <c r="AW23" i="7"/>
  <c r="AV23" i="7"/>
  <c r="AU23" i="7"/>
  <c r="AT23" i="7"/>
  <c r="AS23" i="7"/>
  <c r="AR23" i="7"/>
  <c r="AQ23"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B23" i="7"/>
  <c r="EF21" i="7"/>
  <c r="EE21" i="7"/>
  <c r="ED21" i="7"/>
  <c r="EC21" i="7"/>
  <c r="EB21" i="7"/>
  <c r="EA21" i="7"/>
  <c r="DZ21" i="7"/>
  <c r="DY21" i="7"/>
  <c r="DX21" i="7"/>
  <c r="DW21" i="7"/>
  <c r="DV21" i="7"/>
  <c r="DU21" i="7"/>
  <c r="DT21" i="7"/>
  <c r="DS21" i="7"/>
  <c r="DR21" i="7"/>
  <c r="DQ21" i="7"/>
  <c r="DP21" i="7"/>
  <c r="DO21" i="7"/>
  <c r="DN21" i="7"/>
  <c r="DM21" i="7"/>
  <c r="DL21" i="7"/>
  <c r="DK21" i="7"/>
  <c r="DJ21" i="7"/>
  <c r="DI21" i="7"/>
  <c r="DH21" i="7"/>
  <c r="DG21" i="7"/>
  <c r="DF21" i="7"/>
  <c r="DE21" i="7"/>
  <c r="DD21" i="7"/>
  <c r="DC21" i="7"/>
  <c r="DB21" i="7"/>
  <c r="DA21" i="7"/>
  <c r="CZ21" i="7"/>
  <c r="CY21" i="7"/>
  <c r="CX21" i="7"/>
  <c r="CW21" i="7"/>
  <c r="CV21" i="7"/>
  <c r="CU21" i="7"/>
  <c r="CT21" i="7"/>
  <c r="CS21" i="7"/>
  <c r="CR21" i="7"/>
  <c r="CQ21" i="7"/>
  <c r="CP21" i="7"/>
  <c r="CO21" i="7"/>
  <c r="CN21" i="7"/>
  <c r="CM21" i="7"/>
  <c r="CL21" i="7"/>
  <c r="CK21" i="7"/>
  <c r="CJ21" i="7"/>
  <c r="CI21" i="7"/>
  <c r="CH21" i="7"/>
  <c r="CG21" i="7"/>
  <c r="CF21" i="7"/>
  <c r="CE21" i="7"/>
  <c r="CD21" i="7"/>
  <c r="CC21" i="7"/>
  <c r="CB21" i="7"/>
  <c r="CA21" i="7"/>
  <c r="BZ21" i="7"/>
  <c r="BY21" i="7"/>
  <c r="BX21" i="7"/>
  <c r="BW21" i="7"/>
  <c r="BV21" i="7"/>
  <c r="BU21" i="7"/>
  <c r="BT21" i="7"/>
  <c r="BS21" i="7"/>
  <c r="BR21" i="7"/>
  <c r="BQ21" i="7"/>
  <c r="BP21" i="7"/>
  <c r="BO21" i="7"/>
  <c r="BN21" i="7"/>
  <c r="BM21" i="7"/>
  <c r="BL21" i="7"/>
  <c r="BK21" i="7"/>
  <c r="BJ21" i="7"/>
  <c r="BI21" i="7"/>
  <c r="BH21" i="7"/>
  <c r="BG21" i="7"/>
  <c r="BF21" i="7"/>
  <c r="BE21" i="7"/>
  <c r="BD21" i="7"/>
  <c r="BC21" i="7"/>
  <c r="BB21" i="7"/>
  <c r="BA21" i="7"/>
  <c r="AZ21" i="7"/>
  <c r="AY21" i="7"/>
  <c r="AX21" i="7"/>
  <c r="AW21" i="7"/>
  <c r="AV21" i="7"/>
  <c r="AU21" i="7"/>
  <c r="AT21" i="7"/>
  <c r="AS21"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B21" i="7"/>
  <c r="EF20" i="7"/>
  <c r="EE20" i="7"/>
  <c r="ED20" i="7"/>
  <c r="EC20" i="7"/>
  <c r="EB20" i="7"/>
  <c r="EA20" i="7"/>
  <c r="DZ20" i="7"/>
  <c r="DY20" i="7"/>
  <c r="DX20" i="7"/>
  <c r="DW20" i="7"/>
  <c r="DV20" i="7"/>
  <c r="DU20" i="7"/>
  <c r="DT20" i="7"/>
  <c r="DS20" i="7"/>
  <c r="DR20" i="7"/>
  <c r="DQ20" i="7"/>
  <c r="DP20" i="7"/>
  <c r="DO20" i="7"/>
  <c r="DN20" i="7"/>
  <c r="DM20" i="7"/>
  <c r="DL20" i="7"/>
  <c r="DK20" i="7"/>
  <c r="DJ20" i="7"/>
  <c r="DI20" i="7"/>
  <c r="DH20" i="7"/>
  <c r="DG20" i="7"/>
  <c r="DF20" i="7"/>
  <c r="DE20" i="7"/>
  <c r="DD20" i="7"/>
  <c r="DC20" i="7"/>
  <c r="DB20" i="7"/>
  <c r="DA20" i="7"/>
  <c r="CZ20" i="7"/>
  <c r="CY20" i="7"/>
  <c r="CX20" i="7"/>
  <c r="CW20" i="7"/>
  <c r="CV20" i="7"/>
  <c r="CU20" i="7"/>
  <c r="CT20" i="7"/>
  <c r="CS20" i="7"/>
  <c r="CR20" i="7"/>
  <c r="CQ20" i="7"/>
  <c r="CP20" i="7"/>
  <c r="CO20" i="7"/>
  <c r="CN20" i="7"/>
  <c r="CM20" i="7"/>
  <c r="CL20" i="7"/>
  <c r="CK20" i="7"/>
  <c r="CJ20" i="7"/>
  <c r="CI20" i="7"/>
  <c r="CH20" i="7"/>
  <c r="CG20" i="7"/>
  <c r="CF20" i="7"/>
  <c r="CE20" i="7"/>
  <c r="CD20" i="7"/>
  <c r="CC20" i="7"/>
  <c r="CB20" i="7"/>
  <c r="CA20" i="7"/>
  <c r="BZ20" i="7"/>
  <c r="BY20" i="7"/>
  <c r="BX20" i="7"/>
  <c r="BW20" i="7"/>
  <c r="BV20" i="7"/>
  <c r="BU20" i="7"/>
  <c r="BT20" i="7"/>
  <c r="BS20" i="7"/>
  <c r="BR20" i="7"/>
  <c r="BQ20" i="7"/>
  <c r="BP20" i="7"/>
  <c r="BO20" i="7"/>
  <c r="BN20" i="7"/>
  <c r="BM20" i="7"/>
  <c r="BL20" i="7"/>
  <c r="BK20" i="7"/>
  <c r="BJ20" i="7"/>
  <c r="BI20" i="7"/>
  <c r="BH20" i="7"/>
  <c r="BG20" i="7"/>
  <c r="BF20" i="7"/>
  <c r="BE20" i="7"/>
  <c r="BD20" i="7"/>
  <c r="BC20" i="7"/>
  <c r="BB20" i="7"/>
  <c r="BA20" i="7"/>
  <c r="AZ20" i="7"/>
  <c r="AY20" i="7"/>
  <c r="AX20" i="7"/>
  <c r="AW20" i="7"/>
  <c r="AV20" i="7"/>
  <c r="AU20" i="7"/>
  <c r="AT20" i="7"/>
  <c r="AS20"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EF18" i="7"/>
  <c r="EE18" i="7"/>
  <c r="ED18" i="7"/>
  <c r="EC18" i="7"/>
  <c r="EB18" i="7"/>
  <c r="EA18" i="7"/>
  <c r="DZ18" i="7"/>
  <c r="DY18" i="7"/>
  <c r="DX18" i="7"/>
  <c r="DW18" i="7"/>
  <c r="DV18" i="7"/>
  <c r="DU18" i="7"/>
  <c r="DT18" i="7"/>
  <c r="DS18" i="7"/>
  <c r="DR18" i="7"/>
  <c r="DQ18" i="7"/>
  <c r="DP18" i="7"/>
  <c r="DO18" i="7"/>
  <c r="DN18" i="7"/>
  <c r="DM18" i="7"/>
  <c r="DL18" i="7"/>
  <c r="DK18" i="7"/>
  <c r="DJ18" i="7"/>
  <c r="DI18" i="7"/>
  <c r="DH18" i="7"/>
  <c r="DG18" i="7"/>
  <c r="DF18" i="7"/>
  <c r="DE18" i="7"/>
  <c r="DD18" i="7"/>
  <c r="DC18" i="7"/>
  <c r="DB18" i="7"/>
  <c r="DA18" i="7"/>
  <c r="CZ18" i="7"/>
  <c r="CY18" i="7"/>
  <c r="CX18" i="7"/>
  <c r="CW18" i="7"/>
  <c r="CV18" i="7"/>
  <c r="CU18" i="7"/>
  <c r="CT18" i="7"/>
  <c r="CS18" i="7"/>
  <c r="CR18" i="7"/>
  <c r="CQ18" i="7"/>
  <c r="CP18" i="7"/>
  <c r="CO18" i="7"/>
  <c r="CN18" i="7"/>
  <c r="CM18" i="7"/>
  <c r="CL18" i="7"/>
  <c r="CK18" i="7"/>
  <c r="CJ18" i="7"/>
  <c r="CI18" i="7"/>
  <c r="CH18" i="7"/>
  <c r="CG18" i="7"/>
  <c r="CF18" i="7"/>
  <c r="CE18" i="7"/>
  <c r="CD18" i="7"/>
  <c r="CC18" i="7"/>
  <c r="CB18" i="7"/>
  <c r="CA18" i="7"/>
  <c r="BZ18" i="7"/>
  <c r="BY18" i="7"/>
  <c r="BX18" i="7"/>
  <c r="BW18" i="7"/>
  <c r="BV18" i="7"/>
  <c r="BU18" i="7"/>
  <c r="BT18" i="7"/>
  <c r="BS18" i="7"/>
  <c r="BR18" i="7"/>
  <c r="BQ18" i="7"/>
  <c r="BP18" i="7"/>
  <c r="BO18" i="7"/>
  <c r="BN18" i="7"/>
  <c r="BM18" i="7"/>
  <c r="BL18" i="7"/>
  <c r="BK18" i="7"/>
  <c r="BJ18" i="7"/>
  <c r="BI18" i="7"/>
  <c r="BH18" i="7"/>
  <c r="BG18" i="7"/>
  <c r="BF18" i="7"/>
  <c r="BE18" i="7"/>
  <c r="BD18" i="7"/>
  <c r="BC18" i="7"/>
  <c r="BB18" i="7"/>
  <c r="BA18" i="7"/>
  <c r="AZ18" i="7"/>
  <c r="AY18" i="7"/>
  <c r="AX18" i="7"/>
  <c r="AW18" i="7"/>
  <c r="AV18" i="7"/>
  <c r="AU18" i="7"/>
  <c r="AT18" i="7"/>
  <c r="AS18" i="7"/>
  <c r="AR18" i="7"/>
  <c r="AQ18" i="7"/>
  <c r="AP18"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B18" i="7"/>
  <c r="EF17" i="7"/>
  <c r="EE17" i="7"/>
  <c r="ED17" i="7"/>
  <c r="EC17" i="7"/>
  <c r="EB17" i="7"/>
  <c r="EA17" i="7"/>
  <c r="DZ17" i="7"/>
  <c r="DY17" i="7"/>
  <c r="DX17" i="7"/>
  <c r="DW17" i="7"/>
  <c r="DV17" i="7"/>
  <c r="DU17" i="7"/>
  <c r="DT17" i="7"/>
  <c r="DS17" i="7"/>
  <c r="DR17" i="7"/>
  <c r="DQ17" i="7"/>
  <c r="DP17" i="7"/>
  <c r="DO17" i="7"/>
  <c r="DN17" i="7"/>
  <c r="DM17" i="7"/>
  <c r="DL17" i="7"/>
  <c r="DK17" i="7"/>
  <c r="DJ17" i="7"/>
  <c r="DI17" i="7"/>
  <c r="DH17" i="7"/>
  <c r="DG17" i="7"/>
  <c r="DF17" i="7"/>
  <c r="DE17" i="7"/>
  <c r="DD17" i="7"/>
  <c r="DC17" i="7"/>
  <c r="DB17" i="7"/>
  <c r="DA17" i="7"/>
  <c r="CZ17" i="7"/>
  <c r="CY17" i="7"/>
  <c r="CX17" i="7"/>
  <c r="CW17" i="7"/>
  <c r="CV17" i="7"/>
  <c r="CU17" i="7"/>
  <c r="CT17" i="7"/>
  <c r="CS17" i="7"/>
  <c r="CR17" i="7"/>
  <c r="CQ17" i="7"/>
  <c r="CP17" i="7"/>
  <c r="CO17" i="7"/>
  <c r="CN17" i="7"/>
  <c r="CM17" i="7"/>
  <c r="CL17" i="7"/>
  <c r="CK17" i="7"/>
  <c r="CJ17" i="7"/>
  <c r="CI17" i="7"/>
  <c r="CH17" i="7"/>
  <c r="CG17" i="7"/>
  <c r="CF17" i="7"/>
  <c r="CE17" i="7"/>
  <c r="CD17" i="7"/>
  <c r="CC17" i="7"/>
  <c r="CB17" i="7"/>
  <c r="CA17" i="7"/>
  <c r="BZ17" i="7"/>
  <c r="BY17" i="7"/>
  <c r="BX17" i="7"/>
  <c r="BW17" i="7"/>
  <c r="BV17" i="7"/>
  <c r="BU17" i="7"/>
  <c r="BT17" i="7"/>
  <c r="BS17" i="7"/>
  <c r="BR17" i="7"/>
  <c r="BQ17" i="7"/>
  <c r="BP17" i="7"/>
  <c r="BO17" i="7"/>
  <c r="BN17" i="7"/>
  <c r="BM17" i="7"/>
  <c r="BL17" i="7"/>
  <c r="BK17" i="7"/>
  <c r="BJ17" i="7"/>
  <c r="BI17" i="7"/>
  <c r="BH17" i="7"/>
  <c r="BG17" i="7"/>
  <c r="BF17" i="7"/>
  <c r="BE17" i="7"/>
  <c r="BD17" i="7"/>
  <c r="BC17" i="7"/>
  <c r="BB17" i="7"/>
  <c r="BA17" i="7"/>
  <c r="AZ17" i="7"/>
  <c r="AY17" i="7"/>
  <c r="AX17" i="7"/>
  <c r="AW17" i="7"/>
  <c r="AV17" i="7"/>
  <c r="AU17" i="7"/>
  <c r="AT17" i="7"/>
  <c r="AS17" i="7"/>
  <c r="AR17" i="7"/>
  <c r="AQ17" i="7"/>
  <c r="AP17"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B17" i="7"/>
  <c r="EF15" i="7"/>
  <c r="EE15" i="7"/>
  <c r="ED15" i="7"/>
  <c r="EC15" i="7"/>
  <c r="EB15" i="7"/>
  <c r="EA15" i="7"/>
  <c r="DZ15" i="7"/>
  <c r="DY15" i="7"/>
  <c r="DX15" i="7"/>
  <c r="DW15" i="7"/>
  <c r="DV15" i="7"/>
  <c r="DU15" i="7"/>
  <c r="DT15" i="7"/>
  <c r="DS15" i="7"/>
  <c r="DR15" i="7"/>
  <c r="DQ15" i="7"/>
  <c r="DP15" i="7"/>
  <c r="DO15" i="7"/>
  <c r="DN15" i="7"/>
  <c r="DM15" i="7"/>
  <c r="DL15" i="7"/>
  <c r="DK15" i="7"/>
  <c r="DJ15" i="7"/>
  <c r="DI15" i="7"/>
  <c r="DH15" i="7"/>
  <c r="DG15" i="7"/>
  <c r="DF15" i="7"/>
  <c r="DE15" i="7"/>
  <c r="DD15" i="7"/>
  <c r="DC15" i="7"/>
  <c r="DB15" i="7"/>
  <c r="DA15" i="7"/>
  <c r="CZ15" i="7"/>
  <c r="CY15" i="7"/>
  <c r="CX15" i="7"/>
  <c r="CW15" i="7"/>
  <c r="CV15" i="7"/>
  <c r="CU15" i="7"/>
  <c r="CT15" i="7"/>
  <c r="CS15" i="7"/>
  <c r="CR15" i="7"/>
  <c r="CQ15" i="7"/>
  <c r="CP15" i="7"/>
  <c r="CO15" i="7"/>
  <c r="CN15" i="7"/>
  <c r="CM15" i="7"/>
  <c r="CL15" i="7"/>
  <c r="CK15" i="7"/>
  <c r="CJ15" i="7"/>
  <c r="CI15" i="7"/>
  <c r="CH15" i="7"/>
  <c r="CG15" i="7"/>
  <c r="CF15" i="7"/>
  <c r="CE15" i="7"/>
  <c r="CD15" i="7"/>
  <c r="CC15" i="7"/>
  <c r="CB15" i="7"/>
  <c r="CA15" i="7"/>
  <c r="BZ15" i="7"/>
  <c r="BY15" i="7"/>
  <c r="BX15" i="7"/>
  <c r="BW15" i="7"/>
  <c r="BV15" i="7"/>
  <c r="BU15" i="7"/>
  <c r="BT15" i="7"/>
  <c r="BS15" i="7"/>
  <c r="BR15" i="7"/>
  <c r="BQ15" i="7"/>
  <c r="BP15" i="7"/>
  <c r="BO15" i="7"/>
  <c r="BN15" i="7"/>
  <c r="BM15" i="7"/>
  <c r="BL15" i="7"/>
  <c r="BK15" i="7"/>
  <c r="BJ15" i="7"/>
  <c r="BI15" i="7"/>
  <c r="BH15" i="7"/>
  <c r="BG15" i="7"/>
  <c r="BF15" i="7"/>
  <c r="BE15" i="7"/>
  <c r="BD15" i="7"/>
  <c r="BC15" i="7"/>
  <c r="BB15" i="7"/>
  <c r="BA15" i="7"/>
  <c r="AZ15" i="7"/>
  <c r="AY15" i="7"/>
  <c r="AX15" i="7"/>
  <c r="AW15" i="7"/>
  <c r="AV15" i="7"/>
  <c r="AU15" i="7"/>
  <c r="AT15" i="7"/>
  <c r="AS15" i="7"/>
  <c r="AR15" i="7"/>
  <c r="AQ15" i="7"/>
  <c r="AP15"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B15" i="7"/>
  <c r="EF14" i="7"/>
  <c r="EE14" i="7"/>
  <c r="ED14" i="7"/>
  <c r="EC14" i="7"/>
  <c r="EB14" i="7"/>
  <c r="EA14" i="7"/>
  <c r="DZ14" i="7"/>
  <c r="DY14" i="7"/>
  <c r="DX14" i="7"/>
  <c r="DW14" i="7"/>
  <c r="DV14" i="7"/>
  <c r="DU14" i="7"/>
  <c r="DT14" i="7"/>
  <c r="DS14" i="7"/>
  <c r="DR14" i="7"/>
  <c r="DQ14" i="7"/>
  <c r="DP14" i="7"/>
  <c r="DO14" i="7"/>
  <c r="DN14" i="7"/>
  <c r="DM14" i="7"/>
  <c r="DL14" i="7"/>
  <c r="DK14" i="7"/>
  <c r="DJ14" i="7"/>
  <c r="DI14" i="7"/>
  <c r="DH14" i="7"/>
  <c r="DG14" i="7"/>
  <c r="DF14" i="7"/>
  <c r="DE14" i="7"/>
  <c r="DD14" i="7"/>
  <c r="DC14" i="7"/>
  <c r="DB14" i="7"/>
  <c r="DA14" i="7"/>
  <c r="CZ14" i="7"/>
  <c r="CY14" i="7"/>
  <c r="CX14" i="7"/>
  <c r="CW14" i="7"/>
  <c r="CV14" i="7"/>
  <c r="CU14" i="7"/>
  <c r="CT14" i="7"/>
  <c r="CS14" i="7"/>
  <c r="CR14" i="7"/>
  <c r="CQ14" i="7"/>
  <c r="CP14" i="7"/>
  <c r="CO14" i="7"/>
  <c r="CN14" i="7"/>
  <c r="CM14" i="7"/>
  <c r="CL14" i="7"/>
  <c r="CK14" i="7"/>
  <c r="CJ14" i="7"/>
  <c r="CI14" i="7"/>
  <c r="CH14" i="7"/>
  <c r="CG14" i="7"/>
  <c r="CF14" i="7"/>
  <c r="CE14" i="7"/>
  <c r="CD14" i="7"/>
  <c r="CC14" i="7"/>
  <c r="CB14" i="7"/>
  <c r="CA14" i="7"/>
  <c r="BZ14" i="7"/>
  <c r="BY14" i="7"/>
  <c r="BX14" i="7"/>
  <c r="BW14" i="7"/>
  <c r="BV14" i="7"/>
  <c r="BU14" i="7"/>
  <c r="BT14" i="7"/>
  <c r="BS14" i="7"/>
  <c r="BR14" i="7"/>
  <c r="BQ14" i="7"/>
  <c r="BP14" i="7"/>
  <c r="BO14" i="7"/>
  <c r="BN14" i="7"/>
  <c r="BM14" i="7"/>
  <c r="BL14" i="7"/>
  <c r="BK14" i="7"/>
  <c r="BJ14" i="7"/>
  <c r="BI14" i="7"/>
  <c r="BH14" i="7"/>
  <c r="BG14" i="7"/>
  <c r="BF14" i="7"/>
  <c r="BE14" i="7"/>
  <c r="BD14" i="7"/>
  <c r="BC14" i="7"/>
  <c r="BB14" i="7"/>
  <c r="BA14" i="7"/>
  <c r="AZ14" i="7"/>
  <c r="AY14" i="7"/>
  <c r="AX14" i="7"/>
  <c r="AW14" i="7"/>
  <c r="AV14" i="7"/>
  <c r="AU14" i="7"/>
  <c r="AT14" i="7"/>
  <c r="AS14" i="7"/>
  <c r="AR14" i="7"/>
  <c r="AQ14" i="7"/>
  <c r="AP14"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B14" i="7"/>
  <c r="EF12" i="7"/>
  <c r="EE12" i="7"/>
  <c r="ED12" i="7"/>
  <c r="EC12" i="7"/>
  <c r="EB12" i="7"/>
  <c r="EA12" i="7"/>
  <c r="DZ12" i="7"/>
  <c r="DY12" i="7"/>
  <c r="DX12" i="7"/>
  <c r="DW12" i="7"/>
  <c r="DV12" i="7"/>
  <c r="DU12" i="7"/>
  <c r="DT12" i="7"/>
  <c r="DS12" i="7"/>
  <c r="DR12" i="7"/>
  <c r="DQ12" i="7"/>
  <c r="DP12" i="7"/>
  <c r="DO12" i="7"/>
  <c r="DN12" i="7"/>
  <c r="DM12" i="7"/>
  <c r="DL12" i="7"/>
  <c r="DK12" i="7"/>
  <c r="DJ12" i="7"/>
  <c r="DI12" i="7"/>
  <c r="DH12" i="7"/>
  <c r="DG12" i="7"/>
  <c r="DF12" i="7"/>
  <c r="DE12" i="7"/>
  <c r="DD12" i="7"/>
  <c r="DC12" i="7"/>
  <c r="DB12" i="7"/>
  <c r="DA12" i="7"/>
  <c r="CZ12" i="7"/>
  <c r="CY12" i="7"/>
  <c r="CX12" i="7"/>
  <c r="CW12" i="7"/>
  <c r="CV12" i="7"/>
  <c r="CU12" i="7"/>
  <c r="CT12" i="7"/>
  <c r="CS12" i="7"/>
  <c r="CR12" i="7"/>
  <c r="CQ12" i="7"/>
  <c r="CP12" i="7"/>
  <c r="CO12" i="7"/>
  <c r="CN12" i="7"/>
  <c r="CM12" i="7"/>
  <c r="CL12" i="7"/>
  <c r="CK12" i="7"/>
  <c r="CJ12" i="7"/>
  <c r="CI12" i="7"/>
  <c r="CH12" i="7"/>
  <c r="CG12" i="7"/>
  <c r="CF12" i="7"/>
  <c r="CE12" i="7"/>
  <c r="CD12" i="7"/>
  <c r="CC12" i="7"/>
  <c r="CB12" i="7"/>
  <c r="CA12" i="7"/>
  <c r="BZ12" i="7"/>
  <c r="BY12" i="7"/>
  <c r="BX12" i="7"/>
  <c r="BW12" i="7"/>
  <c r="BV12" i="7"/>
  <c r="BU12" i="7"/>
  <c r="BT12" i="7"/>
  <c r="BS12" i="7"/>
  <c r="BR12" i="7"/>
  <c r="BQ12" i="7"/>
  <c r="BP12" i="7"/>
  <c r="BO12" i="7"/>
  <c r="BN12" i="7"/>
  <c r="BM12" i="7"/>
  <c r="BL12" i="7"/>
  <c r="BK12" i="7"/>
  <c r="BJ12" i="7"/>
  <c r="BI12" i="7"/>
  <c r="BH12" i="7"/>
  <c r="BG12" i="7"/>
  <c r="BF12" i="7"/>
  <c r="BE12" i="7"/>
  <c r="BD12" i="7"/>
  <c r="BC12" i="7"/>
  <c r="BB12" i="7"/>
  <c r="BA12" i="7"/>
  <c r="AZ12" i="7"/>
  <c r="AY12" i="7"/>
  <c r="AX12" i="7"/>
  <c r="AW12" i="7"/>
  <c r="AV12" i="7"/>
  <c r="AU12" i="7"/>
  <c r="AT12" i="7"/>
  <c r="AS12" i="7"/>
  <c r="AR12" i="7"/>
  <c r="AQ12" i="7"/>
  <c r="AP12"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B12" i="7"/>
  <c r="EF11" i="7"/>
  <c r="EE11" i="7"/>
  <c r="ED11" i="7"/>
  <c r="EC11" i="7"/>
  <c r="EB11" i="7"/>
  <c r="EA11" i="7"/>
  <c r="DZ11" i="7"/>
  <c r="DY11" i="7"/>
  <c r="DX11" i="7"/>
  <c r="DW11" i="7"/>
  <c r="DV11" i="7"/>
  <c r="DU11" i="7"/>
  <c r="DT11" i="7"/>
  <c r="DS11" i="7"/>
  <c r="DR11" i="7"/>
  <c r="DQ11" i="7"/>
  <c r="DP11" i="7"/>
  <c r="DO11" i="7"/>
  <c r="DN11" i="7"/>
  <c r="DM11" i="7"/>
  <c r="DL11" i="7"/>
  <c r="DK11" i="7"/>
  <c r="DJ11" i="7"/>
  <c r="DI11" i="7"/>
  <c r="DH11" i="7"/>
  <c r="DG11" i="7"/>
  <c r="DF11" i="7"/>
  <c r="DE11" i="7"/>
  <c r="DD11" i="7"/>
  <c r="DC11" i="7"/>
  <c r="DB11" i="7"/>
  <c r="DA11" i="7"/>
  <c r="CZ11" i="7"/>
  <c r="CY11" i="7"/>
  <c r="CX11" i="7"/>
  <c r="CW11" i="7"/>
  <c r="CV11" i="7"/>
  <c r="CU11" i="7"/>
  <c r="CT11" i="7"/>
  <c r="CS11" i="7"/>
  <c r="CR11" i="7"/>
  <c r="CQ11" i="7"/>
  <c r="CP11" i="7"/>
  <c r="CO11" i="7"/>
  <c r="CN11" i="7"/>
  <c r="CM11" i="7"/>
  <c r="CL11" i="7"/>
  <c r="CK11" i="7"/>
  <c r="CJ11" i="7"/>
  <c r="CI11" i="7"/>
  <c r="CH11" i="7"/>
  <c r="CG11" i="7"/>
  <c r="CF11" i="7"/>
  <c r="CE11" i="7"/>
  <c r="CD11" i="7"/>
  <c r="CC11" i="7"/>
  <c r="CB11" i="7"/>
  <c r="CA11" i="7"/>
  <c r="BZ11" i="7"/>
  <c r="BY11" i="7"/>
  <c r="BX11" i="7"/>
  <c r="BW11" i="7"/>
  <c r="BV11" i="7"/>
  <c r="BU11" i="7"/>
  <c r="BT11" i="7"/>
  <c r="BS11" i="7"/>
  <c r="BR11" i="7"/>
  <c r="BQ11" i="7"/>
  <c r="BP11" i="7"/>
  <c r="BO11" i="7"/>
  <c r="BN11" i="7"/>
  <c r="BM11" i="7"/>
  <c r="BL11" i="7"/>
  <c r="BK11" i="7"/>
  <c r="BJ11" i="7"/>
  <c r="BI11" i="7"/>
  <c r="BH11" i="7"/>
  <c r="BG11" i="7"/>
  <c r="BF11" i="7"/>
  <c r="BE11" i="7"/>
  <c r="BD11" i="7"/>
  <c r="BC11" i="7"/>
  <c r="BB11" i="7"/>
  <c r="BA11" i="7"/>
  <c r="AZ11" i="7"/>
  <c r="AY11" i="7"/>
  <c r="AX11" i="7"/>
  <c r="AW11" i="7"/>
  <c r="AV11" i="7"/>
  <c r="AU11" i="7"/>
  <c r="AT11" i="7"/>
  <c r="AS11" i="7"/>
  <c r="AR11" i="7"/>
  <c r="AQ11" i="7"/>
  <c r="AP11"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B11" i="7"/>
  <c r="EF9" i="7"/>
  <c r="EE9" i="7"/>
  <c r="ED9" i="7"/>
  <c r="EC9" i="7"/>
  <c r="EB9" i="7"/>
  <c r="EA9" i="7"/>
  <c r="DZ9" i="7"/>
  <c r="DY9" i="7"/>
  <c r="DX9" i="7"/>
  <c r="DW9" i="7"/>
  <c r="DV9" i="7"/>
  <c r="DU9" i="7"/>
  <c r="DT9" i="7"/>
  <c r="DS9" i="7"/>
  <c r="DR9" i="7"/>
  <c r="DQ9" i="7"/>
  <c r="DP9" i="7"/>
  <c r="DO9" i="7"/>
  <c r="DN9" i="7"/>
  <c r="DM9" i="7"/>
  <c r="DL9" i="7"/>
  <c r="DK9" i="7"/>
  <c r="DJ9" i="7"/>
  <c r="DI9" i="7"/>
  <c r="DH9" i="7"/>
  <c r="DG9" i="7"/>
  <c r="DF9" i="7"/>
  <c r="DE9" i="7"/>
  <c r="DD9" i="7"/>
  <c r="DC9" i="7"/>
  <c r="DB9" i="7"/>
  <c r="DA9" i="7"/>
  <c r="CZ9" i="7"/>
  <c r="CY9" i="7"/>
  <c r="CX9" i="7"/>
  <c r="CW9" i="7"/>
  <c r="CV9" i="7"/>
  <c r="CU9" i="7"/>
  <c r="CT9" i="7"/>
  <c r="CS9" i="7"/>
  <c r="CR9" i="7"/>
  <c r="CQ9" i="7"/>
  <c r="CP9" i="7"/>
  <c r="CO9" i="7"/>
  <c r="CN9" i="7"/>
  <c r="CM9" i="7"/>
  <c r="CL9" i="7"/>
  <c r="CK9" i="7"/>
  <c r="CJ9" i="7"/>
  <c r="CI9" i="7"/>
  <c r="CH9" i="7"/>
  <c r="CG9" i="7"/>
  <c r="CF9" i="7"/>
  <c r="CE9" i="7"/>
  <c r="CD9" i="7"/>
  <c r="CC9" i="7"/>
  <c r="CB9" i="7"/>
  <c r="CA9" i="7"/>
  <c r="BZ9" i="7"/>
  <c r="BY9" i="7"/>
  <c r="BX9" i="7"/>
  <c r="BW9" i="7"/>
  <c r="BV9" i="7"/>
  <c r="BU9" i="7"/>
  <c r="BT9" i="7"/>
  <c r="BS9" i="7"/>
  <c r="BR9" i="7"/>
  <c r="BQ9" i="7"/>
  <c r="BP9" i="7"/>
  <c r="BO9" i="7"/>
  <c r="BN9" i="7"/>
  <c r="BM9" i="7"/>
  <c r="BL9" i="7"/>
  <c r="BK9" i="7"/>
  <c r="BJ9" i="7"/>
  <c r="BI9" i="7"/>
  <c r="BH9" i="7"/>
  <c r="BG9" i="7"/>
  <c r="BF9" i="7"/>
  <c r="BE9" i="7"/>
  <c r="BD9" i="7"/>
  <c r="BC9" i="7"/>
  <c r="BB9" i="7"/>
  <c r="BA9" i="7"/>
  <c r="AZ9" i="7"/>
  <c r="AY9" i="7"/>
  <c r="AX9" i="7"/>
  <c r="AW9" i="7"/>
  <c r="AV9" i="7"/>
  <c r="AU9" i="7"/>
  <c r="AT9" i="7"/>
  <c r="AS9"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B9" i="7"/>
</calcChain>
</file>

<file path=xl/sharedStrings.xml><?xml version="1.0" encoding="utf-8"?>
<sst xmlns="http://schemas.openxmlformats.org/spreadsheetml/2006/main" count="3694" uniqueCount="301">
  <si>
    <t>Ибис Стайлс Красная Поляна 4*/  ibis Styles Krasnaya Polyana 4*</t>
  </si>
  <si>
    <t>Тариф "C завтраками"/ "Bed and breakfast" rates</t>
  </si>
  <si>
    <t>Открытые тарифы/ Open rates</t>
  </si>
  <si>
    <t>C завтраками/ Bed and breakfast</t>
  </si>
  <si>
    <t>Стандартный номер с 1 кроватью/2 раздельными кроватями/ Standart room (king, twin)</t>
  </si>
  <si>
    <t xml:space="preserve">Стандартный номер с видом на горы, с одной кроватью/ Standard Room with 1 double bed, Mountain view </t>
  </si>
  <si>
    <t xml:space="preserve">Стандартный номер с балконом, с одной кроватью/ Standard Room with balcony and one king size bed </t>
  </si>
  <si>
    <t>Люкс с одной спальней и гостиной/ Suite with 1 bedroom (kingsize bed)</t>
  </si>
  <si>
    <t>Улучшенный Люкс, с одной спальней и гостиной/ Superior Suite with 1 bedroom</t>
  </si>
  <si>
    <t>Пентхаус с двумя спальнями/ Penthouse with 2 bedroom</t>
  </si>
  <si>
    <t>От 1 до 4</t>
  </si>
  <si>
    <t>Пентхаус с тремя спальнями/ Penthouse with 3 bedroom</t>
  </si>
  <si>
    <t>От 1 до 6</t>
  </si>
  <si>
    <t>В стоимость включено/ Rates include:</t>
  </si>
  <si>
    <t>Бесплатный беспроводной интернет на всей территории отеля/ Wi-Fi;</t>
  </si>
  <si>
    <t>Чай/кофе, вода в номера/tea and coffee in the room;</t>
  </si>
  <si>
    <t>Подъем до уровня +960 м./ Free of charge access to a cable car "Krasnaya Polyana" К-1  (Polyana 540 - Polyana 960);</t>
  </si>
  <si>
    <t>в том числе НДС, предусмотренный НК РФ</t>
  </si>
  <si>
    <t>Условия аннуляции/ Cancellation policy:</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</si>
  <si>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
    </r>
    <r>
      <rPr>
        <b/>
        <sz val="9"/>
        <color theme="1"/>
        <rFont val="Times New Roman"/>
        <charset val="134"/>
      </rPr>
      <t>На период 29.12.2025-08.01.2026, включительно, -  бесплатная отмена бронирования за 45 дней до заезда. Бронирование должно быть 100% предоплаченным Заказчиком. Отмена после указанного времени – штраф в 100% размере от стоимости бронирования.</t>
    </r>
    <r>
      <rPr>
        <sz val="9"/>
        <color theme="1"/>
        <rFont val="Times New Roman"/>
        <charset val="204"/>
      </rPr>
      <t xml:space="preserve">
The reservation can be canceled without penalty up to 24 hours before arrival. Cancellation after the specified time - a penalty - the cost of the first night of stay.
</t>
    </r>
    <r>
      <rPr>
        <b/>
        <sz val="9"/>
        <color theme="1"/>
        <rFont val="Times New Roman"/>
        <charset val="134"/>
      </rPr>
      <t xml:space="preserve"> For the period 29.12.2025-08.01.2026 inclusive, - free cancellation 45 days before arrival. Reservation must be 100% prepaid by the Customer. Cancellation after the specified time - a penalty - 100% of the cost of the reservation.</t>
    </r>
    <r>
      <rPr>
        <sz val="9"/>
        <color theme="1"/>
        <rFont val="Times New Roman"/>
        <charset val="204"/>
      </rPr>
      <t xml:space="preserve">
</t>
    </r>
    <r>
      <rPr>
        <sz val="9"/>
        <color indexed="8"/>
        <rFont val="Times New Roman"/>
        <charset val="204"/>
      </rPr>
      <t xml:space="preserve">
</t>
    </r>
  </si>
  <si>
    <t>Тариф "Без питания"/ "Room only" rates</t>
  </si>
  <si>
    <t>1-2 чел.</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</si>
  <si>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r>
      <rPr>
        <sz val="9"/>
        <color rgb="FFFF0000"/>
        <rFont val="Times New Roman"/>
        <charset val="204"/>
      </rPr>
      <t xml:space="preserve"> 
</t>
    </r>
  </si>
  <si>
    <t xml:space="preserve">Ограничения / Restrictions </t>
  </si>
  <si>
    <t>Закрытые даты: 26.12.2025 - 11.04.2026 / Closed Dates: 26.12.2025 - 11.04.2026</t>
  </si>
  <si>
    <t>Тариф "Раннее бронирование" на базе завтраков/ "Early booking" rates (BB) 10% discount</t>
  </si>
  <si>
    <t>данным цветом выделены изменения стоимости номеров, ввиду высокого сезона, прошу проверить.</t>
  </si>
  <si>
    <t>Условия/ Conditions:</t>
  </si>
  <si>
    <r>
      <rPr>
        <sz val="9"/>
        <color theme="1"/>
        <rFont val="Times New Roman"/>
        <charset val="204"/>
      </rPr>
      <t xml:space="preserve">Мин срок бронирования до заезда: </t>
    </r>
    <r>
      <rPr>
        <b/>
        <sz val="9"/>
        <color theme="1"/>
        <rFont val="Times New Roman"/>
        <charset val="134"/>
      </rPr>
      <t>03</t>
    </r>
    <r>
      <rPr>
        <sz val="9"/>
        <color indexed="8"/>
        <rFont val="Times New Roman"/>
        <charset val="204"/>
      </rPr>
      <t xml:space="preserve"> дней/ Min. Booking period before arrival: </t>
    </r>
    <r>
      <rPr>
        <b/>
        <sz val="9"/>
        <color indexed="8"/>
        <rFont val="Times New Roman"/>
        <charset val="204"/>
      </rPr>
      <t>03</t>
    </r>
    <r>
      <rPr>
        <sz val="9"/>
        <color indexed="8"/>
        <rFont val="Times New Roman"/>
        <charset val="204"/>
      </rPr>
      <t xml:space="preserve"> days.</t>
    </r>
  </si>
  <si>
    <r>
      <rPr>
        <sz val="9"/>
        <color theme="1"/>
        <rFont val="Times New Roman"/>
        <charset val="204"/>
      </rPr>
      <t xml:space="preserve">Тарифы «Раннего бронирования»  являются невозвратными. В случае сокращения или отмены бронирования, взимается штраф в размере </t>
    </r>
    <r>
      <rPr>
        <b/>
        <sz val="9"/>
        <color indexed="8"/>
        <rFont val="Times New Roman"/>
        <charset val="204"/>
      </rPr>
      <t xml:space="preserve">100% </t>
    </r>
    <r>
      <rPr>
        <sz val="9"/>
        <color indexed="8"/>
        <rFont val="Times New Roman"/>
        <charset val="204"/>
      </rPr>
      <t xml:space="preserve">от стоимости бронирования, совершенного Заказчиком/
"Early booking" rates are non-refundable. In case of reduction or cancellation of the reservation, a penalty - </t>
    </r>
    <r>
      <rPr>
        <b/>
        <sz val="9"/>
        <color indexed="8"/>
        <rFont val="Times New Roman"/>
        <charset val="204"/>
      </rPr>
      <t>100%</t>
    </r>
    <r>
      <rPr>
        <sz val="9"/>
        <color indexed="8"/>
        <rFont val="Times New Roman"/>
        <charset val="204"/>
      </rPr>
      <t xml:space="preserve"> of the cost of the reservation.</t>
    </r>
  </si>
  <si>
    <t>Тариф закрыт на период 29.12.2025-08.01.2026 включительно</t>
  </si>
  <si>
    <t>Специальное предложение "Отдыхай и катай"  / Special offer "Rest and Ski"</t>
  </si>
  <si>
    <t>Улучшенный Люкс с видом на горы, с одной спальней и гостиной/ Superior Suite with 1 bedroom</t>
  </si>
  <si>
    <r>
      <rPr>
        <b/>
        <sz val="12"/>
        <color theme="1"/>
        <rFont val="Calibri"/>
        <charset val="204"/>
        <scheme val="minor"/>
      </rPr>
      <t>Дополнительно на каждый день проживания в стоимость заявки добавляются  ски-пассы  для каждого взрослого, стоимость -</t>
    </r>
    <r>
      <rPr>
        <b/>
        <sz val="12"/>
        <color rgb="FFFF0000"/>
        <rFont val="Calibri"/>
        <charset val="204"/>
        <scheme val="minor"/>
      </rPr>
      <t xml:space="preserve"> 12.12.2025 - 29.12.2025, 09.01.2025 - 12.04.2026 включительно - 3500 рублей.</t>
    </r>
    <r>
      <rPr>
        <b/>
        <sz val="12"/>
        <color theme="1"/>
        <rFont val="Calibri"/>
        <charset val="204"/>
        <scheme val="minor"/>
      </rPr>
      <t xml:space="preserve"> При размещении дополнительных гостей, также на каждый день проживания добавляются в стоимость заявки ски-пассы на каждого взрослого гостя  -</t>
    </r>
    <r>
      <rPr>
        <b/>
        <sz val="12"/>
        <color rgb="FFFF0000"/>
        <rFont val="Calibri"/>
        <charset val="204"/>
        <scheme val="minor"/>
      </rPr>
      <t xml:space="preserve">  12.12.2025 - 29.12.2025, 09.01.2025 - 12.04.2026 включительно - 3500 рублей.</t>
    </r>
    <r>
      <rPr>
        <b/>
        <sz val="12"/>
        <color theme="1"/>
        <rFont val="Calibri"/>
        <charset val="204"/>
        <scheme val="minor"/>
      </rPr>
      <t xml:space="preserve"> Стоимость ски-пассов на всех взрослых сразу добавлять в заявку. / Extra pay  for each day of stay, ski passes for each adult are added to the price of the application, the cost   12.12.2025 - 29.12.2025, 09.01.2025 - 12.04.2026 inclusively - 3500 rubles. When placing additional guests, also for each day of stay, ski passes for each guest are added to the application price 12.12.2025 - 29.12.2025, 09.01.2025 - 12.04.2026 inclusively - 3500 rubles.</t>
    </r>
  </si>
  <si>
    <t>Завтрак/ Breakfast;</t>
  </si>
  <si>
    <r>
      <rPr>
        <sz val="9"/>
        <rFont val="Times New Roman"/>
        <charset val="204"/>
      </rPr>
      <t>Дневной спортивный ски-пасс на каждый день проживания в отеле</t>
    </r>
    <r>
      <rPr>
        <b/>
        <i/>
        <sz val="9"/>
        <rFont val="Times New Roman"/>
        <charset val="204"/>
      </rPr>
      <t>*</t>
    </r>
    <r>
      <rPr>
        <b/>
        <sz val="9"/>
        <rFont val="Times New Roman"/>
        <charset val="204"/>
      </rPr>
      <t xml:space="preserve">/ </t>
    </r>
    <r>
      <rPr>
        <sz val="9"/>
        <rFont val="Times New Roman"/>
        <charset val="204"/>
      </rPr>
      <t>Ski-pass (sporty) on a daily basis</t>
    </r>
    <r>
      <rPr>
        <b/>
        <i/>
        <sz val="9"/>
        <rFont val="Times New Roman"/>
        <charset val="204"/>
      </rPr>
      <t>*</t>
    </r>
  </si>
  <si>
    <t>* Выдача ски-пассов на стойке регистрации в отеле при заселении. Детские ски-пассы приобретаются гостями в отеле. Возврат денежных средств за неиспользованные ски-пассы не производится.</t>
  </si>
  <si>
    <r>
      <rPr>
        <b/>
        <sz val="9"/>
        <rFont val="Times New Roman"/>
        <charset val="204"/>
      </rPr>
      <t>Период продажи:</t>
    </r>
    <r>
      <rPr>
        <sz val="9"/>
        <rFont val="Times New Roman"/>
        <charset val="204"/>
      </rPr>
      <t xml:space="preserve"> </t>
    </r>
    <r>
      <rPr>
        <b/>
        <sz val="9"/>
        <rFont val="Times New Roman"/>
        <charset val="134"/>
      </rPr>
      <t xml:space="preserve">31.10.2025 - 11.04.2026 </t>
    </r>
    <r>
      <rPr>
        <sz val="9"/>
        <rFont val="Times New Roman"/>
        <charset val="204"/>
      </rPr>
      <t xml:space="preserve">/ Period of sales: </t>
    </r>
    <r>
      <rPr>
        <b/>
        <sz val="9"/>
        <rFont val="Times New Roman"/>
        <charset val="204"/>
      </rPr>
      <t>31.10.2025 - 11.04.2026</t>
    </r>
  </si>
  <si>
    <r>
      <rPr>
        <b/>
        <sz val="9"/>
        <rFont val="Times New Roman"/>
        <charset val="204"/>
      </rPr>
      <t>Период проживан</t>
    </r>
    <r>
      <rPr>
        <b/>
        <sz val="9"/>
        <color theme="1"/>
        <rFont val="Times New Roman"/>
        <charset val="134"/>
      </rPr>
      <t>ия: 12.12.2025 - 29.12.2025</t>
    </r>
    <r>
      <rPr>
        <b/>
        <sz val="9"/>
        <rFont val="Times New Roman"/>
        <charset val="204"/>
      </rPr>
      <t xml:space="preserve"> включительно, 09.01.2025 - 12.04.2026                                                                                                                        </t>
    </r>
    <r>
      <rPr>
        <sz val="9"/>
        <color theme="1"/>
        <rFont val="Times New Roman"/>
        <charset val="134"/>
      </rPr>
      <t>/ Period of stay</t>
    </r>
    <r>
      <rPr>
        <b/>
        <sz val="9"/>
        <color theme="1"/>
        <rFont val="Times New Roman"/>
        <charset val="134"/>
      </rPr>
      <t>: 12.12.2025 - 29.12.2025  inclusively</t>
    </r>
    <r>
      <rPr>
        <b/>
        <sz val="9"/>
        <rFont val="Times New Roman"/>
        <charset val="134"/>
      </rPr>
      <t xml:space="preserve">, 09.01.2025 - 12.04.2026 </t>
    </r>
  </si>
  <si>
    <t>Закрытые даты: 30.12.2025 - 08.01.2026 / Closed dates: 30.12.2025 - 08.01.2026</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</si>
  <si>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</si>
  <si>
    <t xml:space="preserve">NETTO  RATES </t>
  </si>
  <si>
    <t>Улучшенный Люкс с видом на горы, с одной спальней и гостиной/ Superior Suite with mountain view 1 bedroom</t>
  </si>
  <si>
    <r>
      <rPr>
        <b/>
        <sz val="9"/>
        <rFont val="Times New Roman"/>
        <charset val="204"/>
      </rPr>
      <t>Период проживан</t>
    </r>
    <r>
      <rPr>
        <b/>
        <sz val="9"/>
        <color theme="1"/>
        <rFont val="Times New Roman"/>
        <charset val="134"/>
      </rPr>
      <t>ия: 12.12.2025 - 29.12.2025</t>
    </r>
    <r>
      <rPr>
        <b/>
        <sz val="9"/>
        <rFont val="Times New Roman"/>
        <charset val="204"/>
      </rPr>
      <t xml:space="preserve">, 09.01.2025 - 12.04.2026 включительно                                                                                                                       </t>
    </r>
    <r>
      <rPr>
        <sz val="9"/>
        <color theme="1"/>
        <rFont val="Times New Roman"/>
        <charset val="134"/>
      </rPr>
      <t>/ Period of stay</t>
    </r>
    <r>
      <rPr>
        <b/>
        <sz val="9"/>
        <color theme="1"/>
        <rFont val="Times New Roman"/>
        <charset val="134"/>
      </rPr>
      <t>: 12.12.2025 - 29.12.2025  inclusively</t>
    </r>
    <r>
      <rPr>
        <b/>
        <sz val="9"/>
        <rFont val="Times New Roman"/>
        <charset val="134"/>
      </rPr>
      <t xml:space="preserve">, 09.01.2025 - 12.04.2026 </t>
    </r>
  </si>
  <si>
    <t>Специальный тариф "Каникулы в горах" / Special offer "Mountain vacations"</t>
  </si>
  <si>
    <t>от 1 до 4</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</si>
  <si>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(возраст от 12 лет), стоимость - </t>
    </r>
    <r>
      <rPr>
        <b/>
        <sz val="11"/>
        <color theme="1"/>
        <rFont val="Calibri"/>
        <charset val="204"/>
      </rPr>
      <t>20</t>
    </r>
    <r>
      <rPr>
        <b/>
        <sz val="11"/>
        <color theme="1"/>
        <rFont val="Calibri"/>
        <charset val="134"/>
      </rPr>
      <t>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200</t>
    </r>
    <r>
      <rPr>
        <b/>
        <sz val="11"/>
        <color theme="1"/>
        <rFont val="Calibri"/>
        <charset val="134"/>
      </rPr>
      <t>0</t>
    </r>
    <r>
      <rPr>
        <sz val="11"/>
        <color theme="1"/>
        <rFont val="Calibri"/>
        <charset val="204"/>
      </rPr>
      <t xml:space="preserve"> руб. (возраст от 12 лет). Стоимость прогулочных ски-пассов на всех взрослых просим сразу добавлять в заявку. / Extra pay  for ski-passes per every adult at once (ages from 12 y.o. and up). Cost  - </t>
    </r>
    <r>
      <rPr>
        <b/>
        <sz val="11"/>
        <color theme="1"/>
        <rFont val="Calibri"/>
        <charset val="204"/>
      </rPr>
      <t>20</t>
    </r>
    <r>
      <rPr>
        <b/>
        <sz val="11"/>
        <color theme="1"/>
        <rFont val="Calibri"/>
        <charset val="134"/>
      </rPr>
      <t>00</t>
    </r>
    <r>
      <rPr>
        <sz val="11"/>
        <color theme="1"/>
        <rFont val="Calibri"/>
        <charset val="204"/>
      </rPr>
      <t xml:space="preserve"> rub per adult (ages from 12 y.o. and up).  The cost of the ski-passes for each guest (at extra bed)  is also added - </t>
    </r>
    <r>
      <rPr>
        <b/>
        <sz val="11"/>
        <color theme="1"/>
        <rFont val="Calibri"/>
        <charset val="204"/>
      </rPr>
      <t>20</t>
    </r>
    <r>
      <rPr>
        <b/>
        <sz val="11"/>
        <color theme="1"/>
        <rFont val="Calibri"/>
        <charset val="134"/>
      </rPr>
      <t>00</t>
    </r>
    <r>
      <rPr>
        <sz val="11"/>
        <color theme="1"/>
        <rFont val="Calibri"/>
        <charset val="204"/>
      </rPr>
      <t xml:space="preserve"> rub per adult (ages from 12 y.o. and up). Please, add the cost of ski-passes for all adults to the application immediately.</t>
    </r>
  </si>
  <si>
    <r>
      <rPr>
        <sz val="9"/>
        <rFont val="Times New Roman"/>
        <charset val="204"/>
      </rPr>
      <t xml:space="preserve">Период продажи: </t>
    </r>
    <r>
      <rPr>
        <b/>
        <sz val="9"/>
        <rFont val="Times New Roman"/>
        <charset val="204"/>
      </rPr>
      <t>10.09</t>
    </r>
    <r>
      <rPr>
        <b/>
        <sz val="9"/>
        <rFont val="Times New Roman"/>
        <charset val="134"/>
      </rPr>
      <t>.2025</t>
    </r>
    <r>
      <rPr>
        <b/>
        <sz val="9"/>
        <rFont val="Times New Roman"/>
        <charset val="204"/>
      </rPr>
      <t xml:space="preserve"> - 28.11.2025 </t>
    </r>
    <r>
      <rPr>
        <sz val="9"/>
        <rFont val="Times New Roman"/>
        <charset val="204"/>
      </rPr>
      <t xml:space="preserve">/ Period of sales: </t>
    </r>
    <r>
      <rPr>
        <b/>
        <sz val="9"/>
        <rFont val="Times New Roman"/>
        <charset val="204"/>
      </rPr>
      <t>10.09.2025 - 28.11.2025</t>
    </r>
  </si>
  <si>
    <r>
      <rPr>
        <sz val="9"/>
        <rFont val="Times New Roman"/>
        <charset val="204"/>
      </rPr>
      <t xml:space="preserve">Период проживания: </t>
    </r>
    <r>
      <rPr>
        <b/>
        <sz val="9"/>
        <rFont val="Times New Roman"/>
        <charset val="134"/>
      </rPr>
      <t>01.10.2025</t>
    </r>
    <r>
      <rPr>
        <b/>
        <sz val="9"/>
        <rFont val="Times New Roman"/>
        <charset val="204"/>
      </rPr>
      <t xml:space="preserve"> - 30.11.2025 ​</t>
    </r>
    <r>
      <rPr>
        <sz val="9"/>
        <rFont val="Times New Roman"/>
        <charset val="204"/>
      </rPr>
      <t xml:space="preserve">/ Period of stay: </t>
    </r>
    <r>
      <rPr>
        <b/>
        <sz val="9"/>
        <rFont val="Times New Roman"/>
        <charset val="204"/>
      </rPr>
      <t>01.10.2025 - 30.11.2025</t>
    </r>
  </si>
  <si>
    <t xml:space="preserve">Парковка на Поляне 960; </t>
  </si>
  <si>
    <t>Бесплатное размещение 2 детей возрастом до 11 лет, включая завтрак и доп.место /  Free accommodation for 2 children under 11 years old, including breakfast and extra bed.</t>
  </si>
  <si>
    <r>
      <rPr>
        <b/>
        <sz val="9"/>
        <color theme="1"/>
        <rFont val="Times New Roman"/>
        <charset val="204"/>
      </rPr>
      <t xml:space="preserve">По купонной книге в предложение </t>
    </r>
    <r>
      <rPr>
        <b/>
        <sz val="10"/>
        <rFont val="Times New Roman"/>
        <charset val="204"/>
      </rPr>
      <t>«Каникулы в горах»</t>
    </r>
    <r>
      <rPr>
        <sz val="10"/>
        <rFont val="Times New Roman"/>
        <charset val="204"/>
      </rPr>
      <t xml:space="preserve"> входят </t>
    </r>
    <r>
      <rPr>
        <i/>
        <sz val="10"/>
        <rFont val="Times New Roman"/>
        <charset val="204"/>
      </rPr>
      <t>бесплатно* / The special offer "Mountain vacations" includes free of charge (for hotel guests):</t>
    </r>
  </si>
  <si>
    <r>
      <rPr>
        <b/>
        <sz val="9"/>
        <color rgb="FF000000"/>
        <rFont val="Verdana"/>
        <charset val="134"/>
      </rPr>
      <t>1. Прогулочные билеты на подъёмники "Панорама Красной Поляны"</t>
    </r>
    <r>
      <rPr>
        <sz val="9"/>
        <color rgb="FF000000"/>
        <rFont val="Verdana"/>
        <charset val="134"/>
      </rPr>
      <t> (для всех гостей в номере на все открытые канатные дороги) / Walking tickets for the "Panorama of Krasnaya Polyana" elevators (for all guests in the room for all open ropeways);</t>
    </r>
  </si>
  <si>
    <r>
      <rPr>
        <b/>
        <sz val="9"/>
        <color rgb="FF000000"/>
        <rFont val="Verdana"/>
        <charset val="134"/>
      </rPr>
      <t xml:space="preserve">2. Малый маршрут подвесного моста </t>
    </r>
    <r>
      <rPr>
        <sz val="9"/>
        <color rgb="FF000000"/>
        <rFont val="Verdana"/>
        <charset val="204"/>
      </rPr>
      <t>(для всех гостей в номере) / A small route of the suspension bridge (for all in-room guests);</t>
    </r>
  </si>
  <si>
    <r>
      <rPr>
        <b/>
        <sz val="9"/>
        <color rgb="FF000000"/>
        <rFont val="Verdana"/>
        <charset val="134"/>
      </rPr>
      <t>3. Обзорная экскурсия по высотам Курорта</t>
    </r>
    <r>
      <rPr>
        <sz val="9"/>
        <color rgb="FF000000"/>
        <rFont val="Verdana"/>
        <charset val="134"/>
      </rPr>
      <t> (для всех гостей в номере) / A sightseeing tour of the Heights Resort (for all in-room guests);</t>
    </r>
  </si>
  <si>
    <r>
      <rPr>
        <b/>
        <sz val="9"/>
        <color rgb="FF000000"/>
        <rFont val="Verdana"/>
        <charset val="134"/>
      </rPr>
      <t>4. 1 час проката городского велосипеда или 1 час аренды роликов</t>
    </r>
    <r>
      <rPr>
        <sz val="9"/>
        <color rgb="FF000000"/>
        <rFont val="Verdana"/>
        <charset val="134"/>
      </rPr>
      <t> (для всех гостей в номере) / 1 hour city bike rental or 1 hour of roller skate rental (for all in-room guests);</t>
    </r>
  </si>
  <si>
    <r>
      <rPr>
        <b/>
        <sz val="9"/>
        <color rgb="FF000000"/>
        <rFont val="Verdana"/>
        <charset val="134"/>
      </rPr>
      <t>5. 1 маршрут верёвочного парка на выбор</t>
    </r>
    <r>
      <rPr>
        <sz val="9"/>
        <color rgb="FF000000"/>
        <rFont val="Verdana"/>
        <charset val="134"/>
      </rPr>
      <t> (для всех гостей в номере) / 1 rope park route of your choice (for all in-room guests);</t>
    </r>
  </si>
  <si>
    <r>
      <rPr>
        <b/>
        <sz val="9"/>
        <color rgb="FF000000"/>
        <rFont val="Verdana"/>
        <charset val="134"/>
      </rPr>
      <t>6. Стикерпак в подарок</t>
    </r>
    <r>
      <rPr>
        <sz val="9"/>
        <color rgb="FF000000"/>
        <rFont val="Verdana"/>
        <charset val="134"/>
      </rPr>
      <t> (предоставляется один стикерпак на номер) / Stickerpack as a gift(one stickerpack per room is provided);</t>
    </r>
  </si>
  <si>
    <r>
      <rPr>
        <b/>
        <sz val="9"/>
        <color rgb="FF000000"/>
        <rFont val="Verdana"/>
        <charset val="204"/>
      </rPr>
      <t>Важно:</t>
    </r>
    <r>
      <rPr>
        <sz val="9"/>
        <color rgb="FF000000"/>
        <rFont val="Verdana"/>
        <charset val="204"/>
      </rPr>
      <t xml:space="preserve"> Подвесной мост работает до 02.11.2025, верёвочный парк — до 31.10.2025. 
Обзорная экскурсия от Поляны 540 до Поляны 2200 - Доступно до закрытия центрального сектора канатной дороги
</t>
    </r>
  </si>
  <si>
    <t xml:space="preserve">В период проведения регламентных работ на канатной дороге Прогулочные билеты "Панорама Красной Поляны" будут заменены на "Восточный лес" до водопада Поликаря
03-30.11 Хаски центр дети до 4 х лет бесплатно, для детей от 4х лет и взрослым стоимость 450руб. чай для всех гостей бесплатно
03-30.11 Посещение Леса чудес и Фермы северных оленей
</t>
  </si>
  <si>
    <r>
      <rPr>
        <b/>
        <sz val="8"/>
        <color rgb="FF000000"/>
        <rFont val="Verdana"/>
        <charset val="204"/>
      </rPr>
      <t>*</t>
    </r>
    <r>
      <rPr>
        <sz val="8"/>
        <color indexed="8"/>
        <rFont val="Verdana"/>
        <charset val="204"/>
      </rPr>
      <t> </t>
    </r>
    <r>
      <rPr>
        <u/>
        <sz val="8"/>
        <color indexed="8"/>
        <rFont val="Verdana"/>
        <charset val="204"/>
      </rPr>
      <t>Услуги и бонусы предложения действуют только в период проживания и предоставляются однократно, согласно условиям в купонной книге /</t>
    </r>
    <r>
      <rPr>
        <sz val="8"/>
        <color indexed="8"/>
        <rFont val="Verdana"/>
        <charset val="204"/>
      </rPr>
      <t>* Services and bonus offers are valid only during the stay and are provided once, according to the conditions in the coupon book.</t>
    </r>
  </si>
  <si>
    <t>Купонная книга выдается при заселении из расчета: 1 номер = 1 книга / Coupon book is issued at check-in at the rate: 1 room = 1 book.</t>
  </si>
  <si>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The services provided may depend on the weather conditions and the work of ropeways. NAO "Krasnaya Polyana" reserves the right to change the services in the package.</t>
  </si>
  <si>
    <r>
      <rPr>
        <sz val="8"/>
        <color rgb="FF000000"/>
        <rFont val="Verdana"/>
        <charset val="204"/>
      </rPr>
      <t>Предложение ограничено и не комбинируется с</t>
    </r>
    <r>
      <rPr>
        <i/>
        <sz val="8"/>
        <color indexed="8"/>
        <rFont val="Verdana"/>
        <charset val="204"/>
      </rPr>
      <t> </t>
    </r>
    <r>
      <rPr>
        <sz val="8"/>
        <color indexed="8"/>
        <rFont val="Verdana"/>
        <charset val="204"/>
      </rPr>
      <t>другими действующими акциями отеля / The offer is limited and cannot be combined with other current hotel promotions.</t>
    </r>
  </si>
  <si>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t>
  </si>
  <si>
    <t>the reservation can be canceled without penalty up to 24 hours before arrival. Cancellation after the specified time - a penalty - the cost of the first night of stay.</t>
  </si>
  <si>
    <t>Улучшенный Люкс, с одной спальней и гостиной/ Superior Suite with mountain view 1 bedroom</t>
  </si>
  <si>
    <t>Тариф "C завтраками"/ "Bed and breakfast" rates// АВИА</t>
  </si>
  <si>
    <t>Завтрак ""Шведский стол"</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</si>
  <si>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
    </r>
    <r>
      <rPr>
        <sz val="9"/>
        <color theme="1"/>
        <rFont val="Times New Roman"/>
        <charset val="204"/>
      </rPr>
      <t xml:space="preserve">
The reservation can be canceled without penalty up to 24 hours before arrival. Cancellation after the specified time - a penalty - the cost of the first night of stay.
</t>
    </r>
    <r>
      <rPr>
        <b/>
        <sz val="9"/>
        <color theme="1"/>
        <rFont val="Times New Roman"/>
        <charset val="134"/>
      </rPr>
      <t xml:space="preserve"> </t>
    </r>
    <r>
      <rPr>
        <sz val="9"/>
        <color indexed="8"/>
        <rFont val="Times New Roman"/>
        <charset val="204"/>
      </rPr>
      <t xml:space="preserve">
</t>
    </r>
  </si>
  <si>
    <t>Условия / Conditions:</t>
  </si>
  <si>
    <r>
      <rPr>
        <sz val="9"/>
        <color theme="1"/>
        <rFont val="Times New Roman"/>
        <charset val="134"/>
      </rPr>
      <t>Период бронирования</t>
    </r>
    <r>
      <rPr>
        <b/>
        <sz val="9"/>
        <color theme="1"/>
        <rFont val="Times New Roman"/>
        <charset val="204"/>
      </rPr>
      <t xml:space="preserve">: 20.06.2025-24.12.2025/  </t>
    </r>
    <r>
      <rPr>
        <sz val="9"/>
        <color theme="1"/>
        <rFont val="Times New Roman"/>
        <charset val="134"/>
      </rPr>
      <t>Period of sales</t>
    </r>
    <r>
      <rPr>
        <b/>
        <sz val="9"/>
        <color theme="1"/>
        <rFont val="Times New Roman"/>
        <charset val="204"/>
      </rPr>
      <t>: 20.06.2025-24.12.2025</t>
    </r>
  </si>
  <si>
    <r>
      <rPr>
        <sz val="9"/>
        <color theme="1"/>
        <rFont val="Times New Roman"/>
        <charset val="204"/>
      </rPr>
      <t xml:space="preserve">Период проживания: </t>
    </r>
    <r>
      <rPr>
        <b/>
        <sz val="9"/>
        <color theme="1"/>
        <rFont val="Times New Roman"/>
        <charset val="204"/>
      </rPr>
      <t>28.06.2025-25.12.2025 включительно</t>
    </r>
    <r>
      <rPr>
        <sz val="9"/>
        <color theme="1"/>
        <rFont val="Times New Roman"/>
        <charset val="204"/>
      </rPr>
      <t xml:space="preserve">/ Period of stay: </t>
    </r>
    <r>
      <rPr>
        <b/>
        <sz val="9"/>
        <color theme="1"/>
        <rFont val="Times New Roman"/>
        <charset val="134"/>
      </rPr>
      <t>28.06.2025-25.12.2025</t>
    </r>
  </si>
  <si>
    <t>Ограничения / Restrictions:</t>
  </si>
  <si>
    <t>Закрытые даты: 31.10 - 02.11.2025 / Closed dates: 31.10 - 02.11.2025</t>
  </si>
  <si>
    <t>Специальный тариф "Наполни своё лето" / Special offer "Fill up your summer"</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</si>
  <si>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204"/>
      </rPr>
      <t>12</t>
    </r>
    <r>
      <rPr>
        <sz val="11"/>
        <color theme="1"/>
        <rFont val="Calibri"/>
        <charset val="134"/>
      </rPr>
      <t xml:space="preserve"> лет)</t>
    </r>
    <r>
      <rPr>
        <sz val="11"/>
        <color theme="1"/>
        <rFont val="Calibri"/>
        <charset val="204"/>
      </rPr>
      <t xml:space="preserve">, стоимость - </t>
    </r>
    <r>
      <rPr>
        <b/>
        <sz val="11"/>
        <color theme="1"/>
        <rFont val="Calibri"/>
        <charset val="134"/>
      </rPr>
      <t>2300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2300</t>
    </r>
    <r>
      <rPr>
        <sz val="11"/>
        <color theme="1"/>
        <rFont val="Calibri"/>
        <charset val="204"/>
      </rPr>
      <t xml:space="preserve"> руб</t>
    </r>
    <r>
      <rPr>
        <sz val="11"/>
        <color theme="1"/>
        <rFont val="Calibri"/>
        <charset val="134"/>
      </rPr>
      <t>.</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204"/>
      </rPr>
      <t>12</t>
    </r>
    <r>
      <rPr>
        <sz val="11"/>
        <color theme="1"/>
        <rFont val="Calibri"/>
        <charset val="134"/>
      </rPr>
      <t xml:space="preserve"> y.o. and up</t>
    </r>
    <r>
      <rPr>
        <sz val="11"/>
        <color theme="1"/>
        <rFont val="Calibri"/>
        <charset val="204"/>
      </rPr>
      <t xml:space="preserve">). Cost  - </t>
    </r>
    <r>
      <rPr>
        <b/>
        <sz val="11"/>
        <color theme="1"/>
        <rFont val="Calibri"/>
        <charset val="134"/>
      </rPr>
      <t>2300</t>
    </r>
    <r>
      <rPr>
        <sz val="11"/>
        <color theme="1"/>
        <rFont val="Calibri"/>
        <charset val="204"/>
      </rPr>
      <t xml:space="preserve"> rub per adult</t>
    </r>
    <r>
      <rPr>
        <sz val="11"/>
        <color theme="1"/>
        <rFont val="Calibri"/>
        <charset val="134"/>
      </rPr>
      <t>.</t>
    </r>
    <r>
      <rPr>
        <sz val="11"/>
        <color theme="1"/>
        <rFont val="Calibri"/>
        <charset val="204"/>
      </rPr>
      <t xml:space="preserve">  The cost of the ski-passes for each guest (at extra bed)  is also added - </t>
    </r>
    <r>
      <rPr>
        <b/>
        <sz val="11"/>
        <color theme="1"/>
        <rFont val="Calibri"/>
        <charset val="134"/>
      </rPr>
      <t>2300</t>
    </r>
    <r>
      <rPr>
        <sz val="11"/>
        <color theme="1"/>
        <rFont val="Calibri"/>
        <charset val="204"/>
      </rPr>
      <t xml:space="preserve"> rub per adult</t>
    </r>
    <r>
      <rPr>
        <sz val="11"/>
        <color theme="1"/>
        <rFont val="Calibri"/>
        <charset val="134"/>
      </rPr>
      <t xml:space="preserve"> (ages from </t>
    </r>
    <r>
      <rPr>
        <b/>
        <sz val="11"/>
        <color theme="1"/>
        <rFont val="Calibri"/>
        <charset val="204"/>
      </rPr>
      <t>12</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</si>
  <si>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04.04.2025</t>
    </r>
    <r>
      <rPr>
        <b/>
        <sz val="9"/>
        <rFont val="Times New Roman"/>
        <charset val="204"/>
      </rPr>
      <t xml:space="preserve"> - 29.09.2025 </t>
    </r>
    <r>
      <rPr>
        <sz val="9"/>
        <rFont val="Times New Roman"/>
        <charset val="204"/>
      </rPr>
      <t xml:space="preserve">/ Period of sales: </t>
    </r>
    <r>
      <rPr>
        <b/>
        <sz val="9"/>
        <rFont val="Times New Roman"/>
        <charset val="204"/>
      </rPr>
      <t>04.04.2025 - 29.09.2025</t>
    </r>
  </si>
  <si>
    <r>
      <rPr>
        <sz val="9"/>
        <rFont val="Times New Roman"/>
        <charset val="204"/>
      </rPr>
      <t xml:space="preserve">Период проживания: </t>
    </r>
    <r>
      <rPr>
        <b/>
        <sz val="9"/>
        <rFont val="Times New Roman"/>
        <charset val="134"/>
      </rPr>
      <t>01.06.2025</t>
    </r>
    <r>
      <rPr>
        <b/>
        <sz val="9"/>
        <rFont val="Times New Roman"/>
        <charset val="204"/>
      </rPr>
      <t xml:space="preserve"> - 30.09.2025 ​</t>
    </r>
    <r>
      <rPr>
        <sz val="9"/>
        <rFont val="Times New Roman"/>
        <charset val="204"/>
      </rPr>
      <t xml:space="preserve">/ Period of stay: </t>
    </r>
    <r>
      <rPr>
        <b/>
        <sz val="9"/>
        <rFont val="Times New Roman"/>
        <charset val="204"/>
      </rPr>
      <t>01.06.2025 - 30.09.2025</t>
    </r>
  </si>
  <si>
    <r>
      <rPr>
        <sz val="8"/>
        <color rgb="FF000000"/>
        <rFont val="Verdana"/>
        <charset val="204"/>
      </rPr>
      <t>В предложение «Наполни свое лето» входят </t>
    </r>
    <r>
      <rPr>
        <b/>
        <i/>
        <sz val="8"/>
        <color indexed="8"/>
        <rFont val="Verdana"/>
        <charset val="204"/>
      </rPr>
      <t>бесплатно</t>
    </r>
    <r>
      <rPr>
        <sz val="8"/>
        <color indexed="8"/>
        <rFont val="Verdana"/>
        <charset val="204"/>
      </rPr>
      <t xml:space="preserve"> (</t>
    </r>
    <r>
      <rPr>
        <sz val="8"/>
        <color rgb="FFC00000"/>
        <rFont val="Verdana"/>
        <charset val="204"/>
      </rPr>
      <t>* условия предоставления услуг подробно представлены в купонной книге</t>
    </r>
    <r>
      <rPr>
        <sz val="8"/>
        <color indexed="8"/>
        <rFont val="Verdana"/>
        <charset val="204"/>
      </rPr>
      <t>) / The offer "Fill up your summer" includes free of charge (* terms of services are detailed in the coupon book):</t>
    </r>
  </si>
  <si>
    <t>1. Прогулочные билеты "Панорама Красной Поляны" *. *Тариф включает прогулочные билеты на всех гостей, проживающих в номере 7+, до 7 лет. / Rope road walking tickets "Panorama of Krasnaya Polyana"*. *The rate includes walking tickets for all guests staying in a room 7+, up to 7 years old</t>
  </si>
  <si>
    <t>2. Трансфер на побережье Чёрного моря (для всех гостей в номере, по предварительной записи) / Transfer to the Black Sea coast (for all in-room guests, by advance appointment)</t>
  </si>
  <si>
    <t>3. Подвесной мост - прохождение малого маршрута (для всех гостей в номере, возраст 7+) / Suspension Bridge - small trail (for all guests in room, age 7+)</t>
  </si>
  <si>
    <t xml:space="preserve">4.  Верёвочный парк - прохождение маршрута "Воздушный сноуборд" для взрослых  (рост от 140 см) либо маршрута "Маугли" для детей (рост от 110 см до 140 см)  (для всех гостей в номере, возраст 7+) / Rope park - “Air Snowboard” route for adults (height from 140 cm) or “Mowgli” route for children (height from 110 cm to 140 cm) (for all guests in the room, age 7+).
</t>
  </si>
  <si>
    <t xml:space="preserve">
В предложение «Наполни свое лето» входят индивидуальные скидки* / The “Fill Your Summer” offer includes individual discounts*
</t>
  </si>
  <si>
    <t>1. 50% скидка на индивидуальные и групповые услуги школы катания "Три вершины" (для всех гостей в номере) / 50% discount on individual and group services of Tri Verkhny skiing school (for all guests in the room)</t>
  </si>
  <si>
    <t xml:space="preserve">2. 10%  скидка в Ресторан "Птицы Захмелели" на весь счет / 10% discount at the  "Pticy Zahmeleli" restaurant on the entire bill </t>
  </si>
  <si>
    <t xml:space="preserve">*Пляж функционирует с 01.06.2024-30.09.2024,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</si>
  <si>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t>Специальный тариф "4=3"</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</si>
  <si>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r>
      <rPr>
        <sz val="9"/>
        <color indexed="10"/>
        <rFont val="Times New Roman"/>
        <charset val="204"/>
      </rPr>
      <t xml:space="preserve">
</t>
    </r>
  </si>
  <si>
    <r>
      <rPr>
        <sz val="9"/>
        <color theme="1"/>
        <rFont val="Times New Roman"/>
        <charset val="134"/>
      </rPr>
      <t>Период бронирования</t>
    </r>
    <r>
      <rPr>
        <b/>
        <sz val="9"/>
        <color theme="1"/>
        <rFont val="Times New Roman"/>
        <charset val="204"/>
      </rPr>
      <t xml:space="preserve">: 16.05.2025-27.06.2025 /  </t>
    </r>
    <r>
      <rPr>
        <sz val="9"/>
        <color theme="1"/>
        <rFont val="Times New Roman"/>
        <charset val="134"/>
      </rPr>
      <t>Period of sales</t>
    </r>
    <r>
      <rPr>
        <b/>
        <sz val="9"/>
        <color theme="1"/>
        <rFont val="Times New Roman"/>
        <charset val="204"/>
      </rPr>
      <t>: 16.05.2025-27.06.2025</t>
    </r>
  </si>
  <si>
    <r>
      <rPr>
        <sz val="9"/>
        <rFont val="Times New Roman"/>
        <charset val="204"/>
      </rPr>
      <t xml:space="preserve">Период проживания: </t>
    </r>
    <r>
      <rPr>
        <b/>
        <sz val="9"/>
        <rFont val="Times New Roman"/>
        <charset val="134"/>
      </rPr>
      <t>16.05.2025-30.06.2025 включительно</t>
    </r>
    <r>
      <rPr>
        <sz val="9"/>
        <rFont val="Times New Roman"/>
        <charset val="204"/>
      </rPr>
      <t xml:space="preserve">/ Period of stay: </t>
    </r>
    <r>
      <rPr>
        <b/>
        <sz val="9"/>
        <rFont val="Times New Roman"/>
        <charset val="134"/>
      </rPr>
      <t>16.05.2025-30.06.2025</t>
    </r>
  </si>
  <si>
    <t>Ограничения / Restrictions</t>
  </si>
  <si>
    <t xml:space="preserve">Минимальное количество ночей проживания: 4 ночи / Minimum stay 4 nights </t>
  </si>
  <si>
    <t xml:space="preserve">Максимальное количество ночей проживания: 4 ночи / Maximum stay 4 nights </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</si>
  <si>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(возраст от 16 лет), стоимость - </t>
    </r>
    <r>
      <rPr>
        <b/>
        <sz val="11"/>
        <color theme="1"/>
        <rFont val="Calibri"/>
        <charset val="134"/>
      </rPr>
      <t>2000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 xml:space="preserve">2000 </t>
    </r>
    <r>
      <rPr>
        <sz val="11"/>
        <color theme="1"/>
        <rFont val="Calibri"/>
        <charset val="204"/>
      </rPr>
      <t xml:space="preserve">руб. (возраст от 16 лет). Стоимость прогулочных ски-пассов на всех взрослых просим сразу добавлять в заявку. / Extra pay  for ski-passes per every adult at once (ages from 16 y.o. and up). Cost  - </t>
    </r>
    <r>
      <rPr>
        <b/>
        <sz val="11"/>
        <color theme="1"/>
        <rFont val="Calibri"/>
        <charset val="134"/>
      </rPr>
      <t>2000</t>
    </r>
    <r>
      <rPr>
        <sz val="11"/>
        <color theme="1"/>
        <rFont val="Calibri"/>
        <charset val="204"/>
      </rPr>
      <t xml:space="preserve"> rub per adult (ages from 16 y.o. and up).  The cost of the ski-passes for each guest (at extra bed)  is also added - </t>
    </r>
    <r>
      <rPr>
        <b/>
        <sz val="11"/>
        <color theme="1"/>
        <rFont val="Calibri"/>
        <charset val="134"/>
      </rPr>
      <t>2000</t>
    </r>
    <r>
      <rPr>
        <sz val="11"/>
        <color theme="1"/>
        <rFont val="Calibri"/>
        <charset val="204"/>
      </rPr>
      <t xml:space="preserve"> rub per adult (ages from 16 y.o. and up). Please, add the cost of ski-passes for all adults to the application immediately.</t>
    </r>
  </si>
  <si>
    <t>Период бронирования: 01.08.2024-30.11.2024 /  Period of sales: 01.08.2024-30.11.2024</t>
  </si>
  <si>
    <r>
      <rPr>
        <sz val="9"/>
        <rFont val="Times New Roman"/>
        <charset val="204"/>
      </rPr>
      <t xml:space="preserve">Период проживания: </t>
    </r>
    <r>
      <rPr>
        <b/>
        <sz val="9"/>
        <rFont val="Times New Roman"/>
        <charset val="204"/>
      </rPr>
      <t xml:space="preserve">с 01.10.2024-01.12.2024 </t>
    </r>
    <r>
      <rPr>
        <sz val="9"/>
        <rFont val="Times New Roman"/>
        <charset val="204"/>
      </rPr>
      <t xml:space="preserve">/ Period of stay: </t>
    </r>
    <r>
      <rPr>
        <b/>
        <sz val="9"/>
        <rFont val="Times New Roman"/>
        <charset val="204"/>
      </rPr>
      <t xml:space="preserve"> 01.10.2024-01.12.2024</t>
    </r>
  </si>
  <si>
    <t>Бесплатное размещение 2 детей возрастом до 15 лет, включая завтрак и доп.место /  Free accommodation for 2 children under 15 years old, including breakfast and extra bed.</t>
  </si>
  <si>
    <r>
      <rPr>
        <sz val="10"/>
        <color theme="1"/>
        <rFont val="Times New Roman"/>
        <charset val="204"/>
      </rPr>
      <t xml:space="preserve">По купонной книге в предложение </t>
    </r>
    <r>
      <rPr>
        <b/>
        <sz val="10"/>
        <rFont val="Times New Roman"/>
        <charset val="204"/>
      </rPr>
      <t>«Каникулы в горах»</t>
    </r>
    <r>
      <rPr>
        <sz val="10"/>
        <rFont val="Times New Roman"/>
        <charset val="204"/>
      </rPr>
      <t xml:space="preserve"> входят </t>
    </r>
    <r>
      <rPr>
        <i/>
        <sz val="10"/>
        <rFont val="Times New Roman"/>
        <charset val="204"/>
      </rPr>
      <t>бесплатно* / The special offer "Mountain vacations" includes free of charge (for hotel guests):</t>
    </r>
    <r>
      <rPr>
        <sz val="10"/>
        <rFont val="Times New Roman"/>
        <charset val="204"/>
      </rPr>
      <t>:</t>
    </r>
  </si>
  <si>
    <t>1.    Прогулочные билеты "Водопад Поликаря" на канатные дороги Восточного сектора (для всех гостей в номере 7+, до 7 лет бесплатно)/Walking tickets ‘Polikarya Waterfall’ to the cable lifts of the Eastern Sector  (for all guests in the room for all open ropeways)</t>
  </si>
  <si>
    <t>2.    Один маршрут веревочногопарка  (для всех гостей от 4-х лет) / One rope park route (for all guests from 4 years old)</t>
  </si>
  <si>
    <t>3.    Прокат роликов на 1 час (для всех гостей от 7 лет) / Rollerblade rental for 1 hour (for all guests from 7 years old)</t>
  </si>
  <si>
    <t>4.    Посещение Леса Чудес и Фермы северных оленей для детей от 5 до  12 лет  (бесплатно при покупке одного взрослого билета)/Visit to the Forest of Wonders and Reindeer Farm for children from 5 to 12 years old (free of charge when buying one adult ticket)</t>
  </si>
  <si>
    <t>5.    Обзорная экскурсия по высотам с 540 до 2200 (для всех гостей в номере, для принятия участия в экскурсии необходим билет на канатную дорогу) / High altitude sightseeing tour from 540 to 2200 (for all in-room guests, a cable car ticket is required to take part in the tour)</t>
  </si>
  <si>
    <t>6.    Стикерпак  в подарок (1 стикер на 1 номер)/Stickerpack as a gift (1 sticker per 1 room)</t>
  </si>
  <si>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he services provided may depend on the weather conditions and the work of ropeways. NAO "Krasnaya Polyana" reserves the right to change the services in the package.</t>
  </si>
  <si>
    <t>Открытый тариф "Яркие Осенние каникулы"</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</si>
  <si>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(возраст от 16 лет), стоимость - </t>
    </r>
    <r>
      <rPr>
        <b/>
        <sz val="11"/>
        <color theme="1"/>
        <rFont val="Calibri"/>
        <charset val="134"/>
      </rPr>
      <t>1800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1800</t>
    </r>
    <r>
      <rPr>
        <sz val="11"/>
        <color theme="1"/>
        <rFont val="Calibri"/>
        <charset val="204"/>
      </rPr>
      <t xml:space="preserve"> руб. (возраст от 16 лет). Стоимость прогулочных ски-пассов на всех взрослых просим сразу добавлять в заявку. / Extra pay  for ski-passes per every adult at once (ages from 16 y.o. and up). Cost  - </t>
    </r>
    <r>
      <rPr>
        <b/>
        <sz val="11"/>
        <color theme="1"/>
        <rFont val="Calibri"/>
        <charset val="134"/>
      </rPr>
      <t>1800</t>
    </r>
    <r>
      <rPr>
        <sz val="11"/>
        <color theme="1"/>
        <rFont val="Calibri"/>
        <charset val="204"/>
      </rPr>
      <t xml:space="preserve"> rub per adult (ages from 16 y.o. and up).  The cost of the ski-passes for each guest (at extra bed)  is also added - </t>
    </r>
    <r>
      <rPr>
        <b/>
        <sz val="11"/>
        <color theme="1"/>
        <rFont val="Calibri"/>
        <charset val="134"/>
      </rPr>
      <t>1800</t>
    </r>
    <r>
      <rPr>
        <sz val="11"/>
        <color theme="1"/>
        <rFont val="Calibri"/>
        <charset val="204"/>
      </rPr>
      <t xml:space="preserve"> rub per adult (ages from 16 y.o. and up). Please, add the cost of ski-passes for all adults to the application immediately.</t>
    </r>
  </si>
  <si>
    <r>
      <rPr>
        <sz val="9"/>
        <rFont val="Times New Roman"/>
        <charset val="204"/>
      </rPr>
      <t xml:space="preserve">Период продажи: </t>
    </r>
    <r>
      <rPr>
        <b/>
        <sz val="9"/>
        <rFont val="Times New Roman"/>
        <charset val="204"/>
      </rPr>
      <t>с 02.08.2023 - 29.11.2023​</t>
    </r>
    <r>
      <rPr>
        <sz val="9"/>
        <rFont val="Times New Roman"/>
        <charset val="204"/>
      </rPr>
      <t xml:space="preserve">/ Period of sales: </t>
    </r>
    <r>
      <rPr>
        <b/>
        <sz val="9"/>
        <rFont val="Times New Roman"/>
        <charset val="204"/>
      </rPr>
      <t>с  02.08.2023 - 29.11.2023</t>
    </r>
  </si>
  <si>
    <r>
      <rPr>
        <sz val="9"/>
        <rFont val="Times New Roman"/>
        <charset val="204"/>
      </rPr>
      <t xml:space="preserve">Период проживания: </t>
    </r>
    <r>
      <rPr>
        <b/>
        <sz val="9"/>
        <rFont val="Times New Roman"/>
        <charset val="204"/>
      </rPr>
      <t xml:space="preserve">с 01.10.2023 - 30.11.202​3 </t>
    </r>
    <r>
      <rPr>
        <sz val="9"/>
        <rFont val="Times New Roman"/>
        <charset val="204"/>
      </rPr>
      <t xml:space="preserve">/ Period of stay: </t>
    </r>
    <r>
      <rPr>
        <b/>
        <sz val="9"/>
        <rFont val="Times New Roman"/>
        <charset val="204"/>
      </rPr>
      <t xml:space="preserve">с 01.10.2023 - 30.11.202​3 </t>
    </r>
  </si>
  <si>
    <r>
      <rPr>
        <b/>
        <sz val="9"/>
        <color theme="1"/>
        <rFont val="Times New Roman"/>
        <charset val="204"/>
      </rPr>
      <t xml:space="preserve">По купонной книге в предложение </t>
    </r>
    <r>
      <rPr>
        <b/>
        <sz val="10"/>
        <rFont val="Times New Roman"/>
        <charset val="204"/>
      </rPr>
      <t>«Яркие Осенние Каникулы»</t>
    </r>
    <r>
      <rPr>
        <sz val="10"/>
        <rFont val="Times New Roman"/>
        <charset val="204"/>
      </rPr>
      <t xml:space="preserve"> входят </t>
    </r>
    <r>
      <rPr>
        <i/>
        <sz val="10"/>
        <rFont val="Times New Roman"/>
        <charset val="204"/>
      </rPr>
      <t>бесплатно* / The special offer "Autumn holidays" includes free of charge (for hotel guests):</t>
    </r>
  </si>
  <si>
    <r>
      <rPr>
        <b/>
        <sz val="9"/>
        <color rgb="FF000000"/>
        <rFont val="Verdana"/>
        <charset val="134"/>
      </rPr>
      <t>2. Обзорная экскурсия по высотам Курорта</t>
    </r>
    <r>
      <rPr>
        <sz val="9"/>
        <color rgb="FF000000"/>
        <rFont val="Verdana"/>
        <charset val="134"/>
      </rPr>
      <t> (для всех гостей в номере) / A sightseeing tour of the Heights Resort (for all in-room guests);</t>
    </r>
  </si>
  <si>
    <r>
      <rPr>
        <b/>
        <sz val="9"/>
        <color rgb="FF000000"/>
        <rFont val="Verdana"/>
        <charset val="134"/>
      </rPr>
      <t>3. 1 час проката городского велосипеда</t>
    </r>
    <r>
      <rPr>
        <sz val="9"/>
        <color rgb="FF000000"/>
        <rFont val="Verdana"/>
        <charset val="134"/>
      </rPr>
      <t> (для 1 взрослого и ребенка до 12 лет) / 1 hour city bike rental (for 1 adult and child under 12 years old);</t>
    </r>
  </si>
  <si>
    <r>
      <rPr>
        <b/>
        <sz val="9"/>
        <color rgb="FF000000"/>
        <rFont val="Verdana"/>
        <charset val="134"/>
      </rPr>
      <t>4. 1 маршрут верёвочного парка на выбор</t>
    </r>
    <r>
      <rPr>
        <sz val="9"/>
        <color rgb="FF000000"/>
        <rFont val="Verdana"/>
        <charset val="134"/>
      </rPr>
      <t> (для всех гостей в номере) / 1 rope park route of your choice (for all in-room guests);</t>
    </r>
  </si>
  <si>
    <r>
      <rPr>
        <b/>
        <sz val="9"/>
        <color rgb="FF000000"/>
        <rFont val="Verdana"/>
        <charset val="134"/>
      </rPr>
      <t>5. Открытка-сувенир</t>
    </r>
    <r>
      <rPr>
        <sz val="9"/>
        <color rgb="FF000000"/>
        <rFont val="Verdana"/>
        <charset val="134"/>
      </rPr>
      <t> (предоставляется 1 открытка на номер) / Souvenir postcard (1 postcard per room is provided);</t>
    </r>
  </si>
  <si>
    <r>
      <rPr>
        <b/>
        <sz val="9"/>
        <color rgb="FF000000"/>
        <rFont val="Verdana"/>
        <charset val="134"/>
      </rPr>
      <t>6. Стикерпак с талисманом курорта Серной Полей</t>
    </r>
    <r>
      <rPr>
        <sz val="9"/>
        <color rgb="FF000000"/>
        <rFont val="Verdana"/>
        <charset val="134"/>
      </rPr>
      <t> (предоставляется один стикерпак на номер) / Stickerpack featuring the Sulphur Pole Resort mascot (one stickerpack per room is provided);</t>
    </r>
  </si>
  <si>
    <r>
      <rPr>
        <b/>
        <sz val="9"/>
        <color rgb="FF000000"/>
        <rFont val="Verdana"/>
        <charset val="134"/>
      </rPr>
      <t>7. Консультация стилиста и визажиста от салона в спа центре SOUL SPA</t>
    </r>
    <r>
      <rPr>
        <sz val="9"/>
        <color rgb="FF000000"/>
        <rFont val="Verdana"/>
        <charset val="134"/>
      </rPr>
      <t> (для всех гостей в номере) / Consultation of stylist and make-up artist from the salon in the SOUL SPA center (for all guests in the room).</t>
    </r>
  </si>
  <si>
    <t>Специальный тариф "Отель + Сочи Парк" / Special offer "Hotel + Sochi Park"</t>
  </si>
  <si>
    <t>Дополнительно ЕДИНОРАЗОВО в стоимость заявки добавляются билеты в Сочи Парк на каждого гостя с 6 лет. Стоимость 1 билета: 
- 05.08 - 16.11.2025 – 1 775 р. на 1 человека, 
- 17.11 - 25.12.2025 – 1 275 р. на 1 человека,                                                                                                                         - дети до 5 лет включительно бесплатно.                                                                                                                     При размещении дополнительных гостей, также ЕДИНОРАЗОВО добавляются в стоимость заявки билеты в Сочи Парк.                                                                                                                                                       Extra pay for  Sochi Park tickets per every person at once (ages 6 y.o. and up). Cost per 1 ticket:                                                                                                                                                                                               - 05.08 - 16.11.2025 – 1 775 rub per person, 
- 17.11 - 25.12.2025 – 1 275 rub per person,                                                                                                                         - children till 5 y.o. for free.                                                                                                                                                            The cost of the Sochi Park Tickets for each guest (at extra bed) is also added (the same price). Please, add the cost of the Sochi Park tickets for all guests to the application immediately.</t>
  </si>
  <si>
    <r>
      <rPr>
        <sz val="9"/>
        <rFont val="Times New Roman"/>
        <charset val="204"/>
      </rPr>
      <t xml:space="preserve">Период продажи: </t>
    </r>
    <r>
      <rPr>
        <b/>
        <sz val="9"/>
        <rFont val="Times New Roman"/>
        <charset val="204"/>
      </rPr>
      <t xml:space="preserve">06.08.2025 - 25.12.2025 </t>
    </r>
    <r>
      <rPr>
        <sz val="9"/>
        <rFont val="Times New Roman"/>
        <charset val="204"/>
      </rPr>
      <t xml:space="preserve">/ Period of sales: </t>
    </r>
    <r>
      <rPr>
        <b/>
        <sz val="9"/>
        <rFont val="Times New Roman"/>
        <charset val="204"/>
      </rPr>
      <t>06.08.2025 - 25.12.2025</t>
    </r>
  </si>
  <si>
    <r>
      <rPr>
        <sz val="9"/>
        <rFont val="Times New Roman"/>
        <charset val="204"/>
      </rPr>
      <t xml:space="preserve">Период проживания: </t>
    </r>
    <r>
      <rPr>
        <b/>
        <sz val="9"/>
        <rFont val="Times New Roman"/>
        <charset val="204"/>
      </rPr>
      <t>08.08.2025 - 25.12.2025 ​</t>
    </r>
    <r>
      <rPr>
        <sz val="9"/>
        <rFont val="Times New Roman"/>
        <charset val="204"/>
      </rPr>
      <t xml:space="preserve">/ Period of stay: </t>
    </r>
    <r>
      <rPr>
        <b/>
        <sz val="9"/>
        <rFont val="Times New Roman"/>
        <charset val="204"/>
      </rPr>
      <t>08.08.2025 - 25.12.2025</t>
    </r>
  </si>
  <si>
    <r>
      <rPr>
        <sz val="9"/>
        <rFont val="Times New Roman"/>
        <charset val="204"/>
      </rPr>
      <t>Минимальная продолжитеьность проживания:</t>
    </r>
    <r>
      <rPr>
        <b/>
        <sz val="9"/>
        <rFont val="Times New Roman"/>
        <charset val="204"/>
      </rPr>
      <t xml:space="preserve"> 2 ночи</t>
    </r>
    <r>
      <rPr>
        <sz val="9"/>
        <rFont val="Times New Roman"/>
        <charset val="204"/>
      </rPr>
      <t xml:space="preserve"> / Minimum stay: </t>
    </r>
    <r>
      <rPr>
        <b/>
        <sz val="9"/>
        <rFont val="Times New Roman"/>
        <charset val="204"/>
      </rPr>
      <t>2 nights.</t>
    </r>
  </si>
  <si>
    <t>Билет в Сочи Парк (единоразовое посещение парка)</t>
  </si>
  <si>
    <t>Тарифы на дополнительные билеты в Сочи Парк (для доп. мест) / Rates for additional Tickets to Sochi Park (for extra beds):</t>
  </si>
  <si>
    <t>Период 05.08.25 - 16.11.2025 - 1 775 рублей - взрослый (6 лет и старше) / 1 775 adult (6 y.o. and up).</t>
  </si>
  <si>
    <t>Период 17.11.2025 - 25.12.2025 - 1 275 рублей - взрослый (6 лет и старше)  / 1 275 adult (6 y.o. and up).</t>
  </si>
  <si>
    <t>** Услуга предоставляется один раз для всех проживающих гостей от 6-ти лет, указанных при бронировании. В случае размещения дополнительных гостей, не указанных в бронировании, все услуги для них приобретаются отдельно по открытой стоимости в Сочи Парке. Дети до 5-ти лет бесплатно.</t>
  </si>
  <si>
    <t>** Воспользоваться данной услугой возможно только в период проживания.</t>
  </si>
  <si>
    <t>Каждому гостю предоставляется один билет, соответствующий сезону. Сезон зависит от вашего первого дня проживания.</t>
  </si>
  <si>
    <t>Условия предоставления билета в парк для гостей, проживающих на курорте Красная Поляна:</t>
  </si>
  <si>
    <t>• Билет предоставляется для гостей от 6 лет включительно при условии бронирования от 2-х ночей. </t>
  </si>
  <si>
    <t>• Гостям до 5-ти лет включительно предоставляется бесплатный проход в парк, при условии сопровождения взрослого от 18-ти лет с действительным билетом по тарифу «Сочи Парк КП» и предъявления при входе в парк документа, подтверждающего возраст ребёнка.</t>
  </si>
  <si>
    <t>• Предоставление документов допускается в электронном виде.</t>
  </si>
  <si>
    <t>• Каждый взрослый от 18 лет с билетом по тарифу «Сочи Парк КП» имеет право сопровождать не более 3-х гостей до 5-ти лет включительно.</t>
  </si>
  <si>
    <t>В стоимость тарифа «Сочи Парк КП» включено:</t>
  </si>
  <si>
    <t>•       Посещение Тематического парка «Сочи Парк» в зависимости от операционного графика работы.</t>
  </si>
  <si>
    <t>•       Скидка в детский развлекательный центр «Медведия» 50 % на тарифы «Медведия»/ «Медведия безлимит», при предъявлении в кассу детского развлекательного центра «Медведия» оригинала билета по тарифу «Сочи Парк SP» (для гостей от 95 см. до 160 см. включительно) с действительным сроком билета «+3 дня» от даты посещения Тематического парка.</t>
  </si>
  <si>
    <t>•       Бесплатный прокат на аттракционе «Богатырские гонки», при предъявлении действующего билета в парк, в день посещения. </t>
  </si>
  <si>
    <t>1 прокат = 2 круга.</t>
  </si>
  <si>
    <t>Для гостей от 4 до 6 лет, весом не более 60 кг.</t>
  </si>
  <si>
    <t>Тематический парк "Сочи Парк" находится по адресу: г. Сочи, Олимпийский просп., 21, режим работы с 10:00 до 22:00</t>
  </si>
  <si>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t>
  </si>
  <si>
    <t>The reservation can be cancelled without penalty up to 24 hours before arrival. Cancellation after the specified time - a penalty - the cost of the first night of stay.</t>
  </si>
  <si>
    <r>
      <rPr>
        <sz val="9"/>
        <color theme="1"/>
        <rFont val="Times New Roman"/>
        <charset val="134"/>
      </rPr>
      <t>Период бронирования</t>
    </r>
    <r>
      <rPr>
        <b/>
        <sz val="9"/>
        <color theme="1"/>
        <rFont val="Times New Roman"/>
        <charset val="204"/>
      </rPr>
      <t xml:space="preserve">: 05.07.2024 - 30.03.2026/  </t>
    </r>
    <r>
      <rPr>
        <sz val="9"/>
        <color theme="1"/>
        <rFont val="Times New Roman"/>
        <charset val="134"/>
      </rPr>
      <t>Period of sales</t>
    </r>
    <r>
      <rPr>
        <b/>
        <sz val="9"/>
        <color theme="1"/>
        <rFont val="Times New Roman"/>
        <charset val="204"/>
      </rPr>
      <t>: 05.07.2024 - 30.03.2026</t>
    </r>
  </si>
  <si>
    <r>
      <rPr>
        <sz val="9"/>
        <color theme="1"/>
        <rFont val="Times New Roman"/>
        <charset val="204"/>
      </rPr>
      <t xml:space="preserve">Период проживания: </t>
    </r>
    <r>
      <rPr>
        <b/>
        <sz val="9"/>
        <color theme="1"/>
        <rFont val="Times New Roman"/>
        <charset val="204"/>
      </rPr>
      <t>с 05.07.2024 - 31.03.2026</t>
    </r>
    <r>
      <rPr>
        <sz val="9"/>
        <color theme="1"/>
        <rFont val="Times New Roman"/>
        <charset val="204"/>
      </rPr>
      <t xml:space="preserve">/ Period of stay: </t>
    </r>
    <r>
      <rPr>
        <b/>
        <sz val="9"/>
        <color theme="1"/>
        <rFont val="Times New Roman"/>
        <charset val="134"/>
      </rPr>
      <t>05.07.2024 - 31.03.2026</t>
    </r>
  </si>
  <si>
    <r>
      <rPr>
        <sz val="9"/>
        <rFont val="Times New Roman"/>
        <charset val="13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
    </r>
    <r>
      <rPr>
        <sz val="9"/>
        <rFont val="Times New Roman"/>
        <charset val="134"/>
      </rPr>
      <t xml:space="preserve">
The reservation can be canceled without penalty up to 24 hours before arrival. Cancellation after the specified time - a penalty - the cost of the first night of stay.</t>
    </r>
    <r>
      <rPr>
        <sz val="9"/>
        <rFont val="Times New Roman"/>
        <charset val="134"/>
      </rPr>
      <t xml:space="preserve">                                                                              </t>
    </r>
  </si>
  <si>
    <t xml:space="preserve">% НДС согласно НК РФ </t>
  </si>
  <si>
    <r>
      <rPr>
        <sz val="9"/>
        <rFont val="Times New Roman"/>
        <charset val="13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На период </t>
    </r>
    <r>
      <rPr>
        <b/>
        <sz val="9"/>
        <rFont val="Times New Roman"/>
        <charset val="204"/>
      </rPr>
      <t>30.12.2022-08.01.2023</t>
    </r>
    <r>
      <rPr>
        <sz val="9"/>
        <rFont val="Times New Roman"/>
        <charset val="134"/>
      </rPr>
      <t xml:space="preserve">, </t>
    </r>
    <r>
      <rPr>
        <b/>
        <sz val="9"/>
        <rFont val="Times New Roman"/>
        <charset val="204"/>
      </rPr>
      <t>включительно,</t>
    </r>
    <r>
      <rPr>
        <sz val="9"/>
        <rFont val="Times New Roman"/>
        <charset val="134"/>
      </rPr>
      <t xml:space="preserve"> -  бесплатная отмена бронирования за </t>
    </r>
    <r>
      <rPr>
        <b/>
        <sz val="9"/>
        <rFont val="Times New Roman"/>
        <charset val="204"/>
      </rPr>
      <t>30</t>
    </r>
    <r>
      <rPr>
        <sz val="9"/>
        <rFont val="Times New Roman"/>
        <charset val="134"/>
      </rPr>
      <t xml:space="preserve"> дней до заезда. Бронирование должно быть </t>
    </r>
    <r>
      <rPr>
        <b/>
        <sz val="9"/>
        <rFont val="Times New Roman"/>
        <charset val="204"/>
      </rPr>
      <t>100%</t>
    </r>
    <r>
      <rPr>
        <sz val="9"/>
        <rFont val="Times New Roman"/>
        <charset val="134"/>
      </rPr>
      <t xml:space="preserve"> предоплаченным Заказчиком. Отмена после указанного времени – штраф в </t>
    </r>
    <r>
      <rPr>
        <b/>
        <sz val="9"/>
        <rFont val="Times New Roman"/>
        <charset val="204"/>
      </rPr>
      <t>100%</t>
    </r>
    <r>
      <rPr>
        <sz val="9"/>
        <rFont val="Times New Roman"/>
        <charset val="134"/>
      </rPr>
      <t xml:space="preserve"> размере от стоимости бронирования.
The reservation can be canceled without penalty up to 24 hours before arrival. Cancellation after the specified time - a penalty - the cost of the first night of stay.
 For the period </t>
    </r>
    <r>
      <rPr>
        <b/>
        <sz val="9"/>
        <rFont val="Times New Roman"/>
        <charset val="204"/>
      </rPr>
      <t>30.12.2022-08.01.2023 inclusive,</t>
    </r>
    <r>
      <rPr>
        <sz val="9"/>
        <rFont val="Times New Roman"/>
        <charset val="134"/>
      </rPr>
      <t xml:space="preserve"> - free cancellation </t>
    </r>
    <r>
      <rPr>
        <b/>
        <sz val="9"/>
        <rFont val="Times New Roman"/>
        <charset val="204"/>
      </rPr>
      <t>30</t>
    </r>
    <r>
      <rPr>
        <sz val="9"/>
        <rFont val="Times New Roman"/>
        <charset val="134"/>
      </rPr>
      <t xml:space="preserve"> days before arrival. Reservation must be 100% prepaid by the Customer. Cancellation after the specified time - a penalty - </t>
    </r>
    <r>
      <rPr>
        <b/>
        <sz val="9"/>
        <rFont val="Times New Roman"/>
        <charset val="204"/>
      </rPr>
      <t>100%</t>
    </r>
    <r>
      <rPr>
        <sz val="9"/>
        <rFont val="Times New Roman"/>
        <charset val="134"/>
      </rPr>
      <t xml:space="preserve"> of the cost of the reservation.                                                                                </t>
    </r>
  </si>
  <si>
    <t>Тариф "Раннее бронирование" на базе завтраков/ "Early booking" rates (BB) 15% discount</t>
  </si>
  <si>
    <t>3.07.2021 - 10.07.2021</t>
  </si>
  <si>
    <t>11.07.2021-16.07.2021</t>
  </si>
  <si>
    <t>17.07.2021-24.07.2021</t>
  </si>
  <si>
    <t>25.07.2021-29.07.2021</t>
  </si>
  <si>
    <t>30.07.2021-1.08.2021</t>
  </si>
  <si>
    <t>13.08.2021-14.08.2021</t>
  </si>
  <si>
    <t>15.08.2021-18.08.2021</t>
  </si>
  <si>
    <t>19.08.2021-23.08.2021</t>
  </si>
  <si>
    <t>24.08.2021-28.08.2021</t>
  </si>
  <si>
    <t>29.08.2021-2.09.2021</t>
  </si>
  <si>
    <t>НДС 20% (в рублях) за номер в сутки/ VAT 20%</t>
  </si>
  <si>
    <r>
      <rPr>
        <sz val="9"/>
        <color theme="1"/>
        <rFont val="Times New Roman"/>
        <charset val="204"/>
      </rPr>
      <t xml:space="preserve">Мин срок бронирования до заезда: </t>
    </r>
    <r>
      <rPr>
        <b/>
        <sz val="9"/>
        <color indexed="8"/>
        <rFont val="Times New Roman"/>
        <charset val="204"/>
      </rPr>
      <t>15</t>
    </r>
    <r>
      <rPr>
        <sz val="9"/>
        <color indexed="8"/>
        <rFont val="Times New Roman"/>
        <charset val="204"/>
      </rPr>
      <t xml:space="preserve"> дней/ Min. Booking period before arrival: </t>
    </r>
    <r>
      <rPr>
        <b/>
        <sz val="9"/>
        <color indexed="8"/>
        <rFont val="Times New Roman"/>
        <charset val="204"/>
      </rPr>
      <t>15</t>
    </r>
    <r>
      <rPr>
        <sz val="9"/>
        <color indexed="8"/>
        <rFont val="Times New Roman"/>
        <charset val="204"/>
      </rPr>
      <t xml:space="preserve"> days.</t>
    </r>
  </si>
  <si>
    <r>
      <rPr>
        <sz val="9"/>
        <color theme="1"/>
        <rFont val="Times New Roman"/>
        <charset val="204"/>
      </rPr>
      <t>Мин срок бронирования до заезда: 14</t>
    </r>
    <r>
      <rPr>
        <sz val="9"/>
        <color indexed="8"/>
        <rFont val="Times New Roman"/>
        <charset val="204"/>
      </rPr>
      <t xml:space="preserve"> дней/ Min. Booking period before arrival: 14 days.</t>
    </r>
  </si>
  <si>
    <t>Тариф доступен до 15.12.22, включительно</t>
  </si>
  <si>
    <t>Специальный тариф "Зарядись энергий гор Активный пакет" / Special offer "Energize the Mountains Active"</t>
  </si>
  <si>
    <t>Дополнительно ЕДИНОРАЗОВО добавляется в стоимость заявки купонные книги для каждого взрослого, стоимость - 1200 взрослый. При размещении дополнительных гостей, также ЕДИНОРАЗОВО добавляется в стоимость заявки купонные книжки на каждого гостя - 1200 взрослый. / Extra pay  for coupon book per every adult at once. Cost  - 1200 rub per adult at the main and extra bed.</t>
  </si>
  <si>
    <r>
      <rPr>
        <sz val="9"/>
        <rFont val="Times New Roman"/>
        <charset val="204"/>
      </rPr>
      <t xml:space="preserve">Период продажи: </t>
    </r>
    <r>
      <rPr>
        <b/>
        <sz val="9"/>
        <rFont val="Times New Roman"/>
        <charset val="204"/>
      </rPr>
      <t>с 05.08.2021 - 15.12.2021​</t>
    </r>
    <r>
      <rPr>
        <sz val="9"/>
        <rFont val="Times New Roman"/>
        <charset val="204"/>
      </rPr>
      <t xml:space="preserve">/ Period of sales: </t>
    </r>
    <r>
      <rPr>
        <b/>
        <sz val="9"/>
        <rFont val="Times New Roman"/>
        <charset val="204"/>
      </rPr>
      <t>с 05.08.2021 - 15.12.2021​</t>
    </r>
  </si>
  <si>
    <r>
      <rPr>
        <sz val="9"/>
        <rFont val="Times New Roman"/>
        <charset val="204"/>
      </rPr>
      <t xml:space="preserve">Период проживания: </t>
    </r>
    <r>
      <rPr>
        <b/>
        <sz val="9"/>
        <rFont val="Times New Roman"/>
        <charset val="204"/>
      </rPr>
      <t xml:space="preserve">с 01.10.2021 - 16.12.202​1 </t>
    </r>
    <r>
      <rPr>
        <sz val="9"/>
        <rFont val="Times New Roman"/>
        <charset val="204"/>
      </rPr>
      <t xml:space="preserve">/ Period of stay: </t>
    </r>
    <r>
      <rPr>
        <b/>
        <sz val="9"/>
        <rFont val="Times New Roman"/>
        <charset val="204"/>
      </rPr>
      <t>с 01.10.2021 - 16.12.202​1</t>
    </r>
  </si>
  <si>
    <t>НДС 20% (в рублях) за номер в сутки/ VAT 20%;</t>
  </si>
  <si>
    <t>Купонная книга с 10 бесплатными активностями и скидками на другие акции Курорта / 
Coupon book with 10 free activities and discounts for other promotions of the Krasnaya Polyana Resort</t>
  </si>
  <si>
    <r>
      <rPr>
        <sz val="10"/>
        <color theme="1"/>
        <rFont val="Times New Roman"/>
        <charset val="204"/>
      </rPr>
      <t>По купонной книге в предложение</t>
    </r>
    <r>
      <rPr>
        <b/>
        <sz val="10"/>
        <rFont val="Times New Roman"/>
        <charset val="204"/>
      </rPr>
      <t> «Зарядись энергией гор - Активный» входят</t>
    </r>
    <r>
      <rPr>
        <sz val="10"/>
        <rFont val="Times New Roman"/>
        <charset val="204"/>
      </rPr>
      <t> </t>
    </r>
    <r>
      <rPr>
        <i/>
        <sz val="10"/>
        <rFont val="Times New Roman"/>
        <charset val="204"/>
      </rPr>
      <t>бесплатно* / The Special offer "Energize the Mountains Active" includes free of charge (for hotel guests):</t>
    </r>
  </si>
  <si>
    <t xml:space="preserve">1. Прогулочный билет "День в горах" для подъема к горным вершинам / Walking ticket "Day in the Mountains" for reaching the mountain peaks.  Услуга предоставляется однократно для всех  гостей в номере / The service is provided once for all guests in the room </t>
  </si>
  <si>
    <t xml:space="preserve">2. Обзорная групповая экскурсия по курорту с профессиональным гидом / Group tour of the resort with a professional guide. Услуга предоставляется однократно для всех  гостей в номере / The service is provided once for all guests in the room </t>
  </si>
  <si>
    <t xml:space="preserve">3. Прохождение любого маршрута в Веревочном парке на выбор / Passing any route in the Rope Park on your choice; Действует на прохождение  одного  выбранного  маршрута  для  каждого гостя из числа проживающих в номере, при единовременном посещении парка / Valid for the passage of one selected route for each guest staying in the room, on a single visit to the park.
 </t>
  </si>
  <si>
    <t xml:space="preserve">4. Групповая фитнес-тренировка «Йога-класс» /Group fitness training "Yoga class".  Действует  однократно  для  всех  гостей,  проживающих  в  номере, при  единовременном  посещении  тренировки /  Valid once for all guests staying in the room at a single visit to the training </t>
  </si>
  <si>
    <t xml:space="preserve">5. Мастер-класс от Академии райдеров по катанию на скейтбордах и роликах / Master class from The Riders Academy on skateboarding and rollerblading. Действует на одно занятие для всех гостей,  проживающих  в  номере,  при  единовременном  посещении /  Valid for one class for all guests staying in the room at a single visit
</t>
  </si>
  <si>
    <t>6. Прокат скейтборда или роликов на 1 час в Академии райдеров (действует на всех гостей) / Skateboard or rollerblading for 1 hour at the Rider Academy(valid for all guests);</t>
  </si>
  <si>
    <t xml:space="preserve">7. Прокат городского велосипеда на 1 час / City bike rental for 1 hour. Действует однократно  на  одного  гостя  на  аренду  велосипеда на один час / Valid once per guest for one hour bike rental.
</t>
  </si>
  <si>
    <t xml:space="preserve">8. Заезд на картодроме GoKart960  / Race at the GoKart960 karting track.  Действует однократно на один заезд для одного гостя /Valid once per check-in for one guest
</t>
  </si>
  <si>
    <t xml:space="preserve">9. Кормление оленя ягелем на Ферме северных оленей / Feeding reindeer with reindeer moss at the Reindeer Farm.  Купон действует на один пакетик ягеля / The coupon is valid for one sachet of yagel
</t>
  </si>
  <si>
    <t>10. Поход с гидом Бюро приключений 100К (действует на всех гостей) / Нiking along the eco-trails with a guide (valid for all guests).</t>
  </si>
  <si>
    <t>В купонную книжку входят скидки до 50%, специальные предложения и бесплатные  бонусные услуги / The coupon book includes discounts of up to 50%, special offers and free bonus services.</t>
  </si>
  <si>
    <t>Открытый тариф "Зарядись Энергией Гор"</t>
  </si>
  <si>
    <r>
      <rPr>
        <sz val="11"/>
        <color theme="1"/>
        <rFont val="Calibri"/>
        <charset val="204"/>
      </rPr>
      <t xml:space="preserve">Дополнительно ЕДИНОРАЗОВО в стоимость заявки добавляются прогулочные ски-пассы  для каждого взрослого и ребенка, стоимость - </t>
    </r>
    <r>
      <rPr>
        <b/>
        <sz val="11"/>
        <color theme="1"/>
        <rFont val="Calibri"/>
        <charset val="134"/>
      </rPr>
      <t>1300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134"/>
      </rPr>
      <t>1300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at once. Cost  - </t>
    </r>
    <r>
      <rPr>
        <b/>
        <sz val="11"/>
        <color theme="1"/>
        <rFont val="Calibri"/>
        <charset val="134"/>
      </rPr>
      <t>1300</t>
    </r>
    <r>
      <rPr>
        <sz val="11"/>
        <color theme="1"/>
        <rFont val="Calibri"/>
        <charset val="204"/>
      </rPr>
      <t xml:space="preserve"> rub per adult.  The cost of the ski-passes for each guest (at extra bed)  is also added - </t>
    </r>
    <r>
      <rPr>
        <b/>
        <sz val="11"/>
        <color theme="1"/>
        <rFont val="Calibri"/>
        <charset val="134"/>
      </rPr>
      <t>1300</t>
    </r>
    <r>
      <rPr>
        <sz val="11"/>
        <color theme="1"/>
        <rFont val="Calibri"/>
        <charset val="204"/>
      </rPr>
      <t xml:space="preserve"> rub per adult. Please, add the cost of ski-passes for all and adult children to the application immediately.</t>
    </r>
  </si>
  <si>
    <r>
      <rPr>
        <sz val="9"/>
        <rFont val="Times New Roman"/>
        <charset val="204"/>
      </rPr>
      <t xml:space="preserve">Период продажи: </t>
    </r>
    <r>
      <rPr>
        <b/>
        <sz val="9"/>
        <rFont val="Times New Roman"/>
        <charset val="134"/>
      </rPr>
      <t>18.03.2022</t>
    </r>
    <r>
      <rPr>
        <b/>
        <sz val="9"/>
        <rFont val="Times New Roman"/>
        <charset val="204"/>
      </rPr>
      <t xml:space="preserve"> - 29.09.2022</t>
    </r>
    <r>
      <rPr>
        <sz val="9"/>
        <rFont val="Times New Roman"/>
        <charset val="204"/>
      </rPr>
      <t xml:space="preserve">/ Period of sales: </t>
    </r>
    <r>
      <rPr>
        <b/>
        <sz val="9"/>
        <rFont val="Times New Roman"/>
        <charset val="204"/>
      </rPr>
      <t>18.03.2022 - 29.09.2022</t>
    </r>
  </si>
  <si>
    <r>
      <rPr>
        <sz val="9"/>
        <rFont val="Times New Roman"/>
        <charset val="204"/>
      </rPr>
      <t xml:space="preserve">Период проживания: </t>
    </r>
    <r>
      <rPr>
        <b/>
        <sz val="9"/>
        <rFont val="Times New Roman"/>
        <charset val="134"/>
      </rPr>
      <t>01.06.2022</t>
    </r>
    <r>
      <rPr>
        <b/>
        <sz val="9"/>
        <rFont val="Times New Roman"/>
        <charset val="204"/>
      </rPr>
      <t xml:space="preserve"> - 30.09.2022​</t>
    </r>
    <r>
      <rPr>
        <sz val="9"/>
        <rFont val="Times New Roman"/>
        <charset val="204"/>
      </rPr>
      <t xml:space="preserve">/ Period of stay: </t>
    </r>
    <r>
      <rPr>
        <b/>
        <sz val="9"/>
        <rFont val="Times New Roman"/>
        <charset val="204"/>
      </rPr>
      <t>01.06.2022 - 30.09.2022​</t>
    </r>
  </si>
  <si>
    <t>великолепный завтрак по системе "Шведский стол"</t>
  </si>
  <si>
    <t>купонную книгу на бесплатные активности курорта и скидки в СПА центры</t>
  </si>
  <si>
    <t>подъем на канатной дороге до уровня 960м</t>
  </si>
  <si>
    <t xml:space="preserve">парковка на Поляне 960; </t>
  </si>
  <si>
    <t>Купонная книга с 11 бесплатными активностями курорта и скидками на другие акции</t>
  </si>
  <si>
    <t>Трансфер на пляж Имеретинский</t>
  </si>
  <si>
    <r>
      <rPr>
        <sz val="8"/>
        <color rgb="FF000000"/>
        <rFont val="Verdana"/>
        <charset val="204"/>
      </rPr>
      <t>В предложение «Зарядись энергией гор» входят </t>
    </r>
    <r>
      <rPr>
        <b/>
        <i/>
        <sz val="8"/>
        <color indexed="8"/>
        <rFont val="Verdana"/>
        <charset val="204"/>
      </rPr>
      <t>бесплатно</t>
    </r>
    <r>
      <rPr>
        <b/>
        <sz val="8"/>
        <color indexed="8"/>
        <rFont val="Verdana"/>
        <charset val="204"/>
      </rPr>
      <t> </t>
    </r>
    <r>
      <rPr>
        <sz val="8"/>
        <color indexed="8"/>
        <rFont val="Verdana"/>
        <charset val="204"/>
      </rPr>
      <t>хиты летнего сезона (</t>
    </r>
    <r>
      <rPr>
        <sz val="8"/>
        <color rgb="FFC00000"/>
        <rFont val="Verdana"/>
        <charset val="204"/>
      </rPr>
      <t>* условия предлоставления услуг подробно представлены в купонной книге</t>
    </r>
    <r>
      <rPr>
        <sz val="8"/>
        <color indexed="8"/>
        <rFont val="Verdana"/>
        <charset val="204"/>
      </rPr>
      <t>):</t>
    </r>
  </si>
  <si>
    <t>1. Прогулочные билеты на канатную дорогу для посещения водопада Поликаря высотой 70 м 
 Действует для всех взрослых гостей, проживающих в номере./ Walking tickets for the cable car to visit the waterfall of Polikaria, 70 m high. Valid for all adult guests staying in the room</t>
  </si>
  <si>
    <t>2. Обзорная групповая экскурсия с гидом по достопримечательностям курорта. Действует для всех гостей, проживающих в номере. / Guided group tour of the resort's landmarks 
Valid for all room guests</t>
  </si>
  <si>
    <t xml:space="preserve">3.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</si>
  <si>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 xml:space="preserve">4.  Фитнес-тренировка в группе на территории курорта. Действует для всех гостей, проживающих в номере. / Fitness training in the group on the territory of the resort
Valid for all in-room guests.
</t>
  </si>
  <si>
    <t>5.  Мастер-класс Академии райдеров по катанию на скейтбордах и роликах. Действует для всех гостей, проживающих в номер. / Master class of the Academy of Riders in skateboarding and rollerblading. Valid for all room guests</t>
  </si>
  <si>
    <t>6.  Тестовый спуск по трассам байк-парка. Действует на 1 гостя старше 14 лет / Bike park test downhill. Valid for 1 guest over 14 years old</t>
  </si>
  <si>
    <t>7.  Прокат городского велосипеда на 1 час. Действует на одного взрослого и ребёнка до 12 лет/ City bike rental for 1 hour. Valid for one adult and a child under 12 years of age</t>
  </si>
  <si>
    <r>
      <rPr>
        <sz val="8"/>
        <color rgb="FF000000"/>
        <rFont val="Verdana"/>
        <charset val="204"/>
      </rPr>
      <t>8. Прокат беговелов на 1 час. Действует на всех детей от 2 до 5 лет, проживающих в номере</t>
    </r>
    <r>
      <rPr>
        <sz val="11"/>
        <color theme="1"/>
        <rFont val="Calibri"/>
        <charset val="204"/>
        <scheme val="minor"/>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</si>
  <si>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t xml:space="preserve">9.  Прохождение 1 маршрута Верёвочного парка 900. Действует на 1 гостя, проживающего в номере / Passage of 1 route of the Rope Park 900. Valid for 1 guest staying in the room
</t>
  </si>
  <si>
    <t xml:space="preserve">10.  Видео 360° с панорамной площадки на Поляне 2200. Действует на 1 видео. / 360° video from the panoramic site at Glade 2200. Valid for 1 video
</t>
  </si>
  <si>
    <t xml:space="preserve">11. Бесплатный трансфер на морской пляж Курорта Красная Поляна / Free shuttle service to the sea beach of Krasnaya Polyana Resort
</t>
  </si>
  <si>
    <t xml:space="preserve">*Пляж функционирует с 01.06.2022-30.09.2022,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</si>
  <si>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t>Специальный тариф "Осенние каникулы" / Special offer "Autumn holidays"</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</si>
  <si>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1700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1700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1700</t>
    </r>
    <r>
      <rPr>
        <sz val="11"/>
        <color theme="1"/>
        <rFont val="Calibri"/>
        <charset val="204"/>
      </rPr>
      <t xml:space="preserve"> rub per adult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The cost of the ski-passes for each guest (at extra bed)  is also added - </t>
    </r>
    <r>
      <rPr>
        <b/>
        <sz val="11"/>
        <color theme="1"/>
        <rFont val="Calibri"/>
        <charset val="134"/>
      </rPr>
      <t>1700</t>
    </r>
    <r>
      <rPr>
        <sz val="11"/>
        <color theme="1"/>
        <rFont val="Calibri"/>
        <charset val="204"/>
      </rPr>
      <t xml:space="preserve"> 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</si>
  <si>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с 05.08.2022 - 29.11.2022​</t>
    </r>
    <r>
      <rPr>
        <sz val="9"/>
        <rFont val="Times New Roman"/>
        <charset val="204"/>
      </rPr>
      <t xml:space="preserve">/ Period of sales: </t>
    </r>
    <r>
      <rPr>
        <b/>
        <sz val="9"/>
        <rFont val="Times New Roman"/>
        <charset val="204"/>
      </rPr>
      <t>с 05.08.2022 - 29.11.2022</t>
    </r>
  </si>
  <si>
    <r>
      <rPr>
        <sz val="9"/>
        <rFont val="Times New Roman"/>
        <charset val="204"/>
      </rPr>
      <t xml:space="preserve">Период проживания: </t>
    </r>
    <r>
      <rPr>
        <b/>
        <sz val="9"/>
        <rFont val="Times New Roman"/>
        <charset val="204"/>
      </rPr>
      <t xml:space="preserve">с 01.10.2022 - 30.11.202​2 </t>
    </r>
    <r>
      <rPr>
        <sz val="9"/>
        <rFont val="Times New Roman"/>
        <charset val="204"/>
      </rPr>
      <t xml:space="preserve">/ Period of stay: </t>
    </r>
    <r>
      <rPr>
        <b/>
        <sz val="9"/>
        <rFont val="Times New Roman"/>
        <charset val="204"/>
      </rPr>
      <t>с 01.10.2022 - 30.11.202​2</t>
    </r>
  </si>
  <si>
    <t>Бесплатное размещение 2 детей возрастом до 12 лет, включая завтрак и доп.место /  Free accommodation for 2 children under 12 years old, including breakfast and extra bed.</t>
  </si>
  <si>
    <t>1. Прогулочный билет "Панорама Красной Поляны" на все открытые канатные дороги (действует для всех гостей, проживающих в номере) / The ski tour ticket "Panorama Krasnaya Polyana" for all open ropeways (valid for all guests staying in the room)</t>
  </si>
  <si>
    <t>2. Обзорная экскурсия по курорту с гидом-экскурсоводом (действует для всех гостей, проживающих в номере) / Guided sightseeing tour at the resort (valid for all guests staying in the room)</t>
  </si>
  <si>
    <t xml:space="preserve">3. Прокат роликов или скейтборда на 1 час в Академии райдеров (действует для всех гостей, проживающих в номере) / Rent a roller skates or skateboard for 1 hour at the Rider Academy (valid for all guests staying in the room)
 </t>
  </si>
  <si>
    <t>4. Прокат городского велосипеда на 1 час / City bike rental for 1 hour. Действует однократно на 1 взрослого и ребёнка до 12 лет при единовременной аренде / Valid one time for 1 adult and child under 12 years of age on a single rental</t>
  </si>
  <si>
    <t>5. Посещение кинотеатра Старсинема до 14:00 / Visiting the Starsinema until 2:00 p.m.</t>
  </si>
  <si>
    <t>6. VR-экскурсия "Полет над Красной Поляной" / VR-excursion "Flight over Krasnaya Polyana"</t>
  </si>
  <si>
    <t>7. Открытка-сувенир для отправки с вершины Чёрная Пирамида (предоставляется 1 открытка на номер) / Postcard-souvenir for sending from the summit of the Black Pyramid (1 postcard per number is provided)</t>
  </si>
  <si>
    <t>8. Мастер-класс по росписи гипсовой фигурки в детском клубе "Рай" в отеле Marriott (для всех гостей до 6 лет) / Master class in plaster figure painting at the Paradise Children's Club at the Marriott (for all guests up to 6 years old)</t>
  </si>
  <si>
    <t xml:space="preserve">9. Стикерпак с талисманом курорта Серной Полей (предоставляется один стикерпак на номер) / Sticker pack with the Sulphur Fields resort mascot (one sticker pack per room is provided)
</t>
  </si>
  <si>
    <t xml:space="preserve">10. Консультация стилиста и визажиста от салона Privé7 в Soul SPA by Marriott (всем гостям, проживающим в номере) / Stylist and makeup artist consultation from Privé7 at Soul SPA by Marriott (for all in-room guests)
</t>
  </si>
  <si>
    <t>Открытые тарифы/ Open rates - 10%</t>
  </si>
  <si>
    <t>отдыхай и катай</t>
  </si>
  <si>
    <t>Отдыхай и катай</t>
  </si>
  <si>
    <t>Бесплатное размещение 2 детей возрастом до 12 лет, включая завтрак и доп.место</t>
  </si>
  <si>
    <t>Размещение на основных местах</t>
  </si>
  <si>
    <t>ски-пасс 1 гость (стоимость за сутки)</t>
  </si>
  <si>
    <t>ски-пасс 2 гостя (стоимость за сутки)</t>
  </si>
  <si>
    <t>Улучшенный Люкс с видом на горы, с одной спальней и гостиной/ Superior Suite view 1 bedroom</t>
  </si>
  <si>
    <t>* Выдача ски-пассов на стойке регистрации в отеле при заселении. Возврат денежных средств за неиспользованные ски-пассы не производится.
Политика гарантии: Гарантия кредитной картой обязательна/  * There is no refund for unused ski passes. Children's ski passes can be purchased separately at the reception.
Credit card guarantee is required</t>
  </si>
  <si>
    <r>
      <rPr>
        <b/>
        <sz val="9"/>
        <rFont val="Times New Roman"/>
        <charset val="204"/>
      </rPr>
      <t>Период продажи:</t>
    </r>
    <r>
      <rPr>
        <sz val="9"/>
        <rFont val="Times New Roman"/>
        <charset val="204"/>
      </rPr>
      <t xml:space="preserve"> </t>
    </r>
    <r>
      <rPr>
        <b/>
        <sz val="9"/>
        <rFont val="Times New Roman"/>
        <charset val="134"/>
      </rPr>
      <t>05.10.2022</t>
    </r>
    <r>
      <rPr>
        <b/>
        <sz val="9"/>
        <rFont val="Times New Roman"/>
        <charset val="204"/>
      </rPr>
      <t xml:space="preserve"> - 30.03.2023</t>
    </r>
    <r>
      <rPr>
        <sz val="9"/>
        <rFont val="Times New Roman"/>
        <charset val="204"/>
      </rPr>
      <t xml:space="preserve">/ Period of sales: </t>
    </r>
    <r>
      <rPr>
        <b/>
        <sz val="9"/>
        <rFont val="Times New Roman"/>
        <charset val="204"/>
      </rPr>
      <t>05.10.2022 - 30.03.2023</t>
    </r>
  </si>
  <si>
    <r>
      <rPr>
        <b/>
        <sz val="9"/>
        <rFont val="Times New Roman"/>
        <charset val="204"/>
      </rPr>
      <t>Период проживания</t>
    </r>
    <r>
      <rPr>
        <sz val="9"/>
        <rFont val="Times New Roman"/>
        <charset val="204"/>
      </rPr>
      <t xml:space="preserve">: </t>
    </r>
    <r>
      <rPr>
        <b/>
        <sz val="9"/>
        <rFont val="Times New Roman"/>
        <charset val="204"/>
      </rPr>
      <t>24.12.2022 - 31.03.2023</t>
    </r>
    <r>
      <rPr>
        <sz val="9"/>
        <rFont val="Times New Roman"/>
        <charset val="204"/>
      </rPr>
      <t xml:space="preserve">/ Period of stay: </t>
    </r>
    <r>
      <rPr>
        <b/>
        <sz val="9"/>
        <rFont val="Times New Roman"/>
        <charset val="204"/>
      </rPr>
      <t>24.12.2022 - 31.03.2023</t>
    </r>
  </si>
  <si>
    <t xml:space="preserve">Период 30.12.22-08.01.23 не доступен для бронирования в рамках СПО "Отдыхай и катай"  </t>
  </si>
  <si>
    <t>Тариф включает ски-пассы только на взрослых гостей на основных местах. Стоимость ски-пассов на дополнительных взрослых и детей просим сразу добавлять в заявку. / The rate includes ski passes for adults only at the main places. Please add the cost of ski passes for extra adults and children to the application immediately.</t>
  </si>
  <si>
    <t>Тарифы на дополнительные ски-пассы (для доп. мест)/ Rates for additional ski passes (for extra beds):</t>
  </si>
  <si>
    <r>
      <rPr>
        <b/>
        <sz val="9"/>
        <color theme="1"/>
        <rFont val="Times New Roman"/>
        <charset val="204"/>
      </rPr>
      <t>16.12.2022-23.12.2022, включительно</t>
    </r>
    <r>
      <rPr>
        <sz val="9"/>
        <color theme="1"/>
        <rFont val="Times New Roman"/>
        <charset val="204"/>
      </rPr>
      <t xml:space="preserve"> - </t>
    </r>
    <r>
      <rPr>
        <b/>
        <sz val="9"/>
        <color theme="1"/>
        <rFont val="Times New Roman"/>
        <charset val="204"/>
      </rPr>
      <t>1750</t>
    </r>
    <r>
      <rPr>
        <sz val="9"/>
        <color theme="1"/>
        <rFont val="Times New Roman"/>
        <charset val="204"/>
      </rPr>
      <t xml:space="preserve"> рублей - взрослый, </t>
    </r>
    <r>
      <rPr>
        <b/>
        <sz val="9"/>
        <color theme="1"/>
        <rFont val="Times New Roman"/>
        <charset val="204"/>
      </rPr>
      <t>1200</t>
    </r>
    <r>
      <rPr>
        <sz val="9"/>
        <color theme="1"/>
        <rFont val="Times New Roman"/>
        <charset val="204"/>
      </rPr>
      <t xml:space="preserve"> рублей - детский / </t>
    </r>
    <r>
      <rPr>
        <b/>
        <sz val="9"/>
        <color theme="1"/>
        <rFont val="Times New Roman"/>
        <charset val="204"/>
      </rPr>
      <t>16.12.2022-23.12.2022 - 1750</t>
    </r>
    <r>
      <rPr>
        <sz val="9"/>
        <color theme="1"/>
        <rFont val="Times New Roman"/>
        <charset val="204"/>
      </rPr>
      <t xml:space="preserve">  rubles - adult, </t>
    </r>
    <r>
      <rPr>
        <b/>
        <sz val="9"/>
        <color theme="1"/>
        <rFont val="Times New Roman"/>
        <charset val="204"/>
      </rPr>
      <t>1200</t>
    </r>
    <r>
      <rPr>
        <sz val="9"/>
        <color theme="1"/>
        <rFont val="Times New Roman"/>
        <charset val="204"/>
      </rPr>
      <t xml:space="preserve"> - child.</t>
    </r>
  </si>
  <si>
    <r>
      <rPr>
        <b/>
        <sz val="9"/>
        <color theme="1"/>
        <rFont val="Times New Roman"/>
        <charset val="204"/>
      </rPr>
      <t>24.12.2022-08.01.2023, включительно,</t>
    </r>
    <r>
      <rPr>
        <sz val="9"/>
        <color theme="1"/>
        <rFont val="Times New Roman"/>
        <charset val="204"/>
      </rPr>
      <t xml:space="preserve"> - </t>
    </r>
    <r>
      <rPr>
        <b/>
        <sz val="9"/>
        <color theme="1"/>
        <rFont val="Times New Roman"/>
        <charset val="204"/>
      </rPr>
      <t>2400</t>
    </r>
    <r>
      <rPr>
        <sz val="9"/>
        <color theme="1"/>
        <rFont val="Times New Roman"/>
        <charset val="204"/>
      </rPr>
      <t xml:space="preserve"> рублей - взрослый, </t>
    </r>
    <r>
      <rPr>
        <b/>
        <sz val="9"/>
        <color theme="1"/>
        <rFont val="Times New Roman"/>
        <charset val="204"/>
      </rPr>
      <t>1500</t>
    </r>
    <r>
      <rPr>
        <sz val="9"/>
        <color theme="1"/>
        <rFont val="Times New Roman"/>
        <charset val="204"/>
      </rPr>
      <t xml:space="preserve"> рублей - детский / </t>
    </r>
    <r>
      <rPr>
        <b/>
        <sz val="9"/>
        <color theme="1"/>
        <rFont val="Times New Roman"/>
        <charset val="204"/>
      </rPr>
      <t>24.12.2022-08.01.2023 - 2400</t>
    </r>
    <r>
      <rPr>
        <sz val="9"/>
        <color theme="1"/>
        <rFont val="Times New Roman"/>
        <charset val="204"/>
      </rPr>
      <t xml:space="preserve"> rubles - adult, </t>
    </r>
    <r>
      <rPr>
        <b/>
        <sz val="9"/>
        <color theme="1"/>
        <rFont val="Times New Roman"/>
        <charset val="204"/>
      </rPr>
      <t>1500</t>
    </r>
    <r>
      <rPr>
        <sz val="9"/>
        <color theme="1"/>
        <rFont val="Times New Roman"/>
        <charset val="204"/>
      </rPr>
      <t xml:space="preserve"> - child.</t>
    </r>
  </si>
  <si>
    <r>
      <rPr>
        <b/>
        <sz val="9"/>
        <color theme="1"/>
        <rFont val="Times New Roman"/>
        <charset val="204"/>
      </rPr>
      <t xml:space="preserve">09.01.2023-31.03.2023, включительно </t>
    </r>
    <r>
      <rPr>
        <sz val="9"/>
        <color theme="1"/>
        <rFont val="Times New Roman"/>
        <charset val="204"/>
      </rPr>
      <t xml:space="preserve">- </t>
    </r>
    <r>
      <rPr>
        <b/>
        <sz val="9"/>
        <color theme="1"/>
        <rFont val="Times New Roman"/>
        <charset val="204"/>
      </rPr>
      <t>2000</t>
    </r>
    <r>
      <rPr>
        <sz val="9"/>
        <color theme="1"/>
        <rFont val="Times New Roman"/>
        <charset val="204"/>
      </rPr>
      <t xml:space="preserve"> рублей - взрослый, </t>
    </r>
    <r>
      <rPr>
        <b/>
        <sz val="9"/>
        <color theme="1"/>
        <rFont val="Times New Roman"/>
        <charset val="204"/>
      </rPr>
      <t xml:space="preserve">1300 </t>
    </r>
    <r>
      <rPr>
        <sz val="9"/>
        <color theme="1"/>
        <rFont val="Times New Roman"/>
        <charset val="204"/>
      </rPr>
      <t xml:space="preserve">рублей - детский / </t>
    </r>
    <r>
      <rPr>
        <b/>
        <sz val="9"/>
        <color theme="1"/>
        <rFont val="Times New Roman"/>
        <charset val="204"/>
      </rPr>
      <t>09.01.2023-31.03.2023  - 2000</t>
    </r>
    <r>
      <rPr>
        <sz val="9"/>
        <color theme="1"/>
        <rFont val="Times New Roman"/>
        <charset val="204"/>
      </rPr>
      <t xml:space="preserve"> rubles - adult, </t>
    </r>
    <r>
      <rPr>
        <b/>
        <sz val="9"/>
        <color theme="1"/>
        <rFont val="Times New Roman"/>
        <charset val="204"/>
      </rPr>
      <t>1300</t>
    </r>
    <r>
      <rPr>
        <sz val="9"/>
        <color theme="1"/>
        <rFont val="Times New Roman"/>
        <charset val="204"/>
      </rPr>
      <t xml:space="preserve"> - child.</t>
    </r>
  </si>
  <si>
    <t>Тариф доступен до 29.12.2023</t>
  </si>
  <si>
    <t>Тариф закрыт для бронирования в даты 01.11.2023-05.11.2023,  30.12.2023-31.03.2024 включительно</t>
  </si>
  <si>
    <t>Специальный тариф "Весенние каникулы" / Special offer "Spring holidays"</t>
  </si>
  <si>
    <t>Бесплатное размещение 2 детей возрастом до 15 лет включительно, включая завтрак и доп.место /  Free accommodation for 2 children under 15 years old inclusive, including breakfast and extra bed.</t>
  </si>
  <si>
    <r>
      <rPr>
        <sz val="11"/>
        <color theme="1"/>
        <rFont val="Calibri"/>
        <charset val="204"/>
      </rPr>
      <t xml:space="preserve">Дополнительно ЕДИНОРАЗОВО в стоимость заявки добавляются прогулочные ски-пассы  для каждого взрослого и ребенка, стоимость - </t>
    </r>
    <r>
      <rPr>
        <b/>
        <sz val="11"/>
        <color theme="1"/>
        <rFont val="Calibri"/>
        <charset val="134"/>
      </rPr>
      <t>1500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134"/>
      </rPr>
      <t>1500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and child at once. Cost  - </t>
    </r>
    <r>
      <rPr>
        <b/>
        <sz val="11"/>
        <color theme="1"/>
        <rFont val="Calibri"/>
        <charset val="134"/>
      </rPr>
      <t>1500</t>
    </r>
    <r>
      <rPr>
        <sz val="11"/>
        <color theme="1"/>
        <rFont val="Calibri"/>
        <charset val="204"/>
      </rPr>
      <t xml:space="preserve"> rub per adult.  The cost of the ski-passes for each guest (at extra bed)  is also added - </t>
    </r>
    <r>
      <rPr>
        <b/>
        <sz val="11"/>
        <color theme="1"/>
        <rFont val="Calibri"/>
        <charset val="134"/>
      </rPr>
      <t>1500</t>
    </r>
    <r>
      <rPr>
        <sz val="11"/>
        <color theme="1"/>
        <rFont val="Calibri"/>
        <charset val="204"/>
      </rPr>
      <t xml:space="preserve"> rub per adult. Please, add the cost of ski-passes for all persons to the application immediately.</t>
    </r>
  </si>
  <si>
    <r>
      <rPr>
        <sz val="9"/>
        <color theme="1"/>
        <rFont val="Times New Roman"/>
        <charset val="134"/>
      </rPr>
      <t>Период бронирования</t>
    </r>
    <r>
      <rPr>
        <b/>
        <sz val="9"/>
        <color theme="1"/>
        <rFont val="Times New Roman"/>
        <charset val="204"/>
      </rPr>
      <t xml:space="preserve">: 08.02.2023 - 30.05.2023 /  </t>
    </r>
    <r>
      <rPr>
        <sz val="9"/>
        <color theme="1"/>
        <rFont val="Times New Roman"/>
        <charset val="134"/>
      </rPr>
      <t>Period of sales</t>
    </r>
    <r>
      <rPr>
        <b/>
        <sz val="9"/>
        <color theme="1"/>
        <rFont val="Times New Roman"/>
        <charset val="204"/>
      </rPr>
      <t>: 08.02.2023 - 30.05.2023</t>
    </r>
  </si>
  <si>
    <r>
      <rPr>
        <sz val="9"/>
        <rFont val="Times New Roman"/>
        <charset val="204"/>
      </rPr>
      <t xml:space="preserve">Период проживания: </t>
    </r>
    <r>
      <rPr>
        <b/>
        <sz val="9"/>
        <rFont val="Times New Roman"/>
        <charset val="204"/>
      </rPr>
      <t xml:space="preserve">с 24.03.2023 - 31.05.2023 </t>
    </r>
    <r>
      <rPr>
        <sz val="9"/>
        <rFont val="Times New Roman"/>
        <charset val="204"/>
      </rPr>
      <t xml:space="preserve">/ Period of stay: </t>
    </r>
    <r>
      <rPr>
        <b/>
        <sz val="9"/>
        <rFont val="Times New Roman"/>
        <charset val="204"/>
      </rPr>
      <t>24.03.2023 - 31.05.2023</t>
    </r>
  </si>
  <si>
    <r>
      <rPr>
        <sz val="10"/>
        <color theme="1"/>
        <rFont val="Times New Roman"/>
        <charset val="204"/>
      </rPr>
      <t xml:space="preserve">По купонной книге в предложение </t>
    </r>
    <r>
      <rPr>
        <b/>
        <sz val="10"/>
        <rFont val="Times New Roman"/>
        <charset val="204"/>
      </rPr>
      <t>«Весенние Каникулы»</t>
    </r>
    <r>
      <rPr>
        <sz val="10"/>
        <rFont val="Times New Roman"/>
        <charset val="204"/>
      </rPr>
      <t xml:space="preserve"> входят </t>
    </r>
    <r>
      <rPr>
        <i/>
        <sz val="10"/>
        <rFont val="Times New Roman"/>
        <charset val="204"/>
      </rPr>
      <t>бесплатно* / The special offer "Spring holidays" includes free of charge (for hotel guests):</t>
    </r>
    <r>
      <rPr>
        <sz val="10"/>
        <rFont val="Times New Roman"/>
        <charset val="204"/>
      </rPr>
      <t>:</t>
    </r>
  </si>
  <si>
    <t>1. Прогулочные билеты на подъёмники «Панорама Красной Поляны» (для всех гостей в номере 7+, до 7 лет бесплатно) / Walking passes to the ski elevators "Panorama Krasnaya Polyana" (for all guests in room 7+, up to 7 years old free of charge)</t>
  </si>
  <si>
    <t xml:space="preserve">2. Занятие на горных лыжах для детей в Академии райдеров 2 часа  (для всех детей в номере 6-12 лет, в группе по расписанию / Children's alpine skiing lesson at Rider Academy 2 hours (for all children in the room 6-12 years old, in a scheduled group
</t>
  </si>
  <si>
    <t>3. VR-экскурсия «Полёт над Красной Поляны» (для всех гостей в номере 5+) / 3. VR-excursion "Flight over Krasnaya Polyana" (for all guests in room 5+)</t>
  </si>
  <si>
    <t>4. Посещение детского развлекательного центра «Хали-Гали» 30 мин (для всех детей 4-14 лет) / Visit to the children's entertainment center "Haly-Galy" 30 min (for all children 4-14 years)</t>
  </si>
  <si>
    <t>5. Прокат роликов и скейтбордов в Академии райдеров 1 час (для всех гостей в номере) / Roller skates and skateboards rental at Rider Academy 1 hour (for all guests in the room)</t>
  </si>
  <si>
    <t>6. Интерактив «По следам кавказской серны. Знакомство с горной природой» (для всех гостей в номере) / Interactive "On the tracks of the Caucasian chamois. Acquaintance with mountain nature" (for all guests in the room)</t>
  </si>
  <si>
    <t>7. Посещение парка развлечений Wonder Land (для всех детей до 12 лет) / Visiting the Wonder Land theme park (for all children under 12 years old)</t>
  </si>
  <si>
    <t>8. Тренировка для детей в клубе единоборств «Крепость» (для всех детей в номере 5-14 лет, до 5 лет бесплатно) / Training for children in the martial arts club "Fortress" (for all children in the room 5-14 years old, under 5 years old free of charge)</t>
  </si>
  <si>
    <t xml:space="preserve">9. Прокат городского велосипеда 1 час (для всех гостей в номере) / City bike rental 1 hour (for all guests in the room)
</t>
  </si>
  <si>
    <t>10. Стикерпак «Серна Поля» в подарок (для всех детей в номере) / Serna Polya stickerpack as a gift (for all children in the room)</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</si>
  <si>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1650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1650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1650</t>
    </r>
    <r>
      <rPr>
        <sz val="11"/>
        <color theme="1"/>
        <rFont val="Calibri"/>
        <charset val="204"/>
      </rPr>
      <t xml:space="preserve"> rub per adult (</t>
    </r>
    <r>
      <rPr>
        <sz val="11"/>
        <color theme="1"/>
        <rFont val="Calibri"/>
        <charset val="134"/>
      </rPr>
      <t>ages from 16 y.o. and up).</t>
    </r>
    <r>
      <rPr>
        <sz val="11"/>
        <color theme="1"/>
        <rFont val="Calibri"/>
        <charset val="204"/>
      </rPr>
      <t xml:space="preserve">  The cost of the ski-passes for each guest (at extra bed)  is also added - </t>
    </r>
    <r>
      <rPr>
        <b/>
        <sz val="11"/>
        <color theme="1"/>
        <rFont val="Calibri"/>
        <charset val="134"/>
      </rPr>
      <t xml:space="preserve">1650 </t>
    </r>
    <r>
      <rPr>
        <sz val="11"/>
        <color theme="1"/>
        <rFont val="Calibri"/>
        <charset val="204"/>
      </rPr>
      <t>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</si>
  <si>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22.03.2023</t>
    </r>
    <r>
      <rPr>
        <b/>
        <sz val="9"/>
        <rFont val="Times New Roman"/>
        <charset val="204"/>
      </rPr>
      <t xml:space="preserve"> - 29.09.2023</t>
    </r>
    <r>
      <rPr>
        <sz val="9"/>
        <rFont val="Times New Roman"/>
        <charset val="204"/>
      </rPr>
      <t xml:space="preserve">/ Period of sales: </t>
    </r>
    <r>
      <rPr>
        <b/>
        <sz val="9"/>
        <rFont val="Times New Roman"/>
        <charset val="204"/>
      </rPr>
      <t>22.03.2023 - 29.09.2023</t>
    </r>
  </si>
  <si>
    <r>
      <rPr>
        <sz val="9"/>
        <rFont val="Times New Roman"/>
        <charset val="204"/>
      </rPr>
      <t xml:space="preserve">Период проживания: </t>
    </r>
    <r>
      <rPr>
        <b/>
        <sz val="9"/>
        <rFont val="Times New Roman"/>
        <charset val="134"/>
      </rPr>
      <t>01.06.2023</t>
    </r>
    <r>
      <rPr>
        <b/>
        <sz val="9"/>
        <rFont val="Times New Roman"/>
        <charset val="204"/>
      </rPr>
      <t xml:space="preserve"> - 30.09.2023​</t>
    </r>
    <r>
      <rPr>
        <sz val="9"/>
        <rFont val="Times New Roman"/>
        <charset val="204"/>
      </rPr>
      <t xml:space="preserve">/ Period of stay: </t>
    </r>
    <r>
      <rPr>
        <b/>
        <sz val="9"/>
        <rFont val="Times New Roman"/>
        <charset val="204"/>
      </rPr>
      <t>01.06.2023 - 30.09.2023​</t>
    </r>
  </si>
  <si>
    <t>Купонная книга с 10 бесплатными активностями курорта и скидками на другие акции</t>
  </si>
  <si>
    <t>1. Прогулочные билеты на канатную дорогу для посещения водопада Поликаря высотой 70 м 
 Действует для всех гостей в номере, дети до 7 лет бесплатно. / Walking tickets for the cable car to visit the waterfall Polikaria 70 m high. Valid for all guests in the room, children under 7 years old free of charge</t>
  </si>
  <si>
    <t>2. Трансфер на побережье Чёрного моря. Действует для всех гостей, проживающих в номере. / Transfer to the Black Sea coast. Valid for all guests staying in the room</t>
  </si>
  <si>
    <t xml:space="preserve">3.  Маршрут Верёвочного парка на выбор. Действует для всех гостей в номере 4+ / Rope Park itinerary of your choice. Valid for all guests in room 4+.
</t>
  </si>
  <si>
    <t xml:space="preserve">4.  Восхождение на пик Черной Пирамиды. Действует для всех гостей в номере 10+. / Climbing the peak of the Black Pyramid. Valid for all guests in Room 10+.
</t>
  </si>
  <si>
    <t xml:space="preserve">5.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</si>
  <si>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6.  Прокат городского велосипеда на 1 час. Действует на одного взрослого и ребёнка 3-12 лет/ City bike rental for 1 hour. Valid for one adult and a child under 3-12 years of age.</t>
  </si>
  <si>
    <r>
      <rPr>
        <sz val="8"/>
        <color rgb="FF000000"/>
        <rFont val="Verdana"/>
        <charset val="204"/>
      </rPr>
      <t>7. Прокат беговелов на 1 час. Действует на всех детей от 2 до 5 лет, проживающих в номере</t>
    </r>
    <r>
      <rPr>
        <sz val="11"/>
        <color theme="1"/>
        <rFont val="Calibri"/>
        <charset val="204"/>
        <scheme val="minor"/>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</si>
  <si>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r>
      <rPr>
        <sz val="8"/>
        <color rgb="FF000000"/>
        <rFont val="Verdana"/>
        <charset val="204"/>
      </rPr>
      <t>8. VR-экскурсия по курорту. Действует для всех гостей в номере 5+</t>
    </r>
    <r>
      <rPr>
        <sz val="11"/>
        <color theme="1"/>
        <rFont val="Calibri"/>
        <charset val="204"/>
        <scheme val="minor"/>
      </rPr>
      <t xml:space="preserve"> /</t>
    </r>
    <r>
      <rPr>
        <sz val="8"/>
        <color theme="1"/>
        <rFont val="Verdana"/>
        <charset val="204"/>
      </rPr>
      <t xml:space="preserve"> VR tour of the resort. Valid for all guests in room 5+</t>
    </r>
  </si>
  <si>
    <t xml:space="preserve">9.  Мастер-класс по катанию на скейтбордах и роликах. Действует для всех гостей в номере 3+ / Skateboarding and rollerblading master class. Valid for all guests in room 3+
</t>
  </si>
  <si>
    <t xml:space="preserve">10.  Открытый урок по маунтинбайку. Действует для всех гостей в номере 14+ / Open mountain biking lesson. Valid for all guests in room 14+
</t>
  </si>
  <si>
    <t>Открытый тариф "Наполни своё лето"</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</si>
  <si>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134"/>
      </rPr>
      <t xml:space="preserve">(возраст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 </t>
    </r>
    <r>
      <rPr>
        <b/>
        <sz val="11"/>
        <color theme="1"/>
        <rFont val="Calibri"/>
        <charset val="134"/>
      </rPr>
      <t>1600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134"/>
      </rPr>
      <t>1600</t>
    </r>
    <r>
      <rPr>
        <sz val="11"/>
        <color theme="1"/>
        <rFont val="Calibri"/>
        <charset val="204"/>
      </rPr>
      <t xml:space="preserve"> руб.</t>
    </r>
    <r>
      <rPr>
        <sz val="11"/>
        <color theme="1"/>
        <rFont val="Calibri"/>
        <charset val="134"/>
      </rPr>
      <t xml:space="preserve"> (возраст от </t>
    </r>
    <r>
      <rPr>
        <b/>
        <sz val="11"/>
        <color theme="1"/>
        <rFont val="Calibri"/>
        <charset val="134"/>
      </rPr>
      <t>16</t>
    </r>
    <r>
      <rPr>
        <sz val="11"/>
        <color theme="1"/>
        <rFont val="Calibri"/>
        <charset val="13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134"/>
      </rPr>
      <t xml:space="preserve">(ages from </t>
    </r>
    <r>
      <rPr>
        <b/>
        <sz val="11"/>
        <color theme="1"/>
        <rFont val="Calibri"/>
        <charset val="134"/>
      </rPr>
      <t>16</t>
    </r>
    <r>
      <rPr>
        <sz val="11"/>
        <color theme="1"/>
        <rFont val="Calibri"/>
        <charset val="134"/>
      </rPr>
      <t xml:space="preserve"> y.o. and up</t>
    </r>
    <r>
      <rPr>
        <sz val="11"/>
        <color theme="1"/>
        <rFont val="Calibri"/>
        <charset val="204"/>
      </rPr>
      <t xml:space="preserve">). Cost  - </t>
    </r>
    <r>
      <rPr>
        <b/>
        <sz val="11"/>
        <color theme="1"/>
        <rFont val="Calibri"/>
        <charset val="134"/>
      </rPr>
      <t>1600</t>
    </r>
    <r>
      <rPr>
        <sz val="11"/>
        <color theme="1"/>
        <rFont val="Calibri"/>
        <charset val="204"/>
      </rPr>
      <t xml:space="preserve"> rub per adult (</t>
    </r>
    <r>
      <rPr>
        <sz val="11"/>
        <color theme="1"/>
        <rFont val="Calibri"/>
        <charset val="134"/>
      </rPr>
      <t>ages from 16 y.o. and up).</t>
    </r>
    <r>
      <rPr>
        <sz val="11"/>
        <color theme="1"/>
        <rFont val="Calibri"/>
        <charset val="204"/>
      </rPr>
      <t xml:space="preserve">  The cost of the ski-passes for each guest (at extra bed)  is also added - </t>
    </r>
    <r>
      <rPr>
        <b/>
        <sz val="11"/>
        <color theme="1"/>
        <rFont val="Calibri"/>
        <charset val="134"/>
      </rPr>
      <t xml:space="preserve">1600 </t>
    </r>
    <r>
      <rPr>
        <sz val="11"/>
        <color theme="1"/>
        <rFont val="Calibri"/>
        <charset val="204"/>
      </rPr>
      <t>rub per adult</t>
    </r>
    <r>
      <rPr>
        <sz val="11"/>
        <color theme="1"/>
        <rFont val="Calibri"/>
        <charset val="134"/>
      </rPr>
      <t xml:space="preserve"> (ages from </t>
    </r>
    <r>
      <rPr>
        <b/>
        <sz val="11"/>
        <color theme="1"/>
        <rFont val="Calibri"/>
        <charset val="134"/>
      </rPr>
      <t>16</t>
    </r>
    <r>
      <rPr>
        <sz val="11"/>
        <color theme="1"/>
        <rFont val="Calibri"/>
        <charset val="13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</si>
  <si>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134"/>
      </rPr>
      <t>05.04.2023</t>
    </r>
    <r>
      <rPr>
        <b/>
        <sz val="9"/>
        <rFont val="Times New Roman"/>
        <charset val="204"/>
      </rPr>
      <t xml:space="preserve"> - 30.08.2023 </t>
    </r>
    <r>
      <rPr>
        <sz val="9"/>
        <rFont val="Times New Roman"/>
        <charset val="204"/>
      </rPr>
      <t xml:space="preserve">/ Period of sales: </t>
    </r>
    <r>
      <rPr>
        <b/>
        <sz val="9"/>
        <rFont val="Times New Roman"/>
        <charset val="204"/>
      </rPr>
      <t>05.04.2023 - 30.08.2023</t>
    </r>
  </si>
  <si>
    <r>
      <rPr>
        <sz val="9"/>
        <rFont val="Times New Roman"/>
        <charset val="204"/>
      </rPr>
      <t xml:space="preserve">Период проживания: </t>
    </r>
    <r>
      <rPr>
        <b/>
        <sz val="9"/>
        <rFont val="Times New Roman"/>
        <charset val="134"/>
      </rPr>
      <t>17.06.2023</t>
    </r>
    <r>
      <rPr>
        <b/>
        <sz val="9"/>
        <rFont val="Times New Roman"/>
        <charset val="204"/>
      </rPr>
      <t xml:space="preserve"> - 31.08.2023 ​</t>
    </r>
    <r>
      <rPr>
        <sz val="9"/>
        <rFont val="Times New Roman"/>
        <charset val="204"/>
      </rPr>
      <t xml:space="preserve">/ Period of stay: </t>
    </r>
    <r>
      <rPr>
        <b/>
        <sz val="9"/>
        <rFont val="Times New Roman"/>
        <charset val="204"/>
      </rPr>
      <t>17.06.2023 - 31.08.2023</t>
    </r>
  </si>
  <si>
    <r>
      <rPr>
        <sz val="8"/>
        <color rgb="FF000000"/>
        <rFont val="Verdana"/>
        <charset val="204"/>
      </rPr>
      <t>В предложение «Наполни свое лето» входят </t>
    </r>
    <r>
      <rPr>
        <b/>
        <i/>
        <sz val="8"/>
        <color indexed="8"/>
        <rFont val="Verdana"/>
        <charset val="204"/>
      </rPr>
      <t>бесплатно</t>
    </r>
    <r>
      <rPr>
        <sz val="8"/>
        <color indexed="8"/>
        <rFont val="Verdana"/>
        <charset val="204"/>
      </rPr>
      <t xml:space="preserve"> (</t>
    </r>
    <r>
      <rPr>
        <sz val="8"/>
        <color rgb="FFC00000"/>
        <rFont val="Verdana"/>
        <charset val="204"/>
      </rPr>
      <t>* условия предлоставления услуг подробно представлены в купонной книге</t>
    </r>
    <r>
      <rPr>
        <sz val="8"/>
        <color indexed="8"/>
        <rFont val="Verdana"/>
        <charset val="204"/>
      </rPr>
      <t>):</t>
    </r>
  </si>
  <si>
    <t>1. Прогулочный билет на канатную дорогу до уровня Поляна 2200*. *Тариф включает прогулочные билеты на всех гостей, проживающих в номере. / Rope road walking ticket to the level of the Glade 2200*. *Rate includes the walking tickets for all guests staying in the room.</t>
  </si>
  <si>
    <t>2. Обзорная экскурсия по Поляне 540 / Sightseeing tour of the Polyana 540</t>
  </si>
  <si>
    <t xml:space="preserve">3.  Прогулка с гидом по экотропе «Папоротниковая» / A guided walk along the Fern Ecotrope
</t>
  </si>
  <si>
    <t xml:space="preserve">4.  Прокат велосипедов / Bicycle rental
</t>
  </si>
  <si>
    <t xml:space="preserve">5.  Занятия йогой с фитнес-инструктором на панорамной лужайке / Yoga classes with a fitness instructor at the panoramic lawn
</t>
  </si>
  <si>
    <t>Специальный тариф "Семейные каникулы. Дети Бесплатно!" / Special offer "Family Vacation. Kids Free!"</t>
  </si>
  <si>
    <t>Завтрак "Шведский стол"</t>
  </si>
  <si>
    <t xml:space="preserve">Бесплатное проживание до 2 детей в номере до 11 лет включительно, включая завтрак и доп.место </t>
  </si>
  <si>
    <t>Парковка на Поляне 960</t>
  </si>
  <si>
    <r>
      <rPr>
        <sz val="9"/>
        <color theme="1"/>
        <rFont val="Times New Roman"/>
        <charset val="134"/>
      </rPr>
      <t>Период бронирования</t>
    </r>
    <r>
      <rPr>
        <b/>
        <sz val="9"/>
        <color theme="1"/>
        <rFont val="Times New Roman"/>
        <charset val="204"/>
      </rPr>
      <t xml:space="preserve">: 27.05.2025-24.12.2025 включительно /  </t>
    </r>
    <r>
      <rPr>
        <sz val="9"/>
        <color theme="1"/>
        <rFont val="Times New Roman"/>
        <charset val="134"/>
      </rPr>
      <t>Period of sales</t>
    </r>
    <r>
      <rPr>
        <b/>
        <sz val="9"/>
        <color theme="1"/>
        <rFont val="Times New Roman"/>
        <charset val="204"/>
      </rPr>
      <t>: 27.05.2025-24.12.2025 inclusively</t>
    </r>
  </si>
  <si>
    <r>
      <rPr>
        <sz val="9"/>
        <rFont val="Times New Roman"/>
        <charset val="204"/>
      </rPr>
      <t xml:space="preserve">Период проживания: </t>
    </r>
    <r>
      <rPr>
        <b/>
        <sz val="9"/>
        <rFont val="Times New Roman"/>
        <charset val="134"/>
      </rPr>
      <t>27.05.2025-25.12.2025 включительно /  Period of sales: 27.05.2025-25.12.2025 inclusively</t>
    </r>
  </si>
  <si>
    <t>Завтрак "Шевдский стол "</t>
  </si>
  <si>
    <t>Ограничения  / Restrictions</t>
  </si>
  <si>
    <t>Тариф не действует в периоды: 27.12.24-12.01.25, включительно, 21.02.25-10.03.25, включительно. / The rate is not available during the periods: 27.12.24-12.01.25, inclusively, 21.02.25-10.03.25, inclusively.</t>
  </si>
  <si>
    <t>* Выдача ски-пассов на стойке регистрации в отеле при заселении. Детские ски-пассы приобретаются отдельно на ресепшн отеля или стойке «Чем заняться». Возврат денежных средств за неиспользованные ски-пассы не производится.
Политика гарантии: Гарантия кредитной картой обязательна/  Ski passes are provided at the hotel reception desk upon check-in. Children's ski passes can be purchased separately at the hotel reception or at the “What to do” desk. No refunds will be given for unused ski passes.   Guarantee policy: Credit card guarantee is required</t>
  </si>
  <si>
    <r>
      <rPr>
        <b/>
        <sz val="9"/>
        <rFont val="Times New Roman"/>
        <charset val="204"/>
      </rPr>
      <t>Период продажи:</t>
    </r>
    <r>
      <rPr>
        <sz val="9"/>
        <rFont val="Times New Roman"/>
        <charset val="204"/>
      </rPr>
      <t xml:space="preserve"> </t>
    </r>
    <r>
      <rPr>
        <b/>
        <sz val="9"/>
        <rFont val="Times New Roman"/>
        <charset val="134"/>
      </rPr>
      <t>16.10.2024-05.04.2025</t>
    </r>
    <r>
      <rPr>
        <sz val="9"/>
        <rFont val="Times New Roman"/>
        <charset val="204"/>
      </rPr>
      <t xml:space="preserve">/ Period of sales: </t>
    </r>
    <r>
      <rPr>
        <b/>
        <sz val="9"/>
        <rFont val="Times New Roman"/>
        <charset val="204"/>
      </rPr>
      <t>16.10.2024-05.04.2025</t>
    </r>
  </si>
  <si>
    <r>
      <rPr>
        <b/>
        <sz val="9"/>
        <rFont val="Times New Roman"/>
        <charset val="204"/>
      </rPr>
      <t>Период проживан</t>
    </r>
    <r>
      <rPr>
        <b/>
        <sz val="9"/>
        <color theme="1"/>
        <rFont val="Times New Roman"/>
        <charset val="134"/>
      </rPr>
      <t>ия</t>
    </r>
    <r>
      <rPr>
        <sz val="9"/>
        <color theme="1"/>
        <rFont val="Times New Roman"/>
        <charset val="134"/>
      </rPr>
      <t xml:space="preserve">: </t>
    </r>
    <r>
      <rPr>
        <b/>
        <sz val="9"/>
        <color theme="1"/>
        <rFont val="Times New Roman"/>
        <charset val="134"/>
      </rPr>
      <t>13.12.2024-26.12.2024,</t>
    </r>
    <r>
      <rPr>
        <b/>
        <sz val="9"/>
        <rFont val="Times New Roman"/>
        <charset val="204"/>
      </rPr>
      <t xml:space="preserve"> включительно, 13.01.2024-20.02.2025, 11.03.2025-05.04.2025  включительно</t>
    </r>
    <r>
      <rPr>
        <sz val="9"/>
        <color theme="1"/>
        <rFont val="Times New Roman"/>
        <charset val="134"/>
      </rPr>
      <t xml:space="preserve">/ Period of stay: </t>
    </r>
    <r>
      <rPr>
        <b/>
        <sz val="9"/>
        <color theme="1"/>
        <rFont val="Times New Roman"/>
        <charset val="134"/>
      </rPr>
      <t>13.12.2024-26.12.2024,  inclusively</t>
    </r>
    <r>
      <rPr>
        <b/>
        <sz val="9"/>
        <rFont val="Times New Roman"/>
        <charset val="134"/>
      </rPr>
      <t xml:space="preserve">, 13.01.2024-20.02.2025, inclusively, 11.03.2025-05.04.2025    </t>
    </r>
  </si>
  <si>
    <t>Дополнительно на каждый день проживания в стоимость заявки добавляются  ски-пассы  для каждого взрослого. При размещении дополнительных взрослых гостей, также на каждый день проживания добавляются в стоимость заявки ски-пассы на каждого гостя. Стоимость ски-пассов на всех взрослых  необходимо сразу добавлять в заявку. / Extra pay  for each day of stay, ski passes for each adult are added to the price of the application. When placing additional guests, also for each day of stay, ski passes for each guest are added to the application.</t>
  </si>
  <si>
    <r>
      <rPr>
        <b/>
        <sz val="9"/>
        <color theme="1"/>
        <rFont val="Times New Roman"/>
        <charset val="204"/>
      </rPr>
      <t xml:space="preserve">Тарифы на  ски-пассы (для всех взрослых* гостей с 12 лет, проживающих в номере)/ Rates for ski passes (for all adults 12 years and older staying in a room):
</t>
    </r>
    <r>
      <rPr>
        <b/>
        <i/>
        <sz val="9"/>
        <color theme="1"/>
        <rFont val="Times New Roman"/>
        <charset val="204"/>
      </rPr>
      <t>*Для ребенка, в возрасте 12-14,99 лет - на месте приобретается детский ски-пасс; 
*Для ребенка, в возрасте c 15 лет - на месте приобретается взрослый ски-пасс.</t>
    </r>
  </si>
  <si>
    <r>
      <rPr>
        <b/>
        <sz val="9"/>
        <color theme="1"/>
        <rFont val="Times New Roman"/>
        <charset val="204"/>
      </rPr>
      <t>13.12.2024-26.12.2024, включительно,</t>
    </r>
    <r>
      <rPr>
        <sz val="9"/>
        <color theme="1"/>
        <rFont val="Times New Roman"/>
        <charset val="204"/>
      </rPr>
      <t xml:space="preserve"> - </t>
    </r>
    <r>
      <rPr>
        <b/>
        <sz val="9"/>
        <color theme="1"/>
        <rFont val="Times New Roman"/>
        <charset val="204"/>
      </rPr>
      <t>3500</t>
    </r>
    <r>
      <rPr>
        <sz val="9"/>
        <color theme="1"/>
        <rFont val="Times New Roman"/>
        <charset val="204"/>
      </rPr>
      <t xml:space="preserve"> рублей - взрослый, </t>
    </r>
    <r>
      <rPr>
        <b/>
        <sz val="9"/>
        <color theme="1"/>
        <rFont val="Times New Roman"/>
        <charset val="204"/>
      </rPr>
      <t>13.12.2024-26.12.2024 - 3500</t>
    </r>
    <r>
      <rPr>
        <sz val="9"/>
        <color theme="1"/>
        <rFont val="Times New Roman"/>
        <charset val="204"/>
      </rPr>
      <t xml:space="preserve"> rubles - adult</t>
    </r>
  </si>
  <si>
    <r>
      <rPr>
        <b/>
        <sz val="9"/>
        <color theme="1"/>
        <rFont val="Times New Roman"/>
        <charset val="204"/>
      </rPr>
      <t>13.01.2024-20.02.2025, включительно,</t>
    </r>
    <r>
      <rPr>
        <sz val="9"/>
        <color theme="1"/>
        <rFont val="Times New Roman"/>
        <charset val="204"/>
      </rPr>
      <t xml:space="preserve"> - </t>
    </r>
    <r>
      <rPr>
        <b/>
        <sz val="9"/>
        <color theme="1"/>
        <rFont val="Times New Roman"/>
        <charset val="204"/>
      </rPr>
      <t>3500</t>
    </r>
    <r>
      <rPr>
        <sz val="9"/>
        <color theme="1"/>
        <rFont val="Times New Roman"/>
        <charset val="204"/>
      </rPr>
      <t xml:space="preserve"> рублей - взрослый, </t>
    </r>
    <r>
      <rPr>
        <b/>
        <sz val="9"/>
        <color theme="1"/>
        <rFont val="Times New Roman"/>
        <charset val="204"/>
      </rPr>
      <t>13.01.2024-20.02.2025 - 3500</t>
    </r>
    <r>
      <rPr>
        <sz val="9"/>
        <color theme="1"/>
        <rFont val="Times New Roman"/>
        <charset val="204"/>
      </rPr>
      <t xml:space="preserve"> rubles - adult</t>
    </r>
  </si>
  <si>
    <r>
      <rPr>
        <b/>
        <sz val="9"/>
        <color theme="1"/>
        <rFont val="Times New Roman"/>
        <charset val="204"/>
      </rPr>
      <t>11.03.25-05.04.2025, включительно,</t>
    </r>
    <r>
      <rPr>
        <sz val="9"/>
        <color theme="1"/>
        <rFont val="Times New Roman"/>
        <charset val="204"/>
      </rPr>
      <t xml:space="preserve"> - </t>
    </r>
    <r>
      <rPr>
        <b/>
        <sz val="9"/>
        <color theme="1"/>
        <rFont val="Times New Roman"/>
        <charset val="204"/>
      </rPr>
      <t>3500</t>
    </r>
    <r>
      <rPr>
        <sz val="9"/>
        <color theme="1"/>
        <rFont val="Times New Roman"/>
        <charset val="204"/>
      </rPr>
      <t xml:space="preserve"> рублей - взрослый, </t>
    </r>
    <r>
      <rPr>
        <b/>
        <sz val="9"/>
        <color theme="1"/>
        <rFont val="Times New Roman"/>
        <charset val="204"/>
      </rPr>
      <t>11.03.25-05.04.2025 - 3500</t>
    </r>
    <r>
      <rPr>
        <sz val="9"/>
        <color theme="1"/>
        <rFont val="Times New Roman"/>
        <charset val="204"/>
      </rPr>
      <t xml:space="preserve"> rubles - adult</t>
    </r>
  </si>
  <si>
    <t>Тариф доступен c 01.04.2024 по 01.06.2024, 10.06.2024-27.06.2024, 01.07.2024-30.09.2024</t>
  </si>
  <si>
    <r>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t>
    </r>
    <r>
      <rPr>
        <b/>
        <sz val="9"/>
        <color theme="1"/>
        <rFont val="Times New Roman"/>
        <charset val="134"/>
      </rPr>
      <t>На период 29.12.2025-08.01.2026, включительно, -  бесплатная отмена бронирования за 46 дней до заезда. Бронирование должно быть 100% предоплаченным Заказчиком. Отмена после указанного времени – штраф в 100% размере от стоимости бронирования.</t>
    </r>
    <r>
      <rPr>
        <sz val="9"/>
        <color theme="1"/>
        <rFont val="Times New Roman"/>
        <charset val="204"/>
      </rPr>
      <t xml:space="preserve">
</t>
    </r>
    <r>
      <rPr>
        <sz val="9"/>
        <color indexed="8"/>
        <rFont val="Times New Roman"/>
        <charset val="204"/>
      </rPr>
      <t xml:space="preserve">
</t>
    </r>
  </si>
  <si>
    <r>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t>
    </r>
    <r>
      <rPr>
        <sz val="9"/>
        <color rgb="FFFF0000"/>
        <rFont val="Times New Roman"/>
        <charset val="204"/>
      </rPr>
      <t xml:space="preserve"> 
</t>
    </r>
  </si>
  <si>
    <t xml:space="preserve">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
</t>
  </si>
  <si>
    <t>Бронирование может быть отменено без штрафных санкций за 72 часа до заезда. Отмена после указанного времени – штраф в размере стоимости первой ночи проживания.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</si>
</sst>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dd\.mm\.yyyy"/>
    <numFmt numFmtId="169" formatCode="dd\.mmm"/>
  </numFmts>
  <fonts count="64">
    <font>
      <sz val="11"/>
      <color theme="1"/>
      <name val="Calibri"/>
      <charset val="204"/>
      <scheme val="minor"/>
    </font>
    <font>
      <b/>
      <sz val="8"/>
      <color theme="1"/>
      <name val="Times New Roman"/>
      <charset val="204"/>
    </font>
    <font>
      <sz val="9"/>
      <color theme="1"/>
      <name val="Times New Roman"/>
      <charset val="204"/>
    </font>
    <font>
      <b/>
      <sz val="9"/>
      <name val="Times New Roman"/>
      <charset val="204"/>
    </font>
    <font>
      <b/>
      <sz val="8"/>
      <name val="Times New Roman"/>
      <charset val="204"/>
    </font>
    <font>
      <sz val="9"/>
      <name val="Times New Roman"/>
      <charset val="204"/>
    </font>
    <font>
      <b/>
      <sz val="9"/>
      <color theme="1"/>
      <name val="Times New Roman"/>
      <charset val="204"/>
    </font>
    <font>
      <b/>
      <sz val="9"/>
      <color theme="1"/>
      <name val="Times New Roman"/>
      <charset val="134"/>
    </font>
    <font>
      <b/>
      <sz val="9"/>
      <name val="Times New Roman"/>
      <charset val="134"/>
    </font>
    <font>
      <b/>
      <sz val="11"/>
      <name val="Calibri"/>
      <charset val="204"/>
    </font>
    <font>
      <sz val="9"/>
      <color indexed="8"/>
      <name val="Times New Roman"/>
      <charset val="204"/>
    </font>
    <font>
      <sz val="9"/>
      <color rgb="FFFF0000"/>
      <name val="Times New Roman"/>
      <charset val="204"/>
    </font>
    <font>
      <b/>
      <sz val="12"/>
      <color rgb="FFFF0000"/>
      <name val="Times New Roman"/>
      <charset val="204"/>
    </font>
    <font>
      <b/>
      <sz val="8"/>
      <color rgb="FFFF0000"/>
      <name val="Times New Roman"/>
      <charset val="204"/>
    </font>
    <font>
      <b/>
      <sz val="11"/>
      <color theme="1"/>
      <name val="Calibri"/>
      <charset val="134"/>
      <scheme val="minor"/>
    </font>
    <font>
      <sz val="11"/>
      <color theme="1"/>
      <name val="Calibri"/>
      <charset val="204"/>
    </font>
    <font>
      <sz val="8"/>
      <color rgb="FF000000"/>
      <name val="Verdana"/>
      <charset val="204"/>
    </font>
    <font>
      <b/>
      <sz val="8"/>
      <color rgb="FF000000"/>
      <name val="Verdana"/>
      <charset val="204"/>
    </font>
    <font>
      <sz val="8"/>
      <color theme="1"/>
      <name val="Calibri"/>
      <charset val="204"/>
      <scheme val="minor"/>
    </font>
    <font>
      <sz val="8"/>
      <color theme="1"/>
      <name val="Times New Roman"/>
      <charset val="204"/>
    </font>
    <font>
      <sz val="10"/>
      <color theme="1"/>
      <name val="Times New Roman"/>
      <charset val="204"/>
    </font>
    <font>
      <sz val="9"/>
      <name val="Arial Cyr"/>
      <charset val="204"/>
    </font>
    <font>
      <b/>
      <sz val="9"/>
      <color rgb="FFFF0000"/>
      <name val="Times New Roman"/>
      <charset val="134"/>
    </font>
    <font>
      <b/>
      <sz val="11"/>
      <color rgb="FFFF0000"/>
      <name val="Calibri"/>
      <charset val="204"/>
    </font>
    <font>
      <b/>
      <sz val="10"/>
      <color theme="1"/>
      <name val="Times New Roman"/>
      <charset val="204"/>
    </font>
    <font>
      <sz val="10"/>
      <name val="Calibri"/>
      <charset val="204"/>
      <scheme val="minor"/>
    </font>
    <font>
      <b/>
      <sz val="11"/>
      <color theme="0"/>
      <name val="Calibri"/>
      <charset val="204"/>
      <scheme val="minor"/>
    </font>
    <font>
      <sz val="11"/>
      <color theme="0"/>
      <name val="Calibri"/>
      <charset val="204"/>
    </font>
    <font>
      <sz val="8"/>
      <name val="Arial Cyr"/>
      <charset val="204"/>
    </font>
    <font>
      <b/>
      <sz val="11"/>
      <color rgb="FFFF0000"/>
      <name val="Times New Roman"/>
      <charset val="134"/>
    </font>
    <font>
      <sz val="11"/>
      <color theme="1"/>
      <name val="Times New Roman"/>
      <charset val="204"/>
    </font>
    <font>
      <sz val="9"/>
      <name val="Times New Roman"/>
      <charset val="134"/>
    </font>
    <font>
      <b/>
      <sz val="11"/>
      <color theme="1"/>
      <name val="Times New Roman"/>
      <charset val="204"/>
    </font>
    <font>
      <sz val="10"/>
      <color theme="1"/>
      <name val="Arial"/>
      <charset val="204"/>
    </font>
    <font>
      <sz val="11"/>
      <color rgb="FF000000"/>
      <name val="Verdana"/>
      <charset val="204"/>
    </font>
    <font>
      <b/>
      <sz val="9"/>
      <color rgb="FF000000"/>
      <name val="Verdana"/>
      <charset val="134"/>
    </font>
    <font>
      <sz val="9"/>
      <color rgb="FF000000"/>
      <name val="Verdana"/>
      <charset val="204"/>
    </font>
    <font>
      <sz val="11"/>
      <color rgb="FFFF0000"/>
      <name val="Calibri"/>
      <charset val="204"/>
      <scheme val="minor"/>
    </font>
    <font>
      <b/>
      <sz val="12"/>
      <color theme="1"/>
      <name val="Calibri"/>
      <charset val="204"/>
      <scheme val="minor"/>
    </font>
    <font>
      <sz val="11"/>
      <color theme="1"/>
      <name val="Calibri"/>
      <charset val="134"/>
      <scheme val="minor"/>
    </font>
    <font>
      <sz val="10"/>
      <name val="Arial Cyr"/>
      <charset val="204"/>
    </font>
    <font>
      <sz val="9"/>
      <color theme="1"/>
      <name val="Times New Roman"/>
      <charset val="134"/>
    </font>
    <font>
      <b/>
      <sz val="11"/>
      <color theme="1"/>
      <name val="Calibri"/>
      <charset val="134"/>
    </font>
    <font>
      <b/>
      <sz val="10"/>
      <name val="Times New Roman"/>
      <charset val="204"/>
    </font>
    <font>
      <sz val="10"/>
      <name val="Times New Roman"/>
      <charset val="204"/>
    </font>
    <font>
      <i/>
      <sz val="10"/>
      <name val="Times New Roman"/>
      <charset val="204"/>
    </font>
    <font>
      <b/>
      <sz val="11"/>
      <color theme="1"/>
      <name val="Calibri"/>
      <charset val="204"/>
    </font>
    <font>
      <b/>
      <sz val="9"/>
      <color indexed="8"/>
      <name val="Times New Roman"/>
      <charset val="204"/>
    </font>
    <font>
      <sz val="9"/>
      <color rgb="FF000000"/>
      <name val="Verdana"/>
      <charset val="134"/>
    </font>
    <font>
      <sz val="11"/>
      <color theme="1"/>
      <name val="Calibri"/>
      <charset val="134"/>
    </font>
    <font>
      <b/>
      <i/>
      <sz val="8"/>
      <color indexed="8"/>
      <name val="Verdana"/>
      <charset val="204"/>
    </font>
    <font>
      <sz val="8"/>
      <color indexed="8"/>
      <name val="Verdana"/>
      <charset val="204"/>
    </font>
    <font>
      <sz val="8"/>
      <color rgb="FFC00000"/>
      <name val="Verdana"/>
      <charset val="204"/>
    </font>
    <font>
      <i/>
      <sz val="8"/>
      <color indexed="8"/>
      <name val="Verdana"/>
      <charset val="204"/>
    </font>
    <font>
      <u/>
      <sz val="8"/>
      <color indexed="8"/>
      <name val="Verdana"/>
      <charset val="204"/>
    </font>
    <font>
      <b/>
      <sz val="9"/>
      <color rgb="FF000000"/>
      <name val="Verdana"/>
      <charset val="204"/>
    </font>
    <font>
      <sz val="8"/>
      <color theme="1"/>
      <name val="Verdana"/>
      <charset val="204"/>
    </font>
    <font>
      <sz val="9"/>
      <color theme="1"/>
      <name val="Verdana"/>
      <charset val="204"/>
    </font>
    <font>
      <b/>
      <i/>
      <sz val="9"/>
      <color theme="1"/>
      <name val="Times New Roman"/>
      <charset val="204"/>
    </font>
    <font>
      <b/>
      <i/>
      <sz val="9"/>
      <name val="Times New Roman"/>
      <charset val="204"/>
    </font>
    <font>
      <b/>
      <sz val="8"/>
      <color indexed="8"/>
      <name val="Verdana"/>
      <charset val="204"/>
    </font>
    <font>
      <b/>
      <sz val="12"/>
      <color rgb="FFFF0000"/>
      <name val="Calibri"/>
      <charset val="204"/>
      <scheme val="minor"/>
    </font>
    <font>
      <sz val="9"/>
      <color indexed="10"/>
      <name val="Times New Roman"/>
      <charset val="204"/>
    </font>
    <font>
      <sz val="11"/>
      <color theme="1"/>
      <name val="Calibri"/>
      <charset val="204"/>
      <scheme val="minor"/>
    </font>
  </fonts>
  <fills count="16">
    <fill>
      <patternFill patternType="none"/>
    </fill>
    <fill>
      <patternFill patternType="gray125"/>
    </fill>
    <fill>
      <patternFill patternType="solid">
        <fgColor theme="6" tint="0.59999389629810485"/>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rgb="FF92D050"/>
        <bgColor indexed="64"/>
      </patternFill>
    </fill>
    <fill>
      <patternFill patternType="solid">
        <fgColor theme="6"/>
        <bgColor indexed="64"/>
      </patternFill>
    </fill>
    <fill>
      <patternFill patternType="solid">
        <fgColor rgb="FFFFFF66"/>
        <bgColor indexed="64"/>
      </patternFill>
    </fill>
    <fill>
      <patternFill patternType="solid">
        <fgColor theme="5" tint="0.39994506668294322"/>
        <bgColor indexed="64"/>
      </patternFill>
    </fill>
    <fill>
      <patternFill patternType="solid">
        <fgColor theme="8" tint="0.39994506668294322"/>
        <bgColor indexed="64"/>
      </patternFill>
    </fill>
    <fill>
      <patternFill patternType="solid">
        <fgColor rgb="FF00B0F0"/>
        <bgColor indexed="64"/>
      </patternFill>
    </fill>
    <fill>
      <patternFill patternType="solid">
        <fgColor rgb="FFFF0000"/>
        <bgColor indexed="64"/>
      </patternFill>
    </fill>
  </fills>
  <borders count="2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
      <left/>
      <right/>
      <top style="medium">
        <color auto="1"/>
      </top>
      <bottom/>
      <diagonal/>
    </border>
    <border>
      <left/>
      <right/>
      <top/>
      <bottom style="medium">
        <color auto="1"/>
      </bottom>
      <diagonal/>
    </border>
    <border>
      <left/>
      <right/>
      <top/>
      <bottom style="thin">
        <color auto="1"/>
      </bottom>
      <diagonal/>
    </border>
    <border>
      <left style="thin">
        <color auto="1"/>
      </left>
      <right style="thin">
        <color auto="1"/>
      </right>
      <top/>
      <bottom/>
      <diagonal/>
    </border>
    <border>
      <left style="medium">
        <color auto="1"/>
      </left>
      <right style="medium">
        <color auto="1"/>
      </right>
      <top/>
      <bottom/>
      <diagonal/>
    </border>
    <border>
      <left style="medium">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1">
    <xf numFmtId="0" fontId="0" fillId="0" borderId="0"/>
    <xf numFmtId="0" fontId="40" fillId="0" borderId="0"/>
    <xf numFmtId="0" fontId="63" fillId="0" borderId="0"/>
    <xf numFmtId="0" fontId="40" fillId="0" borderId="0"/>
    <xf numFmtId="0" fontId="40" fillId="0" borderId="0"/>
    <xf numFmtId="0" fontId="40" fillId="0" borderId="0"/>
    <xf numFmtId="0" fontId="39" fillId="0" borderId="0"/>
    <xf numFmtId="0" fontId="39" fillId="0" borderId="0"/>
    <xf numFmtId="0" fontId="39" fillId="0" borderId="0"/>
    <xf numFmtId="0" fontId="39" fillId="0" borderId="0"/>
    <xf numFmtId="0" fontId="40" fillId="0" borderId="0"/>
  </cellStyleXfs>
  <cellXfs count="251">
    <xf numFmtId="0" fontId="0" fillId="0" borderId="0" xfId="0"/>
    <xf numFmtId="0" fontId="1" fillId="0" borderId="0" xfId="0" applyFont="1" applyFill="1" applyAlignment="1">
      <alignment horizontal="center" vertical="center"/>
    </xf>
    <xf numFmtId="0" fontId="2" fillId="0" borderId="0" xfId="0" applyFont="1" applyFill="1"/>
    <xf numFmtId="0" fontId="3" fillId="0" borderId="0" xfId="0" applyFont="1" applyFill="1" applyAlignment="1">
      <alignment horizontal="left" vertical="center"/>
    </xf>
    <xf numFmtId="0" fontId="3" fillId="2" borderId="0" xfId="3" applyFont="1" applyFill="1" applyAlignment="1">
      <alignment horizontal="left" vertical="center"/>
    </xf>
    <xf numFmtId="0" fontId="3" fillId="0" borderId="1" xfId="0" applyFont="1" applyFill="1" applyBorder="1" applyAlignment="1">
      <alignment horizontal="left"/>
    </xf>
    <xf numFmtId="9" fontId="3" fillId="0" borderId="1" xfId="0" applyNumberFormat="1" applyFont="1" applyFill="1" applyBorder="1" applyAlignment="1">
      <alignment horizontal="left" vertical="center"/>
    </xf>
    <xf numFmtId="0" fontId="1" fillId="0" borderId="2" xfId="0" applyFont="1" applyFill="1" applyBorder="1" applyAlignment="1">
      <alignment horizontal="center" vertical="center" wrapText="1"/>
    </xf>
    <xf numFmtId="168" fontId="4" fillId="3" borderId="2" xfId="0" applyNumberFormat="1" applyFont="1" applyFill="1" applyBorder="1" applyAlignment="1">
      <alignment horizontal="center" vertical="center" wrapText="1"/>
    </xf>
    <xf numFmtId="168" fontId="4" fillId="4" borderId="2" xfId="0" applyNumberFormat="1" applyFont="1" applyFill="1" applyBorder="1" applyAlignment="1">
      <alignment horizontal="center" vertical="center" wrapText="1"/>
    </xf>
    <xf numFmtId="0" fontId="5" fillId="0" borderId="2" xfId="0" applyFont="1" applyFill="1" applyBorder="1"/>
    <xf numFmtId="0" fontId="2" fillId="4" borderId="0" xfId="0" applyFont="1" applyFill="1"/>
    <xf numFmtId="0" fontId="2" fillId="0" borderId="2" xfId="0" applyFont="1" applyFill="1" applyBorder="1"/>
    <xf numFmtId="1" fontId="2" fillId="4" borderId="2" xfId="0" applyNumberFormat="1" applyFont="1" applyFill="1" applyBorder="1"/>
    <xf numFmtId="0" fontId="5" fillId="0" borderId="2" xfId="0" applyFont="1" applyFill="1" applyBorder="1" applyAlignment="1">
      <alignment wrapText="1"/>
    </xf>
    <xf numFmtId="0" fontId="2" fillId="0" borderId="3" xfId="0" applyFont="1" applyFill="1" applyBorder="1" applyAlignment="1">
      <alignment horizontal="left" wrapText="1"/>
    </xf>
    <xf numFmtId="0" fontId="5" fillId="0" borderId="3" xfId="0" applyFont="1" applyFill="1" applyBorder="1" applyAlignment="1">
      <alignment wrapText="1"/>
    </xf>
    <xf numFmtId="0" fontId="5" fillId="0" borderId="2" xfId="0" applyFont="1" applyFill="1" applyBorder="1" applyAlignment="1">
      <alignment horizontal="right"/>
    </xf>
    <xf numFmtId="0" fontId="2" fillId="4" borderId="2" xfId="0" applyFont="1" applyFill="1" applyBorder="1"/>
    <xf numFmtId="0" fontId="2" fillId="0" borderId="0" xfId="3" applyFont="1" applyFill="1" applyBorder="1" applyAlignment="1">
      <alignment horizontal="left" vertical="center"/>
    </xf>
    <xf numFmtId="0" fontId="2" fillId="0" borderId="0" xfId="3" applyFont="1" applyFill="1" applyAlignment="1">
      <alignment horizontal="left" vertical="center"/>
    </xf>
    <xf numFmtId="0" fontId="6" fillId="2" borderId="4" xfId="0" applyFont="1" applyFill="1" applyBorder="1"/>
    <xf numFmtId="0" fontId="2" fillId="5" borderId="0" xfId="0" applyFont="1" applyFill="1"/>
    <xf numFmtId="0" fontId="5" fillId="0" borderId="0" xfId="0" applyFont="1"/>
    <xf numFmtId="0" fontId="6" fillId="2" borderId="4" xfId="0" applyFont="1" applyFill="1" applyBorder="1" applyAlignment="1">
      <alignment horizontal="left" vertical="center"/>
    </xf>
    <xf numFmtId="0" fontId="2" fillId="0" borderId="0" xfId="0" applyFont="1" applyAlignment="1">
      <alignment horizontal="left" vertical="center" wrapText="1"/>
    </xf>
    <xf numFmtId="0" fontId="7" fillId="3" borderId="0" xfId="0" applyFont="1" applyFill="1" applyAlignment="1">
      <alignment wrapText="1"/>
    </xf>
    <xf numFmtId="0" fontId="3" fillId="2" borderId="5" xfId="0" applyFont="1" applyFill="1" applyBorder="1" applyAlignment="1"/>
    <xf numFmtId="0" fontId="2" fillId="0" borderId="0" xfId="0" applyFont="1" applyFill="1" applyAlignment="1">
      <alignment wrapText="1"/>
    </xf>
    <xf numFmtId="0" fontId="2" fillId="4" borderId="0" xfId="0" applyFont="1" applyFill="1" applyAlignment="1">
      <alignment wrapText="1"/>
    </xf>
    <xf numFmtId="0" fontId="5" fillId="4" borderId="2" xfId="0" applyFont="1" applyFill="1" applyBorder="1"/>
    <xf numFmtId="0" fontId="5" fillId="6" borderId="2" xfId="0" applyFont="1" applyFill="1" applyBorder="1"/>
    <xf numFmtId="0" fontId="8" fillId="2" borderId="0" xfId="1" applyFont="1" applyFill="1" applyBorder="1" applyAlignment="1">
      <alignment horizontal="left" vertical="top"/>
    </xf>
    <xf numFmtId="0" fontId="5" fillId="4" borderId="2" xfId="0" applyFont="1" applyFill="1" applyBorder="1" applyAlignment="1">
      <alignment wrapText="1"/>
    </xf>
    <xf numFmtId="0" fontId="2" fillId="4" borderId="3" xfId="0" applyFont="1" applyFill="1" applyBorder="1" applyAlignment="1">
      <alignment horizontal="left" wrapText="1"/>
    </xf>
    <xf numFmtId="0" fontId="5" fillId="4" borderId="3" xfId="0" applyFont="1" applyFill="1" applyBorder="1" applyAlignment="1">
      <alignment wrapText="1"/>
    </xf>
    <xf numFmtId="0" fontId="5" fillId="6" borderId="2" xfId="0" applyFont="1" applyFill="1" applyBorder="1" applyAlignment="1">
      <alignment wrapText="1"/>
    </xf>
    <xf numFmtId="0" fontId="6" fillId="7" borderId="4" xfId="1" applyFont="1" applyFill="1" applyBorder="1" applyAlignment="1">
      <alignment horizontal="left" vertical="center"/>
    </xf>
    <xf numFmtId="0" fontId="8" fillId="3" borderId="0" xfId="1" applyFont="1" applyFill="1" applyAlignment="1">
      <alignment wrapText="1"/>
    </xf>
    <xf numFmtId="0" fontId="5" fillId="0" borderId="2" xfId="1" applyFont="1" applyFill="1" applyBorder="1" applyAlignment="1">
      <alignment horizontal="left" wrapText="1"/>
    </xf>
    <xf numFmtId="0" fontId="6" fillId="8" borderId="4" xfId="1" applyFont="1" applyFill="1" applyBorder="1"/>
    <xf numFmtId="0" fontId="5" fillId="3" borderId="6" xfId="1" applyFont="1" applyFill="1" applyBorder="1"/>
    <xf numFmtId="0" fontId="5" fillId="3" borderId="7" xfId="1" applyFont="1" applyFill="1" applyBorder="1" applyAlignment="1">
      <alignment horizontal="left" vertical="top" wrapText="1"/>
    </xf>
    <xf numFmtId="0" fontId="6" fillId="8" borderId="4" xfId="1" applyFont="1" applyFill="1" applyBorder="1" applyAlignment="1">
      <alignment vertical="center" wrapText="1"/>
    </xf>
    <xf numFmtId="0" fontId="2" fillId="3" borderId="6" xfId="1" applyFont="1" applyFill="1" applyBorder="1" applyAlignment="1">
      <alignment vertical="center" wrapText="1"/>
    </xf>
    <xf numFmtId="0" fontId="6" fillId="8" borderId="4" xfId="1" applyFont="1" applyFill="1" applyBorder="1" applyAlignment="1">
      <alignment horizontal="left" vertical="center"/>
    </xf>
    <xf numFmtId="0" fontId="10" fillId="0" borderId="0" xfId="1" applyFont="1" applyFill="1" applyAlignment="1">
      <alignment vertical="center" wrapText="1"/>
    </xf>
    <xf numFmtId="0" fontId="1" fillId="4" borderId="0" xfId="0" applyFont="1" applyFill="1" applyAlignment="1">
      <alignment horizontal="center" vertical="center"/>
    </xf>
    <xf numFmtId="0" fontId="5" fillId="4" borderId="0" xfId="0" applyFont="1" applyFill="1"/>
    <xf numFmtId="0" fontId="5" fillId="4" borderId="0" xfId="0" applyFont="1" applyFill="1" applyAlignment="1">
      <alignment wrapText="1"/>
    </xf>
    <xf numFmtId="0" fontId="3" fillId="9" borderId="0" xfId="0" applyFont="1" applyFill="1" applyBorder="1" applyAlignment="1"/>
    <xf numFmtId="0" fontId="6" fillId="8" borderId="0" xfId="0" applyFont="1" applyFill="1" applyAlignment="1">
      <alignment horizontal="left" vertical="center"/>
    </xf>
    <xf numFmtId="0" fontId="10" fillId="0" borderId="0" xfId="0" applyFont="1" applyFill="1" applyAlignment="1">
      <alignment vertical="center" wrapText="1"/>
    </xf>
    <xf numFmtId="0" fontId="7" fillId="3" borderId="4" xfId="0" applyFont="1" applyFill="1" applyBorder="1" applyAlignment="1">
      <alignment horizontal="left" vertical="center"/>
    </xf>
    <xf numFmtId="0" fontId="5" fillId="3" borderId="2" xfId="0" applyFont="1" applyFill="1" applyBorder="1" applyAlignment="1">
      <alignment wrapText="1"/>
    </xf>
    <xf numFmtId="0" fontId="11" fillId="4" borderId="0" xfId="0" applyFont="1" applyFill="1"/>
    <xf numFmtId="0" fontId="12" fillId="3" borderId="0" xfId="0" applyFont="1" applyFill="1" applyAlignment="1">
      <alignment wrapText="1"/>
    </xf>
    <xf numFmtId="168" fontId="13" fillId="4" borderId="2" xfId="0" applyNumberFormat="1" applyFont="1" applyFill="1" applyBorder="1" applyAlignment="1">
      <alignment horizontal="center" vertical="center" wrapText="1"/>
    </xf>
    <xf numFmtId="0" fontId="11" fillId="4" borderId="2" xfId="0" applyFont="1" applyFill="1" applyBorder="1"/>
    <xf numFmtId="0" fontId="11" fillId="4" borderId="0" xfId="0" applyFont="1" applyFill="1" applyAlignment="1">
      <alignment wrapText="1"/>
    </xf>
    <xf numFmtId="0" fontId="11" fillId="0" borderId="0" xfId="0" applyFont="1" applyFill="1"/>
    <xf numFmtId="0" fontId="0" fillId="0" borderId="0" xfId="0" applyFill="1"/>
    <xf numFmtId="0" fontId="14" fillId="3" borderId="0" xfId="0" applyFont="1" applyFill="1" applyAlignment="1">
      <alignment horizontal="center" vertical="center"/>
    </xf>
    <xf numFmtId="0" fontId="6" fillId="10" borderId="10" xfId="0" applyFont="1" applyFill="1" applyBorder="1" applyAlignment="1">
      <alignment horizontal="center" vertical="center"/>
    </xf>
    <xf numFmtId="0" fontId="5" fillId="0" borderId="2" xfId="0" applyFont="1" applyFill="1" applyBorder="1" applyAlignment="1">
      <alignment vertical="center" wrapText="1"/>
    </xf>
    <xf numFmtId="0" fontId="0" fillId="4" borderId="0" xfId="0" applyFill="1"/>
    <xf numFmtId="0" fontId="5" fillId="0" borderId="3" xfId="0" applyFont="1" applyFill="1" applyBorder="1" applyAlignment="1">
      <alignment vertical="center" wrapText="1"/>
    </xf>
    <xf numFmtId="0" fontId="5" fillId="0" borderId="2" xfId="0" applyFont="1" applyFill="1" applyBorder="1" applyAlignment="1">
      <alignment horizontal="right" vertical="center" wrapText="1"/>
    </xf>
    <xf numFmtId="0" fontId="5" fillId="0" borderId="0" xfId="0" applyFont="1" applyFill="1" applyBorder="1" applyAlignment="1">
      <alignment horizontal="right" wrapText="1"/>
    </xf>
    <xf numFmtId="0" fontId="15" fillId="3" borderId="0" xfId="0" applyFont="1" applyFill="1" applyAlignment="1">
      <alignment horizontal="center" vertical="center" wrapText="1"/>
    </xf>
    <xf numFmtId="0" fontId="6" fillId="10" borderId="0" xfId="0" applyFont="1" applyFill="1"/>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0" xfId="0" applyFont="1" applyFill="1" applyAlignment="1">
      <alignment horizontal="left" vertical="center" wrapText="1"/>
    </xf>
    <xf numFmtId="0" fontId="2" fillId="0" borderId="0" xfId="3" applyFont="1" applyFill="1" applyAlignment="1">
      <alignment horizontal="left" vertical="top" wrapText="1"/>
    </xf>
    <xf numFmtId="0" fontId="16" fillId="10" borderId="0" xfId="0" applyFont="1" applyFill="1" applyAlignment="1">
      <alignment vertical="center" wrapText="1"/>
    </xf>
    <xf numFmtId="0" fontId="16" fillId="11" borderId="2" xfId="0" applyFont="1" applyFill="1" applyBorder="1" applyAlignment="1">
      <alignment horizontal="left" vertical="center" wrapText="1" indent="1"/>
    </xf>
    <xf numFmtId="0" fontId="17" fillId="5" borderId="2" xfId="0" applyFont="1" applyFill="1" applyBorder="1" applyAlignment="1">
      <alignment vertical="center" wrapText="1"/>
    </xf>
    <xf numFmtId="0" fontId="16" fillId="9" borderId="2" xfId="0" applyFont="1" applyFill="1" applyBorder="1" applyAlignment="1">
      <alignment vertical="center" wrapText="1"/>
    </xf>
    <xf numFmtId="0" fontId="16" fillId="0" borderId="2" xfId="0" applyFont="1" applyBorder="1" applyAlignment="1">
      <alignment wrapText="1"/>
    </xf>
    <xf numFmtId="0" fontId="16" fillId="0" borderId="2" xfId="0" applyFont="1" applyBorder="1" applyAlignment="1">
      <alignment vertical="center" wrapText="1"/>
    </xf>
    <xf numFmtId="0" fontId="2" fillId="0" borderId="0" xfId="0" applyFont="1" applyAlignment="1">
      <alignment horizontal="right" vertical="center" wrapText="1"/>
    </xf>
    <xf numFmtId="0" fontId="6" fillId="2" borderId="0" xfId="0" applyFont="1" applyFill="1" applyAlignment="1">
      <alignment horizontal="left" vertical="center" wrapText="1"/>
    </xf>
    <xf numFmtId="0" fontId="18" fillId="0" borderId="0" xfId="0" applyFont="1" applyFill="1"/>
    <xf numFmtId="168" fontId="1" fillId="4" borderId="2" xfId="0" applyNumberFormat="1" applyFont="1" applyFill="1" applyBorder="1" applyAlignment="1">
      <alignment horizontal="center" vertical="center" wrapText="1"/>
    </xf>
    <xf numFmtId="1" fontId="2" fillId="4" borderId="2" xfId="0" applyNumberFormat="1" applyFont="1" applyFill="1" applyBorder="1" applyAlignment="1">
      <alignment vertical="center" wrapText="1"/>
    </xf>
    <xf numFmtId="0" fontId="3" fillId="10" borderId="5" xfId="0" applyFont="1" applyFill="1" applyBorder="1" applyAlignment="1">
      <alignment horizontal="center" vertical="center"/>
    </xf>
    <xf numFmtId="0" fontId="2" fillId="0" borderId="0" xfId="0" applyFont="1" applyFill="1" applyAlignment="1">
      <alignment horizontal="center" vertical="center"/>
    </xf>
    <xf numFmtId="0" fontId="19" fillId="0" borderId="0" xfId="0" applyFont="1" applyFill="1"/>
    <xf numFmtId="0" fontId="3" fillId="0" borderId="0" xfId="0" applyFont="1" applyFill="1" applyAlignment="1">
      <alignment vertical="center"/>
    </xf>
    <xf numFmtId="0" fontId="3" fillId="9" borderId="0" xfId="3" applyFont="1" applyFill="1" applyAlignment="1">
      <alignment horizontal="left" vertical="center"/>
    </xf>
    <xf numFmtId="0" fontId="6" fillId="4" borderId="2" xfId="0" applyFont="1" applyFill="1" applyBorder="1" applyAlignment="1">
      <alignment horizontal="center" vertical="center" wrapText="1"/>
    </xf>
    <xf numFmtId="169" fontId="5" fillId="0" borderId="2" xfId="0" applyNumberFormat="1" applyFont="1" applyFill="1" applyBorder="1" applyAlignment="1">
      <alignment horizontal="right"/>
    </xf>
    <xf numFmtId="0" fontId="5" fillId="4" borderId="2" xfId="0" applyFont="1" applyFill="1" applyBorder="1" applyAlignment="1">
      <alignment vertical="center"/>
    </xf>
    <xf numFmtId="169" fontId="5" fillId="4" borderId="2" xfId="0" applyNumberFormat="1" applyFont="1" applyFill="1" applyBorder="1" applyAlignment="1">
      <alignment horizontal="right"/>
    </xf>
    <xf numFmtId="169" fontId="5" fillId="0" borderId="0" xfId="0" applyNumberFormat="1" applyFont="1" applyFill="1" applyBorder="1" applyAlignment="1">
      <alignment horizontal="right"/>
    </xf>
    <xf numFmtId="0" fontId="5" fillId="4" borderId="0" xfId="0" applyFont="1" applyFill="1" applyBorder="1" applyAlignment="1">
      <alignment vertical="center"/>
    </xf>
    <xf numFmtId="0" fontId="3" fillId="9" borderId="5" xfId="0" applyFont="1" applyFill="1" applyBorder="1" applyAlignment="1"/>
    <xf numFmtId="0" fontId="5" fillId="0" borderId="2" xfId="0" applyFont="1" applyFill="1" applyBorder="1" applyAlignment="1">
      <alignment vertical="center"/>
    </xf>
    <xf numFmtId="0" fontId="11" fillId="4" borderId="2" xfId="0" applyFont="1" applyFill="1" applyBorder="1" applyAlignment="1">
      <alignment vertical="center"/>
    </xf>
    <xf numFmtId="0" fontId="11" fillId="4" borderId="0" xfId="0" applyFont="1" applyFill="1" applyBorder="1" applyAlignment="1">
      <alignment vertical="center"/>
    </xf>
    <xf numFmtId="0" fontId="11" fillId="0" borderId="2" xfId="0" applyFont="1" applyFill="1" applyBorder="1" applyAlignment="1">
      <alignment vertical="center"/>
    </xf>
    <xf numFmtId="0" fontId="2" fillId="4" borderId="0" xfId="0" applyFont="1" applyFill="1" applyAlignment="1">
      <alignment horizontal="center" vertical="center"/>
    </xf>
    <xf numFmtId="0" fontId="19" fillId="4" borderId="0" xfId="0" applyFont="1" applyFill="1"/>
    <xf numFmtId="168" fontId="4" fillId="0" borderId="2" xfId="0" applyNumberFormat="1" applyFont="1" applyFill="1" applyBorder="1" applyAlignment="1">
      <alignment horizontal="center" vertical="center" wrapText="1"/>
    </xf>
    <xf numFmtId="1" fontId="2" fillId="0" borderId="2" xfId="0" applyNumberFormat="1" applyFont="1" applyFill="1" applyBorder="1"/>
    <xf numFmtId="0" fontId="16" fillId="11" borderId="11" xfId="0" applyFont="1" applyFill="1" applyBorder="1" applyAlignment="1">
      <alignment horizontal="left" vertical="center" wrapText="1" indent="1"/>
    </xf>
    <xf numFmtId="168" fontId="1" fillId="3" borderId="2" xfId="0" applyNumberFormat="1" applyFont="1" applyFill="1" applyBorder="1" applyAlignment="1">
      <alignment horizontal="center" vertical="center" wrapText="1"/>
    </xf>
    <xf numFmtId="168" fontId="1" fillId="0" borderId="2" xfId="0" applyNumberFormat="1" applyFont="1" applyFill="1" applyBorder="1" applyAlignment="1">
      <alignment horizontal="center" vertical="center" wrapText="1"/>
    </xf>
    <xf numFmtId="1" fontId="2" fillId="0" borderId="2" xfId="0" applyNumberFormat="1" applyFont="1" applyFill="1" applyBorder="1" applyAlignment="1">
      <alignment vertical="center" wrapText="1"/>
    </xf>
    <xf numFmtId="0" fontId="7" fillId="4" borderId="0" xfId="0" applyFont="1" applyFill="1" applyAlignment="1">
      <alignment wrapText="1"/>
    </xf>
    <xf numFmtId="0" fontId="6" fillId="0" borderId="0" xfId="0" applyFont="1" applyFill="1"/>
    <xf numFmtId="0" fontId="2" fillId="0" borderId="0" xfId="3" applyFont="1" applyAlignment="1">
      <alignment horizontal="left" vertical="center" wrapText="1"/>
    </xf>
    <xf numFmtId="0" fontId="6" fillId="9" borderId="2" xfId="0" applyFont="1" applyFill="1" applyBorder="1" applyAlignment="1">
      <alignment wrapText="1"/>
    </xf>
    <xf numFmtId="0" fontId="7" fillId="9" borderId="4" xfId="0" applyFont="1" applyFill="1" applyBorder="1" applyAlignment="1">
      <alignment horizontal="left" vertical="center"/>
    </xf>
    <xf numFmtId="0" fontId="5" fillId="9" borderId="2" xfId="0" applyFont="1" applyFill="1" applyBorder="1" applyAlignment="1">
      <alignment wrapText="1"/>
    </xf>
    <xf numFmtId="0" fontId="20" fillId="9" borderId="2" xfId="0" applyFont="1" applyFill="1" applyBorder="1" applyAlignment="1">
      <alignment horizontal="left" vertical="center" wrapText="1"/>
    </xf>
    <xf numFmtId="0" fontId="16" fillId="3" borderId="2" xfId="0" applyFont="1" applyFill="1" applyBorder="1" applyAlignment="1">
      <alignment horizontal="left" vertical="center" wrapText="1" indent="1"/>
    </xf>
    <xf numFmtId="0" fontId="21" fillId="0" borderId="0" xfId="0" applyFont="1" applyFill="1"/>
    <xf numFmtId="0" fontId="7" fillId="3" borderId="0" xfId="0" applyFont="1" applyFill="1"/>
    <xf numFmtId="0" fontId="2" fillId="3" borderId="0" xfId="0" applyFont="1" applyFill="1"/>
    <xf numFmtId="0" fontId="2" fillId="0" borderId="0" xfId="3" applyFont="1" applyFill="1" applyBorder="1" applyAlignment="1">
      <alignment horizontal="left" vertical="center" wrapText="1"/>
    </xf>
    <xf numFmtId="0" fontId="5" fillId="9" borderId="0" xfId="0" applyFont="1" applyFill="1" applyBorder="1" applyAlignment="1">
      <alignment horizontal="left" vertical="top"/>
    </xf>
    <xf numFmtId="0" fontId="3" fillId="2" borderId="0" xfId="0" applyFont="1" applyFill="1" applyBorder="1" applyAlignment="1"/>
    <xf numFmtId="0" fontId="2" fillId="0" borderId="3" xfId="0" applyFont="1" applyFill="1" applyBorder="1" applyAlignment="1">
      <alignment horizontal="left" vertical="center" wrapText="1"/>
    </xf>
    <xf numFmtId="0" fontId="5" fillId="0" borderId="0" xfId="0" applyFont="1" applyFill="1" applyBorder="1" applyAlignment="1">
      <alignment vertical="center" wrapText="1"/>
    </xf>
    <xf numFmtId="1" fontId="2" fillId="0" borderId="0" xfId="0" applyNumberFormat="1" applyFont="1" applyFill="1" applyBorder="1" applyAlignment="1">
      <alignment vertical="center" wrapText="1"/>
    </xf>
    <xf numFmtId="0" fontId="8" fillId="12" borderId="2" xfId="0" applyFont="1" applyFill="1" applyBorder="1" applyAlignment="1">
      <alignment horizontal="right"/>
    </xf>
    <xf numFmtId="0" fontId="5" fillId="12" borderId="2" xfId="0" applyFont="1" applyFill="1" applyBorder="1" applyAlignment="1">
      <alignment horizontal="right"/>
    </xf>
    <xf numFmtId="0" fontId="2" fillId="13" borderId="2" xfId="0" applyFont="1" applyFill="1" applyBorder="1" applyAlignment="1">
      <alignment vertical="center"/>
    </xf>
    <xf numFmtId="0" fontId="5" fillId="0" borderId="0" xfId="0" applyFont="1" applyFill="1" applyBorder="1" applyAlignment="1">
      <alignment horizontal="right"/>
    </xf>
    <xf numFmtId="0" fontId="2" fillId="0" borderId="0" xfId="0" applyFont="1" applyFill="1" applyBorder="1" applyAlignment="1">
      <alignment vertical="center"/>
    </xf>
    <xf numFmtId="0" fontId="3" fillId="8" borderId="0" xfId="3" applyFont="1" applyFill="1" applyAlignment="1">
      <alignment horizontal="left" vertical="center"/>
    </xf>
    <xf numFmtId="0" fontId="5" fillId="0" borderId="0" xfId="3" applyFont="1" applyAlignment="1">
      <alignment horizontal="left" vertical="center"/>
    </xf>
    <xf numFmtId="0" fontId="2" fillId="0" borderId="0" xfId="3" applyFont="1" applyAlignment="1">
      <alignment horizontal="left" vertical="center"/>
    </xf>
    <xf numFmtId="0" fontId="5" fillId="0" borderId="12" xfId="0" applyFont="1" applyFill="1" applyBorder="1"/>
    <xf numFmtId="0" fontId="5" fillId="0" borderId="2" xfId="0" applyFont="1" applyFill="1" applyBorder="1" applyAlignment="1">
      <alignment horizontal="left" wrapText="1"/>
    </xf>
    <xf numFmtId="0" fontId="5" fillId="0" borderId="0" xfId="0" applyFont="1" applyFill="1" applyBorder="1" applyAlignment="1">
      <alignment horizontal="left"/>
    </xf>
    <xf numFmtId="0" fontId="6" fillId="9" borderId="0" xfId="0" applyFont="1" applyFill="1"/>
    <xf numFmtId="0" fontId="5" fillId="3" borderId="0" xfId="0" applyFont="1" applyFill="1"/>
    <xf numFmtId="0" fontId="22" fillId="3" borderId="0" xfId="0" applyFont="1" applyFill="1"/>
    <xf numFmtId="0" fontId="22" fillId="0" borderId="0" xfId="0" applyFont="1" applyFill="1"/>
    <xf numFmtId="0" fontId="6" fillId="9" borderId="13" xfId="0" applyFont="1" applyFill="1" applyBorder="1" applyAlignment="1">
      <alignment vertical="center" wrapText="1"/>
    </xf>
    <xf numFmtId="0" fontId="2" fillId="4" borderId="14" xfId="0" applyFont="1" applyFill="1" applyBorder="1" applyAlignment="1">
      <alignment vertical="center" wrapText="1"/>
    </xf>
    <xf numFmtId="0" fontId="2" fillId="0" borderId="15" xfId="0" applyFont="1" applyFill="1" applyBorder="1" applyAlignment="1">
      <alignment vertical="center" wrapText="1"/>
    </xf>
    <xf numFmtId="0" fontId="24" fillId="2" borderId="10" xfId="0" applyFont="1" applyFill="1" applyBorder="1"/>
    <xf numFmtId="0" fontId="0" fillId="0" borderId="0" xfId="0" applyFill="1" applyBorder="1"/>
    <xf numFmtId="0" fontId="3" fillId="0" borderId="2" xfId="0" applyFont="1" applyFill="1" applyBorder="1" applyAlignment="1">
      <alignment vertical="center" wrapText="1"/>
    </xf>
    <xf numFmtId="0" fontId="0" fillId="9" borderId="0" xfId="0" applyFill="1"/>
    <xf numFmtId="0" fontId="0" fillId="5" borderId="0" xfId="0" applyFill="1"/>
    <xf numFmtId="0" fontId="3" fillId="0" borderId="0" xfId="3" applyFont="1" applyFill="1" applyAlignment="1">
      <alignment horizontal="left" vertical="center"/>
    </xf>
    <xf numFmtId="0" fontId="16" fillId="0" borderId="0" xfId="0" applyFont="1" applyFill="1" applyAlignment="1">
      <alignment horizontal="left" vertical="center" wrapText="1" indent="1"/>
    </xf>
    <xf numFmtId="0" fontId="0" fillId="14" borderId="0" xfId="0" applyFill="1"/>
    <xf numFmtId="0" fontId="5" fillId="0" borderId="0" xfId="0" applyFont="1" applyFill="1" applyBorder="1" applyAlignment="1">
      <alignment wrapText="1"/>
    </xf>
    <xf numFmtId="0" fontId="20" fillId="2" borderId="2" xfId="0" applyFont="1" applyFill="1" applyBorder="1" applyAlignment="1">
      <alignment horizontal="left" vertical="center" wrapText="1"/>
    </xf>
    <xf numFmtId="0" fontId="6" fillId="10" borderId="0" xfId="0" applyFont="1" applyFill="1" applyAlignment="1">
      <alignment wrapText="1"/>
    </xf>
    <xf numFmtId="0" fontId="16" fillId="0" borderId="2" xfId="0" applyFont="1" applyFill="1" applyBorder="1" applyAlignment="1">
      <alignment horizontal="left" vertical="center" wrapText="1" indent="1"/>
    </xf>
    <xf numFmtId="0" fontId="25" fillId="4" borderId="0" xfId="0" applyFont="1" applyFill="1"/>
    <xf numFmtId="0" fontId="6" fillId="10" borderId="10" xfId="0" applyFont="1" applyFill="1" applyBorder="1"/>
    <xf numFmtId="0" fontId="6" fillId="2" borderId="10" xfId="0" applyFont="1" applyFill="1" applyBorder="1"/>
    <xf numFmtId="0" fontId="26" fillId="0" borderId="0" xfId="0" applyFont="1" applyFill="1" applyAlignment="1"/>
    <xf numFmtId="0" fontId="2" fillId="3" borderId="0" xfId="3" applyFont="1" applyFill="1" applyAlignment="1">
      <alignment horizontal="left" vertical="center"/>
    </xf>
    <xf numFmtId="0" fontId="16" fillId="0" borderId="11" xfId="0" applyFont="1" applyFill="1" applyBorder="1" applyAlignment="1">
      <alignment horizontal="left" vertical="center" wrapText="1" indent="1"/>
    </xf>
    <xf numFmtId="0" fontId="16" fillId="3" borderId="11" xfId="0" applyFont="1" applyFill="1" applyBorder="1" applyAlignment="1">
      <alignment horizontal="left" vertical="center" wrapText="1" indent="1"/>
    </xf>
    <xf numFmtId="0" fontId="16" fillId="3" borderId="11" xfId="0" applyFont="1" applyFill="1" applyBorder="1" applyAlignment="1">
      <alignment vertical="center" wrapText="1"/>
    </xf>
    <xf numFmtId="0" fontId="21" fillId="0" borderId="0" xfId="0" applyFont="1"/>
    <xf numFmtId="0" fontId="3" fillId="2" borderId="0" xfId="1" applyFont="1" applyFill="1" applyBorder="1" applyAlignment="1"/>
    <xf numFmtId="1" fontId="2" fillId="0" borderId="3" xfId="0" applyNumberFormat="1" applyFont="1" applyFill="1" applyBorder="1" applyAlignment="1">
      <alignment vertical="center" wrapText="1"/>
    </xf>
    <xf numFmtId="0" fontId="6" fillId="2" borderId="0" xfId="0" applyFont="1" applyFill="1"/>
    <xf numFmtId="0" fontId="5" fillId="0" borderId="0" xfId="0" applyFont="1" applyAlignment="1">
      <alignment vertical="top" wrapText="1"/>
    </xf>
    <xf numFmtId="0" fontId="5" fillId="0" borderId="0" xfId="0" applyFont="1" applyFill="1" applyAlignment="1">
      <alignment vertical="top" wrapText="1"/>
    </xf>
    <xf numFmtId="0" fontId="2" fillId="0" borderId="0" xfId="3" applyFont="1" applyFill="1" applyAlignment="1">
      <alignment horizontal="left" vertical="center" wrapText="1"/>
    </xf>
    <xf numFmtId="0" fontId="21" fillId="0" borderId="0" xfId="0" applyFont="1" applyFill="1" applyBorder="1"/>
    <xf numFmtId="0" fontId="28" fillId="0" borderId="2" xfId="0" applyFont="1" applyBorder="1" applyAlignment="1">
      <alignment horizontal="left" vertical="center" wrapText="1" indent="1"/>
    </xf>
    <xf numFmtId="0" fontId="28" fillId="0" borderId="2" xfId="0" applyFont="1" applyBorder="1"/>
    <xf numFmtId="0" fontId="16" fillId="0" borderId="0" xfId="0" applyFont="1" applyBorder="1" applyAlignment="1">
      <alignment vertical="center" wrapText="1"/>
    </xf>
    <xf numFmtId="0" fontId="21" fillId="0" borderId="0" xfId="0" applyFont="1" applyAlignment="1">
      <alignment wrapText="1"/>
    </xf>
    <xf numFmtId="0" fontId="6" fillId="0" borderId="2" xfId="0" applyFont="1" applyFill="1" applyBorder="1" applyAlignment="1">
      <alignment horizontal="center" vertical="center" wrapText="1"/>
    </xf>
    <xf numFmtId="0" fontId="29" fillId="0" borderId="0" xfId="0" applyFont="1" applyFill="1" applyAlignment="1">
      <alignment wrapText="1"/>
    </xf>
    <xf numFmtId="0" fontId="5" fillId="0" borderId="0" xfId="0" applyFont="1" applyFill="1" applyBorder="1" applyAlignment="1">
      <alignment vertical="center"/>
    </xf>
    <xf numFmtId="0" fontId="30" fillId="0" borderId="16" xfId="0" applyFont="1" applyFill="1" applyBorder="1" applyAlignment="1"/>
    <xf numFmtId="0" fontId="6" fillId="0" borderId="0" xfId="0" applyFont="1" applyFill="1" applyAlignment="1">
      <alignment horizontal="left" vertical="center"/>
    </xf>
    <xf numFmtId="0" fontId="2" fillId="0" borderId="2" xfId="0" applyFont="1" applyFill="1" applyBorder="1" applyAlignment="1">
      <alignment vertical="center"/>
    </xf>
    <xf numFmtId="0" fontId="4" fillId="0"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0" xfId="0" applyFont="1" applyFill="1" applyBorder="1"/>
    <xf numFmtId="0" fontId="2" fillId="0" borderId="0" xfId="0" applyFont="1"/>
    <xf numFmtId="0" fontId="19" fillId="0" borderId="0" xfId="0" applyFont="1" applyFill="1" applyAlignment="1">
      <alignment horizontal="center" vertical="center"/>
    </xf>
    <xf numFmtId="0" fontId="8" fillId="2" borderId="17" xfId="0" applyFont="1" applyFill="1" applyBorder="1" applyAlignment="1">
      <alignment horizontal="left" vertical="center"/>
    </xf>
    <xf numFmtId="0" fontId="31" fillId="0" borderId="18" xfId="3" applyFont="1" applyFill="1" applyBorder="1" applyAlignment="1">
      <alignment vertical="center" wrapText="1"/>
    </xf>
    <xf numFmtId="0" fontId="19" fillId="4" borderId="0" xfId="0" applyFont="1" applyFill="1" applyAlignment="1">
      <alignment horizontal="center" vertical="center"/>
    </xf>
    <xf numFmtId="0" fontId="5" fillId="4" borderId="2" xfId="0" applyFont="1" applyFill="1" applyBorder="1" applyAlignment="1">
      <alignment vertical="center" wrapText="1"/>
    </xf>
    <xf numFmtId="0" fontId="6" fillId="2" borderId="0" xfId="0" applyFont="1" applyFill="1" applyAlignment="1">
      <alignment horizontal="left" vertical="center"/>
    </xf>
    <xf numFmtId="0" fontId="2" fillId="3" borderId="4" xfId="0" applyFont="1" applyFill="1" applyBorder="1" applyAlignment="1">
      <alignment vertical="center" wrapText="1"/>
    </xf>
    <xf numFmtId="0" fontId="2" fillId="5" borderId="2" xfId="0" applyFont="1" applyFill="1" applyBorder="1" applyAlignment="1">
      <alignment wrapText="1"/>
    </xf>
    <xf numFmtId="1" fontId="2" fillId="4" borderId="0" xfId="0" applyNumberFormat="1" applyFont="1" applyFill="1" applyBorder="1" applyAlignment="1">
      <alignment vertical="center" wrapText="1"/>
    </xf>
    <xf numFmtId="0" fontId="15" fillId="5" borderId="0" xfId="0" applyFont="1" applyFill="1" applyAlignment="1">
      <alignment horizontal="center" vertical="center" wrapText="1"/>
    </xf>
    <xf numFmtId="0" fontId="5" fillId="0" borderId="0" xfId="0" applyFont="1" applyFill="1"/>
    <xf numFmtId="0" fontId="6" fillId="0" borderId="0" xfId="3" applyFont="1" applyAlignment="1">
      <alignment horizontal="left" vertical="center"/>
    </xf>
    <xf numFmtId="0" fontId="32" fillId="8" borderId="2" xfId="0" applyFont="1" applyFill="1" applyBorder="1" applyAlignment="1">
      <alignment horizontal="left" vertical="center" wrapText="1"/>
    </xf>
    <xf numFmtId="0" fontId="30" fillId="0" borderId="2" xfId="0" applyFont="1" applyFill="1" applyBorder="1" applyAlignment="1">
      <alignment horizontal="left" vertical="center" wrapText="1"/>
    </xf>
    <xf numFmtId="0" fontId="33" fillId="0" borderId="2" xfId="0" applyFont="1" applyFill="1" applyBorder="1" applyAlignment="1">
      <alignment horizontal="left" vertical="center" wrapText="1"/>
    </xf>
    <xf numFmtId="0" fontId="33" fillId="0" borderId="2" xfId="0" applyFont="1" applyFill="1" applyBorder="1" applyAlignment="1">
      <alignment horizontal="left" vertical="center"/>
    </xf>
    <xf numFmtId="0" fontId="34" fillId="0" borderId="2" xfId="0" applyFont="1" applyFill="1" applyBorder="1" applyAlignment="1">
      <alignment horizontal="left" vertical="center" wrapText="1" indent="1"/>
    </xf>
    <xf numFmtId="0" fontId="0" fillId="0" borderId="2" xfId="0" applyFill="1" applyBorder="1" applyAlignment="1">
      <alignment wrapText="1"/>
    </xf>
    <xf numFmtId="0" fontId="2" fillId="0" borderId="0" xfId="0" applyFont="1" applyFill="1" applyAlignment="1">
      <alignment horizontal="left" vertical="center" wrapText="1"/>
    </xf>
    <xf numFmtId="0" fontId="3" fillId="3" borderId="0" xfId="3" applyFont="1" applyFill="1" applyAlignment="1">
      <alignment horizontal="left" vertical="center"/>
    </xf>
    <xf numFmtId="0" fontId="6" fillId="2" borderId="4" xfId="3" applyFont="1" applyFill="1" applyBorder="1" applyAlignment="1">
      <alignment horizontal="left" vertical="center"/>
    </xf>
    <xf numFmtId="0" fontId="10" fillId="0" borderId="0" xfId="3" applyFont="1" applyFill="1" applyAlignment="1">
      <alignment vertical="center" wrapText="1"/>
    </xf>
    <xf numFmtId="0" fontId="2" fillId="0" borderId="0" xfId="3" applyFont="1" applyFill="1"/>
    <xf numFmtId="0" fontId="7" fillId="3" borderId="0" xfId="3" applyFont="1" applyFill="1"/>
    <xf numFmtId="0" fontId="35" fillId="3" borderId="2" xfId="0" applyFont="1" applyFill="1" applyBorder="1" applyAlignment="1">
      <alignment horizontal="left" vertical="center" wrapText="1" indent="1"/>
    </xf>
    <xf numFmtId="0" fontId="6" fillId="9" borderId="4" xfId="0" applyFont="1" applyFill="1" applyBorder="1" applyAlignment="1">
      <alignment horizontal="left" vertical="center"/>
    </xf>
    <xf numFmtId="0" fontId="20" fillId="3" borderId="2" xfId="0" applyFont="1" applyFill="1" applyBorder="1" applyAlignment="1">
      <alignment horizontal="left" vertical="center" wrapText="1"/>
    </xf>
    <xf numFmtId="0" fontId="6" fillId="3" borderId="4" xfId="0" applyFont="1" applyFill="1" applyBorder="1" applyAlignment="1">
      <alignment horizontal="left" vertical="center"/>
    </xf>
    <xf numFmtId="0" fontId="14" fillId="3" borderId="0" xfId="0" applyFont="1" applyFill="1" applyAlignment="1">
      <alignment horizontal="left" vertical="center"/>
    </xf>
    <xf numFmtId="0" fontId="3" fillId="4" borderId="0" xfId="0" applyFont="1" applyFill="1" applyBorder="1" applyAlignment="1"/>
    <xf numFmtId="0" fontId="3" fillId="8" borderId="5" xfId="0" applyFont="1" applyFill="1" applyBorder="1" applyAlignment="1">
      <alignment horizontal="left" vertical="center"/>
    </xf>
    <xf numFmtId="0" fontId="36" fillId="3" borderId="2" xfId="0" applyFont="1" applyFill="1" applyBorder="1" applyAlignment="1">
      <alignment horizontal="left" vertical="center" wrapText="1" inden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0" fillId="4" borderId="2" xfId="0" applyFill="1" applyBorder="1"/>
    <xf numFmtId="0" fontId="37" fillId="0" borderId="0" xfId="0" applyFont="1" applyFill="1"/>
    <xf numFmtId="0" fontId="38" fillId="3" borderId="2" xfId="0" applyFont="1" applyFill="1" applyBorder="1" applyAlignment="1">
      <alignment horizontal="center" vertical="center" wrapText="1"/>
    </xf>
    <xf numFmtId="0" fontId="37" fillId="0" borderId="0" xfId="0" applyFont="1"/>
    <xf numFmtId="0" fontId="5" fillId="0" borderId="0" xfId="3" applyFont="1" applyBorder="1" applyAlignment="1">
      <alignment horizontal="left" vertical="center"/>
    </xf>
    <xf numFmtId="0" fontId="2" fillId="0" borderId="0" xfId="3" applyFont="1" applyBorder="1" applyAlignment="1">
      <alignment horizontal="left" vertical="center"/>
    </xf>
    <xf numFmtId="0" fontId="2" fillId="0" borderId="0" xfId="3" applyFont="1" applyBorder="1" applyAlignment="1">
      <alignment horizontal="left" vertical="center" wrapText="1"/>
    </xf>
    <xf numFmtId="0" fontId="5" fillId="0" borderId="0" xfId="0" applyFont="1" applyFill="1" applyBorder="1"/>
    <xf numFmtId="0" fontId="6" fillId="8" borderId="4" xfId="0" applyFont="1" applyFill="1" applyBorder="1"/>
    <xf numFmtId="0" fontId="5" fillId="3" borderId="6" xfId="0" applyFont="1" applyFill="1" applyBorder="1"/>
    <xf numFmtId="0" fontId="5" fillId="3" borderId="7" xfId="0" applyFont="1" applyFill="1" applyBorder="1" applyAlignment="1">
      <alignment horizontal="left" vertical="top" wrapText="1"/>
    </xf>
    <xf numFmtId="0" fontId="3" fillId="3" borderId="6" xfId="0" applyFont="1" applyFill="1" applyBorder="1"/>
    <xf numFmtId="0" fontId="6" fillId="8" borderId="17" xfId="0" applyFont="1" applyFill="1" applyBorder="1" applyAlignment="1">
      <alignment horizontal="left" vertical="center"/>
    </xf>
    <xf numFmtId="0" fontId="10" fillId="0" borderId="2" xfId="0" applyFont="1" applyFill="1" applyBorder="1" applyAlignment="1">
      <alignment vertical="center" wrapText="1"/>
    </xf>
    <xf numFmtId="0" fontId="6" fillId="8" borderId="4" xfId="0" applyFont="1" applyFill="1" applyBorder="1" applyAlignment="1">
      <alignment horizontal="left" vertical="center"/>
    </xf>
    <xf numFmtId="0" fontId="37" fillId="4" borderId="0" xfId="0" applyFont="1" applyFill="1"/>
    <xf numFmtId="1" fontId="11" fillId="4" borderId="2" xfId="0" applyNumberFormat="1" applyFont="1" applyFill="1" applyBorder="1" applyAlignment="1">
      <alignment vertical="center" wrapText="1"/>
    </xf>
    <xf numFmtId="1" fontId="11" fillId="0" borderId="2" xfId="0" applyNumberFormat="1" applyFont="1" applyFill="1" applyBorder="1" applyAlignment="1">
      <alignment vertical="center" wrapText="1"/>
    </xf>
    <xf numFmtId="0" fontId="38" fillId="4" borderId="0" xfId="0" applyFont="1" applyFill="1" applyBorder="1" applyAlignment="1">
      <alignment horizontal="center" vertical="center" wrapText="1"/>
    </xf>
    <xf numFmtId="0" fontId="2" fillId="0" borderId="0" xfId="0" applyFont="1" applyFill="1" applyBorder="1" applyAlignment="1">
      <alignment vertical="center" wrapText="1"/>
    </xf>
    <xf numFmtId="0" fontId="1" fillId="4" borderId="2" xfId="0" applyFont="1" applyFill="1" applyBorder="1" applyAlignment="1">
      <alignment horizontal="center" vertical="center" wrapText="1"/>
    </xf>
    <xf numFmtId="0" fontId="3" fillId="2" borderId="0" xfId="0" applyFont="1" applyFill="1" applyBorder="1" applyAlignment="1">
      <alignment horizontal="left"/>
    </xf>
    <xf numFmtId="0" fontId="3" fillId="2" borderId="10" xfId="0" applyFont="1" applyFill="1" applyBorder="1" applyAlignment="1">
      <alignment horizontal="left"/>
    </xf>
    <xf numFmtId="0" fontId="3" fillId="9" borderId="0" xfId="0" applyFont="1" applyFill="1" applyBorder="1" applyAlignment="1">
      <alignment horizontal="left"/>
    </xf>
    <xf numFmtId="0" fontId="3" fillId="9" borderId="10" xfId="0" applyFont="1" applyFill="1" applyBorder="1" applyAlignment="1">
      <alignment horizontal="left"/>
    </xf>
    <xf numFmtId="0" fontId="27" fillId="15" borderId="0" xfId="0" applyFont="1" applyFill="1" applyAlignment="1">
      <alignment horizontal="left" vertical="top" wrapText="1"/>
    </xf>
    <xf numFmtId="0" fontId="23" fillId="3" borderId="8"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9" xfId="1" applyFont="1" applyFill="1" applyBorder="1" applyAlignment="1">
      <alignment horizontal="center" vertical="center" wrapText="1"/>
    </xf>
  </cellXfs>
  <cellStyles count="11">
    <cellStyle name="Normal 2" xfId="1" xr:uid="{00000000-0005-0000-0000-000031000000}"/>
    <cellStyle name="Normal 3" xfId="2" xr:uid="{00000000-0005-0000-0000-000032000000}"/>
    <cellStyle name="Обычный" xfId="0" builtinId="0"/>
    <cellStyle name="Обычный 2" xfId="3" xr:uid="{00000000-0005-0000-0000-000033000000}"/>
    <cellStyle name="Обычный 3" xfId="4" xr:uid="{00000000-0005-0000-0000-000034000000}"/>
    <cellStyle name="Обычный 3 2" xfId="5" xr:uid="{00000000-0005-0000-0000-000035000000}"/>
    <cellStyle name="Обычный 3 3" xfId="6" xr:uid="{00000000-0005-0000-0000-000036000000}"/>
    <cellStyle name="Обычный 3 3 2" xfId="7" xr:uid="{00000000-0005-0000-0000-000037000000}"/>
    <cellStyle name="Обычный 3 4" xfId="8" xr:uid="{00000000-0005-0000-0000-000038000000}"/>
    <cellStyle name="Обычный 3 4 2" xfId="9" xr:uid="{00000000-0005-0000-0000-000039000000}"/>
    <cellStyle name="Обычный 7" xfId="10" xr:uid="{00000000-0005-0000-0000-00003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F34"/>
  <sheetViews>
    <sheetView tabSelected="1" zoomScale="110" zoomScaleNormal="110" workbookViewId="0">
      <pane xSplit="1" topLeftCell="O1" activePane="topRight" state="frozen"/>
      <selection pane="topRight" activeCell="A34" sqref="A34"/>
    </sheetView>
  </sheetViews>
  <sheetFormatPr defaultColWidth="9.140625" defaultRowHeight="12"/>
  <cols>
    <col min="1" max="1" width="85.7109375" style="2" customWidth="1"/>
    <col min="2" max="16384" width="9.140625" style="11"/>
  </cols>
  <sheetData>
    <row r="1" spans="1:136" ht="12" customHeight="1">
      <c r="A1" s="89" t="s">
        <v>0</v>
      </c>
    </row>
    <row r="2" spans="1:136" ht="12" customHeight="1">
      <c r="A2" s="5" t="s">
        <v>1</v>
      </c>
    </row>
    <row r="3" spans="1:136" ht="8.4499999999999993" customHeight="1">
      <c r="A3" s="89"/>
    </row>
    <row r="4" spans="1:136" ht="11.45" customHeight="1">
      <c r="A4" s="4" t="s">
        <v>2</v>
      </c>
    </row>
    <row r="5" spans="1:136" s="190" customFormat="1" ht="23.1" customHeight="1">
      <c r="A5" s="241" t="s">
        <v>3</v>
      </c>
      <c r="B5" s="8">
        <v>46008</v>
      </c>
      <c r="C5" s="8">
        <v>46009</v>
      </c>
      <c r="D5" s="8">
        <v>46010</v>
      </c>
      <c r="E5" s="8">
        <v>46011</v>
      </c>
      <c r="F5" s="9">
        <v>46012</v>
      </c>
      <c r="G5" s="9">
        <v>46013</v>
      </c>
      <c r="H5" s="9">
        <v>46014</v>
      </c>
      <c r="I5" s="9">
        <v>46015</v>
      </c>
      <c r="J5" s="8">
        <v>46016</v>
      </c>
      <c r="K5" s="9">
        <v>46017</v>
      </c>
      <c r="L5" s="8">
        <v>46018</v>
      </c>
      <c r="M5" s="9">
        <v>46019</v>
      </c>
      <c r="N5" s="9">
        <v>46020</v>
      </c>
      <c r="O5" s="9">
        <v>46021</v>
      </c>
      <c r="P5" s="8">
        <v>46022</v>
      </c>
      <c r="Q5" s="8">
        <v>46023</v>
      </c>
      <c r="R5" s="9">
        <v>46024</v>
      </c>
      <c r="S5" s="9">
        <v>46025</v>
      </c>
      <c r="T5" s="9">
        <v>46026</v>
      </c>
      <c r="U5" s="9">
        <v>46027</v>
      </c>
      <c r="V5" s="8">
        <v>46028</v>
      </c>
      <c r="W5" s="8">
        <v>46029</v>
      </c>
      <c r="X5" s="8">
        <v>46030</v>
      </c>
      <c r="Y5" s="9">
        <v>46031</v>
      </c>
      <c r="Z5" s="9">
        <v>46032</v>
      </c>
      <c r="AA5" s="9">
        <v>46033</v>
      </c>
      <c r="AB5" s="9">
        <v>46034</v>
      </c>
      <c r="AC5" s="9">
        <v>46035</v>
      </c>
      <c r="AD5" s="9">
        <v>46036</v>
      </c>
      <c r="AE5" s="9">
        <v>46037</v>
      </c>
      <c r="AF5" s="8">
        <v>46038</v>
      </c>
      <c r="AG5" s="8">
        <v>46039</v>
      </c>
      <c r="AH5" s="8">
        <v>46040</v>
      </c>
      <c r="AI5" s="8">
        <v>46041</v>
      </c>
      <c r="AJ5" s="9">
        <v>46042</v>
      </c>
      <c r="AK5" s="9">
        <v>46043</v>
      </c>
      <c r="AL5" s="9">
        <v>46044</v>
      </c>
      <c r="AM5" s="9">
        <v>46045</v>
      </c>
      <c r="AN5" s="9">
        <v>46046</v>
      </c>
      <c r="AO5" s="9">
        <v>46047</v>
      </c>
      <c r="AP5" s="9">
        <v>46048</v>
      </c>
      <c r="AQ5" s="9">
        <v>46049</v>
      </c>
      <c r="AR5" s="9">
        <v>46050</v>
      </c>
      <c r="AS5" s="9">
        <v>46051</v>
      </c>
      <c r="AT5" s="9">
        <v>46052</v>
      </c>
      <c r="AU5" s="9">
        <v>46053</v>
      </c>
      <c r="AV5" s="9">
        <v>46054</v>
      </c>
      <c r="AW5" s="9">
        <v>46055</v>
      </c>
      <c r="AX5" s="9">
        <v>46056</v>
      </c>
      <c r="AY5" s="9">
        <v>46057</v>
      </c>
      <c r="AZ5" s="9">
        <v>46058</v>
      </c>
      <c r="BA5" s="9">
        <v>46059</v>
      </c>
      <c r="BB5" s="9">
        <v>46060</v>
      </c>
      <c r="BC5" s="9">
        <v>46061</v>
      </c>
      <c r="BD5" s="9">
        <v>46062</v>
      </c>
      <c r="BE5" s="9">
        <v>46063</v>
      </c>
      <c r="BF5" s="9">
        <v>46064</v>
      </c>
      <c r="BG5" s="9">
        <v>46065</v>
      </c>
      <c r="BH5" s="9">
        <v>46066</v>
      </c>
      <c r="BI5" s="9">
        <v>46067</v>
      </c>
      <c r="BJ5" s="9">
        <v>46068</v>
      </c>
      <c r="BK5" s="9">
        <v>46069</v>
      </c>
      <c r="BL5" s="9">
        <v>46070</v>
      </c>
      <c r="BM5" s="9">
        <v>46071</v>
      </c>
      <c r="BN5" s="9">
        <v>46072</v>
      </c>
      <c r="BO5" s="9">
        <v>46073</v>
      </c>
      <c r="BP5" s="9">
        <v>46074</v>
      </c>
      <c r="BQ5" s="9">
        <v>46075</v>
      </c>
      <c r="BR5" s="9">
        <v>46076</v>
      </c>
      <c r="BS5" s="9">
        <v>46077</v>
      </c>
      <c r="BT5" s="9">
        <v>46078</v>
      </c>
      <c r="BU5" s="9">
        <v>46079</v>
      </c>
      <c r="BV5" s="9">
        <v>46080</v>
      </c>
      <c r="BW5" s="9">
        <v>46081</v>
      </c>
      <c r="BX5" s="8">
        <v>46082</v>
      </c>
      <c r="BY5" s="8">
        <v>46083</v>
      </c>
      <c r="BZ5" s="8">
        <v>46084</v>
      </c>
      <c r="CA5" s="8">
        <v>46085</v>
      </c>
      <c r="CB5" s="8">
        <v>46086</v>
      </c>
      <c r="CC5" s="9">
        <v>46087</v>
      </c>
      <c r="CD5" s="9">
        <v>46088</v>
      </c>
      <c r="CE5" s="9">
        <v>46089</v>
      </c>
      <c r="CF5" s="9">
        <v>46090</v>
      </c>
      <c r="CG5" s="8">
        <v>46091</v>
      </c>
      <c r="CH5" s="8">
        <v>46092</v>
      </c>
      <c r="CI5" s="8">
        <v>46093</v>
      </c>
      <c r="CJ5" s="8">
        <v>46094</v>
      </c>
      <c r="CK5" s="9">
        <v>46095</v>
      </c>
      <c r="CL5" s="9">
        <v>46096</v>
      </c>
      <c r="CM5" s="9">
        <v>46097</v>
      </c>
      <c r="CN5" s="9">
        <v>46098</v>
      </c>
      <c r="CO5" s="9">
        <v>46099</v>
      </c>
      <c r="CP5" s="9">
        <v>46100</v>
      </c>
      <c r="CQ5" s="9">
        <v>46101</v>
      </c>
      <c r="CR5" s="9">
        <v>46102</v>
      </c>
      <c r="CS5" s="9">
        <v>46103</v>
      </c>
      <c r="CT5" s="9">
        <v>46104</v>
      </c>
      <c r="CU5" s="9">
        <v>46105</v>
      </c>
      <c r="CV5" s="9">
        <v>46106</v>
      </c>
      <c r="CW5" s="9">
        <v>46107</v>
      </c>
      <c r="CX5" s="9">
        <v>46108</v>
      </c>
      <c r="CY5" s="9">
        <v>46109</v>
      </c>
      <c r="CZ5" s="9">
        <v>46110</v>
      </c>
      <c r="DA5" s="9">
        <v>46111</v>
      </c>
      <c r="DB5" s="9">
        <v>46112</v>
      </c>
      <c r="DC5" s="9">
        <v>46113</v>
      </c>
      <c r="DD5" s="9">
        <v>46114</v>
      </c>
      <c r="DE5" s="9">
        <v>46115</v>
      </c>
      <c r="DF5" s="9">
        <v>46116</v>
      </c>
      <c r="DG5" s="9">
        <v>46117</v>
      </c>
      <c r="DH5" s="9">
        <v>46118</v>
      </c>
      <c r="DI5" s="9">
        <v>46119</v>
      </c>
      <c r="DJ5" s="9">
        <v>46120</v>
      </c>
      <c r="DK5" s="9">
        <v>46121</v>
      </c>
      <c r="DL5" s="9">
        <v>46122</v>
      </c>
      <c r="DM5" s="9">
        <v>46123</v>
      </c>
      <c r="DN5" s="9">
        <v>46124</v>
      </c>
      <c r="DO5" s="9">
        <v>46125</v>
      </c>
      <c r="DP5" s="9">
        <v>46126</v>
      </c>
      <c r="DQ5" s="9">
        <v>46127</v>
      </c>
      <c r="DR5" s="9">
        <v>46128</v>
      </c>
      <c r="DS5" s="9">
        <v>46129</v>
      </c>
      <c r="DT5" s="9">
        <v>46130</v>
      </c>
      <c r="DU5" s="9">
        <v>46131</v>
      </c>
      <c r="DV5" s="9">
        <v>46132</v>
      </c>
      <c r="DW5" s="9">
        <v>46133</v>
      </c>
      <c r="DX5" s="9">
        <v>46134</v>
      </c>
      <c r="DY5" s="9">
        <v>46135</v>
      </c>
      <c r="DZ5" s="9">
        <v>46136</v>
      </c>
      <c r="EA5" s="9">
        <v>46137</v>
      </c>
      <c r="EB5" s="9">
        <v>46138</v>
      </c>
      <c r="EC5" s="9">
        <v>46139</v>
      </c>
      <c r="ED5" s="9">
        <v>46140</v>
      </c>
      <c r="EE5" s="9">
        <v>46141</v>
      </c>
      <c r="EF5" s="9">
        <v>46142</v>
      </c>
    </row>
    <row r="6" spans="1:136" s="190" customFormat="1" ht="23.1" customHeight="1">
      <c r="A6" s="241"/>
      <c r="B6" s="8">
        <v>46008</v>
      </c>
      <c r="C6" s="8">
        <v>46009</v>
      </c>
      <c r="D6" s="8">
        <v>46010</v>
      </c>
      <c r="E6" s="8">
        <v>46011</v>
      </c>
      <c r="F6" s="9">
        <v>46012</v>
      </c>
      <c r="G6" s="9">
        <v>46013</v>
      </c>
      <c r="H6" s="9">
        <v>46014</v>
      </c>
      <c r="I6" s="9">
        <v>46015</v>
      </c>
      <c r="J6" s="8">
        <v>46016</v>
      </c>
      <c r="K6" s="9">
        <v>46017</v>
      </c>
      <c r="L6" s="8">
        <v>46018</v>
      </c>
      <c r="M6" s="9">
        <v>46019</v>
      </c>
      <c r="N6" s="9">
        <v>46020</v>
      </c>
      <c r="O6" s="9">
        <v>46021</v>
      </c>
      <c r="P6" s="8">
        <v>46022</v>
      </c>
      <c r="Q6" s="8">
        <v>46023</v>
      </c>
      <c r="R6" s="9">
        <v>46024</v>
      </c>
      <c r="S6" s="9">
        <v>46025</v>
      </c>
      <c r="T6" s="9">
        <v>46026</v>
      </c>
      <c r="U6" s="9">
        <v>46027</v>
      </c>
      <c r="V6" s="8">
        <v>46028</v>
      </c>
      <c r="W6" s="8">
        <v>46029</v>
      </c>
      <c r="X6" s="8">
        <v>46030</v>
      </c>
      <c r="Y6" s="9">
        <v>46031</v>
      </c>
      <c r="Z6" s="9">
        <v>46032</v>
      </c>
      <c r="AA6" s="9">
        <v>46033</v>
      </c>
      <c r="AB6" s="9">
        <v>46034</v>
      </c>
      <c r="AC6" s="9">
        <v>46035</v>
      </c>
      <c r="AD6" s="9">
        <v>46036</v>
      </c>
      <c r="AE6" s="9">
        <v>46037</v>
      </c>
      <c r="AF6" s="8">
        <v>46038</v>
      </c>
      <c r="AG6" s="8">
        <v>46039</v>
      </c>
      <c r="AH6" s="8">
        <v>46040</v>
      </c>
      <c r="AI6" s="8">
        <v>46041</v>
      </c>
      <c r="AJ6" s="9">
        <v>46042</v>
      </c>
      <c r="AK6" s="9">
        <v>46043</v>
      </c>
      <c r="AL6" s="9">
        <v>46044</v>
      </c>
      <c r="AM6" s="9">
        <v>46045</v>
      </c>
      <c r="AN6" s="9">
        <v>46046</v>
      </c>
      <c r="AO6" s="9">
        <v>46047</v>
      </c>
      <c r="AP6" s="9">
        <v>46048</v>
      </c>
      <c r="AQ6" s="9">
        <v>46049</v>
      </c>
      <c r="AR6" s="9">
        <v>46050</v>
      </c>
      <c r="AS6" s="9">
        <v>46051</v>
      </c>
      <c r="AT6" s="9">
        <v>46052</v>
      </c>
      <c r="AU6" s="9">
        <v>46053</v>
      </c>
      <c r="AV6" s="9">
        <v>46054</v>
      </c>
      <c r="AW6" s="9">
        <v>46055</v>
      </c>
      <c r="AX6" s="9">
        <v>46056</v>
      </c>
      <c r="AY6" s="9">
        <v>46057</v>
      </c>
      <c r="AZ6" s="9">
        <v>46058</v>
      </c>
      <c r="BA6" s="9">
        <v>46059</v>
      </c>
      <c r="BB6" s="9">
        <v>46060</v>
      </c>
      <c r="BC6" s="9">
        <v>46061</v>
      </c>
      <c r="BD6" s="9">
        <v>46062</v>
      </c>
      <c r="BE6" s="9">
        <v>46063</v>
      </c>
      <c r="BF6" s="9">
        <v>46064</v>
      </c>
      <c r="BG6" s="9">
        <v>46065</v>
      </c>
      <c r="BH6" s="9">
        <v>46066</v>
      </c>
      <c r="BI6" s="9">
        <v>46067</v>
      </c>
      <c r="BJ6" s="9">
        <v>46068</v>
      </c>
      <c r="BK6" s="9">
        <v>46069</v>
      </c>
      <c r="BL6" s="9">
        <v>46070</v>
      </c>
      <c r="BM6" s="9">
        <v>46071</v>
      </c>
      <c r="BN6" s="9">
        <v>46072</v>
      </c>
      <c r="BO6" s="9">
        <v>46073</v>
      </c>
      <c r="BP6" s="9">
        <v>46074</v>
      </c>
      <c r="BQ6" s="9">
        <v>46075</v>
      </c>
      <c r="BR6" s="9">
        <v>46076</v>
      </c>
      <c r="BS6" s="9">
        <v>46077</v>
      </c>
      <c r="BT6" s="9">
        <v>46078</v>
      </c>
      <c r="BU6" s="9">
        <v>46079</v>
      </c>
      <c r="BV6" s="9">
        <v>46080</v>
      </c>
      <c r="BW6" s="9">
        <v>46081</v>
      </c>
      <c r="BX6" s="8">
        <v>46082</v>
      </c>
      <c r="BY6" s="8">
        <v>46083</v>
      </c>
      <c r="BZ6" s="8">
        <v>46084</v>
      </c>
      <c r="CA6" s="8">
        <v>46085</v>
      </c>
      <c r="CB6" s="8">
        <v>46086</v>
      </c>
      <c r="CC6" s="9">
        <v>46087</v>
      </c>
      <c r="CD6" s="9">
        <v>46088</v>
      </c>
      <c r="CE6" s="9">
        <v>46089</v>
      </c>
      <c r="CF6" s="9">
        <v>46090</v>
      </c>
      <c r="CG6" s="8">
        <v>46091</v>
      </c>
      <c r="CH6" s="8">
        <v>46092</v>
      </c>
      <c r="CI6" s="8">
        <v>46093</v>
      </c>
      <c r="CJ6" s="8">
        <v>46094</v>
      </c>
      <c r="CK6" s="9">
        <v>46095</v>
      </c>
      <c r="CL6" s="9">
        <v>46096</v>
      </c>
      <c r="CM6" s="9">
        <v>46097</v>
      </c>
      <c r="CN6" s="9">
        <v>46098</v>
      </c>
      <c r="CO6" s="9">
        <v>46099</v>
      </c>
      <c r="CP6" s="9">
        <v>46100</v>
      </c>
      <c r="CQ6" s="9">
        <v>46101</v>
      </c>
      <c r="CR6" s="9">
        <v>46102</v>
      </c>
      <c r="CS6" s="9">
        <v>46103</v>
      </c>
      <c r="CT6" s="9">
        <v>46104</v>
      </c>
      <c r="CU6" s="9">
        <v>46105</v>
      </c>
      <c r="CV6" s="9">
        <v>46106</v>
      </c>
      <c r="CW6" s="9">
        <v>46107</v>
      </c>
      <c r="CX6" s="9">
        <v>46108</v>
      </c>
      <c r="CY6" s="9">
        <v>46109</v>
      </c>
      <c r="CZ6" s="9">
        <v>46110</v>
      </c>
      <c r="DA6" s="9">
        <v>46111</v>
      </c>
      <c r="DB6" s="9">
        <v>46112</v>
      </c>
      <c r="DC6" s="9">
        <v>46113</v>
      </c>
      <c r="DD6" s="9">
        <v>46114</v>
      </c>
      <c r="DE6" s="9">
        <v>46115</v>
      </c>
      <c r="DF6" s="9">
        <v>46116</v>
      </c>
      <c r="DG6" s="9">
        <v>46117</v>
      </c>
      <c r="DH6" s="9">
        <v>46118</v>
      </c>
      <c r="DI6" s="9">
        <v>46119</v>
      </c>
      <c r="DJ6" s="9">
        <v>46120</v>
      </c>
      <c r="DK6" s="9">
        <v>46121</v>
      </c>
      <c r="DL6" s="9">
        <v>46122</v>
      </c>
      <c r="DM6" s="9">
        <v>46123</v>
      </c>
      <c r="DN6" s="9">
        <v>46124</v>
      </c>
      <c r="DO6" s="9">
        <v>46125</v>
      </c>
      <c r="DP6" s="9">
        <v>46126</v>
      </c>
      <c r="DQ6" s="9">
        <v>46127</v>
      </c>
      <c r="DR6" s="9">
        <v>46128</v>
      </c>
      <c r="DS6" s="9">
        <v>46129</v>
      </c>
      <c r="DT6" s="9">
        <v>46130</v>
      </c>
      <c r="DU6" s="9">
        <v>46131</v>
      </c>
      <c r="DV6" s="9">
        <v>46132</v>
      </c>
      <c r="DW6" s="9">
        <v>46133</v>
      </c>
      <c r="DX6" s="9">
        <v>46134</v>
      </c>
      <c r="DY6" s="9">
        <v>46135</v>
      </c>
      <c r="DZ6" s="9">
        <v>46136</v>
      </c>
      <c r="EA6" s="9">
        <v>46137</v>
      </c>
      <c r="EB6" s="9">
        <v>46138</v>
      </c>
      <c r="EC6" s="9">
        <v>46139</v>
      </c>
      <c r="ED6" s="9">
        <v>46140</v>
      </c>
      <c r="EE6" s="9">
        <v>46141</v>
      </c>
      <c r="EF6" s="9">
        <v>46142</v>
      </c>
    </row>
    <row r="7" spans="1:136">
      <c r="A7" s="10" t="s">
        <v>4</v>
      </c>
    </row>
    <row r="8" spans="1:136">
      <c r="A8" s="10">
        <v>1</v>
      </c>
      <c r="B8" s="18">
        <v>7000</v>
      </c>
      <c r="C8" s="18">
        <v>7000</v>
      </c>
      <c r="D8" s="18">
        <v>7300</v>
      </c>
      <c r="E8" s="18">
        <v>7300</v>
      </c>
      <c r="F8" s="18">
        <v>9400</v>
      </c>
      <c r="G8" s="18">
        <v>9400</v>
      </c>
      <c r="H8" s="18">
        <v>9400</v>
      </c>
      <c r="I8" s="18">
        <v>10700</v>
      </c>
      <c r="J8" s="18">
        <v>10700</v>
      </c>
      <c r="K8" s="18">
        <v>12100</v>
      </c>
      <c r="L8" s="18">
        <v>14700</v>
      </c>
      <c r="M8" s="18">
        <v>12500</v>
      </c>
      <c r="N8" s="18">
        <v>20900</v>
      </c>
      <c r="O8" s="18">
        <v>25700</v>
      </c>
      <c r="P8" s="18">
        <v>33500</v>
      </c>
      <c r="Q8" s="18">
        <v>33500</v>
      </c>
      <c r="R8" s="18">
        <v>32200</v>
      </c>
      <c r="S8" s="18">
        <v>32200</v>
      </c>
      <c r="T8" s="18">
        <v>36000</v>
      </c>
      <c r="U8" s="18">
        <v>36000</v>
      </c>
      <c r="V8" s="18">
        <v>34500</v>
      </c>
      <c r="W8" s="18">
        <v>34500</v>
      </c>
      <c r="X8" s="18">
        <v>30900</v>
      </c>
      <c r="Y8" s="18">
        <v>23450</v>
      </c>
      <c r="Z8" s="18">
        <v>17450</v>
      </c>
      <c r="AA8" s="18">
        <v>16750</v>
      </c>
      <c r="AB8" s="18">
        <v>16750</v>
      </c>
      <c r="AC8" s="18">
        <v>16750</v>
      </c>
      <c r="AD8" s="18">
        <v>16050</v>
      </c>
      <c r="AE8" s="18">
        <v>16050</v>
      </c>
      <c r="AF8" s="18">
        <v>13450</v>
      </c>
      <c r="AG8" s="18">
        <v>13450</v>
      </c>
      <c r="AH8" s="18">
        <v>13450</v>
      </c>
      <c r="AI8" s="18">
        <v>13450</v>
      </c>
      <c r="AJ8" s="18">
        <v>16250</v>
      </c>
      <c r="AK8" s="18">
        <v>16250</v>
      </c>
      <c r="AL8" s="18">
        <v>18950</v>
      </c>
      <c r="AM8" s="18">
        <v>18950</v>
      </c>
      <c r="AN8" s="18">
        <v>21950</v>
      </c>
      <c r="AO8" s="18">
        <v>21950</v>
      </c>
      <c r="AP8" s="18">
        <v>18950</v>
      </c>
      <c r="AQ8" s="18">
        <v>18950</v>
      </c>
      <c r="AR8" s="18">
        <v>20450</v>
      </c>
      <c r="AS8" s="18">
        <v>20450</v>
      </c>
      <c r="AT8" s="18">
        <v>20450</v>
      </c>
      <c r="AU8" s="18">
        <v>20450</v>
      </c>
      <c r="AV8" s="18">
        <v>20450</v>
      </c>
      <c r="AW8" s="18">
        <v>20450</v>
      </c>
      <c r="AX8" s="18">
        <v>21950</v>
      </c>
      <c r="AY8" s="18">
        <v>21950</v>
      </c>
      <c r="AZ8" s="18">
        <v>21950</v>
      </c>
      <c r="BA8" s="18">
        <v>18950</v>
      </c>
      <c r="BB8" s="18">
        <v>18950</v>
      </c>
      <c r="BC8" s="18">
        <v>18950</v>
      </c>
      <c r="BD8" s="18">
        <v>18950</v>
      </c>
      <c r="BE8" s="18">
        <v>18950</v>
      </c>
      <c r="BF8" s="18">
        <v>20450</v>
      </c>
      <c r="BG8" s="18">
        <v>20450</v>
      </c>
      <c r="BH8" s="18">
        <v>20450</v>
      </c>
      <c r="BI8" s="18">
        <v>23450</v>
      </c>
      <c r="BJ8" s="18">
        <v>23450</v>
      </c>
      <c r="BK8" s="18">
        <v>23450</v>
      </c>
      <c r="BL8" s="18">
        <v>23450</v>
      </c>
      <c r="BM8" s="18">
        <v>23450</v>
      </c>
      <c r="BN8" s="18">
        <v>23450</v>
      </c>
      <c r="BO8" s="18">
        <v>25850</v>
      </c>
      <c r="BP8" s="18">
        <v>25850</v>
      </c>
      <c r="BQ8" s="18">
        <v>29750</v>
      </c>
      <c r="BR8" s="18">
        <v>32250</v>
      </c>
      <c r="BS8" s="18">
        <v>32250</v>
      </c>
      <c r="BT8" s="18">
        <v>32250</v>
      </c>
      <c r="BU8" s="18">
        <v>32250</v>
      </c>
      <c r="BV8" s="18">
        <v>32250</v>
      </c>
      <c r="BW8" s="18">
        <v>23450</v>
      </c>
      <c r="BX8" s="18">
        <v>18950</v>
      </c>
      <c r="BY8" s="18">
        <v>18950</v>
      </c>
      <c r="BZ8" s="18">
        <v>17450</v>
      </c>
      <c r="CA8" s="18">
        <v>17450</v>
      </c>
      <c r="CB8" s="18">
        <v>17450</v>
      </c>
      <c r="CC8" s="18">
        <v>18950</v>
      </c>
      <c r="CD8" s="18">
        <v>18950</v>
      </c>
      <c r="CE8" s="18">
        <v>18950</v>
      </c>
      <c r="CF8" s="18">
        <v>15350</v>
      </c>
      <c r="CG8" s="18">
        <v>12150</v>
      </c>
      <c r="CH8" s="18">
        <v>12150</v>
      </c>
      <c r="CI8" s="18">
        <v>12150</v>
      </c>
      <c r="CJ8" s="18">
        <v>12150</v>
      </c>
      <c r="CK8" s="18">
        <v>12150</v>
      </c>
      <c r="CL8" s="18">
        <v>12150</v>
      </c>
      <c r="CM8" s="18">
        <v>12150</v>
      </c>
      <c r="CN8" s="18">
        <v>12150</v>
      </c>
      <c r="CO8" s="18">
        <v>12150</v>
      </c>
      <c r="CP8" s="18">
        <v>11450</v>
      </c>
      <c r="CQ8" s="18">
        <v>11450</v>
      </c>
      <c r="CR8" s="18">
        <v>11450</v>
      </c>
      <c r="CS8" s="18">
        <v>10750</v>
      </c>
      <c r="CT8" s="18">
        <v>10750</v>
      </c>
      <c r="CU8" s="18">
        <v>10750</v>
      </c>
      <c r="CV8" s="18">
        <v>10750</v>
      </c>
      <c r="CW8" s="18">
        <v>10750</v>
      </c>
      <c r="CX8" s="18">
        <v>10750</v>
      </c>
      <c r="CY8" s="18">
        <v>10750</v>
      </c>
      <c r="CZ8" s="18">
        <v>10050</v>
      </c>
      <c r="DA8" s="18">
        <v>10050</v>
      </c>
      <c r="DB8" s="18">
        <v>10050</v>
      </c>
      <c r="DC8" s="18">
        <v>9350</v>
      </c>
      <c r="DD8" s="18">
        <v>9350</v>
      </c>
      <c r="DE8" s="18">
        <v>9350</v>
      </c>
      <c r="DF8" s="18">
        <v>9350</v>
      </c>
      <c r="DG8" s="18">
        <v>9350</v>
      </c>
      <c r="DH8" s="18">
        <v>8850</v>
      </c>
      <c r="DI8" s="18">
        <v>8850</v>
      </c>
      <c r="DJ8" s="18">
        <v>8850</v>
      </c>
      <c r="DK8" s="18">
        <v>8850</v>
      </c>
      <c r="DL8" s="18">
        <v>8850</v>
      </c>
      <c r="DM8" s="18">
        <v>8850</v>
      </c>
      <c r="DN8" s="18">
        <v>6850</v>
      </c>
      <c r="DO8" s="18">
        <v>6850</v>
      </c>
      <c r="DP8" s="18">
        <v>6850</v>
      </c>
      <c r="DQ8" s="18">
        <v>6850</v>
      </c>
      <c r="DR8" s="18">
        <v>6850</v>
      </c>
      <c r="DS8" s="18">
        <v>7350</v>
      </c>
      <c r="DT8" s="18">
        <v>7350</v>
      </c>
      <c r="DU8" s="18">
        <v>6850</v>
      </c>
      <c r="DV8" s="18">
        <v>6850</v>
      </c>
      <c r="DW8" s="18">
        <v>6850</v>
      </c>
      <c r="DX8" s="18">
        <v>6850</v>
      </c>
      <c r="DY8" s="18">
        <v>6850</v>
      </c>
      <c r="DZ8" s="18">
        <v>7350</v>
      </c>
      <c r="EA8" s="18">
        <v>7350</v>
      </c>
      <c r="EB8" s="18">
        <v>6850</v>
      </c>
      <c r="EC8" s="18">
        <v>6850</v>
      </c>
      <c r="ED8" s="18">
        <v>6850</v>
      </c>
      <c r="EE8" s="18">
        <v>6850</v>
      </c>
      <c r="EF8" s="18">
        <v>7850</v>
      </c>
    </row>
    <row r="9" spans="1:136">
      <c r="A9" s="10">
        <v>2</v>
      </c>
      <c r="B9" s="30">
        <f t="shared" ref="B9:M9" si="0">B8+1500</f>
        <v>8500</v>
      </c>
      <c r="C9" s="30">
        <f t="shared" si="0"/>
        <v>8500</v>
      </c>
      <c r="D9" s="30">
        <f t="shared" si="0"/>
        <v>8800</v>
      </c>
      <c r="E9" s="30">
        <f t="shared" si="0"/>
        <v>8800</v>
      </c>
      <c r="F9" s="30">
        <f t="shared" si="0"/>
        <v>10900</v>
      </c>
      <c r="G9" s="30">
        <f t="shared" si="0"/>
        <v>10900</v>
      </c>
      <c r="H9" s="30">
        <f t="shared" si="0"/>
        <v>10900</v>
      </c>
      <c r="I9" s="30">
        <f t="shared" si="0"/>
        <v>12200</v>
      </c>
      <c r="J9" s="30">
        <f t="shared" si="0"/>
        <v>12200</v>
      </c>
      <c r="K9" s="30">
        <f t="shared" si="0"/>
        <v>13600</v>
      </c>
      <c r="L9" s="30">
        <f t="shared" si="0"/>
        <v>16200</v>
      </c>
      <c r="M9" s="30">
        <f t="shared" si="0"/>
        <v>14000</v>
      </c>
      <c r="N9" s="30">
        <f>N8+2000</f>
        <v>22900</v>
      </c>
      <c r="O9" s="30">
        <f t="shared" ref="O9:X9" si="1">O8+2000</f>
        <v>27700</v>
      </c>
      <c r="P9" s="30">
        <f t="shared" si="1"/>
        <v>35500</v>
      </c>
      <c r="Q9" s="30">
        <f t="shared" si="1"/>
        <v>35500</v>
      </c>
      <c r="R9" s="30">
        <f t="shared" si="1"/>
        <v>34200</v>
      </c>
      <c r="S9" s="30">
        <f t="shared" si="1"/>
        <v>34200</v>
      </c>
      <c r="T9" s="30">
        <f t="shared" si="1"/>
        <v>38000</v>
      </c>
      <c r="U9" s="30">
        <f t="shared" si="1"/>
        <v>38000</v>
      </c>
      <c r="V9" s="30">
        <f t="shared" si="1"/>
        <v>36500</v>
      </c>
      <c r="W9" s="30">
        <f t="shared" si="1"/>
        <v>36500</v>
      </c>
      <c r="X9" s="30">
        <f t="shared" si="1"/>
        <v>32900</v>
      </c>
      <c r="Y9" s="30">
        <f>Y8+1850</f>
        <v>25300</v>
      </c>
      <c r="Z9" s="30">
        <f t="shared" ref="Z9:AV9" si="2">Z8+1850</f>
        <v>19300</v>
      </c>
      <c r="AA9" s="30">
        <f t="shared" si="2"/>
        <v>18600</v>
      </c>
      <c r="AB9" s="30">
        <f t="shared" si="2"/>
        <v>18600</v>
      </c>
      <c r="AC9" s="30">
        <f t="shared" si="2"/>
        <v>18600</v>
      </c>
      <c r="AD9" s="30">
        <f t="shared" si="2"/>
        <v>17900</v>
      </c>
      <c r="AE9" s="30">
        <f t="shared" si="2"/>
        <v>17900</v>
      </c>
      <c r="AF9" s="30">
        <f t="shared" si="2"/>
        <v>15300</v>
      </c>
      <c r="AG9" s="30">
        <f t="shared" si="2"/>
        <v>15300</v>
      </c>
      <c r="AH9" s="30">
        <f t="shared" si="2"/>
        <v>15300</v>
      </c>
      <c r="AI9" s="30">
        <f t="shared" si="2"/>
        <v>15300</v>
      </c>
      <c r="AJ9" s="30">
        <f t="shared" si="2"/>
        <v>18100</v>
      </c>
      <c r="AK9" s="30">
        <f t="shared" si="2"/>
        <v>18100</v>
      </c>
      <c r="AL9" s="30">
        <f t="shared" si="2"/>
        <v>20800</v>
      </c>
      <c r="AM9" s="30">
        <f t="shared" si="2"/>
        <v>20800</v>
      </c>
      <c r="AN9" s="30">
        <f t="shared" si="2"/>
        <v>23800</v>
      </c>
      <c r="AO9" s="30">
        <f t="shared" si="2"/>
        <v>23800</v>
      </c>
      <c r="AP9" s="30">
        <f t="shared" si="2"/>
        <v>20800</v>
      </c>
      <c r="AQ9" s="30">
        <f t="shared" si="2"/>
        <v>20800</v>
      </c>
      <c r="AR9" s="30">
        <f t="shared" si="2"/>
        <v>22300</v>
      </c>
      <c r="AS9" s="30">
        <f t="shared" si="2"/>
        <v>22300</v>
      </c>
      <c r="AT9" s="30">
        <f t="shared" si="2"/>
        <v>22300</v>
      </c>
      <c r="AU9" s="30">
        <f t="shared" si="2"/>
        <v>22300</v>
      </c>
      <c r="AV9" s="30">
        <f t="shared" si="2"/>
        <v>22300</v>
      </c>
      <c r="AW9" s="30">
        <f t="shared" ref="AW9" si="3">AW8+1850</f>
        <v>22300</v>
      </c>
      <c r="AX9" s="30">
        <f t="shared" ref="AX9" si="4">AX8+1850</f>
        <v>23800</v>
      </c>
      <c r="AY9" s="30">
        <f t="shared" ref="AY9" si="5">AY8+1850</f>
        <v>23800</v>
      </c>
      <c r="AZ9" s="30">
        <f t="shared" ref="AZ9" si="6">AZ8+1850</f>
        <v>23800</v>
      </c>
      <c r="BA9" s="30">
        <f t="shared" ref="BA9" si="7">BA8+1850</f>
        <v>20800</v>
      </c>
      <c r="BB9" s="30">
        <f t="shared" ref="BB9" si="8">BB8+1850</f>
        <v>20800</v>
      </c>
      <c r="BC9" s="30">
        <f t="shared" ref="BC9" si="9">BC8+1850</f>
        <v>20800</v>
      </c>
      <c r="BD9" s="30">
        <f t="shared" ref="BD9" si="10">BD8+1850</f>
        <v>20800</v>
      </c>
      <c r="BE9" s="30">
        <f t="shared" ref="BE9" si="11">BE8+1850</f>
        <v>20800</v>
      </c>
      <c r="BF9" s="30">
        <f t="shared" ref="BF9" si="12">BF8+1850</f>
        <v>22300</v>
      </c>
      <c r="BG9" s="30">
        <f t="shared" ref="BG9" si="13">BG8+1850</f>
        <v>22300</v>
      </c>
      <c r="BH9" s="30">
        <f t="shared" ref="BH9" si="14">BH8+1850</f>
        <v>22300</v>
      </c>
      <c r="BI9" s="30">
        <f t="shared" ref="BI9" si="15">BI8+1850</f>
        <v>25300</v>
      </c>
      <c r="BJ9" s="30">
        <f t="shared" ref="BJ9" si="16">BJ8+1850</f>
        <v>25300</v>
      </c>
      <c r="BK9" s="30">
        <f t="shared" ref="BK9" si="17">BK8+1850</f>
        <v>25300</v>
      </c>
      <c r="BL9" s="30">
        <f t="shared" ref="BL9" si="18">BL8+1850</f>
        <v>25300</v>
      </c>
      <c r="BM9" s="30">
        <f t="shared" ref="BM9" si="19">BM8+1850</f>
        <v>25300</v>
      </c>
      <c r="BN9" s="30">
        <f t="shared" ref="BN9" si="20">BN8+1850</f>
        <v>25300</v>
      </c>
      <c r="BO9" s="30">
        <f t="shared" ref="BO9" si="21">BO8+1850</f>
        <v>27700</v>
      </c>
      <c r="BP9" s="30">
        <f t="shared" ref="BP9" si="22">BP8+1850</f>
        <v>27700</v>
      </c>
      <c r="BQ9" s="30">
        <f t="shared" ref="BQ9" si="23">BQ8+1850</f>
        <v>31600</v>
      </c>
      <c r="BR9" s="30">
        <f t="shared" ref="BR9" si="24">BR8+1850</f>
        <v>34100</v>
      </c>
      <c r="BS9" s="30">
        <f t="shared" ref="BS9" si="25">BS8+1850</f>
        <v>34100</v>
      </c>
      <c r="BT9" s="30">
        <f t="shared" ref="BT9" si="26">BT8+1850</f>
        <v>34100</v>
      </c>
      <c r="BU9" s="30">
        <f t="shared" ref="BU9" si="27">BU8+1850</f>
        <v>34100</v>
      </c>
      <c r="BV9" s="30">
        <f t="shared" ref="BV9" si="28">BV8+1850</f>
        <v>34100</v>
      </c>
      <c r="BW9" s="30">
        <f t="shared" ref="BW9:BX9" si="29">BW8+1850</f>
        <v>25300</v>
      </c>
      <c r="BX9" s="30">
        <f t="shared" si="29"/>
        <v>20800</v>
      </c>
      <c r="BY9" s="30">
        <f t="shared" ref="BY9" si="30">BY8+1850</f>
        <v>20800</v>
      </c>
      <c r="BZ9" s="30">
        <f t="shared" ref="BZ9" si="31">BZ8+1850</f>
        <v>19300</v>
      </c>
      <c r="CA9" s="30">
        <f t="shared" ref="CA9" si="32">CA8+1850</f>
        <v>19300</v>
      </c>
      <c r="CB9" s="30">
        <f t="shared" ref="CB9" si="33">CB8+1850</f>
        <v>19300</v>
      </c>
      <c r="CC9" s="30">
        <f t="shared" ref="CC9" si="34">CC8+1850</f>
        <v>20800</v>
      </c>
      <c r="CD9" s="30">
        <f t="shared" ref="CD9" si="35">CD8+1850</f>
        <v>20800</v>
      </c>
      <c r="CE9" s="30">
        <f t="shared" ref="CE9" si="36">CE8+1850</f>
        <v>20800</v>
      </c>
      <c r="CF9" s="30">
        <f t="shared" ref="CF9:CG9" si="37">CF8+1850</f>
        <v>17200</v>
      </c>
      <c r="CG9" s="30">
        <f t="shared" si="37"/>
        <v>14000</v>
      </c>
      <c r="CH9" s="30">
        <f t="shared" ref="CH9:DB9" si="38">CH8+1850</f>
        <v>14000</v>
      </c>
      <c r="CI9" s="30">
        <f t="shared" si="38"/>
        <v>14000</v>
      </c>
      <c r="CJ9" s="30">
        <f t="shared" si="38"/>
        <v>14000</v>
      </c>
      <c r="CK9" s="30">
        <f t="shared" si="38"/>
        <v>14000</v>
      </c>
      <c r="CL9" s="30">
        <f t="shared" si="38"/>
        <v>14000</v>
      </c>
      <c r="CM9" s="30">
        <f t="shared" si="38"/>
        <v>14000</v>
      </c>
      <c r="CN9" s="30">
        <f t="shared" si="38"/>
        <v>14000</v>
      </c>
      <c r="CO9" s="30">
        <f t="shared" si="38"/>
        <v>14000</v>
      </c>
      <c r="CP9" s="30">
        <f t="shared" si="38"/>
        <v>13300</v>
      </c>
      <c r="CQ9" s="30">
        <f t="shared" si="38"/>
        <v>13300</v>
      </c>
      <c r="CR9" s="30">
        <f t="shared" si="38"/>
        <v>13300</v>
      </c>
      <c r="CS9" s="30">
        <f t="shared" si="38"/>
        <v>12600</v>
      </c>
      <c r="CT9" s="30">
        <f t="shared" si="38"/>
        <v>12600</v>
      </c>
      <c r="CU9" s="30">
        <f t="shared" si="38"/>
        <v>12600</v>
      </c>
      <c r="CV9" s="30">
        <f t="shared" si="38"/>
        <v>12600</v>
      </c>
      <c r="CW9" s="30">
        <f t="shared" si="38"/>
        <v>12600</v>
      </c>
      <c r="CX9" s="30">
        <f t="shared" si="38"/>
        <v>12600</v>
      </c>
      <c r="CY9" s="30">
        <f t="shared" si="38"/>
        <v>12600</v>
      </c>
      <c r="CZ9" s="30">
        <f t="shared" si="38"/>
        <v>11900</v>
      </c>
      <c r="DA9" s="30">
        <f t="shared" si="38"/>
        <v>11900</v>
      </c>
      <c r="DB9" s="30">
        <f t="shared" si="38"/>
        <v>11900</v>
      </c>
      <c r="DC9" s="30">
        <f>DC8+1650</f>
        <v>11000</v>
      </c>
      <c r="DD9" s="30">
        <f t="shared" ref="DD9:EF9" si="39">DD8+1650</f>
        <v>11000</v>
      </c>
      <c r="DE9" s="30">
        <f t="shared" si="39"/>
        <v>11000</v>
      </c>
      <c r="DF9" s="30">
        <f t="shared" si="39"/>
        <v>11000</v>
      </c>
      <c r="DG9" s="30">
        <f t="shared" si="39"/>
        <v>11000</v>
      </c>
      <c r="DH9" s="30">
        <f t="shared" si="39"/>
        <v>10500</v>
      </c>
      <c r="DI9" s="30">
        <f t="shared" si="39"/>
        <v>10500</v>
      </c>
      <c r="DJ9" s="30">
        <f t="shared" si="39"/>
        <v>10500</v>
      </c>
      <c r="DK9" s="30">
        <f t="shared" si="39"/>
        <v>10500</v>
      </c>
      <c r="DL9" s="30">
        <f t="shared" si="39"/>
        <v>10500</v>
      </c>
      <c r="DM9" s="30">
        <f t="shared" si="39"/>
        <v>10500</v>
      </c>
      <c r="DN9" s="30">
        <f t="shared" si="39"/>
        <v>8500</v>
      </c>
      <c r="DO9" s="30">
        <f t="shared" si="39"/>
        <v>8500</v>
      </c>
      <c r="DP9" s="30">
        <f t="shared" si="39"/>
        <v>8500</v>
      </c>
      <c r="DQ9" s="30">
        <f t="shared" si="39"/>
        <v>8500</v>
      </c>
      <c r="DR9" s="30">
        <f t="shared" si="39"/>
        <v>8500</v>
      </c>
      <c r="DS9" s="30">
        <f t="shared" si="39"/>
        <v>9000</v>
      </c>
      <c r="DT9" s="30">
        <f t="shared" si="39"/>
        <v>9000</v>
      </c>
      <c r="DU9" s="30">
        <f t="shared" si="39"/>
        <v>8500</v>
      </c>
      <c r="DV9" s="30">
        <f t="shared" si="39"/>
        <v>8500</v>
      </c>
      <c r="DW9" s="30">
        <f t="shared" si="39"/>
        <v>8500</v>
      </c>
      <c r="DX9" s="30">
        <f t="shared" si="39"/>
        <v>8500</v>
      </c>
      <c r="DY9" s="30">
        <f t="shared" si="39"/>
        <v>8500</v>
      </c>
      <c r="DZ9" s="30">
        <f t="shared" si="39"/>
        <v>9000</v>
      </c>
      <c r="EA9" s="30">
        <f t="shared" si="39"/>
        <v>9000</v>
      </c>
      <c r="EB9" s="30">
        <f t="shared" si="39"/>
        <v>8500</v>
      </c>
      <c r="EC9" s="30">
        <f t="shared" si="39"/>
        <v>8500</v>
      </c>
      <c r="ED9" s="30">
        <f t="shared" si="39"/>
        <v>8500</v>
      </c>
      <c r="EE9" s="30">
        <f t="shared" si="39"/>
        <v>8500</v>
      </c>
      <c r="EF9" s="30">
        <f t="shared" si="39"/>
        <v>9500</v>
      </c>
    </row>
    <row r="10" spans="1:136">
      <c r="A10" s="10" t="s">
        <v>5</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row>
    <row r="11" spans="1:136">
      <c r="A11" s="10">
        <v>1</v>
      </c>
      <c r="B11" s="30">
        <f t="shared" ref="B11:M11" si="40">B8+1000</f>
        <v>8000</v>
      </c>
      <c r="C11" s="30">
        <f t="shared" si="40"/>
        <v>8000</v>
      </c>
      <c r="D11" s="30">
        <f t="shared" si="40"/>
        <v>8300</v>
      </c>
      <c r="E11" s="30">
        <f t="shared" si="40"/>
        <v>8300</v>
      </c>
      <c r="F11" s="30">
        <f t="shared" si="40"/>
        <v>10400</v>
      </c>
      <c r="G11" s="30">
        <f t="shared" si="40"/>
        <v>10400</v>
      </c>
      <c r="H11" s="30">
        <f t="shared" si="40"/>
        <v>10400</v>
      </c>
      <c r="I11" s="30">
        <f t="shared" si="40"/>
        <v>11700</v>
      </c>
      <c r="J11" s="30">
        <f t="shared" si="40"/>
        <v>11700</v>
      </c>
      <c r="K11" s="30">
        <f t="shared" si="40"/>
        <v>13100</v>
      </c>
      <c r="L11" s="30">
        <f t="shared" si="40"/>
        <v>15700</v>
      </c>
      <c r="M11" s="30">
        <f t="shared" si="40"/>
        <v>13500</v>
      </c>
      <c r="N11" s="30">
        <f>N8+2500</f>
        <v>23400</v>
      </c>
      <c r="O11" s="30">
        <f t="shared" ref="O11:Y11" si="41">O8+2500</f>
        <v>28200</v>
      </c>
      <c r="P11" s="30">
        <f t="shared" si="41"/>
        <v>36000</v>
      </c>
      <c r="Q11" s="30">
        <f t="shared" si="41"/>
        <v>36000</v>
      </c>
      <c r="R11" s="30">
        <f t="shared" si="41"/>
        <v>34700</v>
      </c>
      <c r="S11" s="30">
        <f t="shared" si="41"/>
        <v>34700</v>
      </c>
      <c r="T11" s="30">
        <f t="shared" si="41"/>
        <v>38500</v>
      </c>
      <c r="U11" s="30">
        <f t="shared" si="41"/>
        <v>38500</v>
      </c>
      <c r="V11" s="30">
        <f t="shared" si="41"/>
        <v>37000</v>
      </c>
      <c r="W11" s="30">
        <f t="shared" si="41"/>
        <v>37000</v>
      </c>
      <c r="X11" s="30">
        <f t="shared" si="41"/>
        <v>33400</v>
      </c>
      <c r="Y11" s="30">
        <f t="shared" si="41"/>
        <v>25950</v>
      </c>
      <c r="Z11" s="30">
        <f t="shared" ref="Z11:AV11" si="42">Z8+2500</f>
        <v>19950</v>
      </c>
      <c r="AA11" s="30">
        <f t="shared" si="42"/>
        <v>19250</v>
      </c>
      <c r="AB11" s="30">
        <f t="shared" si="42"/>
        <v>19250</v>
      </c>
      <c r="AC11" s="30">
        <f t="shared" si="42"/>
        <v>19250</v>
      </c>
      <c r="AD11" s="30">
        <f t="shared" si="42"/>
        <v>18550</v>
      </c>
      <c r="AE11" s="30">
        <f t="shared" si="42"/>
        <v>18550</v>
      </c>
      <c r="AF11" s="30">
        <f t="shared" si="42"/>
        <v>15950</v>
      </c>
      <c r="AG11" s="30">
        <f t="shared" si="42"/>
        <v>15950</v>
      </c>
      <c r="AH11" s="30">
        <f t="shared" si="42"/>
        <v>15950</v>
      </c>
      <c r="AI11" s="30">
        <f t="shared" si="42"/>
        <v>15950</v>
      </c>
      <c r="AJ11" s="30">
        <f t="shared" si="42"/>
        <v>18750</v>
      </c>
      <c r="AK11" s="30">
        <f t="shared" si="42"/>
        <v>18750</v>
      </c>
      <c r="AL11" s="30">
        <f t="shared" si="42"/>
        <v>21450</v>
      </c>
      <c r="AM11" s="30">
        <f t="shared" si="42"/>
        <v>21450</v>
      </c>
      <c r="AN11" s="30">
        <f t="shared" si="42"/>
        <v>24450</v>
      </c>
      <c r="AO11" s="30">
        <f t="shared" si="42"/>
        <v>24450</v>
      </c>
      <c r="AP11" s="30">
        <f t="shared" si="42"/>
        <v>21450</v>
      </c>
      <c r="AQ11" s="30">
        <f t="shared" si="42"/>
        <v>21450</v>
      </c>
      <c r="AR11" s="30">
        <f t="shared" si="42"/>
        <v>22950</v>
      </c>
      <c r="AS11" s="30">
        <f t="shared" si="42"/>
        <v>22950</v>
      </c>
      <c r="AT11" s="30">
        <f t="shared" si="42"/>
        <v>22950</v>
      </c>
      <c r="AU11" s="30">
        <f t="shared" si="42"/>
        <v>22950</v>
      </c>
      <c r="AV11" s="30">
        <f t="shared" si="42"/>
        <v>22950</v>
      </c>
      <c r="AW11" s="30">
        <f t="shared" ref="AW11:BW11" si="43">AW8+2500</f>
        <v>22950</v>
      </c>
      <c r="AX11" s="30">
        <f t="shared" si="43"/>
        <v>24450</v>
      </c>
      <c r="AY11" s="30">
        <f t="shared" si="43"/>
        <v>24450</v>
      </c>
      <c r="AZ11" s="30">
        <f t="shared" si="43"/>
        <v>24450</v>
      </c>
      <c r="BA11" s="30">
        <f t="shared" si="43"/>
        <v>21450</v>
      </c>
      <c r="BB11" s="30">
        <f t="shared" si="43"/>
        <v>21450</v>
      </c>
      <c r="BC11" s="30">
        <f t="shared" si="43"/>
        <v>21450</v>
      </c>
      <c r="BD11" s="30">
        <f t="shared" si="43"/>
        <v>21450</v>
      </c>
      <c r="BE11" s="30">
        <f t="shared" si="43"/>
        <v>21450</v>
      </c>
      <c r="BF11" s="30">
        <f t="shared" si="43"/>
        <v>22950</v>
      </c>
      <c r="BG11" s="30">
        <f t="shared" si="43"/>
        <v>22950</v>
      </c>
      <c r="BH11" s="30">
        <f t="shared" si="43"/>
        <v>22950</v>
      </c>
      <c r="BI11" s="30">
        <f t="shared" si="43"/>
        <v>25950</v>
      </c>
      <c r="BJ11" s="30">
        <f t="shared" si="43"/>
        <v>25950</v>
      </c>
      <c r="BK11" s="30">
        <f t="shared" si="43"/>
        <v>25950</v>
      </c>
      <c r="BL11" s="30">
        <f t="shared" si="43"/>
        <v>25950</v>
      </c>
      <c r="BM11" s="30">
        <f t="shared" si="43"/>
        <v>25950</v>
      </c>
      <c r="BN11" s="30">
        <f t="shared" si="43"/>
        <v>25950</v>
      </c>
      <c r="BO11" s="30">
        <f t="shared" si="43"/>
        <v>28350</v>
      </c>
      <c r="BP11" s="30">
        <f t="shared" si="43"/>
        <v>28350</v>
      </c>
      <c r="BQ11" s="30">
        <f t="shared" si="43"/>
        <v>32250</v>
      </c>
      <c r="BR11" s="30">
        <f t="shared" si="43"/>
        <v>34750</v>
      </c>
      <c r="BS11" s="30">
        <f t="shared" si="43"/>
        <v>34750</v>
      </c>
      <c r="BT11" s="30">
        <f t="shared" si="43"/>
        <v>34750</v>
      </c>
      <c r="BU11" s="30">
        <f t="shared" si="43"/>
        <v>34750</v>
      </c>
      <c r="BV11" s="30">
        <f t="shared" si="43"/>
        <v>34750</v>
      </c>
      <c r="BW11" s="30">
        <f t="shared" si="43"/>
        <v>25950</v>
      </c>
      <c r="BX11" s="30">
        <f t="shared" ref="BX11:CF11" si="44">BX8+2500</f>
        <v>21450</v>
      </c>
      <c r="BY11" s="30">
        <f t="shared" si="44"/>
        <v>21450</v>
      </c>
      <c r="BZ11" s="30">
        <f t="shared" si="44"/>
        <v>19950</v>
      </c>
      <c r="CA11" s="30">
        <f t="shared" si="44"/>
        <v>19950</v>
      </c>
      <c r="CB11" s="30">
        <f t="shared" si="44"/>
        <v>19950</v>
      </c>
      <c r="CC11" s="30">
        <f t="shared" si="44"/>
        <v>21450</v>
      </c>
      <c r="CD11" s="30">
        <f t="shared" si="44"/>
        <v>21450</v>
      </c>
      <c r="CE11" s="30">
        <f t="shared" si="44"/>
        <v>21450</v>
      </c>
      <c r="CF11" s="30">
        <f t="shared" si="44"/>
        <v>17850</v>
      </c>
      <c r="CG11" s="30">
        <f>CG8+1500</f>
        <v>13650</v>
      </c>
      <c r="CH11" s="30">
        <f t="shared" ref="CH11:DC11" si="45">CH8+1500</f>
        <v>13650</v>
      </c>
      <c r="CI11" s="30">
        <f t="shared" si="45"/>
        <v>13650</v>
      </c>
      <c r="CJ11" s="30">
        <f t="shared" si="45"/>
        <v>13650</v>
      </c>
      <c r="CK11" s="30">
        <f t="shared" si="45"/>
        <v>13650</v>
      </c>
      <c r="CL11" s="30">
        <f t="shared" si="45"/>
        <v>13650</v>
      </c>
      <c r="CM11" s="30">
        <f t="shared" si="45"/>
        <v>13650</v>
      </c>
      <c r="CN11" s="30">
        <f t="shared" si="45"/>
        <v>13650</v>
      </c>
      <c r="CO11" s="30">
        <f t="shared" si="45"/>
        <v>13650</v>
      </c>
      <c r="CP11" s="30">
        <f t="shared" si="45"/>
        <v>12950</v>
      </c>
      <c r="CQ11" s="30">
        <f t="shared" si="45"/>
        <v>12950</v>
      </c>
      <c r="CR11" s="30">
        <f t="shared" si="45"/>
        <v>12950</v>
      </c>
      <c r="CS11" s="30">
        <f t="shared" si="45"/>
        <v>12250</v>
      </c>
      <c r="CT11" s="30">
        <f t="shared" si="45"/>
        <v>12250</v>
      </c>
      <c r="CU11" s="30">
        <f t="shared" si="45"/>
        <v>12250</v>
      </c>
      <c r="CV11" s="30">
        <f t="shared" si="45"/>
        <v>12250</v>
      </c>
      <c r="CW11" s="30">
        <f t="shared" si="45"/>
        <v>12250</v>
      </c>
      <c r="CX11" s="30">
        <f t="shared" si="45"/>
        <v>12250</v>
      </c>
      <c r="CY11" s="30">
        <f t="shared" si="45"/>
        <v>12250</v>
      </c>
      <c r="CZ11" s="30">
        <f t="shared" si="45"/>
        <v>11550</v>
      </c>
      <c r="DA11" s="30">
        <f t="shared" si="45"/>
        <v>11550</v>
      </c>
      <c r="DB11" s="30">
        <f t="shared" si="45"/>
        <v>11550</v>
      </c>
      <c r="DC11" s="30">
        <f t="shared" si="45"/>
        <v>10850</v>
      </c>
      <c r="DD11" s="30">
        <f t="shared" ref="DD11:EF11" si="46">DD8+1500</f>
        <v>10850</v>
      </c>
      <c r="DE11" s="30">
        <f t="shared" si="46"/>
        <v>10850</v>
      </c>
      <c r="DF11" s="30">
        <f t="shared" si="46"/>
        <v>10850</v>
      </c>
      <c r="DG11" s="30">
        <f t="shared" si="46"/>
        <v>10850</v>
      </c>
      <c r="DH11" s="30">
        <f t="shared" si="46"/>
        <v>10350</v>
      </c>
      <c r="DI11" s="30">
        <f t="shared" si="46"/>
        <v>10350</v>
      </c>
      <c r="DJ11" s="30">
        <f t="shared" si="46"/>
        <v>10350</v>
      </c>
      <c r="DK11" s="30">
        <f t="shared" si="46"/>
        <v>10350</v>
      </c>
      <c r="DL11" s="30">
        <f t="shared" si="46"/>
        <v>10350</v>
      </c>
      <c r="DM11" s="30">
        <f t="shared" si="46"/>
        <v>10350</v>
      </c>
      <c r="DN11" s="30">
        <f t="shared" si="46"/>
        <v>8350</v>
      </c>
      <c r="DO11" s="30">
        <f t="shared" si="46"/>
        <v>8350</v>
      </c>
      <c r="DP11" s="30">
        <f t="shared" si="46"/>
        <v>8350</v>
      </c>
      <c r="DQ11" s="30">
        <f t="shared" si="46"/>
        <v>8350</v>
      </c>
      <c r="DR11" s="30">
        <f t="shared" si="46"/>
        <v>8350</v>
      </c>
      <c r="DS11" s="30">
        <f t="shared" si="46"/>
        <v>8850</v>
      </c>
      <c r="DT11" s="30">
        <f t="shared" si="46"/>
        <v>8850</v>
      </c>
      <c r="DU11" s="30">
        <f t="shared" si="46"/>
        <v>8350</v>
      </c>
      <c r="DV11" s="30">
        <f t="shared" si="46"/>
        <v>8350</v>
      </c>
      <c r="DW11" s="30">
        <f t="shared" si="46"/>
        <v>8350</v>
      </c>
      <c r="DX11" s="30">
        <f t="shared" si="46"/>
        <v>8350</v>
      </c>
      <c r="DY11" s="30">
        <f t="shared" si="46"/>
        <v>8350</v>
      </c>
      <c r="DZ11" s="30">
        <f t="shared" si="46"/>
        <v>8850</v>
      </c>
      <c r="EA11" s="30">
        <f t="shared" si="46"/>
        <v>8850</v>
      </c>
      <c r="EB11" s="30">
        <f t="shared" si="46"/>
        <v>8350</v>
      </c>
      <c r="EC11" s="30">
        <f t="shared" si="46"/>
        <v>8350</v>
      </c>
      <c r="ED11" s="30">
        <f t="shared" si="46"/>
        <v>8350</v>
      </c>
      <c r="EE11" s="30">
        <f t="shared" si="46"/>
        <v>8350</v>
      </c>
      <c r="EF11" s="30">
        <f t="shared" si="46"/>
        <v>9350</v>
      </c>
    </row>
    <row r="12" spans="1:136">
      <c r="A12" s="10">
        <v>2</v>
      </c>
      <c r="B12" s="30">
        <f t="shared" ref="B12:M12" si="47">B11+1500</f>
        <v>9500</v>
      </c>
      <c r="C12" s="30">
        <f t="shared" si="47"/>
        <v>9500</v>
      </c>
      <c r="D12" s="30">
        <f t="shared" si="47"/>
        <v>9800</v>
      </c>
      <c r="E12" s="30">
        <f t="shared" si="47"/>
        <v>9800</v>
      </c>
      <c r="F12" s="30">
        <f t="shared" si="47"/>
        <v>11900</v>
      </c>
      <c r="G12" s="30">
        <f t="shared" si="47"/>
        <v>11900</v>
      </c>
      <c r="H12" s="30">
        <f t="shared" si="47"/>
        <v>11900</v>
      </c>
      <c r="I12" s="30">
        <f t="shared" si="47"/>
        <v>13200</v>
      </c>
      <c r="J12" s="30">
        <f t="shared" si="47"/>
        <v>13200</v>
      </c>
      <c r="K12" s="30">
        <f t="shared" si="47"/>
        <v>14600</v>
      </c>
      <c r="L12" s="30">
        <f t="shared" si="47"/>
        <v>17200</v>
      </c>
      <c r="M12" s="30">
        <f t="shared" si="47"/>
        <v>15000</v>
      </c>
      <c r="N12" s="30">
        <f>N11+2000</f>
        <v>25400</v>
      </c>
      <c r="O12" s="30">
        <f t="shared" ref="O12:X12" si="48">O11+2000</f>
        <v>30200</v>
      </c>
      <c r="P12" s="30">
        <f t="shared" si="48"/>
        <v>38000</v>
      </c>
      <c r="Q12" s="30">
        <f t="shared" si="48"/>
        <v>38000</v>
      </c>
      <c r="R12" s="30">
        <f t="shared" si="48"/>
        <v>36700</v>
      </c>
      <c r="S12" s="30">
        <f t="shared" si="48"/>
        <v>36700</v>
      </c>
      <c r="T12" s="30">
        <f t="shared" si="48"/>
        <v>40500</v>
      </c>
      <c r="U12" s="30">
        <f t="shared" si="48"/>
        <v>40500</v>
      </c>
      <c r="V12" s="30">
        <f t="shared" si="48"/>
        <v>39000</v>
      </c>
      <c r="W12" s="30">
        <f t="shared" si="48"/>
        <v>39000</v>
      </c>
      <c r="X12" s="30">
        <f t="shared" si="48"/>
        <v>35400</v>
      </c>
      <c r="Y12" s="30">
        <f>Y11+1850</f>
        <v>27800</v>
      </c>
      <c r="Z12" s="30">
        <f t="shared" ref="Z12:AV12" si="49">Z11+1850</f>
        <v>21800</v>
      </c>
      <c r="AA12" s="30">
        <f t="shared" si="49"/>
        <v>21100</v>
      </c>
      <c r="AB12" s="30">
        <f t="shared" si="49"/>
        <v>21100</v>
      </c>
      <c r="AC12" s="30">
        <f t="shared" si="49"/>
        <v>21100</v>
      </c>
      <c r="AD12" s="30">
        <f t="shared" si="49"/>
        <v>20400</v>
      </c>
      <c r="AE12" s="30">
        <f t="shared" si="49"/>
        <v>20400</v>
      </c>
      <c r="AF12" s="30">
        <f t="shared" si="49"/>
        <v>17800</v>
      </c>
      <c r="AG12" s="30">
        <f t="shared" si="49"/>
        <v>17800</v>
      </c>
      <c r="AH12" s="30">
        <f t="shared" si="49"/>
        <v>17800</v>
      </c>
      <c r="AI12" s="30">
        <f t="shared" si="49"/>
        <v>17800</v>
      </c>
      <c r="AJ12" s="30">
        <f t="shared" si="49"/>
        <v>20600</v>
      </c>
      <c r="AK12" s="30">
        <f t="shared" si="49"/>
        <v>20600</v>
      </c>
      <c r="AL12" s="30">
        <f t="shared" si="49"/>
        <v>23300</v>
      </c>
      <c r="AM12" s="30">
        <f t="shared" si="49"/>
        <v>23300</v>
      </c>
      <c r="AN12" s="30">
        <f t="shared" si="49"/>
        <v>26300</v>
      </c>
      <c r="AO12" s="30">
        <f t="shared" si="49"/>
        <v>26300</v>
      </c>
      <c r="AP12" s="30">
        <f t="shared" si="49"/>
        <v>23300</v>
      </c>
      <c r="AQ12" s="30">
        <f t="shared" si="49"/>
        <v>23300</v>
      </c>
      <c r="AR12" s="30">
        <f t="shared" si="49"/>
        <v>24800</v>
      </c>
      <c r="AS12" s="30">
        <f t="shared" si="49"/>
        <v>24800</v>
      </c>
      <c r="AT12" s="30">
        <f t="shared" si="49"/>
        <v>24800</v>
      </c>
      <c r="AU12" s="30">
        <f t="shared" si="49"/>
        <v>24800</v>
      </c>
      <c r="AV12" s="30">
        <f t="shared" si="49"/>
        <v>24800</v>
      </c>
      <c r="AW12" s="30">
        <f t="shared" ref="AW12" si="50">AW11+1850</f>
        <v>24800</v>
      </c>
      <c r="AX12" s="30">
        <f t="shared" ref="AX12" si="51">AX11+1850</f>
        <v>26300</v>
      </c>
      <c r="AY12" s="30">
        <f t="shared" ref="AY12" si="52">AY11+1850</f>
        <v>26300</v>
      </c>
      <c r="AZ12" s="30">
        <f t="shared" ref="AZ12" si="53">AZ11+1850</f>
        <v>26300</v>
      </c>
      <c r="BA12" s="30">
        <f t="shared" ref="BA12" si="54">BA11+1850</f>
        <v>23300</v>
      </c>
      <c r="BB12" s="30">
        <f t="shared" ref="BB12" si="55">BB11+1850</f>
        <v>23300</v>
      </c>
      <c r="BC12" s="30">
        <f t="shared" ref="BC12" si="56">BC11+1850</f>
        <v>23300</v>
      </c>
      <c r="BD12" s="30">
        <f t="shared" ref="BD12" si="57">BD11+1850</f>
        <v>23300</v>
      </c>
      <c r="BE12" s="30">
        <f t="shared" ref="BE12" si="58">BE11+1850</f>
        <v>23300</v>
      </c>
      <c r="BF12" s="30">
        <f t="shared" ref="BF12" si="59">BF11+1850</f>
        <v>24800</v>
      </c>
      <c r="BG12" s="30">
        <f t="shared" ref="BG12" si="60">BG11+1850</f>
        <v>24800</v>
      </c>
      <c r="BH12" s="30">
        <f t="shared" ref="BH12" si="61">BH11+1850</f>
        <v>24800</v>
      </c>
      <c r="BI12" s="30">
        <f t="shared" ref="BI12" si="62">BI11+1850</f>
        <v>27800</v>
      </c>
      <c r="BJ12" s="30">
        <f t="shared" ref="BJ12" si="63">BJ11+1850</f>
        <v>27800</v>
      </c>
      <c r="BK12" s="30">
        <f t="shared" ref="BK12" si="64">BK11+1850</f>
        <v>27800</v>
      </c>
      <c r="BL12" s="30">
        <f t="shared" ref="BL12" si="65">BL11+1850</f>
        <v>27800</v>
      </c>
      <c r="BM12" s="30">
        <f t="shared" ref="BM12" si="66">BM11+1850</f>
        <v>27800</v>
      </c>
      <c r="BN12" s="30">
        <f t="shared" ref="BN12" si="67">BN11+1850</f>
        <v>27800</v>
      </c>
      <c r="BO12" s="30">
        <f t="shared" ref="BO12" si="68">BO11+1850</f>
        <v>30200</v>
      </c>
      <c r="BP12" s="30">
        <f t="shared" ref="BP12" si="69">BP11+1850</f>
        <v>30200</v>
      </c>
      <c r="BQ12" s="30">
        <f t="shared" ref="BQ12" si="70">BQ11+1850</f>
        <v>34100</v>
      </c>
      <c r="BR12" s="30">
        <f t="shared" ref="BR12" si="71">BR11+1850</f>
        <v>36600</v>
      </c>
      <c r="BS12" s="30">
        <f t="shared" ref="BS12" si="72">BS11+1850</f>
        <v>36600</v>
      </c>
      <c r="BT12" s="30">
        <f t="shared" ref="BT12" si="73">BT11+1850</f>
        <v>36600</v>
      </c>
      <c r="BU12" s="30">
        <f t="shared" ref="BU12" si="74">BU11+1850</f>
        <v>36600</v>
      </c>
      <c r="BV12" s="30">
        <f t="shared" ref="BV12" si="75">BV11+1850</f>
        <v>36600</v>
      </c>
      <c r="BW12" s="30">
        <f t="shared" ref="BW12:BX12" si="76">BW11+1850</f>
        <v>27800</v>
      </c>
      <c r="BX12" s="30">
        <f t="shared" si="76"/>
        <v>23300</v>
      </c>
      <c r="BY12" s="30">
        <f t="shared" ref="BY12" si="77">BY11+1850</f>
        <v>23300</v>
      </c>
      <c r="BZ12" s="30">
        <f t="shared" ref="BZ12" si="78">BZ11+1850</f>
        <v>21800</v>
      </c>
      <c r="CA12" s="30">
        <f t="shared" ref="CA12" si="79">CA11+1850</f>
        <v>21800</v>
      </c>
      <c r="CB12" s="30">
        <f t="shared" ref="CB12" si="80">CB11+1850</f>
        <v>21800</v>
      </c>
      <c r="CC12" s="30">
        <f t="shared" ref="CC12" si="81">CC11+1850</f>
        <v>23300</v>
      </c>
      <c r="CD12" s="30">
        <f t="shared" ref="CD12" si="82">CD11+1850</f>
        <v>23300</v>
      </c>
      <c r="CE12" s="30">
        <f t="shared" ref="CE12" si="83">CE11+1850</f>
        <v>23300</v>
      </c>
      <c r="CF12" s="30">
        <f t="shared" ref="CF12:CG12" si="84">CF11+1850</f>
        <v>19700</v>
      </c>
      <c r="CG12" s="30">
        <f t="shared" si="84"/>
        <v>15500</v>
      </c>
      <c r="CH12" s="30">
        <f t="shared" ref="CH12" si="85">CH11+1850</f>
        <v>15500</v>
      </c>
      <c r="CI12" s="30">
        <f t="shared" ref="CI12" si="86">CI11+1850</f>
        <v>15500</v>
      </c>
      <c r="CJ12" s="30">
        <f t="shared" ref="CJ12" si="87">CJ11+1850</f>
        <v>15500</v>
      </c>
      <c r="CK12" s="30">
        <f t="shared" ref="CK12" si="88">CK11+1850</f>
        <v>15500</v>
      </c>
      <c r="CL12" s="30">
        <f t="shared" ref="CL12" si="89">CL11+1850</f>
        <v>15500</v>
      </c>
      <c r="CM12" s="30">
        <f t="shared" ref="CM12" si="90">CM11+1850</f>
        <v>15500</v>
      </c>
      <c r="CN12" s="30">
        <f t="shared" ref="CN12" si="91">CN11+1850</f>
        <v>15500</v>
      </c>
      <c r="CO12" s="30">
        <f t="shared" ref="CO12" si="92">CO11+1850</f>
        <v>15500</v>
      </c>
      <c r="CP12" s="30">
        <f t="shared" ref="CP12" si="93">CP11+1850</f>
        <v>14800</v>
      </c>
      <c r="CQ12" s="30">
        <f t="shared" ref="CQ12" si="94">CQ11+1850</f>
        <v>14800</v>
      </c>
      <c r="CR12" s="30">
        <f t="shared" ref="CR12" si="95">CR11+1850</f>
        <v>14800</v>
      </c>
      <c r="CS12" s="30">
        <f t="shared" ref="CS12" si="96">CS11+1850</f>
        <v>14100</v>
      </c>
      <c r="CT12" s="30">
        <f t="shared" ref="CT12" si="97">CT11+1850</f>
        <v>14100</v>
      </c>
      <c r="CU12" s="30">
        <f t="shared" ref="CU12" si="98">CU11+1850</f>
        <v>14100</v>
      </c>
      <c r="CV12" s="30">
        <f t="shared" ref="CV12" si="99">CV11+1850</f>
        <v>14100</v>
      </c>
      <c r="CW12" s="30">
        <f t="shared" ref="CW12" si="100">CW11+1850</f>
        <v>14100</v>
      </c>
      <c r="CX12" s="30">
        <f t="shared" ref="CX12" si="101">CX11+1850</f>
        <v>14100</v>
      </c>
      <c r="CY12" s="30">
        <f t="shared" ref="CY12" si="102">CY11+1850</f>
        <v>14100</v>
      </c>
      <c r="CZ12" s="30">
        <f t="shared" ref="CZ12" si="103">CZ11+1850</f>
        <v>13400</v>
      </c>
      <c r="DA12" s="30">
        <f t="shared" ref="DA12" si="104">DA11+1850</f>
        <v>13400</v>
      </c>
      <c r="DB12" s="30">
        <f t="shared" ref="DB12" si="105">DB11+1850</f>
        <v>13400</v>
      </c>
      <c r="DC12" s="30">
        <f>DC11+1650</f>
        <v>12500</v>
      </c>
      <c r="DD12" s="30">
        <f t="shared" ref="DD12:EF12" si="106">DD11+1650</f>
        <v>12500</v>
      </c>
      <c r="DE12" s="30">
        <f t="shared" si="106"/>
        <v>12500</v>
      </c>
      <c r="DF12" s="30">
        <f t="shared" si="106"/>
        <v>12500</v>
      </c>
      <c r="DG12" s="30">
        <f t="shared" si="106"/>
        <v>12500</v>
      </c>
      <c r="DH12" s="30">
        <f t="shared" si="106"/>
        <v>12000</v>
      </c>
      <c r="DI12" s="30">
        <f t="shared" si="106"/>
        <v>12000</v>
      </c>
      <c r="DJ12" s="30">
        <f t="shared" si="106"/>
        <v>12000</v>
      </c>
      <c r="DK12" s="30">
        <f t="shared" si="106"/>
        <v>12000</v>
      </c>
      <c r="DL12" s="30">
        <f t="shared" si="106"/>
        <v>12000</v>
      </c>
      <c r="DM12" s="30">
        <f t="shared" si="106"/>
        <v>12000</v>
      </c>
      <c r="DN12" s="30">
        <f t="shared" si="106"/>
        <v>10000</v>
      </c>
      <c r="DO12" s="30">
        <f t="shared" si="106"/>
        <v>10000</v>
      </c>
      <c r="DP12" s="30">
        <f t="shared" si="106"/>
        <v>10000</v>
      </c>
      <c r="DQ12" s="30">
        <f t="shared" si="106"/>
        <v>10000</v>
      </c>
      <c r="DR12" s="30">
        <f t="shared" si="106"/>
        <v>10000</v>
      </c>
      <c r="DS12" s="30">
        <f t="shared" si="106"/>
        <v>10500</v>
      </c>
      <c r="DT12" s="30">
        <f t="shared" si="106"/>
        <v>10500</v>
      </c>
      <c r="DU12" s="30">
        <f t="shared" si="106"/>
        <v>10000</v>
      </c>
      <c r="DV12" s="30">
        <f t="shared" si="106"/>
        <v>10000</v>
      </c>
      <c r="DW12" s="30">
        <f t="shared" si="106"/>
        <v>10000</v>
      </c>
      <c r="DX12" s="30">
        <f t="shared" si="106"/>
        <v>10000</v>
      </c>
      <c r="DY12" s="30">
        <f t="shared" si="106"/>
        <v>10000</v>
      </c>
      <c r="DZ12" s="30">
        <f t="shared" si="106"/>
        <v>10500</v>
      </c>
      <c r="EA12" s="30">
        <f t="shared" si="106"/>
        <v>10500</v>
      </c>
      <c r="EB12" s="30">
        <f t="shared" si="106"/>
        <v>10000</v>
      </c>
      <c r="EC12" s="30">
        <f t="shared" si="106"/>
        <v>10000</v>
      </c>
      <c r="ED12" s="30">
        <f t="shared" si="106"/>
        <v>10000</v>
      </c>
      <c r="EE12" s="30">
        <f t="shared" si="106"/>
        <v>10000</v>
      </c>
      <c r="EF12" s="30">
        <f t="shared" si="106"/>
        <v>11000</v>
      </c>
    </row>
    <row r="13" spans="1:136">
      <c r="A13" s="30" t="s">
        <v>6</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row>
    <row r="14" spans="1:136">
      <c r="A14" s="30">
        <v>1</v>
      </c>
      <c r="B14" s="30">
        <f t="shared" ref="B14:M14" si="107">B8+500</f>
        <v>7500</v>
      </c>
      <c r="C14" s="30">
        <f t="shared" si="107"/>
        <v>7500</v>
      </c>
      <c r="D14" s="30">
        <f t="shared" si="107"/>
        <v>7800</v>
      </c>
      <c r="E14" s="30">
        <f t="shared" si="107"/>
        <v>7800</v>
      </c>
      <c r="F14" s="30">
        <f t="shared" si="107"/>
        <v>9900</v>
      </c>
      <c r="G14" s="30">
        <f t="shared" si="107"/>
        <v>9900</v>
      </c>
      <c r="H14" s="30">
        <f t="shared" si="107"/>
        <v>9900</v>
      </c>
      <c r="I14" s="30">
        <f t="shared" si="107"/>
        <v>11200</v>
      </c>
      <c r="J14" s="30">
        <f t="shared" si="107"/>
        <v>11200</v>
      </c>
      <c r="K14" s="30">
        <f t="shared" si="107"/>
        <v>12600</v>
      </c>
      <c r="L14" s="30">
        <f t="shared" si="107"/>
        <v>15200</v>
      </c>
      <c r="M14" s="30">
        <f t="shared" si="107"/>
        <v>13000</v>
      </c>
      <c r="N14" s="30">
        <f>N8+2000</f>
        <v>22900</v>
      </c>
      <c r="O14" s="30">
        <f t="shared" ref="O14:X14" si="108">O8+2000</f>
        <v>27700</v>
      </c>
      <c r="P14" s="30">
        <f t="shared" si="108"/>
        <v>35500</v>
      </c>
      <c r="Q14" s="30">
        <f t="shared" si="108"/>
        <v>35500</v>
      </c>
      <c r="R14" s="30">
        <f t="shared" si="108"/>
        <v>34200</v>
      </c>
      <c r="S14" s="30">
        <f t="shared" si="108"/>
        <v>34200</v>
      </c>
      <c r="T14" s="30">
        <f t="shared" si="108"/>
        <v>38000</v>
      </c>
      <c r="U14" s="30">
        <f t="shared" si="108"/>
        <v>38000</v>
      </c>
      <c r="V14" s="30">
        <f t="shared" si="108"/>
        <v>36500</v>
      </c>
      <c r="W14" s="30">
        <f t="shared" si="108"/>
        <v>36500</v>
      </c>
      <c r="X14" s="30">
        <f t="shared" si="108"/>
        <v>32900</v>
      </c>
      <c r="Y14" s="30">
        <f>Y8+1500</f>
        <v>24950</v>
      </c>
      <c r="Z14" s="30">
        <f t="shared" ref="Z14:AV14" si="109">Z8+1500</f>
        <v>18950</v>
      </c>
      <c r="AA14" s="30">
        <f t="shared" si="109"/>
        <v>18250</v>
      </c>
      <c r="AB14" s="30">
        <f t="shared" si="109"/>
        <v>18250</v>
      </c>
      <c r="AC14" s="30">
        <f t="shared" si="109"/>
        <v>18250</v>
      </c>
      <c r="AD14" s="30">
        <f t="shared" si="109"/>
        <v>17550</v>
      </c>
      <c r="AE14" s="30">
        <f t="shared" si="109"/>
        <v>17550</v>
      </c>
      <c r="AF14" s="30">
        <f t="shared" si="109"/>
        <v>14950</v>
      </c>
      <c r="AG14" s="30">
        <f t="shared" si="109"/>
        <v>14950</v>
      </c>
      <c r="AH14" s="30">
        <f t="shared" si="109"/>
        <v>14950</v>
      </c>
      <c r="AI14" s="30">
        <f t="shared" si="109"/>
        <v>14950</v>
      </c>
      <c r="AJ14" s="30">
        <f t="shared" si="109"/>
        <v>17750</v>
      </c>
      <c r="AK14" s="30">
        <f t="shared" si="109"/>
        <v>17750</v>
      </c>
      <c r="AL14" s="30">
        <f t="shared" si="109"/>
        <v>20450</v>
      </c>
      <c r="AM14" s="30">
        <f t="shared" si="109"/>
        <v>20450</v>
      </c>
      <c r="AN14" s="30">
        <f t="shared" si="109"/>
        <v>23450</v>
      </c>
      <c r="AO14" s="30">
        <f t="shared" si="109"/>
        <v>23450</v>
      </c>
      <c r="AP14" s="30">
        <f t="shared" si="109"/>
        <v>20450</v>
      </c>
      <c r="AQ14" s="30">
        <f t="shared" si="109"/>
        <v>20450</v>
      </c>
      <c r="AR14" s="30">
        <f t="shared" si="109"/>
        <v>21950</v>
      </c>
      <c r="AS14" s="30">
        <f t="shared" si="109"/>
        <v>21950</v>
      </c>
      <c r="AT14" s="30">
        <f t="shared" si="109"/>
        <v>21950</v>
      </c>
      <c r="AU14" s="30">
        <f t="shared" si="109"/>
        <v>21950</v>
      </c>
      <c r="AV14" s="30">
        <f t="shared" si="109"/>
        <v>21950</v>
      </c>
      <c r="AW14" s="30">
        <f t="shared" ref="AW14:BW14" si="110">AW8+1500</f>
        <v>21950</v>
      </c>
      <c r="AX14" s="30">
        <f t="shared" si="110"/>
        <v>23450</v>
      </c>
      <c r="AY14" s="30">
        <f t="shared" si="110"/>
        <v>23450</v>
      </c>
      <c r="AZ14" s="30">
        <f t="shared" si="110"/>
        <v>23450</v>
      </c>
      <c r="BA14" s="30">
        <f t="shared" si="110"/>
        <v>20450</v>
      </c>
      <c r="BB14" s="30">
        <f t="shared" si="110"/>
        <v>20450</v>
      </c>
      <c r="BC14" s="30">
        <f t="shared" si="110"/>
        <v>20450</v>
      </c>
      <c r="BD14" s="30">
        <f t="shared" si="110"/>
        <v>20450</v>
      </c>
      <c r="BE14" s="30">
        <f t="shared" si="110"/>
        <v>20450</v>
      </c>
      <c r="BF14" s="30">
        <f t="shared" si="110"/>
        <v>21950</v>
      </c>
      <c r="BG14" s="30">
        <f t="shared" si="110"/>
        <v>21950</v>
      </c>
      <c r="BH14" s="30">
        <f t="shared" si="110"/>
        <v>21950</v>
      </c>
      <c r="BI14" s="30">
        <f t="shared" si="110"/>
        <v>24950</v>
      </c>
      <c r="BJ14" s="30">
        <f t="shared" si="110"/>
        <v>24950</v>
      </c>
      <c r="BK14" s="30">
        <f t="shared" si="110"/>
        <v>24950</v>
      </c>
      <c r="BL14" s="30">
        <f t="shared" si="110"/>
        <v>24950</v>
      </c>
      <c r="BM14" s="30">
        <f t="shared" si="110"/>
        <v>24950</v>
      </c>
      <c r="BN14" s="30">
        <f t="shared" si="110"/>
        <v>24950</v>
      </c>
      <c r="BO14" s="30">
        <f t="shared" si="110"/>
        <v>27350</v>
      </c>
      <c r="BP14" s="30">
        <f t="shared" si="110"/>
        <v>27350</v>
      </c>
      <c r="BQ14" s="30">
        <f t="shared" si="110"/>
        <v>31250</v>
      </c>
      <c r="BR14" s="30">
        <f t="shared" si="110"/>
        <v>33750</v>
      </c>
      <c r="BS14" s="30">
        <f t="shared" si="110"/>
        <v>33750</v>
      </c>
      <c r="BT14" s="30">
        <f t="shared" si="110"/>
        <v>33750</v>
      </c>
      <c r="BU14" s="30">
        <f t="shared" si="110"/>
        <v>33750</v>
      </c>
      <c r="BV14" s="30">
        <f t="shared" si="110"/>
        <v>33750</v>
      </c>
      <c r="BW14" s="30">
        <f t="shared" si="110"/>
        <v>24950</v>
      </c>
      <c r="BX14" s="30">
        <f t="shared" ref="BX14:CF14" si="111">BX8+1500</f>
        <v>20450</v>
      </c>
      <c r="BY14" s="30">
        <f t="shared" si="111"/>
        <v>20450</v>
      </c>
      <c r="BZ14" s="30">
        <f t="shared" si="111"/>
        <v>18950</v>
      </c>
      <c r="CA14" s="30">
        <f t="shared" si="111"/>
        <v>18950</v>
      </c>
      <c r="CB14" s="30">
        <f t="shared" si="111"/>
        <v>18950</v>
      </c>
      <c r="CC14" s="30">
        <f t="shared" si="111"/>
        <v>20450</v>
      </c>
      <c r="CD14" s="30">
        <f t="shared" si="111"/>
        <v>20450</v>
      </c>
      <c r="CE14" s="30">
        <f t="shared" si="111"/>
        <v>20450</v>
      </c>
      <c r="CF14" s="30">
        <f t="shared" si="111"/>
        <v>16850</v>
      </c>
      <c r="CG14" s="30">
        <f>CG8+1000</f>
        <v>13150</v>
      </c>
      <c r="CH14" s="30">
        <f t="shared" ref="CH14:DC14" si="112">CH8+1000</f>
        <v>13150</v>
      </c>
      <c r="CI14" s="30">
        <f t="shared" si="112"/>
        <v>13150</v>
      </c>
      <c r="CJ14" s="30">
        <f t="shared" si="112"/>
        <v>13150</v>
      </c>
      <c r="CK14" s="30">
        <f t="shared" si="112"/>
        <v>13150</v>
      </c>
      <c r="CL14" s="30">
        <f t="shared" si="112"/>
        <v>13150</v>
      </c>
      <c r="CM14" s="30">
        <f t="shared" si="112"/>
        <v>13150</v>
      </c>
      <c r="CN14" s="30">
        <f t="shared" si="112"/>
        <v>13150</v>
      </c>
      <c r="CO14" s="30">
        <f t="shared" si="112"/>
        <v>13150</v>
      </c>
      <c r="CP14" s="30">
        <f t="shared" si="112"/>
        <v>12450</v>
      </c>
      <c r="CQ14" s="30">
        <f t="shared" si="112"/>
        <v>12450</v>
      </c>
      <c r="CR14" s="30">
        <f t="shared" si="112"/>
        <v>12450</v>
      </c>
      <c r="CS14" s="30">
        <f t="shared" si="112"/>
        <v>11750</v>
      </c>
      <c r="CT14" s="30">
        <f t="shared" si="112"/>
        <v>11750</v>
      </c>
      <c r="CU14" s="30">
        <f t="shared" si="112"/>
        <v>11750</v>
      </c>
      <c r="CV14" s="30">
        <f t="shared" si="112"/>
        <v>11750</v>
      </c>
      <c r="CW14" s="30">
        <f t="shared" si="112"/>
        <v>11750</v>
      </c>
      <c r="CX14" s="30">
        <f t="shared" si="112"/>
        <v>11750</v>
      </c>
      <c r="CY14" s="30">
        <f t="shared" si="112"/>
        <v>11750</v>
      </c>
      <c r="CZ14" s="30">
        <f t="shared" si="112"/>
        <v>11050</v>
      </c>
      <c r="DA14" s="30">
        <f t="shared" si="112"/>
        <v>11050</v>
      </c>
      <c r="DB14" s="30">
        <f t="shared" si="112"/>
        <v>11050</v>
      </c>
      <c r="DC14" s="30">
        <f t="shared" si="112"/>
        <v>10350</v>
      </c>
      <c r="DD14" s="30">
        <f t="shared" ref="DD14:EF14" si="113">DD8+1000</f>
        <v>10350</v>
      </c>
      <c r="DE14" s="30">
        <f t="shared" si="113"/>
        <v>10350</v>
      </c>
      <c r="DF14" s="30">
        <f t="shared" si="113"/>
        <v>10350</v>
      </c>
      <c r="DG14" s="30">
        <f t="shared" si="113"/>
        <v>10350</v>
      </c>
      <c r="DH14" s="30">
        <f t="shared" si="113"/>
        <v>9850</v>
      </c>
      <c r="DI14" s="30">
        <f t="shared" si="113"/>
        <v>9850</v>
      </c>
      <c r="DJ14" s="30">
        <f t="shared" si="113"/>
        <v>9850</v>
      </c>
      <c r="DK14" s="30">
        <f t="shared" si="113"/>
        <v>9850</v>
      </c>
      <c r="DL14" s="30">
        <f t="shared" si="113"/>
        <v>9850</v>
      </c>
      <c r="DM14" s="30">
        <f t="shared" si="113"/>
        <v>9850</v>
      </c>
      <c r="DN14" s="30">
        <f t="shared" si="113"/>
        <v>7850</v>
      </c>
      <c r="DO14" s="30">
        <f t="shared" si="113"/>
        <v>7850</v>
      </c>
      <c r="DP14" s="30">
        <f t="shared" si="113"/>
        <v>7850</v>
      </c>
      <c r="DQ14" s="30">
        <f t="shared" si="113"/>
        <v>7850</v>
      </c>
      <c r="DR14" s="30">
        <f t="shared" si="113"/>
        <v>7850</v>
      </c>
      <c r="DS14" s="30">
        <f t="shared" si="113"/>
        <v>8350</v>
      </c>
      <c r="DT14" s="30">
        <f t="shared" si="113"/>
        <v>8350</v>
      </c>
      <c r="DU14" s="30">
        <f t="shared" si="113"/>
        <v>7850</v>
      </c>
      <c r="DV14" s="30">
        <f t="shared" si="113"/>
        <v>7850</v>
      </c>
      <c r="DW14" s="30">
        <f t="shared" si="113"/>
        <v>7850</v>
      </c>
      <c r="DX14" s="30">
        <f t="shared" si="113"/>
        <v>7850</v>
      </c>
      <c r="DY14" s="30">
        <f t="shared" si="113"/>
        <v>7850</v>
      </c>
      <c r="DZ14" s="30">
        <f t="shared" si="113"/>
        <v>8350</v>
      </c>
      <c r="EA14" s="30">
        <f t="shared" si="113"/>
        <v>8350</v>
      </c>
      <c r="EB14" s="30">
        <f t="shared" si="113"/>
        <v>7850</v>
      </c>
      <c r="EC14" s="30">
        <f t="shared" si="113"/>
        <v>7850</v>
      </c>
      <c r="ED14" s="30">
        <f t="shared" si="113"/>
        <v>7850</v>
      </c>
      <c r="EE14" s="30">
        <f t="shared" si="113"/>
        <v>7850</v>
      </c>
      <c r="EF14" s="30">
        <f t="shared" si="113"/>
        <v>8850</v>
      </c>
    </row>
    <row r="15" spans="1:136">
      <c r="A15" s="30">
        <v>2</v>
      </c>
      <c r="B15" s="30">
        <f t="shared" ref="B15:M15" si="114">B14+1500</f>
        <v>9000</v>
      </c>
      <c r="C15" s="30">
        <f t="shared" si="114"/>
        <v>9000</v>
      </c>
      <c r="D15" s="30">
        <f t="shared" si="114"/>
        <v>9300</v>
      </c>
      <c r="E15" s="30">
        <f t="shared" si="114"/>
        <v>9300</v>
      </c>
      <c r="F15" s="30">
        <f t="shared" si="114"/>
        <v>11400</v>
      </c>
      <c r="G15" s="30">
        <f t="shared" si="114"/>
        <v>11400</v>
      </c>
      <c r="H15" s="30">
        <f t="shared" si="114"/>
        <v>11400</v>
      </c>
      <c r="I15" s="30">
        <f t="shared" si="114"/>
        <v>12700</v>
      </c>
      <c r="J15" s="30">
        <f t="shared" si="114"/>
        <v>12700</v>
      </c>
      <c r="K15" s="30">
        <f t="shared" si="114"/>
        <v>14100</v>
      </c>
      <c r="L15" s="30">
        <f t="shared" si="114"/>
        <v>16700</v>
      </c>
      <c r="M15" s="30">
        <f t="shared" si="114"/>
        <v>14500</v>
      </c>
      <c r="N15" s="30">
        <f>N14+2000</f>
        <v>24900</v>
      </c>
      <c r="O15" s="30">
        <f t="shared" ref="O15:X15" si="115">O14+2000</f>
        <v>29700</v>
      </c>
      <c r="P15" s="30">
        <f t="shared" si="115"/>
        <v>37500</v>
      </c>
      <c r="Q15" s="30">
        <f t="shared" si="115"/>
        <v>37500</v>
      </c>
      <c r="R15" s="30">
        <f t="shared" si="115"/>
        <v>36200</v>
      </c>
      <c r="S15" s="30">
        <f t="shared" si="115"/>
        <v>36200</v>
      </c>
      <c r="T15" s="30">
        <f t="shared" si="115"/>
        <v>40000</v>
      </c>
      <c r="U15" s="30">
        <f t="shared" si="115"/>
        <v>40000</v>
      </c>
      <c r="V15" s="30">
        <f t="shared" si="115"/>
        <v>38500</v>
      </c>
      <c r="W15" s="30">
        <f t="shared" si="115"/>
        <v>38500</v>
      </c>
      <c r="X15" s="30">
        <f t="shared" si="115"/>
        <v>34900</v>
      </c>
      <c r="Y15" s="30">
        <f>Y14+1850</f>
        <v>26800</v>
      </c>
      <c r="Z15" s="30">
        <f t="shared" ref="Z15:AV15" si="116">Z14+1850</f>
        <v>20800</v>
      </c>
      <c r="AA15" s="30">
        <f t="shared" si="116"/>
        <v>20100</v>
      </c>
      <c r="AB15" s="30">
        <f t="shared" si="116"/>
        <v>20100</v>
      </c>
      <c r="AC15" s="30">
        <f t="shared" si="116"/>
        <v>20100</v>
      </c>
      <c r="AD15" s="30">
        <f t="shared" si="116"/>
        <v>19400</v>
      </c>
      <c r="AE15" s="30">
        <f t="shared" si="116"/>
        <v>19400</v>
      </c>
      <c r="AF15" s="30">
        <f t="shared" si="116"/>
        <v>16800</v>
      </c>
      <c r="AG15" s="30">
        <f t="shared" si="116"/>
        <v>16800</v>
      </c>
      <c r="AH15" s="30">
        <f t="shared" si="116"/>
        <v>16800</v>
      </c>
      <c r="AI15" s="30">
        <f t="shared" si="116"/>
        <v>16800</v>
      </c>
      <c r="AJ15" s="30">
        <f t="shared" si="116"/>
        <v>19600</v>
      </c>
      <c r="AK15" s="30">
        <f t="shared" si="116"/>
        <v>19600</v>
      </c>
      <c r="AL15" s="30">
        <f t="shared" si="116"/>
        <v>22300</v>
      </c>
      <c r="AM15" s="30">
        <f t="shared" si="116"/>
        <v>22300</v>
      </c>
      <c r="AN15" s="30">
        <f t="shared" si="116"/>
        <v>25300</v>
      </c>
      <c r="AO15" s="30">
        <f t="shared" si="116"/>
        <v>25300</v>
      </c>
      <c r="AP15" s="30">
        <f t="shared" si="116"/>
        <v>22300</v>
      </c>
      <c r="AQ15" s="30">
        <f t="shared" si="116"/>
        <v>22300</v>
      </c>
      <c r="AR15" s="30">
        <f t="shared" si="116"/>
        <v>23800</v>
      </c>
      <c r="AS15" s="30">
        <f t="shared" si="116"/>
        <v>23800</v>
      </c>
      <c r="AT15" s="30">
        <f t="shared" si="116"/>
        <v>23800</v>
      </c>
      <c r="AU15" s="30">
        <f t="shared" si="116"/>
        <v>23800</v>
      </c>
      <c r="AV15" s="30">
        <f t="shared" si="116"/>
        <v>23800</v>
      </c>
      <c r="AW15" s="30">
        <f t="shared" ref="AW15" si="117">AW14+1850</f>
        <v>23800</v>
      </c>
      <c r="AX15" s="30">
        <f t="shared" ref="AX15" si="118">AX14+1850</f>
        <v>25300</v>
      </c>
      <c r="AY15" s="30">
        <f t="shared" ref="AY15" si="119">AY14+1850</f>
        <v>25300</v>
      </c>
      <c r="AZ15" s="30">
        <f t="shared" ref="AZ15" si="120">AZ14+1850</f>
        <v>25300</v>
      </c>
      <c r="BA15" s="30">
        <f t="shared" ref="BA15" si="121">BA14+1850</f>
        <v>22300</v>
      </c>
      <c r="BB15" s="30">
        <f t="shared" ref="BB15" si="122">BB14+1850</f>
        <v>22300</v>
      </c>
      <c r="BC15" s="30">
        <f t="shared" ref="BC15" si="123">BC14+1850</f>
        <v>22300</v>
      </c>
      <c r="BD15" s="30">
        <f t="shared" ref="BD15" si="124">BD14+1850</f>
        <v>22300</v>
      </c>
      <c r="BE15" s="30">
        <f t="shared" ref="BE15" si="125">BE14+1850</f>
        <v>22300</v>
      </c>
      <c r="BF15" s="30">
        <f t="shared" ref="BF15" si="126">BF14+1850</f>
        <v>23800</v>
      </c>
      <c r="BG15" s="30">
        <f t="shared" ref="BG15" si="127">BG14+1850</f>
        <v>23800</v>
      </c>
      <c r="BH15" s="30">
        <f t="shared" ref="BH15" si="128">BH14+1850</f>
        <v>23800</v>
      </c>
      <c r="BI15" s="30">
        <f t="shared" ref="BI15" si="129">BI14+1850</f>
        <v>26800</v>
      </c>
      <c r="BJ15" s="30">
        <f t="shared" ref="BJ15" si="130">BJ14+1850</f>
        <v>26800</v>
      </c>
      <c r="BK15" s="30">
        <f t="shared" ref="BK15" si="131">BK14+1850</f>
        <v>26800</v>
      </c>
      <c r="BL15" s="30">
        <f t="shared" ref="BL15" si="132">BL14+1850</f>
        <v>26800</v>
      </c>
      <c r="BM15" s="30">
        <f t="shared" ref="BM15" si="133">BM14+1850</f>
        <v>26800</v>
      </c>
      <c r="BN15" s="30">
        <f t="shared" ref="BN15" si="134">BN14+1850</f>
        <v>26800</v>
      </c>
      <c r="BO15" s="30">
        <f t="shared" ref="BO15" si="135">BO14+1850</f>
        <v>29200</v>
      </c>
      <c r="BP15" s="30">
        <f t="shared" ref="BP15" si="136">BP14+1850</f>
        <v>29200</v>
      </c>
      <c r="BQ15" s="30">
        <f t="shared" ref="BQ15" si="137">BQ14+1850</f>
        <v>33100</v>
      </c>
      <c r="BR15" s="30">
        <f t="shared" ref="BR15" si="138">BR14+1850</f>
        <v>35600</v>
      </c>
      <c r="BS15" s="30">
        <f t="shared" ref="BS15" si="139">BS14+1850</f>
        <v>35600</v>
      </c>
      <c r="BT15" s="30">
        <f t="shared" ref="BT15" si="140">BT14+1850</f>
        <v>35600</v>
      </c>
      <c r="BU15" s="30">
        <f t="shared" ref="BU15" si="141">BU14+1850</f>
        <v>35600</v>
      </c>
      <c r="BV15" s="30">
        <f t="shared" ref="BV15" si="142">BV14+1850</f>
        <v>35600</v>
      </c>
      <c r="BW15" s="30">
        <f t="shared" ref="BW15:BX15" si="143">BW14+1850</f>
        <v>26800</v>
      </c>
      <c r="BX15" s="30">
        <f t="shared" si="143"/>
        <v>22300</v>
      </c>
      <c r="BY15" s="30">
        <f t="shared" ref="BY15" si="144">BY14+1850</f>
        <v>22300</v>
      </c>
      <c r="BZ15" s="30">
        <f t="shared" ref="BZ15" si="145">BZ14+1850</f>
        <v>20800</v>
      </c>
      <c r="CA15" s="30">
        <f t="shared" ref="CA15" si="146">CA14+1850</f>
        <v>20800</v>
      </c>
      <c r="CB15" s="30">
        <f t="shared" ref="CB15" si="147">CB14+1850</f>
        <v>20800</v>
      </c>
      <c r="CC15" s="30">
        <f t="shared" ref="CC15" si="148">CC14+1850</f>
        <v>22300</v>
      </c>
      <c r="CD15" s="30">
        <f t="shared" ref="CD15" si="149">CD14+1850</f>
        <v>22300</v>
      </c>
      <c r="CE15" s="30">
        <f t="shared" ref="CE15" si="150">CE14+1850</f>
        <v>22300</v>
      </c>
      <c r="CF15" s="30">
        <f t="shared" ref="CF15:CG15" si="151">CF14+1850</f>
        <v>18700</v>
      </c>
      <c r="CG15" s="30">
        <f t="shared" si="151"/>
        <v>15000</v>
      </c>
      <c r="CH15" s="30">
        <f t="shared" ref="CH15" si="152">CH14+1850</f>
        <v>15000</v>
      </c>
      <c r="CI15" s="30">
        <f t="shared" ref="CI15" si="153">CI14+1850</f>
        <v>15000</v>
      </c>
      <c r="CJ15" s="30">
        <f t="shared" ref="CJ15" si="154">CJ14+1850</f>
        <v>15000</v>
      </c>
      <c r="CK15" s="30">
        <f t="shared" ref="CK15" si="155">CK14+1850</f>
        <v>15000</v>
      </c>
      <c r="CL15" s="30">
        <f t="shared" ref="CL15" si="156">CL14+1850</f>
        <v>15000</v>
      </c>
      <c r="CM15" s="30">
        <f t="shared" ref="CM15" si="157">CM14+1850</f>
        <v>15000</v>
      </c>
      <c r="CN15" s="30">
        <f t="shared" ref="CN15" si="158">CN14+1850</f>
        <v>15000</v>
      </c>
      <c r="CO15" s="30">
        <f t="shared" ref="CO15" si="159">CO14+1850</f>
        <v>15000</v>
      </c>
      <c r="CP15" s="30">
        <f t="shared" ref="CP15" si="160">CP14+1850</f>
        <v>14300</v>
      </c>
      <c r="CQ15" s="30">
        <f t="shared" ref="CQ15" si="161">CQ14+1850</f>
        <v>14300</v>
      </c>
      <c r="CR15" s="30">
        <f t="shared" ref="CR15" si="162">CR14+1850</f>
        <v>14300</v>
      </c>
      <c r="CS15" s="30">
        <f t="shared" ref="CS15" si="163">CS14+1850</f>
        <v>13600</v>
      </c>
      <c r="CT15" s="30">
        <f t="shared" ref="CT15" si="164">CT14+1850</f>
        <v>13600</v>
      </c>
      <c r="CU15" s="30">
        <f t="shared" ref="CU15" si="165">CU14+1850</f>
        <v>13600</v>
      </c>
      <c r="CV15" s="30">
        <f t="shared" ref="CV15" si="166">CV14+1850</f>
        <v>13600</v>
      </c>
      <c r="CW15" s="30">
        <f t="shared" ref="CW15" si="167">CW14+1850</f>
        <v>13600</v>
      </c>
      <c r="CX15" s="30">
        <f t="shared" ref="CX15" si="168">CX14+1850</f>
        <v>13600</v>
      </c>
      <c r="CY15" s="30">
        <f t="shared" ref="CY15" si="169">CY14+1850</f>
        <v>13600</v>
      </c>
      <c r="CZ15" s="30">
        <f t="shared" ref="CZ15" si="170">CZ14+1850</f>
        <v>12900</v>
      </c>
      <c r="DA15" s="30">
        <f t="shared" ref="DA15" si="171">DA14+1850</f>
        <v>12900</v>
      </c>
      <c r="DB15" s="30">
        <f t="shared" ref="DB15" si="172">DB14+1850</f>
        <v>12900</v>
      </c>
      <c r="DC15" s="30">
        <f>DC14+1650</f>
        <v>12000</v>
      </c>
      <c r="DD15" s="30">
        <f t="shared" ref="DD15:EF15" si="173">DD14+1650</f>
        <v>12000</v>
      </c>
      <c r="DE15" s="30">
        <f t="shared" si="173"/>
        <v>12000</v>
      </c>
      <c r="DF15" s="30">
        <f t="shared" si="173"/>
        <v>12000</v>
      </c>
      <c r="DG15" s="30">
        <f t="shared" si="173"/>
        <v>12000</v>
      </c>
      <c r="DH15" s="30">
        <f t="shared" si="173"/>
        <v>11500</v>
      </c>
      <c r="DI15" s="30">
        <f t="shared" si="173"/>
        <v>11500</v>
      </c>
      <c r="DJ15" s="30">
        <f t="shared" si="173"/>
        <v>11500</v>
      </c>
      <c r="DK15" s="30">
        <f t="shared" si="173"/>
        <v>11500</v>
      </c>
      <c r="DL15" s="30">
        <f t="shared" si="173"/>
        <v>11500</v>
      </c>
      <c r="DM15" s="30">
        <f t="shared" si="173"/>
        <v>11500</v>
      </c>
      <c r="DN15" s="30">
        <f t="shared" si="173"/>
        <v>9500</v>
      </c>
      <c r="DO15" s="30">
        <f t="shared" si="173"/>
        <v>9500</v>
      </c>
      <c r="DP15" s="30">
        <f t="shared" si="173"/>
        <v>9500</v>
      </c>
      <c r="DQ15" s="30">
        <f t="shared" si="173"/>
        <v>9500</v>
      </c>
      <c r="DR15" s="30">
        <f t="shared" si="173"/>
        <v>9500</v>
      </c>
      <c r="DS15" s="30">
        <f t="shared" si="173"/>
        <v>10000</v>
      </c>
      <c r="DT15" s="30">
        <f t="shared" si="173"/>
        <v>10000</v>
      </c>
      <c r="DU15" s="30">
        <f t="shared" si="173"/>
        <v>9500</v>
      </c>
      <c r="DV15" s="30">
        <f t="shared" si="173"/>
        <v>9500</v>
      </c>
      <c r="DW15" s="30">
        <f t="shared" si="173"/>
        <v>9500</v>
      </c>
      <c r="DX15" s="30">
        <f t="shared" si="173"/>
        <v>9500</v>
      </c>
      <c r="DY15" s="30">
        <f t="shared" si="173"/>
        <v>9500</v>
      </c>
      <c r="DZ15" s="30">
        <f t="shared" si="173"/>
        <v>10000</v>
      </c>
      <c r="EA15" s="30">
        <f t="shared" si="173"/>
        <v>10000</v>
      </c>
      <c r="EB15" s="30">
        <f t="shared" si="173"/>
        <v>9500</v>
      </c>
      <c r="EC15" s="30">
        <f t="shared" si="173"/>
        <v>9500</v>
      </c>
      <c r="ED15" s="30">
        <f t="shared" si="173"/>
        <v>9500</v>
      </c>
      <c r="EE15" s="30">
        <f t="shared" si="173"/>
        <v>9500</v>
      </c>
      <c r="EF15" s="30">
        <f t="shared" si="173"/>
        <v>10500</v>
      </c>
    </row>
    <row r="16" spans="1:136">
      <c r="A16" s="14" t="s">
        <v>7</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row>
    <row r="17" spans="1:136">
      <c r="A17" s="30">
        <v>1</v>
      </c>
      <c r="B17" s="30">
        <f t="shared" ref="B17:M17" si="174">B8+4500</f>
        <v>11500</v>
      </c>
      <c r="C17" s="30">
        <f t="shared" si="174"/>
        <v>11500</v>
      </c>
      <c r="D17" s="30">
        <f t="shared" si="174"/>
        <v>11800</v>
      </c>
      <c r="E17" s="30">
        <f t="shared" si="174"/>
        <v>11800</v>
      </c>
      <c r="F17" s="30">
        <f t="shared" si="174"/>
        <v>13900</v>
      </c>
      <c r="G17" s="30">
        <f t="shared" si="174"/>
        <v>13900</v>
      </c>
      <c r="H17" s="30">
        <f t="shared" si="174"/>
        <v>13900</v>
      </c>
      <c r="I17" s="30">
        <f t="shared" si="174"/>
        <v>15200</v>
      </c>
      <c r="J17" s="30">
        <f t="shared" si="174"/>
        <v>15200</v>
      </c>
      <c r="K17" s="30">
        <f t="shared" si="174"/>
        <v>16600</v>
      </c>
      <c r="L17" s="30">
        <f t="shared" si="174"/>
        <v>19200</v>
      </c>
      <c r="M17" s="30">
        <f t="shared" si="174"/>
        <v>17000</v>
      </c>
      <c r="N17" s="30">
        <f>N8+9000</f>
        <v>29900</v>
      </c>
      <c r="O17" s="30">
        <f t="shared" ref="O17:X17" si="175">O8+9000</f>
        <v>34700</v>
      </c>
      <c r="P17" s="30">
        <f t="shared" si="175"/>
        <v>42500</v>
      </c>
      <c r="Q17" s="30">
        <f t="shared" si="175"/>
        <v>42500</v>
      </c>
      <c r="R17" s="30">
        <f t="shared" si="175"/>
        <v>41200</v>
      </c>
      <c r="S17" s="30">
        <f t="shared" si="175"/>
        <v>41200</v>
      </c>
      <c r="T17" s="30">
        <f t="shared" si="175"/>
        <v>45000</v>
      </c>
      <c r="U17" s="30">
        <f t="shared" si="175"/>
        <v>45000</v>
      </c>
      <c r="V17" s="30">
        <f t="shared" si="175"/>
        <v>43500</v>
      </c>
      <c r="W17" s="30">
        <f t="shared" si="175"/>
        <v>43500</v>
      </c>
      <c r="X17" s="30">
        <f t="shared" si="175"/>
        <v>39900</v>
      </c>
      <c r="Y17" s="30">
        <f>Y8+8500</f>
        <v>31950</v>
      </c>
      <c r="Z17" s="30">
        <f t="shared" ref="Z17:AV17" si="176">Z8+8500</f>
        <v>25950</v>
      </c>
      <c r="AA17" s="30">
        <f t="shared" si="176"/>
        <v>25250</v>
      </c>
      <c r="AB17" s="30">
        <f t="shared" si="176"/>
        <v>25250</v>
      </c>
      <c r="AC17" s="30">
        <f t="shared" si="176"/>
        <v>25250</v>
      </c>
      <c r="AD17" s="30">
        <f t="shared" si="176"/>
        <v>24550</v>
      </c>
      <c r="AE17" s="30">
        <f t="shared" si="176"/>
        <v>24550</v>
      </c>
      <c r="AF17" s="30">
        <f t="shared" si="176"/>
        <v>21950</v>
      </c>
      <c r="AG17" s="30">
        <f t="shared" si="176"/>
        <v>21950</v>
      </c>
      <c r="AH17" s="30">
        <f t="shared" si="176"/>
        <v>21950</v>
      </c>
      <c r="AI17" s="30">
        <f t="shared" si="176"/>
        <v>21950</v>
      </c>
      <c r="AJ17" s="30">
        <f t="shared" si="176"/>
        <v>24750</v>
      </c>
      <c r="AK17" s="30">
        <f t="shared" si="176"/>
        <v>24750</v>
      </c>
      <c r="AL17" s="30">
        <f t="shared" si="176"/>
        <v>27450</v>
      </c>
      <c r="AM17" s="30">
        <f t="shared" si="176"/>
        <v>27450</v>
      </c>
      <c r="AN17" s="30">
        <f t="shared" si="176"/>
        <v>30450</v>
      </c>
      <c r="AO17" s="30">
        <f t="shared" si="176"/>
        <v>30450</v>
      </c>
      <c r="AP17" s="30">
        <f t="shared" si="176"/>
        <v>27450</v>
      </c>
      <c r="AQ17" s="30">
        <f t="shared" si="176"/>
        <v>27450</v>
      </c>
      <c r="AR17" s="30">
        <f t="shared" si="176"/>
        <v>28950</v>
      </c>
      <c r="AS17" s="30">
        <f t="shared" si="176"/>
        <v>28950</v>
      </c>
      <c r="AT17" s="30">
        <f t="shared" si="176"/>
        <v>28950</v>
      </c>
      <c r="AU17" s="30">
        <f t="shared" si="176"/>
        <v>28950</v>
      </c>
      <c r="AV17" s="30">
        <f t="shared" si="176"/>
        <v>28950</v>
      </c>
      <c r="AW17" s="30">
        <f t="shared" ref="AW17:BW17" si="177">AW8+8500</f>
        <v>28950</v>
      </c>
      <c r="AX17" s="30">
        <f t="shared" si="177"/>
        <v>30450</v>
      </c>
      <c r="AY17" s="30">
        <f t="shared" si="177"/>
        <v>30450</v>
      </c>
      <c r="AZ17" s="30">
        <f t="shared" si="177"/>
        <v>30450</v>
      </c>
      <c r="BA17" s="30">
        <f t="shared" si="177"/>
        <v>27450</v>
      </c>
      <c r="BB17" s="30">
        <f t="shared" si="177"/>
        <v>27450</v>
      </c>
      <c r="BC17" s="30">
        <f t="shared" si="177"/>
        <v>27450</v>
      </c>
      <c r="BD17" s="30">
        <f t="shared" si="177"/>
        <v>27450</v>
      </c>
      <c r="BE17" s="30">
        <f t="shared" si="177"/>
        <v>27450</v>
      </c>
      <c r="BF17" s="30">
        <f t="shared" si="177"/>
        <v>28950</v>
      </c>
      <c r="BG17" s="30">
        <f t="shared" si="177"/>
        <v>28950</v>
      </c>
      <c r="BH17" s="30">
        <f t="shared" si="177"/>
        <v>28950</v>
      </c>
      <c r="BI17" s="30">
        <f t="shared" si="177"/>
        <v>31950</v>
      </c>
      <c r="BJ17" s="30">
        <f t="shared" si="177"/>
        <v>31950</v>
      </c>
      <c r="BK17" s="30">
        <f t="shared" si="177"/>
        <v>31950</v>
      </c>
      <c r="BL17" s="30">
        <f t="shared" si="177"/>
        <v>31950</v>
      </c>
      <c r="BM17" s="30">
        <f t="shared" si="177"/>
        <v>31950</v>
      </c>
      <c r="BN17" s="30">
        <f t="shared" si="177"/>
        <v>31950</v>
      </c>
      <c r="BO17" s="30">
        <f t="shared" si="177"/>
        <v>34350</v>
      </c>
      <c r="BP17" s="30">
        <f t="shared" si="177"/>
        <v>34350</v>
      </c>
      <c r="BQ17" s="30">
        <f t="shared" si="177"/>
        <v>38250</v>
      </c>
      <c r="BR17" s="30">
        <f t="shared" si="177"/>
        <v>40750</v>
      </c>
      <c r="BS17" s="30">
        <f t="shared" si="177"/>
        <v>40750</v>
      </c>
      <c r="BT17" s="30">
        <f t="shared" si="177"/>
        <v>40750</v>
      </c>
      <c r="BU17" s="30">
        <f t="shared" si="177"/>
        <v>40750</v>
      </c>
      <c r="BV17" s="30">
        <f t="shared" si="177"/>
        <v>40750</v>
      </c>
      <c r="BW17" s="30">
        <f t="shared" si="177"/>
        <v>31950</v>
      </c>
      <c r="BX17" s="30">
        <f t="shared" ref="BX17:CF17" si="178">BX8+8500</f>
        <v>27450</v>
      </c>
      <c r="BY17" s="30">
        <f t="shared" si="178"/>
        <v>27450</v>
      </c>
      <c r="BZ17" s="30">
        <f t="shared" si="178"/>
        <v>25950</v>
      </c>
      <c r="CA17" s="30">
        <f t="shared" si="178"/>
        <v>25950</v>
      </c>
      <c r="CB17" s="30">
        <f t="shared" si="178"/>
        <v>25950</v>
      </c>
      <c r="CC17" s="30">
        <f t="shared" si="178"/>
        <v>27450</v>
      </c>
      <c r="CD17" s="30">
        <f t="shared" si="178"/>
        <v>27450</v>
      </c>
      <c r="CE17" s="30">
        <f t="shared" si="178"/>
        <v>27450</v>
      </c>
      <c r="CF17" s="30">
        <f t="shared" si="178"/>
        <v>23850</v>
      </c>
      <c r="CG17" s="30">
        <f>CG8+6500</f>
        <v>18650</v>
      </c>
      <c r="CH17" s="30">
        <f t="shared" ref="CH17:DB17" si="179">CH8+6500</f>
        <v>18650</v>
      </c>
      <c r="CI17" s="30">
        <f t="shared" si="179"/>
        <v>18650</v>
      </c>
      <c r="CJ17" s="30">
        <f t="shared" si="179"/>
        <v>18650</v>
      </c>
      <c r="CK17" s="30">
        <f t="shared" si="179"/>
        <v>18650</v>
      </c>
      <c r="CL17" s="30">
        <f t="shared" si="179"/>
        <v>18650</v>
      </c>
      <c r="CM17" s="30">
        <f t="shared" si="179"/>
        <v>18650</v>
      </c>
      <c r="CN17" s="30">
        <f t="shared" si="179"/>
        <v>18650</v>
      </c>
      <c r="CO17" s="30">
        <f t="shared" si="179"/>
        <v>18650</v>
      </c>
      <c r="CP17" s="30">
        <f t="shared" si="179"/>
        <v>17950</v>
      </c>
      <c r="CQ17" s="30">
        <f t="shared" si="179"/>
        <v>17950</v>
      </c>
      <c r="CR17" s="30">
        <f t="shared" si="179"/>
        <v>17950</v>
      </c>
      <c r="CS17" s="30">
        <f t="shared" si="179"/>
        <v>17250</v>
      </c>
      <c r="CT17" s="30">
        <f t="shared" si="179"/>
        <v>17250</v>
      </c>
      <c r="CU17" s="30">
        <f t="shared" si="179"/>
        <v>17250</v>
      </c>
      <c r="CV17" s="30">
        <f t="shared" si="179"/>
        <v>17250</v>
      </c>
      <c r="CW17" s="30">
        <f t="shared" si="179"/>
        <v>17250</v>
      </c>
      <c r="CX17" s="30">
        <f t="shared" si="179"/>
        <v>17250</v>
      </c>
      <c r="CY17" s="30">
        <f t="shared" si="179"/>
        <v>17250</v>
      </c>
      <c r="CZ17" s="30">
        <f t="shared" si="179"/>
        <v>16550</v>
      </c>
      <c r="DA17" s="30">
        <f t="shared" si="179"/>
        <v>16550</v>
      </c>
      <c r="DB17" s="30">
        <f t="shared" si="179"/>
        <v>16550</v>
      </c>
      <c r="DC17" s="30">
        <f>DC8+5500</f>
        <v>14850</v>
      </c>
      <c r="DD17" s="30">
        <f t="shared" ref="DD17:EF17" si="180">DD8+5500</f>
        <v>14850</v>
      </c>
      <c r="DE17" s="30">
        <f t="shared" si="180"/>
        <v>14850</v>
      </c>
      <c r="DF17" s="30">
        <f t="shared" si="180"/>
        <v>14850</v>
      </c>
      <c r="DG17" s="30">
        <f t="shared" si="180"/>
        <v>14850</v>
      </c>
      <c r="DH17" s="30">
        <f t="shared" si="180"/>
        <v>14350</v>
      </c>
      <c r="DI17" s="30">
        <f t="shared" si="180"/>
        <v>14350</v>
      </c>
      <c r="DJ17" s="30">
        <f t="shared" si="180"/>
        <v>14350</v>
      </c>
      <c r="DK17" s="30">
        <f t="shared" si="180"/>
        <v>14350</v>
      </c>
      <c r="DL17" s="30">
        <f t="shared" si="180"/>
        <v>14350</v>
      </c>
      <c r="DM17" s="30">
        <f t="shared" si="180"/>
        <v>14350</v>
      </c>
      <c r="DN17" s="30">
        <f t="shared" si="180"/>
        <v>12350</v>
      </c>
      <c r="DO17" s="30">
        <f t="shared" si="180"/>
        <v>12350</v>
      </c>
      <c r="DP17" s="30">
        <f t="shared" si="180"/>
        <v>12350</v>
      </c>
      <c r="DQ17" s="30">
        <f t="shared" si="180"/>
        <v>12350</v>
      </c>
      <c r="DR17" s="30">
        <f t="shared" si="180"/>
        <v>12350</v>
      </c>
      <c r="DS17" s="30">
        <f t="shared" si="180"/>
        <v>12850</v>
      </c>
      <c r="DT17" s="30">
        <f t="shared" si="180"/>
        <v>12850</v>
      </c>
      <c r="DU17" s="30">
        <f t="shared" si="180"/>
        <v>12350</v>
      </c>
      <c r="DV17" s="30">
        <f t="shared" si="180"/>
        <v>12350</v>
      </c>
      <c r="DW17" s="30">
        <f t="shared" si="180"/>
        <v>12350</v>
      </c>
      <c r="DX17" s="30">
        <f t="shared" si="180"/>
        <v>12350</v>
      </c>
      <c r="DY17" s="30">
        <f t="shared" si="180"/>
        <v>12350</v>
      </c>
      <c r="DZ17" s="30">
        <f t="shared" si="180"/>
        <v>12850</v>
      </c>
      <c r="EA17" s="30">
        <f t="shared" si="180"/>
        <v>12850</v>
      </c>
      <c r="EB17" s="30">
        <f t="shared" si="180"/>
        <v>12350</v>
      </c>
      <c r="EC17" s="30">
        <f t="shared" si="180"/>
        <v>12350</v>
      </c>
      <c r="ED17" s="30">
        <f t="shared" si="180"/>
        <v>12350</v>
      </c>
      <c r="EE17" s="30">
        <f t="shared" si="180"/>
        <v>12350</v>
      </c>
      <c r="EF17" s="30">
        <f t="shared" si="180"/>
        <v>13350</v>
      </c>
    </row>
    <row r="18" spans="1:136">
      <c r="A18" s="10">
        <v>2</v>
      </c>
      <c r="B18" s="30">
        <f t="shared" ref="B18:M18" si="181">B17+1500</f>
        <v>13000</v>
      </c>
      <c r="C18" s="30">
        <f t="shared" si="181"/>
        <v>13000</v>
      </c>
      <c r="D18" s="30">
        <f t="shared" si="181"/>
        <v>13300</v>
      </c>
      <c r="E18" s="30">
        <f t="shared" si="181"/>
        <v>13300</v>
      </c>
      <c r="F18" s="30">
        <f t="shared" si="181"/>
        <v>15400</v>
      </c>
      <c r="G18" s="30">
        <f t="shared" si="181"/>
        <v>15400</v>
      </c>
      <c r="H18" s="30">
        <f t="shared" si="181"/>
        <v>15400</v>
      </c>
      <c r="I18" s="30">
        <f t="shared" si="181"/>
        <v>16700</v>
      </c>
      <c r="J18" s="30">
        <f t="shared" si="181"/>
        <v>16700</v>
      </c>
      <c r="K18" s="30">
        <f t="shared" si="181"/>
        <v>18100</v>
      </c>
      <c r="L18" s="30">
        <f t="shared" si="181"/>
        <v>20700</v>
      </c>
      <c r="M18" s="30">
        <f t="shared" si="181"/>
        <v>18500</v>
      </c>
      <c r="N18" s="30">
        <f>N17+2000</f>
        <v>31900</v>
      </c>
      <c r="O18" s="30">
        <f t="shared" ref="O18:X18" si="182">O17+2000</f>
        <v>36700</v>
      </c>
      <c r="P18" s="30">
        <f t="shared" si="182"/>
        <v>44500</v>
      </c>
      <c r="Q18" s="30">
        <f t="shared" si="182"/>
        <v>44500</v>
      </c>
      <c r="R18" s="30">
        <f t="shared" si="182"/>
        <v>43200</v>
      </c>
      <c r="S18" s="30">
        <f t="shared" si="182"/>
        <v>43200</v>
      </c>
      <c r="T18" s="30">
        <f t="shared" si="182"/>
        <v>47000</v>
      </c>
      <c r="U18" s="30">
        <f t="shared" si="182"/>
        <v>47000</v>
      </c>
      <c r="V18" s="30">
        <f t="shared" si="182"/>
        <v>45500</v>
      </c>
      <c r="W18" s="30">
        <f t="shared" si="182"/>
        <v>45500</v>
      </c>
      <c r="X18" s="30">
        <f t="shared" si="182"/>
        <v>41900</v>
      </c>
      <c r="Y18" s="30">
        <f>Y17+1850</f>
        <v>33800</v>
      </c>
      <c r="Z18" s="30">
        <f t="shared" ref="Z18:AV18" si="183">Z17+1850</f>
        <v>27800</v>
      </c>
      <c r="AA18" s="30">
        <f t="shared" si="183"/>
        <v>27100</v>
      </c>
      <c r="AB18" s="30">
        <f t="shared" si="183"/>
        <v>27100</v>
      </c>
      <c r="AC18" s="30">
        <f t="shared" si="183"/>
        <v>27100</v>
      </c>
      <c r="AD18" s="30">
        <f t="shared" si="183"/>
        <v>26400</v>
      </c>
      <c r="AE18" s="30">
        <f t="shared" si="183"/>
        <v>26400</v>
      </c>
      <c r="AF18" s="30">
        <f t="shared" si="183"/>
        <v>23800</v>
      </c>
      <c r="AG18" s="30">
        <f t="shared" si="183"/>
        <v>23800</v>
      </c>
      <c r="AH18" s="30">
        <f t="shared" si="183"/>
        <v>23800</v>
      </c>
      <c r="AI18" s="30">
        <f t="shared" si="183"/>
        <v>23800</v>
      </c>
      <c r="AJ18" s="30">
        <f t="shared" si="183"/>
        <v>26600</v>
      </c>
      <c r="AK18" s="30">
        <f t="shared" si="183"/>
        <v>26600</v>
      </c>
      <c r="AL18" s="30">
        <f t="shared" si="183"/>
        <v>29300</v>
      </c>
      <c r="AM18" s="30">
        <f t="shared" si="183"/>
        <v>29300</v>
      </c>
      <c r="AN18" s="30">
        <f t="shared" si="183"/>
        <v>32300</v>
      </c>
      <c r="AO18" s="30">
        <f t="shared" si="183"/>
        <v>32300</v>
      </c>
      <c r="AP18" s="30">
        <f t="shared" si="183"/>
        <v>29300</v>
      </c>
      <c r="AQ18" s="30">
        <f t="shared" si="183"/>
        <v>29300</v>
      </c>
      <c r="AR18" s="30">
        <f t="shared" si="183"/>
        <v>30800</v>
      </c>
      <c r="AS18" s="30">
        <f t="shared" si="183"/>
        <v>30800</v>
      </c>
      <c r="AT18" s="30">
        <f t="shared" si="183"/>
        <v>30800</v>
      </c>
      <c r="AU18" s="30">
        <f t="shared" si="183"/>
        <v>30800</v>
      </c>
      <c r="AV18" s="30">
        <f t="shared" si="183"/>
        <v>30800</v>
      </c>
      <c r="AW18" s="30">
        <f t="shared" ref="AW18" si="184">AW17+1850</f>
        <v>30800</v>
      </c>
      <c r="AX18" s="30">
        <f t="shared" ref="AX18" si="185">AX17+1850</f>
        <v>32300</v>
      </c>
      <c r="AY18" s="30">
        <f t="shared" ref="AY18" si="186">AY17+1850</f>
        <v>32300</v>
      </c>
      <c r="AZ18" s="30">
        <f t="shared" ref="AZ18" si="187">AZ17+1850</f>
        <v>32300</v>
      </c>
      <c r="BA18" s="30">
        <f t="shared" ref="BA18" si="188">BA17+1850</f>
        <v>29300</v>
      </c>
      <c r="BB18" s="30">
        <f t="shared" ref="BB18" si="189">BB17+1850</f>
        <v>29300</v>
      </c>
      <c r="BC18" s="30">
        <f t="shared" ref="BC18" si="190">BC17+1850</f>
        <v>29300</v>
      </c>
      <c r="BD18" s="30">
        <f t="shared" ref="BD18" si="191">BD17+1850</f>
        <v>29300</v>
      </c>
      <c r="BE18" s="30">
        <f t="shared" ref="BE18" si="192">BE17+1850</f>
        <v>29300</v>
      </c>
      <c r="BF18" s="30">
        <f t="shared" ref="BF18" si="193">BF17+1850</f>
        <v>30800</v>
      </c>
      <c r="BG18" s="30">
        <f t="shared" ref="BG18" si="194">BG17+1850</f>
        <v>30800</v>
      </c>
      <c r="BH18" s="30">
        <f t="shared" ref="BH18" si="195">BH17+1850</f>
        <v>30800</v>
      </c>
      <c r="BI18" s="30">
        <f t="shared" ref="BI18" si="196">BI17+1850</f>
        <v>33800</v>
      </c>
      <c r="BJ18" s="30">
        <f t="shared" ref="BJ18" si="197">BJ17+1850</f>
        <v>33800</v>
      </c>
      <c r="BK18" s="30">
        <f t="shared" ref="BK18" si="198">BK17+1850</f>
        <v>33800</v>
      </c>
      <c r="BL18" s="30">
        <f t="shared" ref="BL18" si="199">BL17+1850</f>
        <v>33800</v>
      </c>
      <c r="BM18" s="30">
        <f t="shared" ref="BM18" si="200">BM17+1850</f>
        <v>33800</v>
      </c>
      <c r="BN18" s="30">
        <f t="shared" ref="BN18" si="201">BN17+1850</f>
        <v>33800</v>
      </c>
      <c r="BO18" s="30">
        <f t="shared" ref="BO18" si="202">BO17+1850</f>
        <v>36200</v>
      </c>
      <c r="BP18" s="30">
        <f t="shared" ref="BP18" si="203">BP17+1850</f>
        <v>36200</v>
      </c>
      <c r="BQ18" s="30">
        <f t="shared" ref="BQ18" si="204">BQ17+1850</f>
        <v>40100</v>
      </c>
      <c r="BR18" s="30">
        <f t="shared" ref="BR18" si="205">BR17+1850</f>
        <v>42600</v>
      </c>
      <c r="BS18" s="30">
        <f t="shared" ref="BS18" si="206">BS17+1850</f>
        <v>42600</v>
      </c>
      <c r="BT18" s="30">
        <f t="shared" ref="BT18" si="207">BT17+1850</f>
        <v>42600</v>
      </c>
      <c r="BU18" s="30">
        <f t="shared" ref="BU18" si="208">BU17+1850</f>
        <v>42600</v>
      </c>
      <c r="BV18" s="30">
        <f t="shared" ref="BV18" si="209">BV17+1850</f>
        <v>42600</v>
      </c>
      <c r="BW18" s="30">
        <f t="shared" ref="BW18:BX18" si="210">BW17+1850</f>
        <v>33800</v>
      </c>
      <c r="BX18" s="30">
        <f t="shared" si="210"/>
        <v>29300</v>
      </c>
      <c r="BY18" s="30">
        <f t="shared" ref="BY18" si="211">BY17+1850</f>
        <v>29300</v>
      </c>
      <c r="BZ18" s="30">
        <f t="shared" ref="BZ18" si="212">BZ17+1850</f>
        <v>27800</v>
      </c>
      <c r="CA18" s="30">
        <f t="shared" ref="CA18" si="213">CA17+1850</f>
        <v>27800</v>
      </c>
      <c r="CB18" s="30">
        <f t="shared" ref="CB18" si="214">CB17+1850</f>
        <v>27800</v>
      </c>
      <c r="CC18" s="30">
        <f t="shared" ref="CC18" si="215">CC17+1850</f>
        <v>29300</v>
      </c>
      <c r="CD18" s="30">
        <f t="shared" ref="CD18" si="216">CD17+1850</f>
        <v>29300</v>
      </c>
      <c r="CE18" s="30">
        <f t="shared" ref="CE18" si="217">CE17+1850</f>
        <v>29300</v>
      </c>
      <c r="CF18" s="30">
        <f t="shared" ref="CF18:CG18" si="218">CF17+1850</f>
        <v>25700</v>
      </c>
      <c r="CG18" s="30">
        <f t="shared" si="218"/>
        <v>20500</v>
      </c>
      <c r="CH18" s="30">
        <f t="shared" ref="CH18" si="219">CH17+1850</f>
        <v>20500</v>
      </c>
      <c r="CI18" s="30">
        <f t="shared" ref="CI18" si="220">CI17+1850</f>
        <v>20500</v>
      </c>
      <c r="CJ18" s="30">
        <f t="shared" ref="CJ18" si="221">CJ17+1850</f>
        <v>20500</v>
      </c>
      <c r="CK18" s="30">
        <f t="shared" ref="CK18" si="222">CK17+1850</f>
        <v>20500</v>
      </c>
      <c r="CL18" s="30">
        <f t="shared" ref="CL18" si="223">CL17+1850</f>
        <v>20500</v>
      </c>
      <c r="CM18" s="30">
        <f t="shared" ref="CM18" si="224">CM17+1850</f>
        <v>20500</v>
      </c>
      <c r="CN18" s="30">
        <f t="shared" ref="CN18" si="225">CN17+1850</f>
        <v>20500</v>
      </c>
      <c r="CO18" s="30">
        <f t="shared" ref="CO18" si="226">CO17+1850</f>
        <v>20500</v>
      </c>
      <c r="CP18" s="30">
        <f t="shared" ref="CP18" si="227">CP17+1850</f>
        <v>19800</v>
      </c>
      <c r="CQ18" s="30">
        <f t="shared" ref="CQ18" si="228">CQ17+1850</f>
        <v>19800</v>
      </c>
      <c r="CR18" s="30">
        <f t="shared" ref="CR18" si="229">CR17+1850</f>
        <v>19800</v>
      </c>
      <c r="CS18" s="30">
        <f t="shared" ref="CS18" si="230">CS17+1850</f>
        <v>19100</v>
      </c>
      <c r="CT18" s="30">
        <f t="shared" ref="CT18" si="231">CT17+1850</f>
        <v>19100</v>
      </c>
      <c r="CU18" s="30">
        <f t="shared" ref="CU18" si="232">CU17+1850</f>
        <v>19100</v>
      </c>
      <c r="CV18" s="30">
        <f t="shared" ref="CV18" si="233">CV17+1850</f>
        <v>19100</v>
      </c>
      <c r="CW18" s="30">
        <f t="shared" ref="CW18" si="234">CW17+1850</f>
        <v>19100</v>
      </c>
      <c r="CX18" s="30">
        <f t="shared" ref="CX18" si="235">CX17+1850</f>
        <v>19100</v>
      </c>
      <c r="CY18" s="30">
        <f t="shared" ref="CY18" si="236">CY17+1850</f>
        <v>19100</v>
      </c>
      <c r="CZ18" s="30">
        <f t="shared" ref="CZ18" si="237">CZ17+1850</f>
        <v>18400</v>
      </c>
      <c r="DA18" s="30">
        <f t="shared" ref="DA18" si="238">DA17+1850</f>
        <v>18400</v>
      </c>
      <c r="DB18" s="30">
        <f t="shared" ref="DB18" si="239">DB17+1850</f>
        <v>18400</v>
      </c>
      <c r="DC18" s="30">
        <f>DC17+1650</f>
        <v>16500</v>
      </c>
      <c r="DD18" s="30">
        <f t="shared" ref="DD18:EF18" si="240">DD17+1650</f>
        <v>16500</v>
      </c>
      <c r="DE18" s="30">
        <f t="shared" si="240"/>
        <v>16500</v>
      </c>
      <c r="DF18" s="30">
        <f t="shared" si="240"/>
        <v>16500</v>
      </c>
      <c r="DG18" s="30">
        <f t="shared" si="240"/>
        <v>16500</v>
      </c>
      <c r="DH18" s="30">
        <f t="shared" si="240"/>
        <v>16000</v>
      </c>
      <c r="DI18" s="30">
        <f t="shared" si="240"/>
        <v>16000</v>
      </c>
      <c r="DJ18" s="30">
        <f t="shared" si="240"/>
        <v>16000</v>
      </c>
      <c r="DK18" s="30">
        <f t="shared" si="240"/>
        <v>16000</v>
      </c>
      <c r="DL18" s="30">
        <f t="shared" si="240"/>
        <v>16000</v>
      </c>
      <c r="DM18" s="30">
        <f t="shared" si="240"/>
        <v>16000</v>
      </c>
      <c r="DN18" s="30">
        <f t="shared" si="240"/>
        <v>14000</v>
      </c>
      <c r="DO18" s="30">
        <f t="shared" si="240"/>
        <v>14000</v>
      </c>
      <c r="DP18" s="30">
        <f t="shared" si="240"/>
        <v>14000</v>
      </c>
      <c r="DQ18" s="30">
        <f t="shared" si="240"/>
        <v>14000</v>
      </c>
      <c r="DR18" s="30">
        <f t="shared" si="240"/>
        <v>14000</v>
      </c>
      <c r="DS18" s="30">
        <f t="shared" si="240"/>
        <v>14500</v>
      </c>
      <c r="DT18" s="30">
        <f t="shared" si="240"/>
        <v>14500</v>
      </c>
      <c r="DU18" s="30">
        <f t="shared" si="240"/>
        <v>14000</v>
      </c>
      <c r="DV18" s="30">
        <f t="shared" si="240"/>
        <v>14000</v>
      </c>
      <c r="DW18" s="30">
        <f t="shared" si="240"/>
        <v>14000</v>
      </c>
      <c r="DX18" s="30">
        <f t="shared" si="240"/>
        <v>14000</v>
      </c>
      <c r="DY18" s="30">
        <f t="shared" si="240"/>
        <v>14000</v>
      </c>
      <c r="DZ18" s="30">
        <f t="shared" si="240"/>
        <v>14500</v>
      </c>
      <c r="EA18" s="30">
        <f t="shared" si="240"/>
        <v>14500</v>
      </c>
      <c r="EB18" s="30">
        <f t="shared" si="240"/>
        <v>14000</v>
      </c>
      <c r="EC18" s="30">
        <f t="shared" si="240"/>
        <v>14000</v>
      </c>
      <c r="ED18" s="30">
        <f t="shared" si="240"/>
        <v>14000</v>
      </c>
      <c r="EE18" s="30">
        <f t="shared" si="240"/>
        <v>14000</v>
      </c>
      <c r="EF18" s="30">
        <f t="shared" si="240"/>
        <v>15000</v>
      </c>
    </row>
    <row r="19" spans="1:136">
      <c r="A19" s="34" t="s">
        <v>8</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row>
    <row r="20" spans="1:136">
      <c r="A20" s="30">
        <v>1</v>
      </c>
      <c r="B20" s="30">
        <f t="shared" ref="B20:M20" si="241">B8+7500</f>
        <v>14500</v>
      </c>
      <c r="C20" s="30">
        <f t="shared" si="241"/>
        <v>14500</v>
      </c>
      <c r="D20" s="30">
        <f t="shared" si="241"/>
        <v>14800</v>
      </c>
      <c r="E20" s="30">
        <f t="shared" si="241"/>
        <v>14800</v>
      </c>
      <c r="F20" s="30">
        <f t="shared" si="241"/>
        <v>16900</v>
      </c>
      <c r="G20" s="30">
        <f t="shared" si="241"/>
        <v>16900</v>
      </c>
      <c r="H20" s="30">
        <f t="shared" si="241"/>
        <v>16900</v>
      </c>
      <c r="I20" s="30">
        <f t="shared" si="241"/>
        <v>18200</v>
      </c>
      <c r="J20" s="30">
        <f t="shared" si="241"/>
        <v>18200</v>
      </c>
      <c r="K20" s="30">
        <f t="shared" si="241"/>
        <v>19600</v>
      </c>
      <c r="L20" s="30">
        <f t="shared" si="241"/>
        <v>22200</v>
      </c>
      <c r="M20" s="30">
        <f t="shared" si="241"/>
        <v>20000</v>
      </c>
      <c r="N20" s="30">
        <f>N8+10500</f>
        <v>31400</v>
      </c>
      <c r="O20" s="30">
        <f t="shared" ref="O20:X20" si="242">O8+10500</f>
        <v>36200</v>
      </c>
      <c r="P20" s="30">
        <f t="shared" si="242"/>
        <v>44000</v>
      </c>
      <c r="Q20" s="30">
        <f t="shared" si="242"/>
        <v>44000</v>
      </c>
      <c r="R20" s="30">
        <f t="shared" si="242"/>
        <v>42700</v>
      </c>
      <c r="S20" s="30">
        <f t="shared" si="242"/>
        <v>42700</v>
      </c>
      <c r="T20" s="30">
        <f t="shared" si="242"/>
        <v>46500</v>
      </c>
      <c r="U20" s="30">
        <f t="shared" si="242"/>
        <v>46500</v>
      </c>
      <c r="V20" s="30">
        <f t="shared" si="242"/>
        <v>45000</v>
      </c>
      <c r="W20" s="30">
        <f t="shared" si="242"/>
        <v>45000</v>
      </c>
      <c r="X20" s="30">
        <f t="shared" si="242"/>
        <v>41400</v>
      </c>
      <c r="Y20" s="30">
        <f>Y8+10000</f>
        <v>33450</v>
      </c>
      <c r="Z20" s="30">
        <f t="shared" ref="Z20:AV20" si="243">Z8+10000</f>
        <v>27450</v>
      </c>
      <c r="AA20" s="30">
        <f t="shared" si="243"/>
        <v>26750</v>
      </c>
      <c r="AB20" s="30">
        <f t="shared" si="243"/>
        <v>26750</v>
      </c>
      <c r="AC20" s="30">
        <f t="shared" si="243"/>
        <v>26750</v>
      </c>
      <c r="AD20" s="30">
        <f t="shared" si="243"/>
        <v>26050</v>
      </c>
      <c r="AE20" s="30">
        <f t="shared" si="243"/>
        <v>26050</v>
      </c>
      <c r="AF20" s="30">
        <f t="shared" si="243"/>
        <v>23450</v>
      </c>
      <c r="AG20" s="30">
        <f t="shared" si="243"/>
        <v>23450</v>
      </c>
      <c r="AH20" s="30">
        <f t="shared" si="243"/>
        <v>23450</v>
      </c>
      <c r="AI20" s="30">
        <f t="shared" si="243"/>
        <v>23450</v>
      </c>
      <c r="AJ20" s="30">
        <f t="shared" si="243"/>
        <v>26250</v>
      </c>
      <c r="AK20" s="30">
        <f t="shared" si="243"/>
        <v>26250</v>
      </c>
      <c r="AL20" s="30">
        <f t="shared" si="243"/>
        <v>28950</v>
      </c>
      <c r="AM20" s="30">
        <f t="shared" si="243"/>
        <v>28950</v>
      </c>
      <c r="AN20" s="30">
        <f t="shared" si="243"/>
        <v>31950</v>
      </c>
      <c r="AO20" s="30">
        <f t="shared" si="243"/>
        <v>31950</v>
      </c>
      <c r="AP20" s="30">
        <f t="shared" si="243"/>
        <v>28950</v>
      </c>
      <c r="AQ20" s="30">
        <f t="shared" si="243"/>
        <v>28950</v>
      </c>
      <c r="AR20" s="30">
        <f t="shared" si="243"/>
        <v>30450</v>
      </c>
      <c r="AS20" s="30">
        <f t="shared" si="243"/>
        <v>30450</v>
      </c>
      <c r="AT20" s="30">
        <f t="shared" si="243"/>
        <v>30450</v>
      </c>
      <c r="AU20" s="30">
        <f t="shared" si="243"/>
        <v>30450</v>
      </c>
      <c r="AV20" s="30">
        <f t="shared" si="243"/>
        <v>30450</v>
      </c>
      <c r="AW20" s="30">
        <f t="shared" ref="AW20:BW20" si="244">AW8+10000</f>
        <v>30450</v>
      </c>
      <c r="AX20" s="30">
        <f t="shared" si="244"/>
        <v>31950</v>
      </c>
      <c r="AY20" s="30">
        <f t="shared" si="244"/>
        <v>31950</v>
      </c>
      <c r="AZ20" s="30">
        <f t="shared" si="244"/>
        <v>31950</v>
      </c>
      <c r="BA20" s="30">
        <f t="shared" si="244"/>
        <v>28950</v>
      </c>
      <c r="BB20" s="30">
        <f t="shared" si="244"/>
        <v>28950</v>
      </c>
      <c r="BC20" s="30">
        <f t="shared" si="244"/>
        <v>28950</v>
      </c>
      <c r="BD20" s="30">
        <f t="shared" si="244"/>
        <v>28950</v>
      </c>
      <c r="BE20" s="30">
        <f t="shared" si="244"/>
        <v>28950</v>
      </c>
      <c r="BF20" s="30">
        <f t="shared" si="244"/>
        <v>30450</v>
      </c>
      <c r="BG20" s="30">
        <f t="shared" si="244"/>
        <v>30450</v>
      </c>
      <c r="BH20" s="30">
        <f t="shared" si="244"/>
        <v>30450</v>
      </c>
      <c r="BI20" s="30">
        <f t="shared" si="244"/>
        <v>33450</v>
      </c>
      <c r="BJ20" s="30">
        <f t="shared" si="244"/>
        <v>33450</v>
      </c>
      <c r="BK20" s="30">
        <f t="shared" si="244"/>
        <v>33450</v>
      </c>
      <c r="BL20" s="30">
        <f t="shared" si="244"/>
        <v>33450</v>
      </c>
      <c r="BM20" s="30">
        <f t="shared" si="244"/>
        <v>33450</v>
      </c>
      <c r="BN20" s="30">
        <f t="shared" si="244"/>
        <v>33450</v>
      </c>
      <c r="BO20" s="30">
        <f t="shared" si="244"/>
        <v>35850</v>
      </c>
      <c r="BP20" s="30">
        <f t="shared" si="244"/>
        <v>35850</v>
      </c>
      <c r="BQ20" s="30">
        <f t="shared" si="244"/>
        <v>39750</v>
      </c>
      <c r="BR20" s="30">
        <f t="shared" si="244"/>
        <v>42250</v>
      </c>
      <c r="BS20" s="30">
        <f t="shared" si="244"/>
        <v>42250</v>
      </c>
      <c r="BT20" s="30">
        <f t="shared" si="244"/>
        <v>42250</v>
      </c>
      <c r="BU20" s="30">
        <f t="shared" si="244"/>
        <v>42250</v>
      </c>
      <c r="BV20" s="30">
        <f t="shared" si="244"/>
        <v>42250</v>
      </c>
      <c r="BW20" s="30">
        <f t="shared" si="244"/>
        <v>33450</v>
      </c>
      <c r="BX20" s="30">
        <f t="shared" ref="BX20:CF20" si="245">BX8+10000</f>
        <v>28950</v>
      </c>
      <c r="BY20" s="30">
        <f t="shared" si="245"/>
        <v>28950</v>
      </c>
      <c r="BZ20" s="30">
        <f t="shared" si="245"/>
        <v>27450</v>
      </c>
      <c r="CA20" s="30">
        <f t="shared" si="245"/>
        <v>27450</v>
      </c>
      <c r="CB20" s="30">
        <f t="shared" si="245"/>
        <v>27450</v>
      </c>
      <c r="CC20" s="30">
        <f t="shared" si="245"/>
        <v>28950</v>
      </c>
      <c r="CD20" s="30">
        <f t="shared" si="245"/>
        <v>28950</v>
      </c>
      <c r="CE20" s="30">
        <f t="shared" si="245"/>
        <v>28950</v>
      </c>
      <c r="CF20" s="30">
        <f t="shared" si="245"/>
        <v>25350</v>
      </c>
      <c r="CG20" s="30">
        <f>CG8+8500</f>
        <v>20650</v>
      </c>
      <c r="CH20" s="30">
        <f t="shared" ref="CH20:DC20" si="246">CH8+8500</f>
        <v>20650</v>
      </c>
      <c r="CI20" s="30">
        <f t="shared" si="246"/>
        <v>20650</v>
      </c>
      <c r="CJ20" s="30">
        <f t="shared" si="246"/>
        <v>20650</v>
      </c>
      <c r="CK20" s="30">
        <f t="shared" si="246"/>
        <v>20650</v>
      </c>
      <c r="CL20" s="30">
        <f t="shared" si="246"/>
        <v>20650</v>
      </c>
      <c r="CM20" s="30">
        <f t="shared" si="246"/>
        <v>20650</v>
      </c>
      <c r="CN20" s="30">
        <f t="shared" si="246"/>
        <v>20650</v>
      </c>
      <c r="CO20" s="30">
        <f t="shared" si="246"/>
        <v>20650</v>
      </c>
      <c r="CP20" s="30">
        <f t="shared" si="246"/>
        <v>19950</v>
      </c>
      <c r="CQ20" s="30">
        <f t="shared" si="246"/>
        <v>19950</v>
      </c>
      <c r="CR20" s="30">
        <f t="shared" si="246"/>
        <v>19950</v>
      </c>
      <c r="CS20" s="30">
        <f t="shared" si="246"/>
        <v>19250</v>
      </c>
      <c r="CT20" s="30">
        <f t="shared" si="246"/>
        <v>19250</v>
      </c>
      <c r="CU20" s="30">
        <f t="shared" si="246"/>
        <v>19250</v>
      </c>
      <c r="CV20" s="30">
        <f t="shared" si="246"/>
        <v>19250</v>
      </c>
      <c r="CW20" s="30">
        <f t="shared" si="246"/>
        <v>19250</v>
      </c>
      <c r="CX20" s="30">
        <f t="shared" si="246"/>
        <v>19250</v>
      </c>
      <c r="CY20" s="30">
        <f t="shared" si="246"/>
        <v>19250</v>
      </c>
      <c r="CZ20" s="30">
        <f t="shared" si="246"/>
        <v>18550</v>
      </c>
      <c r="DA20" s="30">
        <f t="shared" si="246"/>
        <v>18550</v>
      </c>
      <c r="DB20" s="30">
        <f t="shared" si="246"/>
        <v>18550</v>
      </c>
      <c r="DC20" s="30">
        <f t="shared" si="246"/>
        <v>17850</v>
      </c>
      <c r="DD20" s="30">
        <f t="shared" ref="DD20:EF20" si="247">DD8+8500</f>
        <v>17850</v>
      </c>
      <c r="DE20" s="30">
        <f t="shared" si="247"/>
        <v>17850</v>
      </c>
      <c r="DF20" s="30">
        <f t="shared" si="247"/>
        <v>17850</v>
      </c>
      <c r="DG20" s="30">
        <f t="shared" si="247"/>
        <v>17850</v>
      </c>
      <c r="DH20" s="30">
        <f t="shared" si="247"/>
        <v>17350</v>
      </c>
      <c r="DI20" s="30">
        <f t="shared" si="247"/>
        <v>17350</v>
      </c>
      <c r="DJ20" s="30">
        <f t="shared" si="247"/>
        <v>17350</v>
      </c>
      <c r="DK20" s="30">
        <f t="shared" si="247"/>
        <v>17350</v>
      </c>
      <c r="DL20" s="30">
        <f t="shared" si="247"/>
        <v>17350</v>
      </c>
      <c r="DM20" s="30">
        <f t="shared" si="247"/>
        <v>17350</v>
      </c>
      <c r="DN20" s="30">
        <f t="shared" si="247"/>
        <v>15350</v>
      </c>
      <c r="DO20" s="30">
        <f t="shared" si="247"/>
        <v>15350</v>
      </c>
      <c r="DP20" s="30">
        <f t="shared" si="247"/>
        <v>15350</v>
      </c>
      <c r="DQ20" s="30">
        <f t="shared" si="247"/>
        <v>15350</v>
      </c>
      <c r="DR20" s="30">
        <f t="shared" si="247"/>
        <v>15350</v>
      </c>
      <c r="DS20" s="30">
        <f t="shared" si="247"/>
        <v>15850</v>
      </c>
      <c r="DT20" s="30">
        <f t="shared" si="247"/>
        <v>15850</v>
      </c>
      <c r="DU20" s="30">
        <f t="shared" si="247"/>
        <v>15350</v>
      </c>
      <c r="DV20" s="30">
        <f t="shared" si="247"/>
        <v>15350</v>
      </c>
      <c r="DW20" s="30">
        <f t="shared" si="247"/>
        <v>15350</v>
      </c>
      <c r="DX20" s="30">
        <f t="shared" si="247"/>
        <v>15350</v>
      </c>
      <c r="DY20" s="30">
        <f t="shared" si="247"/>
        <v>15350</v>
      </c>
      <c r="DZ20" s="30">
        <f t="shared" si="247"/>
        <v>15850</v>
      </c>
      <c r="EA20" s="30">
        <f t="shared" si="247"/>
        <v>15850</v>
      </c>
      <c r="EB20" s="30">
        <f t="shared" si="247"/>
        <v>15350</v>
      </c>
      <c r="EC20" s="30">
        <f t="shared" si="247"/>
        <v>15350</v>
      </c>
      <c r="ED20" s="30">
        <f t="shared" si="247"/>
        <v>15350</v>
      </c>
      <c r="EE20" s="30">
        <f t="shared" si="247"/>
        <v>15350</v>
      </c>
      <c r="EF20" s="30">
        <f t="shared" si="247"/>
        <v>16350</v>
      </c>
    </row>
    <row r="21" spans="1:136">
      <c r="A21" s="10">
        <v>2</v>
      </c>
      <c r="B21" s="30">
        <f t="shared" ref="B21:M21" si="248">B20+1500</f>
        <v>16000</v>
      </c>
      <c r="C21" s="30">
        <f t="shared" si="248"/>
        <v>16000</v>
      </c>
      <c r="D21" s="30">
        <f t="shared" si="248"/>
        <v>16300</v>
      </c>
      <c r="E21" s="30">
        <f t="shared" si="248"/>
        <v>16300</v>
      </c>
      <c r="F21" s="30">
        <f t="shared" si="248"/>
        <v>18400</v>
      </c>
      <c r="G21" s="30">
        <f t="shared" si="248"/>
        <v>18400</v>
      </c>
      <c r="H21" s="30">
        <f t="shared" si="248"/>
        <v>18400</v>
      </c>
      <c r="I21" s="30">
        <f t="shared" si="248"/>
        <v>19700</v>
      </c>
      <c r="J21" s="30">
        <f t="shared" si="248"/>
        <v>19700</v>
      </c>
      <c r="K21" s="30">
        <f t="shared" si="248"/>
        <v>21100</v>
      </c>
      <c r="L21" s="30">
        <f t="shared" si="248"/>
        <v>23700</v>
      </c>
      <c r="M21" s="30">
        <f t="shared" si="248"/>
        <v>21500</v>
      </c>
      <c r="N21" s="30">
        <f>N20+2000</f>
        <v>33400</v>
      </c>
      <c r="O21" s="30">
        <f t="shared" ref="O21:X21" si="249">O20+2000</f>
        <v>38200</v>
      </c>
      <c r="P21" s="30">
        <f t="shared" si="249"/>
        <v>46000</v>
      </c>
      <c r="Q21" s="30">
        <f t="shared" si="249"/>
        <v>46000</v>
      </c>
      <c r="R21" s="30">
        <f t="shared" si="249"/>
        <v>44700</v>
      </c>
      <c r="S21" s="30">
        <f t="shared" si="249"/>
        <v>44700</v>
      </c>
      <c r="T21" s="30">
        <f t="shared" si="249"/>
        <v>48500</v>
      </c>
      <c r="U21" s="30">
        <f t="shared" si="249"/>
        <v>48500</v>
      </c>
      <c r="V21" s="30">
        <f t="shared" si="249"/>
        <v>47000</v>
      </c>
      <c r="W21" s="30">
        <f t="shared" si="249"/>
        <v>47000</v>
      </c>
      <c r="X21" s="30">
        <f t="shared" si="249"/>
        <v>43400</v>
      </c>
      <c r="Y21" s="30">
        <f>Y20+1850</f>
        <v>35300</v>
      </c>
      <c r="Z21" s="30">
        <f t="shared" ref="Z21:AV21" si="250">Z20+1850</f>
        <v>29300</v>
      </c>
      <c r="AA21" s="30">
        <f t="shared" si="250"/>
        <v>28600</v>
      </c>
      <c r="AB21" s="30">
        <f t="shared" si="250"/>
        <v>28600</v>
      </c>
      <c r="AC21" s="30">
        <f t="shared" si="250"/>
        <v>28600</v>
      </c>
      <c r="AD21" s="30">
        <f t="shared" si="250"/>
        <v>27900</v>
      </c>
      <c r="AE21" s="30">
        <f t="shared" si="250"/>
        <v>27900</v>
      </c>
      <c r="AF21" s="30">
        <f t="shared" si="250"/>
        <v>25300</v>
      </c>
      <c r="AG21" s="30">
        <f t="shared" si="250"/>
        <v>25300</v>
      </c>
      <c r="AH21" s="30">
        <f t="shared" si="250"/>
        <v>25300</v>
      </c>
      <c r="AI21" s="30">
        <f t="shared" si="250"/>
        <v>25300</v>
      </c>
      <c r="AJ21" s="30">
        <f t="shared" si="250"/>
        <v>28100</v>
      </c>
      <c r="AK21" s="30">
        <f t="shared" si="250"/>
        <v>28100</v>
      </c>
      <c r="AL21" s="30">
        <f t="shared" si="250"/>
        <v>30800</v>
      </c>
      <c r="AM21" s="30">
        <f t="shared" si="250"/>
        <v>30800</v>
      </c>
      <c r="AN21" s="30">
        <f t="shared" si="250"/>
        <v>33800</v>
      </c>
      <c r="AO21" s="30">
        <f t="shared" si="250"/>
        <v>33800</v>
      </c>
      <c r="AP21" s="30">
        <f t="shared" si="250"/>
        <v>30800</v>
      </c>
      <c r="AQ21" s="30">
        <f t="shared" si="250"/>
        <v>30800</v>
      </c>
      <c r="AR21" s="30">
        <f t="shared" si="250"/>
        <v>32300</v>
      </c>
      <c r="AS21" s="30">
        <f t="shared" si="250"/>
        <v>32300</v>
      </c>
      <c r="AT21" s="30">
        <f t="shared" si="250"/>
        <v>32300</v>
      </c>
      <c r="AU21" s="30">
        <f t="shared" si="250"/>
        <v>32300</v>
      </c>
      <c r="AV21" s="30">
        <f t="shared" si="250"/>
        <v>32300</v>
      </c>
      <c r="AW21" s="30">
        <f t="shared" ref="AW21" si="251">AW20+1850</f>
        <v>32300</v>
      </c>
      <c r="AX21" s="30">
        <f t="shared" ref="AX21" si="252">AX20+1850</f>
        <v>33800</v>
      </c>
      <c r="AY21" s="30">
        <f t="shared" ref="AY21" si="253">AY20+1850</f>
        <v>33800</v>
      </c>
      <c r="AZ21" s="30">
        <f t="shared" ref="AZ21" si="254">AZ20+1850</f>
        <v>33800</v>
      </c>
      <c r="BA21" s="30">
        <f t="shared" ref="BA21" si="255">BA20+1850</f>
        <v>30800</v>
      </c>
      <c r="BB21" s="30">
        <f t="shared" ref="BB21" si="256">BB20+1850</f>
        <v>30800</v>
      </c>
      <c r="BC21" s="30">
        <f t="shared" ref="BC21" si="257">BC20+1850</f>
        <v>30800</v>
      </c>
      <c r="BD21" s="30">
        <f t="shared" ref="BD21" si="258">BD20+1850</f>
        <v>30800</v>
      </c>
      <c r="BE21" s="30">
        <f t="shared" ref="BE21" si="259">BE20+1850</f>
        <v>30800</v>
      </c>
      <c r="BF21" s="30">
        <f t="shared" ref="BF21" si="260">BF20+1850</f>
        <v>32300</v>
      </c>
      <c r="BG21" s="30">
        <f t="shared" ref="BG21" si="261">BG20+1850</f>
        <v>32300</v>
      </c>
      <c r="BH21" s="30">
        <f t="shared" ref="BH21" si="262">BH20+1850</f>
        <v>32300</v>
      </c>
      <c r="BI21" s="30">
        <f t="shared" ref="BI21" si="263">BI20+1850</f>
        <v>35300</v>
      </c>
      <c r="BJ21" s="30">
        <f t="shared" ref="BJ21" si="264">BJ20+1850</f>
        <v>35300</v>
      </c>
      <c r="BK21" s="30">
        <f t="shared" ref="BK21" si="265">BK20+1850</f>
        <v>35300</v>
      </c>
      <c r="BL21" s="30">
        <f t="shared" ref="BL21" si="266">BL20+1850</f>
        <v>35300</v>
      </c>
      <c r="BM21" s="30">
        <f t="shared" ref="BM21" si="267">BM20+1850</f>
        <v>35300</v>
      </c>
      <c r="BN21" s="30">
        <f t="shared" ref="BN21" si="268">BN20+1850</f>
        <v>35300</v>
      </c>
      <c r="BO21" s="30">
        <f t="shared" ref="BO21" si="269">BO20+1850</f>
        <v>37700</v>
      </c>
      <c r="BP21" s="30">
        <f t="shared" ref="BP21" si="270">BP20+1850</f>
        <v>37700</v>
      </c>
      <c r="BQ21" s="30">
        <f t="shared" ref="BQ21" si="271">BQ20+1850</f>
        <v>41600</v>
      </c>
      <c r="BR21" s="30">
        <f t="shared" ref="BR21" si="272">BR20+1850</f>
        <v>44100</v>
      </c>
      <c r="BS21" s="30">
        <f t="shared" ref="BS21" si="273">BS20+1850</f>
        <v>44100</v>
      </c>
      <c r="BT21" s="30">
        <f t="shared" ref="BT21" si="274">BT20+1850</f>
        <v>44100</v>
      </c>
      <c r="BU21" s="30">
        <f t="shared" ref="BU21" si="275">BU20+1850</f>
        <v>44100</v>
      </c>
      <c r="BV21" s="30">
        <f t="shared" ref="BV21" si="276">BV20+1850</f>
        <v>44100</v>
      </c>
      <c r="BW21" s="30">
        <f t="shared" ref="BW21:BX21" si="277">BW20+1850</f>
        <v>35300</v>
      </c>
      <c r="BX21" s="30">
        <f t="shared" si="277"/>
        <v>30800</v>
      </c>
      <c r="BY21" s="30">
        <f t="shared" ref="BY21" si="278">BY20+1850</f>
        <v>30800</v>
      </c>
      <c r="BZ21" s="30">
        <f t="shared" ref="BZ21" si="279">BZ20+1850</f>
        <v>29300</v>
      </c>
      <c r="CA21" s="30">
        <f t="shared" ref="CA21" si="280">CA20+1850</f>
        <v>29300</v>
      </c>
      <c r="CB21" s="30">
        <f t="shared" ref="CB21" si="281">CB20+1850</f>
        <v>29300</v>
      </c>
      <c r="CC21" s="30">
        <f t="shared" ref="CC21" si="282">CC20+1850</f>
        <v>30800</v>
      </c>
      <c r="CD21" s="30">
        <f t="shared" ref="CD21" si="283">CD20+1850</f>
        <v>30800</v>
      </c>
      <c r="CE21" s="30">
        <f t="shared" ref="CE21" si="284">CE20+1850</f>
        <v>30800</v>
      </c>
      <c r="CF21" s="30">
        <f t="shared" ref="CF21:CG21" si="285">CF20+1850</f>
        <v>27200</v>
      </c>
      <c r="CG21" s="30">
        <f t="shared" si="285"/>
        <v>22500</v>
      </c>
      <c r="CH21" s="30">
        <f t="shared" ref="CH21" si="286">CH20+1850</f>
        <v>22500</v>
      </c>
      <c r="CI21" s="30">
        <f t="shared" ref="CI21" si="287">CI20+1850</f>
        <v>22500</v>
      </c>
      <c r="CJ21" s="30">
        <f t="shared" ref="CJ21" si="288">CJ20+1850</f>
        <v>22500</v>
      </c>
      <c r="CK21" s="30">
        <f t="shared" ref="CK21" si="289">CK20+1850</f>
        <v>22500</v>
      </c>
      <c r="CL21" s="30">
        <f t="shared" ref="CL21" si="290">CL20+1850</f>
        <v>22500</v>
      </c>
      <c r="CM21" s="30">
        <f t="shared" ref="CM21" si="291">CM20+1850</f>
        <v>22500</v>
      </c>
      <c r="CN21" s="30">
        <f t="shared" ref="CN21" si="292">CN20+1850</f>
        <v>22500</v>
      </c>
      <c r="CO21" s="30">
        <f t="shared" ref="CO21" si="293">CO20+1850</f>
        <v>22500</v>
      </c>
      <c r="CP21" s="30">
        <f t="shared" ref="CP21" si="294">CP20+1850</f>
        <v>21800</v>
      </c>
      <c r="CQ21" s="30">
        <f t="shared" ref="CQ21" si="295">CQ20+1850</f>
        <v>21800</v>
      </c>
      <c r="CR21" s="30">
        <f t="shared" ref="CR21" si="296">CR20+1850</f>
        <v>21800</v>
      </c>
      <c r="CS21" s="30">
        <f t="shared" ref="CS21" si="297">CS20+1850</f>
        <v>21100</v>
      </c>
      <c r="CT21" s="30">
        <f t="shared" ref="CT21" si="298">CT20+1850</f>
        <v>21100</v>
      </c>
      <c r="CU21" s="30">
        <f t="shared" ref="CU21" si="299">CU20+1850</f>
        <v>21100</v>
      </c>
      <c r="CV21" s="30">
        <f t="shared" ref="CV21" si="300">CV20+1850</f>
        <v>21100</v>
      </c>
      <c r="CW21" s="30">
        <f t="shared" ref="CW21" si="301">CW20+1850</f>
        <v>21100</v>
      </c>
      <c r="CX21" s="30">
        <f t="shared" ref="CX21" si="302">CX20+1850</f>
        <v>21100</v>
      </c>
      <c r="CY21" s="30">
        <f t="shared" ref="CY21" si="303">CY20+1850</f>
        <v>21100</v>
      </c>
      <c r="CZ21" s="30">
        <f t="shared" ref="CZ21" si="304">CZ20+1850</f>
        <v>20400</v>
      </c>
      <c r="DA21" s="30">
        <f t="shared" ref="DA21" si="305">DA20+1850</f>
        <v>20400</v>
      </c>
      <c r="DB21" s="30">
        <f t="shared" ref="DB21" si="306">DB20+1850</f>
        <v>20400</v>
      </c>
      <c r="DC21" s="30">
        <f>DC20+1650</f>
        <v>19500</v>
      </c>
      <c r="DD21" s="30">
        <f t="shared" ref="DD21:EF21" si="307">DD20+1650</f>
        <v>19500</v>
      </c>
      <c r="DE21" s="30">
        <f t="shared" si="307"/>
        <v>19500</v>
      </c>
      <c r="DF21" s="30">
        <f t="shared" si="307"/>
        <v>19500</v>
      </c>
      <c r="DG21" s="30">
        <f t="shared" si="307"/>
        <v>19500</v>
      </c>
      <c r="DH21" s="30">
        <f t="shared" si="307"/>
        <v>19000</v>
      </c>
      <c r="DI21" s="30">
        <f t="shared" si="307"/>
        <v>19000</v>
      </c>
      <c r="DJ21" s="30">
        <f t="shared" si="307"/>
        <v>19000</v>
      </c>
      <c r="DK21" s="30">
        <f t="shared" si="307"/>
        <v>19000</v>
      </c>
      <c r="DL21" s="30">
        <f t="shared" si="307"/>
        <v>19000</v>
      </c>
      <c r="DM21" s="30">
        <f t="shared" si="307"/>
        <v>19000</v>
      </c>
      <c r="DN21" s="30">
        <f t="shared" si="307"/>
        <v>17000</v>
      </c>
      <c r="DO21" s="30">
        <f t="shared" si="307"/>
        <v>17000</v>
      </c>
      <c r="DP21" s="30">
        <f t="shared" si="307"/>
        <v>17000</v>
      </c>
      <c r="DQ21" s="30">
        <f t="shared" si="307"/>
        <v>17000</v>
      </c>
      <c r="DR21" s="30">
        <f t="shared" si="307"/>
        <v>17000</v>
      </c>
      <c r="DS21" s="30">
        <f t="shared" si="307"/>
        <v>17500</v>
      </c>
      <c r="DT21" s="30">
        <f t="shared" si="307"/>
        <v>17500</v>
      </c>
      <c r="DU21" s="30">
        <f t="shared" si="307"/>
        <v>17000</v>
      </c>
      <c r="DV21" s="30">
        <f t="shared" si="307"/>
        <v>17000</v>
      </c>
      <c r="DW21" s="30">
        <f t="shared" si="307"/>
        <v>17000</v>
      </c>
      <c r="DX21" s="30">
        <f t="shared" si="307"/>
        <v>17000</v>
      </c>
      <c r="DY21" s="30">
        <f t="shared" si="307"/>
        <v>17000</v>
      </c>
      <c r="DZ21" s="30">
        <f t="shared" si="307"/>
        <v>17500</v>
      </c>
      <c r="EA21" s="30">
        <f t="shared" si="307"/>
        <v>17500</v>
      </c>
      <c r="EB21" s="30">
        <f t="shared" si="307"/>
        <v>17000</v>
      </c>
      <c r="EC21" s="30">
        <f t="shared" si="307"/>
        <v>17000</v>
      </c>
      <c r="ED21" s="30">
        <f t="shared" si="307"/>
        <v>17000</v>
      </c>
      <c r="EE21" s="30">
        <f t="shared" si="307"/>
        <v>17000</v>
      </c>
      <c r="EF21" s="30">
        <f t="shared" si="307"/>
        <v>18000</v>
      </c>
    </row>
    <row r="22" spans="1:136">
      <c r="A22" s="16" t="s">
        <v>9</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row>
    <row r="23" spans="1:136">
      <c r="A23" s="17" t="s">
        <v>10</v>
      </c>
      <c r="B23" s="30">
        <f t="shared" ref="B23:M23" si="308">B9+45000</f>
        <v>53500</v>
      </c>
      <c r="C23" s="30">
        <f t="shared" si="308"/>
        <v>53500</v>
      </c>
      <c r="D23" s="30">
        <f t="shared" si="308"/>
        <v>53800</v>
      </c>
      <c r="E23" s="30">
        <f t="shared" si="308"/>
        <v>53800</v>
      </c>
      <c r="F23" s="30">
        <f t="shared" si="308"/>
        <v>55900</v>
      </c>
      <c r="G23" s="30">
        <f t="shared" si="308"/>
        <v>55900</v>
      </c>
      <c r="H23" s="30">
        <f t="shared" si="308"/>
        <v>55900</v>
      </c>
      <c r="I23" s="30">
        <f t="shared" si="308"/>
        <v>57200</v>
      </c>
      <c r="J23" s="30">
        <f t="shared" si="308"/>
        <v>57200</v>
      </c>
      <c r="K23" s="30">
        <f t="shared" si="308"/>
        <v>58600</v>
      </c>
      <c r="L23" s="30">
        <f t="shared" si="308"/>
        <v>61200</v>
      </c>
      <c r="M23" s="30">
        <f t="shared" si="308"/>
        <v>59000</v>
      </c>
      <c r="N23" s="30">
        <f>N9+93000</f>
        <v>115900</v>
      </c>
      <c r="O23" s="30">
        <f t="shared" ref="O23:X23" si="309">O9+93000</f>
        <v>120700</v>
      </c>
      <c r="P23" s="30">
        <f t="shared" si="309"/>
        <v>128500</v>
      </c>
      <c r="Q23" s="30">
        <f t="shared" si="309"/>
        <v>128500</v>
      </c>
      <c r="R23" s="30">
        <f t="shared" si="309"/>
        <v>127200</v>
      </c>
      <c r="S23" s="30">
        <f t="shared" si="309"/>
        <v>127200</v>
      </c>
      <c r="T23" s="30">
        <f t="shared" si="309"/>
        <v>131000</v>
      </c>
      <c r="U23" s="30">
        <f t="shared" si="309"/>
        <v>131000</v>
      </c>
      <c r="V23" s="30">
        <f t="shared" si="309"/>
        <v>129500</v>
      </c>
      <c r="W23" s="30">
        <f t="shared" si="309"/>
        <v>129500</v>
      </c>
      <c r="X23" s="30">
        <f t="shared" si="309"/>
        <v>125900</v>
      </c>
      <c r="Y23" s="30">
        <f>Y9+63150</f>
        <v>88450</v>
      </c>
      <c r="Z23" s="30">
        <f t="shared" ref="Z23:AV23" si="310">Z9+63150</f>
        <v>82450</v>
      </c>
      <c r="AA23" s="30">
        <f t="shared" si="310"/>
        <v>81750</v>
      </c>
      <c r="AB23" s="30">
        <f t="shared" si="310"/>
        <v>81750</v>
      </c>
      <c r="AC23" s="30">
        <f t="shared" si="310"/>
        <v>81750</v>
      </c>
      <c r="AD23" s="30">
        <f t="shared" si="310"/>
        <v>81050</v>
      </c>
      <c r="AE23" s="30">
        <f t="shared" si="310"/>
        <v>81050</v>
      </c>
      <c r="AF23" s="30">
        <f t="shared" si="310"/>
        <v>78450</v>
      </c>
      <c r="AG23" s="30">
        <f t="shared" si="310"/>
        <v>78450</v>
      </c>
      <c r="AH23" s="30">
        <f t="shared" si="310"/>
        <v>78450</v>
      </c>
      <c r="AI23" s="30">
        <f t="shared" si="310"/>
        <v>78450</v>
      </c>
      <c r="AJ23" s="30">
        <f t="shared" si="310"/>
        <v>81250</v>
      </c>
      <c r="AK23" s="30">
        <f t="shared" si="310"/>
        <v>81250</v>
      </c>
      <c r="AL23" s="30">
        <f t="shared" si="310"/>
        <v>83950</v>
      </c>
      <c r="AM23" s="30">
        <f t="shared" si="310"/>
        <v>83950</v>
      </c>
      <c r="AN23" s="30">
        <f t="shared" si="310"/>
        <v>86950</v>
      </c>
      <c r="AO23" s="30">
        <f t="shared" si="310"/>
        <v>86950</v>
      </c>
      <c r="AP23" s="30">
        <f t="shared" si="310"/>
        <v>83950</v>
      </c>
      <c r="AQ23" s="30">
        <f t="shared" si="310"/>
        <v>83950</v>
      </c>
      <c r="AR23" s="30">
        <f t="shared" si="310"/>
        <v>85450</v>
      </c>
      <c r="AS23" s="30">
        <f t="shared" si="310"/>
        <v>85450</v>
      </c>
      <c r="AT23" s="30">
        <f t="shared" si="310"/>
        <v>85450</v>
      </c>
      <c r="AU23" s="30">
        <f t="shared" si="310"/>
        <v>85450</v>
      </c>
      <c r="AV23" s="30">
        <f t="shared" si="310"/>
        <v>85450</v>
      </c>
      <c r="AW23" s="30">
        <f t="shared" ref="AW23:BW23" si="311">AW9+63150</f>
        <v>85450</v>
      </c>
      <c r="AX23" s="30">
        <f t="shared" si="311"/>
        <v>86950</v>
      </c>
      <c r="AY23" s="30">
        <f t="shared" si="311"/>
        <v>86950</v>
      </c>
      <c r="AZ23" s="30">
        <f t="shared" si="311"/>
        <v>86950</v>
      </c>
      <c r="BA23" s="30">
        <f t="shared" si="311"/>
        <v>83950</v>
      </c>
      <c r="BB23" s="30">
        <f t="shared" si="311"/>
        <v>83950</v>
      </c>
      <c r="BC23" s="30">
        <f t="shared" si="311"/>
        <v>83950</v>
      </c>
      <c r="BD23" s="30">
        <f t="shared" si="311"/>
        <v>83950</v>
      </c>
      <c r="BE23" s="30">
        <f t="shared" si="311"/>
        <v>83950</v>
      </c>
      <c r="BF23" s="30">
        <f t="shared" si="311"/>
        <v>85450</v>
      </c>
      <c r="BG23" s="30">
        <f t="shared" si="311"/>
        <v>85450</v>
      </c>
      <c r="BH23" s="30">
        <f t="shared" si="311"/>
        <v>85450</v>
      </c>
      <c r="BI23" s="30">
        <f t="shared" si="311"/>
        <v>88450</v>
      </c>
      <c r="BJ23" s="30">
        <f t="shared" si="311"/>
        <v>88450</v>
      </c>
      <c r="BK23" s="30">
        <f t="shared" si="311"/>
        <v>88450</v>
      </c>
      <c r="BL23" s="30">
        <f t="shared" si="311"/>
        <v>88450</v>
      </c>
      <c r="BM23" s="30">
        <f t="shared" si="311"/>
        <v>88450</v>
      </c>
      <c r="BN23" s="30">
        <f t="shared" si="311"/>
        <v>88450</v>
      </c>
      <c r="BO23" s="30">
        <f t="shared" si="311"/>
        <v>90850</v>
      </c>
      <c r="BP23" s="30">
        <f t="shared" si="311"/>
        <v>90850</v>
      </c>
      <c r="BQ23" s="30">
        <f t="shared" si="311"/>
        <v>94750</v>
      </c>
      <c r="BR23" s="30">
        <f t="shared" si="311"/>
        <v>97250</v>
      </c>
      <c r="BS23" s="30">
        <f t="shared" si="311"/>
        <v>97250</v>
      </c>
      <c r="BT23" s="30">
        <f t="shared" si="311"/>
        <v>97250</v>
      </c>
      <c r="BU23" s="30">
        <f t="shared" si="311"/>
        <v>97250</v>
      </c>
      <c r="BV23" s="30">
        <f t="shared" si="311"/>
        <v>97250</v>
      </c>
      <c r="BW23" s="30">
        <f t="shared" si="311"/>
        <v>88450</v>
      </c>
      <c r="BX23" s="30">
        <f t="shared" ref="BX23:CF23" si="312">BX9+63150</f>
        <v>83950</v>
      </c>
      <c r="BY23" s="30">
        <f t="shared" si="312"/>
        <v>83950</v>
      </c>
      <c r="BZ23" s="30">
        <f t="shared" si="312"/>
        <v>82450</v>
      </c>
      <c r="CA23" s="30">
        <f t="shared" si="312"/>
        <v>82450</v>
      </c>
      <c r="CB23" s="30">
        <f t="shared" si="312"/>
        <v>82450</v>
      </c>
      <c r="CC23" s="30">
        <f t="shared" si="312"/>
        <v>83950</v>
      </c>
      <c r="CD23" s="30">
        <f t="shared" si="312"/>
        <v>83950</v>
      </c>
      <c r="CE23" s="30">
        <f t="shared" si="312"/>
        <v>83950</v>
      </c>
      <c r="CF23" s="30">
        <f t="shared" si="312"/>
        <v>80350</v>
      </c>
      <c r="CG23" s="30">
        <f>CG9+53150</f>
        <v>67150</v>
      </c>
      <c r="CH23" s="30">
        <f t="shared" ref="CH23:DB23" si="313">CH9+53150</f>
        <v>67150</v>
      </c>
      <c r="CI23" s="30">
        <f t="shared" si="313"/>
        <v>67150</v>
      </c>
      <c r="CJ23" s="30">
        <f t="shared" si="313"/>
        <v>67150</v>
      </c>
      <c r="CK23" s="30">
        <f t="shared" si="313"/>
        <v>67150</v>
      </c>
      <c r="CL23" s="30">
        <f t="shared" si="313"/>
        <v>67150</v>
      </c>
      <c r="CM23" s="30">
        <f t="shared" si="313"/>
        <v>67150</v>
      </c>
      <c r="CN23" s="30">
        <f t="shared" si="313"/>
        <v>67150</v>
      </c>
      <c r="CO23" s="30">
        <f t="shared" si="313"/>
        <v>67150</v>
      </c>
      <c r="CP23" s="30">
        <f t="shared" si="313"/>
        <v>66450</v>
      </c>
      <c r="CQ23" s="30">
        <f t="shared" si="313"/>
        <v>66450</v>
      </c>
      <c r="CR23" s="30">
        <f t="shared" si="313"/>
        <v>66450</v>
      </c>
      <c r="CS23" s="30">
        <f t="shared" si="313"/>
        <v>65750</v>
      </c>
      <c r="CT23" s="30">
        <f t="shared" si="313"/>
        <v>65750</v>
      </c>
      <c r="CU23" s="30">
        <f t="shared" si="313"/>
        <v>65750</v>
      </c>
      <c r="CV23" s="30">
        <f t="shared" si="313"/>
        <v>65750</v>
      </c>
      <c r="CW23" s="30">
        <f t="shared" si="313"/>
        <v>65750</v>
      </c>
      <c r="CX23" s="30">
        <f t="shared" si="313"/>
        <v>65750</v>
      </c>
      <c r="CY23" s="30">
        <f t="shared" si="313"/>
        <v>65750</v>
      </c>
      <c r="CZ23" s="30">
        <f t="shared" si="313"/>
        <v>65050</v>
      </c>
      <c r="DA23" s="30">
        <f t="shared" si="313"/>
        <v>65050</v>
      </c>
      <c r="DB23" s="30">
        <f t="shared" si="313"/>
        <v>65050</v>
      </c>
      <c r="DC23" s="30">
        <f>DC9+48350</f>
        <v>59350</v>
      </c>
      <c r="DD23" s="30">
        <f t="shared" ref="DD23:EF23" si="314">DD9+48350</f>
        <v>59350</v>
      </c>
      <c r="DE23" s="30">
        <f t="shared" si="314"/>
        <v>59350</v>
      </c>
      <c r="DF23" s="30">
        <f t="shared" si="314"/>
        <v>59350</v>
      </c>
      <c r="DG23" s="30">
        <f t="shared" si="314"/>
        <v>59350</v>
      </c>
      <c r="DH23" s="30">
        <f t="shared" si="314"/>
        <v>58850</v>
      </c>
      <c r="DI23" s="30">
        <f t="shared" si="314"/>
        <v>58850</v>
      </c>
      <c r="DJ23" s="30">
        <f t="shared" si="314"/>
        <v>58850</v>
      </c>
      <c r="DK23" s="30">
        <f t="shared" si="314"/>
        <v>58850</v>
      </c>
      <c r="DL23" s="30">
        <f t="shared" si="314"/>
        <v>58850</v>
      </c>
      <c r="DM23" s="30">
        <f t="shared" si="314"/>
        <v>58850</v>
      </c>
      <c r="DN23" s="30">
        <f t="shared" si="314"/>
        <v>56850</v>
      </c>
      <c r="DO23" s="30">
        <f t="shared" si="314"/>
        <v>56850</v>
      </c>
      <c r="DP23" s="30">
        <f t="shared" si="314"/>
        <v>56850</v>
      </c>
      <c r="DQ23" s="30">
        <f t="shared" si="314"/>
        <v>56850</v>
      </c>
      <c r="DR23" s="30">
        <f t="shared" si="314"/>
        <v>56850</v>
      </c>
      <c r="DS23" s="30">
        <f t="shared" si="314"/>
        <v>57350</v>
      </c>
      <c r="DT23" s="30">
        <f t="shared" si="314"/>
        <v>57350</v>
      </c>
      <c r="DU23" s="30">
        <f t="shared" si="314"/>
        <v>56850</v>
      </c>
      <c r="DV23" s="30">
        <f t="shared" si="314"/>
        <v>56850</v>
      </c>
      <c r="DW23" s="30">
        <f t="shared" si="314"/>
        <v>56850</v>
      </c>
      <c r="DX23" s="30">
        <f t="shared" si="314"/>
        <v>56850</v>
      </c>
      <c r="DY23" s="30">
        <f t="shared" si="314"/>
        <v>56850</v>
      </c>
      <c r="DZ23" s="30">
        <f t="shared" si="314"/>
        <v>57350</v>
      </c>
      <c r="EA23" s="30">
        <f t="shared" si="314"/>
        <v>57350</v>
      </c>
      <c r="EB23" s="30">
        <f t="shared" si="314"/>
        <v>56850</v>
      </c>
      <c r="EC23" s="30">
        <f t="shared" si="314"/>
        <v>56850</v>
      </c>
      <c r="ED23" s="30">
        <f t="shared" si="314"/>
        <v>56850</v>
      </c>
      <c r="EE23" s="30">
        <f t="shared" si="314"/>
        <v>56850</v>
      </c>
      <c r="EF23" s="30">
        <f t="shared" si="314"/>
        <v>57850</v>
      </c>
    </row>
    <row r="24" spans="1:136" hidden="1">
      <c r="A24" s="16" t="s">
        <v>11</v>
      </c>
    </row>
    <row r="25" spans="1:136" hidden="1">
      <c r="A25" s="17" t="s">
        <v>12</v>
      </c>
    </row>
    <row r="26" spans="1:136">
      <c r="A26" s="36"/>
    </row>
    <row r="27" spans="1:136" ht="11.45" customHeight="1">
      <c r="A27" s="4" t="s">
        <v>13</v>
      </c>
    </row>
    <row r="28" spans="1:136" ht="12.75" customHeight="1">
      <c r="A28" s="19" t="s">
        <v>14</v>
      </c>
    </row>
    <row r="29" spans="1:136" ht="12.75" customHeight="1">
      <c r="A29" s="19" t="s">
        <v>15</v>
      </c>
    </row>
    <row r="30" spans="1:136">
      <c r="A30" s="121" t="s">
        <v>16</v>
      </c>
    </row>
    <row r="31" spans="1:136" ht="12.75" customHeight="1">
      <c r="A31" s="20" t="s">
        <v>17</v>
      </c>
    </row>
    <row r="32" spans="1:136" ht="11.45" customHeight="1">
      <c r="A32" s="19"/>
    </row>
    <row r="33" spans="1:1" ht="11.45" customHeight="1">
      <c r="A33" s="192" t="s">
        <v>18</v>
      </c>
    </row>
    <row r="34" spans="1:1" ht="96">
      <c r="A34" s="193" t="s">
        <v>297</v>
      </c>
    </row>
  </sheetData>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C81"/>
  <sheetViews>
    <sheetView workbookViewId="0">
      <selection activeCell="B7" sqref="B7"/>
    </sheetView>
  </sheetViews>
  <sheetFormatPr defaultColWidth="8.7109375" defaultRowHeight="15"/>
  <cols>
    <col min="1" max="1" width="87.42578125" style="61" customWidth="1"/>
    <col min="2" max="16384" width="8.7109375" style="61"/>
  </cols>
  <sheetData>
    <row r="1" spans="1:3">
      <c r="A1" s="215" t="s">
        <v>0</v>
      </c>
    </row>
    <row r="2" spans="1:3">
      <c r="A2" s="50" t="s">
        <v>44</v>
      </c>
    </row>
    <row r="3" spans="1:3">
      <c r="A3" s="216"/>
    </row>
    <row r="4" spans="1:3">
      <c r="A4" s="145" t="s">
        <v>2</v>
      </c>
    </row>
    <row r="5" spans="1:3" ht="25.5" customHeight="1">
      <c r="A5" s="7" t="s">
        <v>3</v>
      </c>
      <c r="B5" s="84" t="e">
        <f>'Каникулы в горах 25  | COMM '!B5</f>
        <v>#REF!</v>
      </c>
      <c r="C5" s="84" t="e">
        <f>'Каникулы в горах 25  | COMM '!C5</f>
        <v>#REF!</v>
      </c>
    </row>
    <row r="6" spans="1:3" ht="25.5" customHeight="1">
      <c r="A6" s="7"/>
      <c r="B6" s="84" t="e">
        <f>'Каникулы в горах 25  | COMM '!B6</f>
        <v>#REF!</v>
      </c>
      <c r="C6" s="84" t="e">
        <f>'Каникулы в горах 25  | COMM '!C6</f>
        <v>#REF!</v>
      </c>
    </row>
    <row r="7" spans="1:3">
      <c r="A7" s="64" t="s">
        <v>4</v>
      </c>
      <c r="B7" s="65"/>
      <c r="C7" s="65"/>
    </row>
    <row r="8" spans="1:3">
      <c r="A8" s="64">
        <v>1</v>
      </c>
      <c r="B8" s="85" t="e">
        <f>'Каникулы в горах 25  | COMM '!B8</f>
        <v>#REF!</v>
      </c>
      <c r="C8" s="85" t="e">
        <f>'Каникулы в горах 25  | COMM '!C8</f>
        <v>#REF!</v>
      </c>
    </row>
    <row r="9" spans="1:3">
      <c r="A9" s="64">
        <v>2</v>
      </c>
      <c r="B9" s="85" t="e">
        <f>'Каникулы в горах 25  | COMM '!B9</f>
        <v>#REF!</v>
      </c>
      <c r="C9" s="85" t="e">
        <f>'Каникулы в горах 25  | COMM '!C9</f>
        <v>#REF!</v>
      </c>
    </row>
    <row r="10" spans="1:3" ht="18.75" customHeight="1">
      <c r="A10" s="64" t="s">
        <v>5</v>
      </c>
      <c r="B10" s="85"/>
      <c r="C10" s="85"/>
    </row>
    <row r="11" spans="1:3">
      <c r="A11" s="64">
        <v>1</v>
      </c>
      <c r="B11" s="85" t="e">
        <f>'Каникулы в горах 25  | COMM '!B11</f>
        <v>#REF!</v>
      </c>
      <c r="C11" s="85" t="e">
        <f>'Каникулы в горах 25  | COMM '!C11</f>
        <v>#REF!</v>
      </c>
    </row>
    <row r="12" spans="1:3">
      <c r="A12" s="64">
        <v>2</v>
      </c>
      <c r="B12" s="85" t="e">
        <f>'Каникулы в горах 25  | COMM '!B12</f>
        <v>#REF!</v>
      </c>
      <c r="C12" s="85" t="e">
        <f>'Каникулы в горах 25  | COMM '!C12</f>
        <v>#REF!</v>
      </c>
    </row>
    <row r="13" spans="1:3" ht="18.75" customHeight="1">
      <c r="A13" s="30" t="s">
        <v>6</v>
      </c>
      <c r="B13" s="85"/>
      <c r="C13" s="85"/>
    </row>
    <row r="14" spans="1:3">
      <c r="A14" s="64">
        <v>1</v>
      </c>
      <c r="B14" s="85" t="e">
        <f>'Каникулы в горах 25  | COMM '!B14</f>
        <v>#REF!</v>
      </c>
      <c r="C14" s="85" t="e">
        <f>'Каникулы в горах 25  | COMM '!C14</f>
        <v>#REF!</v>
      </c>
    </row>
    <row r="15" spans="1:3">
      <c r="A15" s="64">
        <v>2</v>
      </c>
      <c r="B15" s="85" t="e">
        <f>'Каникулы в горах 25  | COMM '!B15</f>
        <v>#REF!</v>
      </c>
      <c r="C15" s="85" t="e">
        <f>'Каникулы в горах 25  | COMM '!C15</f>
        <v>#REF!</v>
      </c>
    </row>
    <row r="16" spans="1:3">
      <c r="A16" s="64" t="s">
        <v>7</v>
      </c>
      <c r="B16" s="85"/>
      <c r="C16" s="85"/>
    </row>
    <row r="17" spans="1:3">
      <c r="A17" s="64">
        <v>1</v>
      </c>
      <c r="B17" s="85" t="e">
        <f>'Каникулы в горах 25  | COMM '!B17</f>
        <v>#REF!</v>
      </c>
      <c r="C17" s="85" t="e">
        <f>'Каникулы в горах 25  | COMM '!C17</f>
        <v>#REF!</v>
      </c>
    </row>
    <row r="18" spans="1:3">
      <c r="A18" s="64">
        <v>2</v>
      </c>
      <c r="B18" s="85" t="e">
        <f>'Каникулы в горах 25  | COMM '!B18</f>
        <v>#REF!</v>
      </c>
      <c r="C18" s="85" t="e">
        <f>'Каникулы в горах 25  | COMM '!C18</f>
        <v>#REF!</v>
      </c>
    </row>
    <row r="19" spans="1:3">
      <c r="A19" s="14" t="s">
        <v>66</v>
      </c>
      <c r="B19" s="85"/>
      <c r="C19" s="85"/>
    </row>
    <row r="20" spans="1:3">
      <c r="A20" s="64">
        <v>1</v>
      </c>
      <c r="B20" s="85" t="e">
        <f>'Каникулы в горах 25  | COMM '!B20</f>
        <v>#REF!</v>
      </c>
      <c r="C20" s="85" t="e">
        <f>'Каникулы в горах 25  | COMM '!C20</f>
        <v>#REF!</v>
      </c>
    </row>
    <row r="21" spans="1:3">
      <c r="A21" s="64">
        <v>2</v>
      </c>
      <c r="B21" s="85" t="e">
        <f>'Каникулы в горах 25  | COMM '!B21</f>
        <v>#REF!</v>
      </c>
      <c r="C21" s="85" t="e">
        <f>'Каникулы в горах 25  | COMM '!C21</f>
        <v>#REF!</v>
      </c>
    </row>
    <row r="22" spans="1:3">
      <c r="A22" s="66" t="s">
        <v>9</v>
      </c>
      <c r="B22" s="85"/>
      <c r="C22" s="85"/>
    </row>
    <row r="23" spans="1:3">
      <c r="A23" s="67" t="s">
        <v>10</v>
      </c>
      <c r="B23" s="85" t="e">
        <f>'Каникулы в горах 25  | COMM '!B23</f>
        <v>#REF!</v>
      </c>
      <c r="C23" s="85" t="e">
        <f>'Каникулы в горах 25  | COMM '!C23</f>
        <v>#REF!</v>
      </c>
    </row>
    <row r="24" spans="1:3">
      <c r="A24" s="68"/>
      <c r="B24" s="65"/>
      <c r="C24" s="65"/>
    </row>
    <row r="25" spans="1:3" s="83" customFormat="1" ht="22.5" customHeight="1">
      <c r="A25" s="217" t="s">
        <v>41</v>
      </c>
      <c r="B25" s="9" t="e">
        <f t="shared" ref="B25:C25" si="0">B5</f>
        <v>#REF!</v>
      </c>
      <c r="C25" s="9" t="e">
        <f t="shared" si="0"/>
        <v>#REF!</v>
      </c>
    </row>
    <row r="26" spans="1:3" s="83" customFormat="1" ht="34.5" customHeight="1">
      <c r="A26" s="7" t="s">
        <v>3</v>
      </c>
      <c r="B26" s="9" t="e">
        <f t="shared" ref="B26:C26" si="1">B6</f>
        <v>#REF!</v>
      </c>
      <c r="C26" s="9" t="e">
        <f t="shared" si="1"/>
        <v>#REF!</v>
      </c>
    </row>
    <row r="27" spans="1:3">
      <c r="A27" s="64" t="s">
        <v>4</v>
      </c>
      <c r="B27" s="65"/>
      <c r="C27" s="65"/>
    </row>
    <row r="28" spans="1:3">
      <c r="A28" s="64">
        <v>1</v>
      </c>
      <c r="B28" s="18" t="e">
        <f t="shared" ref="B28:C28" si="2">ROUNDUP(B8*0.87,)</f>
        <v>#REF!</v>
      </c>
      <c r="C28" s="18" t="e">
        <f t="shared" si="2"/>
        <v>#REF!</v>
      </c>
    </row>
    <row r="29" spans="1:3">
      <c r="A29" s="64">
        <v>2</v>
      </c>
      <c r="B29" s="30" t="e">
        <f t="shared" ref="B29:C29" si="3">ROUNDUP(B9*0.87,)</f>
        <v>#REF!</v>
      </c>
      <c r="C29" s="30" t="e">
        <f t="shared" si="3"/>
        <v>#REF!</v>
      </c>
    </row>
    <row r="30" spans="1:3">
      <c r="A30" s="64" t="s">
        <v>5</v>
      </c>
      <c r="B30" s="30"/>
      <c r="C30" s="30"/>
    </row>
    <row r="31" spans="1:3">
      <c r="A31" s="64">
        <v>1</v>
      </c>
      <c r="B31" s="30" t="e">
        <f t="shared" ref="B31:C31" si="4">ROUNDUP(B11*0.87,)</f>
        <v>#REF!</v>
      </c>
      <c r="C31" s="30" t="e">
        <f t="shared" si="4"/>
        <v>#REF!</v>
      </c>
    </row>
    <row r="32" spans="1:3">
      <c r="A32" s="64">
        <v>2</v>
      </c>
      <c r="B32" s="30" t="e">
        <f t="shared" ref="B32:C32" si="5">ROUNDUP(B12*0.87,)</f>
        <v>#REF!</v>
      </c>
      <c r="C32" s="30" t="e">
        <f t="shared" si="5"/>
        <v>#REF!</v>
      </c>
    </row>
    <row r="33" spans="1:3" ht="18.75" customHeight="1">
      <c r="A33" s="30" t="s">
        <v>6</v>
      </c>
      <c r="B33" s="85"/>
      <c r="C33" s="85"/>
    </row>
    <row r="34" spans="1:3">
      <c r="A34" s="64">
        <v>1</v>
      </c>
      <c r="B34" s="30" t="e">
        <f t="shared" ref="B34:C34" si="6">ROUNDUP(B14*0.87,)</f>
        <v>#REF!</v>
      </c>
      <c r="C34" s="30" t="e">
        <f t="shared" si="6"/>
        <v>#REF!</v>
      </c>
    </row>
    <row r="35" spans="1:3">
      <c r="A35" s="64">
        <v>2</v>
      </c>
      <c r="B35" s="30" t="e">
        <f t="shared" ref="B35:C35" si="7">ROUNDUP(B15*0.87,)</f>
        <v>#REF!</v>
      </c>
      <c r="C35" s="30" t="e">
        <f t="shared" si="7"/>
        <v>#REF!</v>
      </c>
    </row>
    <row r="36" spans="1:3">
      <c r="A36" s="64" t="s">
        <v>7</v>
      </c>
      <c r="B36" s="30"/>
      <c r="C36" s="30"/>
    </row>
    <row r="37" spans="1:3">
      <c r="A37" s="64">
        <v>1</v>
      </c>
      <c r="B37" s="30" t="e">
        <f t="shared" ref="B37:C37" si="8">ROUNDUP(B17*0.87,)</f>
        <v>#REF!</v>
      </c>
      <c r="C37" s="30" t="e">
        <f t="shared" si="8"/>
        <v>#REF!</v>
      </c>
    </row>
    <row r="38" spans="1:3">
      <c r="A38" s="64">
        <v>2</v>
      </c>
      <c r="B38" s="30" t="e">
        <f t="shared" ref="B38:C38" si="9">ROUNDUP(B18*0.87,)</f>
        <v>#REF!</v>
      </c>
      <c r="C38" s="30" t="e">
        <f t="shared" si="9"/>
        <v>#REF!</v>
      </c>
    </row>
    <row r="39" spans="1:3" ht="19.5" customHeight="1">
      <c r="A39" s="15" t="s">
        <v>66</v>
      </c>
      <c r="B39" s="30"/>
      <c r="C39" s="30"/>
    </row>
    <row r="40" spans="1:3">
      <c r="A40" s="64">
        <v>1</v>
      </c>
      <c r="B40" s="30" t="e">
        <f t="shared" ref="B40:C40" si="10">ROUNDUP(B20*0.87,)</f>
        <v>#REF!</v>
      </c>
      <c r="C40" s="30" t="e">
        <f t="shared" si="10"/>
        <v>#REF!</v>
      </c>
    </row>
    <row r="41" spans="1:3">
      <c r="A41" s="64">
        <v>2</v>
      </c>
      <c r="B41" s="30" t="e">
        <f t="shared" ref="B41:C41" si="11">ROUNDUP(B21*0.87,)</f>
        <v>#REF!</v>
      </c>
      <c r="C41" s="30" t="e">
        <f t="shared" si="11"/>
        <v>#REF!</v>
      </c>
    </row>
    <row r="42" spans="1:3">
      <c r="A42" s="66" t="s">
        <v>9</v>
      </c>
      <c r="B42" s="30"/>
      <c r="C42" s="30"/>
    </row>
    <row r="43" spans="1:3">
      <c r="A43" s="67" t="s">
        <v>10</v>
      </c>
      <c r="B43" s="30" t="e">
        <f t="shared" ref="B43:C43" si="12">ROUNDUP(B23*0.87,)</f>
        <v>#REF!</v>
      </c>
      <c r="C43" s="30" t="e">
        <f t="shared" si="12"/>
        <v>#REF!</v>
      </c>
    </row>
    <row r="45" spans="1:3" ht="135">
      <c r="A45" s="69" t="s">
        <v>46</v>
      </c>
    </row>
    <row r="46" spans="1:3">
      <c r="A46" s="197"/>
    </row>
    <row r="47" spans="1:3">
      <c r="A47" s="70" t="s">
        <v>27</v>
      </c>
    </row>
    <row r="48" spans="1:3">
      <c r="A48" s="71" t="s">
        <v>47</v>
      </c>
    </row>
    <row r="49" spans="1:1">
      <c r="A49" s="71" t="s">
        <v>48</v>
      </c>
    </row>
    <row r="50" spans="1:1">
      <c r="A50" s="197"/>
    </row>
    <row r="51" spans="1:1">
      <c r="A51" s="70" t="s">
        <v>13</v>
      </c>
    </row>
    <row r="52" spans="1:1">
      <c r="A52" s="133" t="s">
        <v>34</v>
      </c>
    </row>
    <row r="53" spans="1:1">
      <c r="A53" s="134" t="s">
        <v>14</v>
      </c>
    </row>
    <row r="54" spans="1:1">
      <c r="A54" s="134" t="s">
        <v>15</v>
      </c>
    </row>
    <row r="55" spans="1:1">
      <c r="A55" s="112" t="s">
        <v>16</v>
      </c>
    </row>
    <row r="56" spans="1:1">
      <c r="A56" s="20" t="s">
        <v>17</v>
      </c>
    </row>
    <row r="57" spans="1:1">
      <c r="A57" s="73" t="s">
        <v>49</v>
      </c>
    </row>
    <row r="58" spans="1:1" ht="24">
      <c r="A58" s="112" t="s">
        <v>50</v>
      </c>
    </row>
    <row r="59" spans="1:1">
      <c r="A59" s="151"/>
    </row>
    <row r="60" spans="1:1" ht="26.25">
      <c r="A60" s="155" t="s">
        <v>51</v>
      </c>
    </row>
    <row r="61" spans="1:1" ht="33.75">
      <c r="A61" s="211" t="s">
        <v>52</v>
      </c>
    </row>
    <row r="62" spans="1:1" ht="22.5">
      <c r="A62" s="211" t="s">
        <v>53</v>
      </c>
    </row>
    <row r="63" spans="1:1" ht="22.5">
      <c r="A63" s="211" t="s">
        <v>54</v>
      </c>
    </row>
    <row r="64" spans="1:1" ht="22.5">
      <c r="A64" s="211" t="s">
        <v>55</v>
      </c>
    </row>
    <row r="65" spans="1:1" ht="22.5">
      <c r="A65" s="211" t="s">
        <v>56</v>
      </c>
    </row>
    <row r="66" spans="1:1" ht="22.5">
      <c r="A66" s="211" t="s">
        <v>57</v>
      </c>
    </row>
    <row r="67" spans="1:1" ht="45">
      <c r="A67" s="218" t="s">
        <v>58</v>
      </c>
    </row>
    <row r="68" spans="1:1" ht="78.75">
      <c r="A68" s="218" t="s">
        <v>59</v>
      </c>
    </row>
    <row r="69" spans="1:1" ht="31.5">
      <c r="A69" s="77" t="s">
        <v>60</v>
      </c>
    </row>
    <row r="70" spans="1:1" ht="21">
      <c r="A70" s="78" t="s">
        <v>61</v>
      </c>
    </row>
    <row r="71" spans="1:1" ht="43.5">
      <c r="A71" s="79" t="s">
        <v>62</v>
      </c>
    </row>
    <row r="72" spans="1:1" ht="21">
      <c r="A72" s="80" t="s">
        <v>63</v>
      </c>
    </row>
    <row r="73" spans="1:1">
      <c r="A73" s="81"/>
    </row>
    <row r="74" spans="1:1">
      <c r="A74" s="82" t="s">
        <v>18</v>
      </c>
    </row>
    <row r="75" spans="1:1" ht="24">
      <c r="A75" s="219" t="s">
        <v>64</v>
      </c>
    </row>
    <row r="76" spans="1:1" ht="24">
      <c r="A76" s="220" t="s">
        <v>65</v>
      </c>
    </row>
    <row r="77" spans="1:1">
      <c r="A77" s="81"/>
    </row>
    <row r="78" spans="1:1">
      <c r="A78" s="197"/>
    </row>
    <row r="79" spans="1:1">
      <c r="A79" s="197"/>
    </row>
    <row r="80" spans="1:1">
      <c r="A80" s="197"/>
    </row>
    <row r="81" spans="1:1">
      <c r="A81" s="197"/>
    </row>
  </sheetData>
  <pageMargins left="0.7" right="0.7" top="0.75" bottom="0.75" header="0.3" footer="0.3"/>
  <pageSetup orientation="portrai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BA38"/>
  <sheetViews>
    <sheetView zoomScale="110" zoomScaleNormal="110" workbookViewId="0">
      <selection activeCell="AI8" sqref="AI8"/>
    </sheetView>
  </sheetViews>
  <sheetFormatPr defaultColWidth="9.140625" defaultRowHeight="12"/>
  <cols>
    <col min="1" max="1" width="91.5703125" style="2" customWidth="1"/>
    <col min="2" max="2" width="9.140625" style="2" hidden="1" customWidth="1"/>
    <col min="3" max="17" width="9.140625" style="2"/>
    <col min="18" max="18" width="9.140625" style="2" customWidth="1"/>
    <col min="19" max="19" width="9.140625" style="2"/>
    <col min="20" max="20" width="9.140625" style="2" customWidth="1"/>
    <col min="21" max="21" width="9.140625" style="2" hidden="1" customWidth="1"/>
    <col min="22" max="23" width="9.140625" style="2" customWidth="1"/>
    <col min="24" max="24" width="9.140625" style="2"/>
    <col min="25" max="25" width="9.140625" style="2" customWidth="1"/>
    <col min="26" max="26" width="9.140625" style="2" hidden="1" customWidth="1"/>
    <col min="27" max="16384" width="9.140625" style="2"/>
  </cols>
  <sheetData>
    <row r="1" spans="1:53" ht="12" customHeight="1">
      <c r="A1" s="3" t="s">
        <v>0</v>
      </c>
    </row>
    <row r="2" spans="1:53" ht="12" customHeight="1">
      <c r="A2" s="4" t="s">
        <v>25</v>
      </c>
    </row>
    <row r="3" spans="1:53" ht="10.35" customHeight="1">
      <c r="A3" s="5"/>
    </row>
    <row r="4" spans="1:53" ht="11.45" customHeight="1">
      <c r="A4" s="6" t="s">
        <v>2</v>
      </c>
    </row>
    <row r="5" spans="1:53" s="1" customFormat="1" ht="33.75" customHeight="1">
      <c r="A5" s="7" t="s">
        <v>3</v>
      </c>
      <c r="B5" s="8" t="e">
        <f>#REF!</f>
        <v>#REF!</v>
      </c>
      <c r="C5" s="9" t="e">
        <f>#REF!</f>
        <v>#REF!</v>
      </c>
      <c r="D5" s="9" t="e">
        <f>#REF!</f>
        <v>#REF!</v>
      </c>
      <c r="E5" s="8" t="e">
        <f>#REF!</f>
        <v>#REF!</v>
      </c>
      <c r="F5" s="9" t="e">
        <f>#REF!</f>
        <v>#REF!</v>
      </c>
      <c r="G5" s="9" t="e">
        <f>#REF!</f>
        <v>#REF!</v>
      </c>
      <c r="H5" s="9" t="e">
        <f>#REF!</f>
        <v>#REF!</v>
      </c>
      <c r="I5" s="9" t="e">
        <f>#REF!</f>
        <v>#REF!</v>
      </c>
      <c r="J5" s="9" t="e">
        <f>#REF!</f>
        <v>#REF!</v>
      </c>
      <c r="K5" s="9" t="e">
        <f>#REF!</f>
        <v>#REF!</v>
      </c>
      <c r="L5" s="9" t="e">
        <f>#REF!</f>
        <v>#REF!</v>
      </c>
      <c r="M5" s="9" t="e">
        <f>#REF!</f>
        <v>#REF!</v>
      </c>
      <c r="N5" s="8" t="e">
        <f>#REF!</f>
        <v>#REF!</v>
      </c>
      <c r="O5" s="9" t="e">
        <f>#REF!</f>
        <v>#REF!</v>
      </c>
      <c r="P5" s="9" t="e">
        <f>#REF!</f>
        <v>#REF!</v>
      </c>
      <c r="Q5" s="9" t="e">
        <f>#REF!</f>
        <v>#REF!</v>
      </c>
      <c r="R5" s="9" t="e">
        <f>#REF!</f>
        <v>#REF!</v>
      </c>
      <c r="S5" s="9" t="e">
        <f>#REF!</f>
        <v>#REF!</v>
      </c>
      <c r="T5" s="9" t="e">
        <f>#REF!</f>
        <v>#REF!</v>
      </c>
      <c r="U5" s="9" t="e">
        <f>#REF!</f>
        <v>#REF!</v>
      </c>
      <c r="V5" s="9" t="e">
        <f>#REF!</f>
        <v>#REF!</v>
      </c>
      <c r="W5" s="9" t="e">
        <f>#REF!</f>
        <v>#REF!</v>
      </c>
      <c r="X5" s="9" t="e">
        <f>#REF!</f>
        <v>#REF!</v>
      </c>
      <c r="Y5" s="9" t="e">
        <f>#REF!</f>
        <v>#REF!</v>
      </c>
      <c r="Z5" s="9" t="e">
        <f>#REF!</f>
        <v>#REF!</v>
      </c>
      <c r="AA5" s="9" t="e">
        <f>#REF!</f>
        <v>#REF!</v>
      </c>
      <c r="AB5" s="9" t="e">
        <f>#REF!</f>
        <v>#REF!</v>
      </c>
      <c r="AC5" s="9" t="e">
        <f>#REF!</f>
        <v>#REF!</v>
      </c>
      <c r="AD5" s="9" t="e">
        <f>#REF!</f>
        <v>#REF!</v>
      </c>
      <c r="AE5" s="9" t="e">
        <f>#REF!</f>
        <v>#REF!</v>
      </c>
      <c r="AF5" s="9" t="e">
        <f>#REF!</f>
        <v>#REF!</v>
      </c>
      <c r="AG5" s="9" t="e">
        <f>#REF!</f>
        <v>#REF!</v>
      </c>
      <c r="AH5" s="9" t="e">
        <f>#REF!</f>
        <v>#REF!</v>
      </c>
      <c r="AI5" s="9" t="e">
        <f>#REF!</f>
        <v>#REF!</v>
      </c>
      <c r="AJ5" s="9" t="e">
        <f>#REF!</f>
        <v>#REF!</v>
      </c>
      <c r="AK5" s="9" t="e">
        <f>#REF!</f>
        <v>#REF!</v>
      </c>
      <c r="AL5" s="9" t="e">
        <f>#REF!</f>
        <v>#REF!</v>
      </c>
      <c r="AM5" s="9" t="e">
        <f>#REF!</f>
        <v>#REF!</v>
      </c>
      <c r="AN5" s="8" t="e">
        <f>#REF!</f>
        <v>#REF!</v>
      </c>
      <c r="AO5" s="8" t="e">
        <f>#REF!</f>
        <v>#REF!</v>
      </c>
      <c r="AP5" s="8" t="e">
        <f>#REF!</f>
        <v>#REF!</v>
      </c>
      <c r="AQ5" s="9" t="e">
        <f>#REF!</f>
        <v>#REF!</v>
      </c>
      <c r="AR5" s="9" t="e">
        <f>#REF!</f>
        <v>#REF!</v>
      </c>
      <c r="AS5" s="9" t="e">
        <f>#REF!</f>
        <v>#REF!</v>
      </c>
      <c r="AT5" s="9" t="e">
        <f>#REF!</f>
        <v>#REF!</v>
      </c>
      <c r="AU5" s="9" t="e">
        <f>#REF!</f>
        <v>#REF!</v>
      </c>
      <c r="AV5" s="9" t="e">
        <f>#REF!</f>
        <v>#REF!</v>
      </c>
      <c r="AW5" s="9" t="e">
        <f>#REF!</f>
        <v>#REF!</v>
      </c>
      <c r="AX5" s="9" t="e">
        <f>#REF!</f>
        <v>#REF!</v>
      </c>
      <c r="AY5" s="9" t="e">
        <f>#REF!</f>
        <v>#REF!</v>
      </c>
      <c r="AZ5" s="9" t="e">
        <f>#REF!</f>
        <v>#REF!</v>
      </c>
      <c r="BA5" s="9" t="e">
        <f>#REF!</f>
        <v>#REF!</v>
      </c>
    </row>
    <row r="6" spans="1:53">
      <c r="A6" s="7"/>
      <c r="B6" s="8" t="e">
        <f>#REF!</f>
        <v>#REF!</v>
      </c>
      <c r="C6" s="9" t="e">
        <f>#REF!</f>
        <v>#REF!</v>
      </c>
      <c r="D6" s="9" t="e">
        <f>#REF!</f>
        <v>#REF!</v>
      </c>
      <c r="E6" s="8" t="e">
        <f>#REF!</f>
        <v>#REF!</v>
      </c>
      <c r="F6" s="9" t="e">
        <f>#REF!</f>
        <v>#REF!</v>
      </c>
      <c r="G6" s="9" t="e">
        <f>#REF!</f>
        <v>#REF!</v>
      </c>
      <c r="H6" s="9" t="e">
        <f>#REF!</f>
        <v>#REF!</v>
      </c>
      <c r="I6" s="9" t="e">
        <f>#REF!</f>
        <v>#REF!</v>
      </c>
      <c r="J6" s="9" t="e">
        <f>#REF!</f>
        <v>#REF!</v>
      </c>
      <c r="K6" s="9" t="e">
        <f>#REF!</f>
        <v>#REF!</v>
      </c>
      <c r="L6" s="9" t="e">
        <f>#REF!</f>
        <v>#REF!</v>
      </c>
      <c r="M6" s="9" t="e">
        <f>#REF!</f>
        <v>#REF!</v>
      </c>
      <c r="N6" s="8" t="e">
        <f>#REF!</f>
        <v>#REF!</v>
      </c>
      <c r="O6" s="9" t="e">
        <f>#REF!</f>
        <v>#REF!</v>
      </c>
      <c r="P6" s="9" t="e">
        <f>#REF!</f>
        <v>#REF!</v>
      </c>
      <c r="Q6" s="9" t="e">
        <f>#REF!</f>
        <v>#REF!</v>
      </c>
      <c r="R6" s="9" t="e">
        <f>#REF!</f>
        <v>#REF!</v>
      </c>
      <c r="S6" s="9" t="e">
        <f>#REF!</f>
        <v>#REF!</v>
      </c>
      <c r="T6" s="9" t="e">
        <f>#REF!</f>
        <v>#REF!</v>
      </c>
      <c r="U6" s="9" t="e">
        <f>#REF!</f>
        <v>#REF!</v>
      </c>
      <c r="V6" s="9" t="e">
        <f>#REF!</f>
        <v>#REF!</v>
      </c>
      <c r="W6" s="9" t="e">
        <f>#REF!</f>
        <v>#REF!</v>
      </c>
      <c r="X6" s="9" t="e">
        <f>#REF!</f>
        <v>#REF!</v>
      </c>
      <c r="Y6" s="9" t="e">
        <f>#REF!</f>
        <v>#REF!</v>
      </c>
      <c r="Z6" s="9" t="e">
        <f>#REF!</f>
        <v>#REF!</v>
      </c>
      <c r="AA6" s="9" t="e">
        <f>#REF!</f>
        <v>#REF!</v>
      </c>
      <c r="AB6" s="9" t="e">
        <f>#REF!</f>
        <v>#REF!</v>
      </c>
      <c r="AC6" s="9" t="e">
        <f>#REF!</f>
        <v>#REF!</v>
      </c>
      <c r="AD6" s="9" t="e">
        <f>#REF!</f>
        <v>#REF!</v>
      </c>
      <c r="AE6" s="9" t="e">
        <f>#REF!</f>
        <v>#REF!</v>
      </c>
      <c r="AF6" s="9" t="e">
        <f>#REF!</f>
        <v>#REF!</v>
      </c>
      <c r="AG6" s="9" t="e">
        <f>#REF!</f>
        <v>#REF!</v>
      </c>
      <c r="AH6" s="9" t="e">
        <f>#REF!</f>
        <v>#REF!</v>
      </c>
      <c r="AI6" s="9" t="e">
        <f>#REF!</f>
        <v>#REF!</v>
      </c>
      <c r="AJ6" s="9" t="e">
        <f>#REF!</f>
        <v>#REF!</v>
      </c>
      <c r="AK6" s="9" t="e">
        <f>#REF!</f>
        <v>#REF!</v>
      </c>
      <c r="AL6" s="9" t="e">
        <f>#REF!</f>
        <v>#REF!</v>
      </c>
      <c r="AM6" s="9" t="e">
        <f>#REF!</f>
        <v>#REF!</v>
      </c>
      <c r="AN6" s="8" t="e">
        <f>#REF!</f>
        <v>#REF!</v>
      </c>
      <c r="AO6" s="8" t="e">
        <f>#REF!</f>
        <v>#REF!</v>
      </c>
      <c r="AP6" s="8" t="e">
        <f>#REF!</f>
        <v>#REF!</v>
      </c>
      <c r="AQ6" s="9" t="e">
        <f>#REF!</f>
        <v>#REF!</v>
      </c>
      <c r="AR6" s="9" t="e">
        <f>#REF!</f>
        <v>#REF!</v>
      </c>
      <c r="AS6" s="9" t="e">
        <f>#REF!</f>
        <v>#REF!</v>
      </c>
      <c r="AT6" s="9" t="e">
        <f>#REF!</f>
        <v>#REF!</v>
      </c>
      <c r="AU6" s="9" t="e">
        <f>#REF!</f>
        <v>#REF!</v>
      </c>
      <c r="AV6" s="9" t="e">
        <f>#REF!</f>
        <v>#REF!</v>
      </c>
      <c r="AW6" s="9" t="e">
        <f>#REF!</f>
        <v>#REF!</v>
      </c>
      <c r="AX6" s="9" t="e">
        <f>#REF!</f>
        <v>#REF!</v>
      </c>
      <c r="AY6" s="9" t="e">
        <f>#REF!</f>
        <v>#REF!</v>
      </c>
      <c r="AZ6" s="9" t="e">
        <f>#REF!</f>
        <v>#REF!</v>
      </c>
      <c r="BA6" s="9" t="e">
        <f>#REF!</f>
        <v>#REF!</v>
      </c>
    </row>
    <row r="7" spans="1:53">
      <c r="A7" s="10" t="s">
        <v>4</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row>
    <row r="8" spans="1:53">
      <c r="A8" s="10">
        <v>1</v>
      </c>
      <c r="B8" s="12" t="e">
        <f>#REF!</f>
        <v>#REF!</v>
      </c>
      <c r="C8" s="13" t="e">
        <f>#REF!</f>
        <v>#REF!</v>
      </c>
      <c r="D8" s="13" t="e">
        <f>#REF!</f>
        <v>#REF!</v>
      </c>
      <c r="E8" s="13" t="e">
        <f>#REF!</f>
        <v>#REF!</v>
      </c>
      <c r="F8" s="13" t="e">
        <f>#REF!</f>
        <v>#REF!</v>
      </c>
      <c r="G8" s="13" t="e">
        <f>#REF!</f>
        <v>#REF!</v>
      </c>
      <c r="H8" s="13" t="e">
        <f>#REF!</f>
        <v>#REF!</v>
      </c>
      <c r="I8" s="13" t="e">
        <f>#REF!</f>
        <v>#REF!</v>
      </c>
      <c r="J8" s="13" t="e">
        <f>#REF!</f>
        <v>#REF!</v>
      </c>
      <c r="K8" s="13" t="e">
        <f>#REF!</f>
        <v>#REF!</v>
      </c>
      <c r="L8" s="13" t="e">
        <f>#REF!</f>
        <v>#REF!</v>
      </c>
      <c r="M8" s="13" t="e">
        <f>#REF!</f>
        <v>#REF!</v>
      </c>
      <c r="N8" s="13" t="e">
        <f>#REF!</f>
        <v>#REF!</v>
      </c>
      <c r="O8" s="13" t="e">
        <f>#REF!</f>
        <v>#REF!</v>
      </c>
      <c r="P8" s="13" t="e">
        <f>#REF!</f>
        <v>#REF!</v>
      </c>
      <c r="Q8" s="13" t="e">
        <f>#REF!</f>
        <v>#REF!</v>
      </c>
      <c r="R8" s="13" t="e">
        <f>#REF!</f>
        <v>#REF!</v>
      </c>
      <c r="S8" s="13" t="e">
        <f>#REF!</f>
        <v>#REF!</v>
      </c>
      <c r="T8" s="13" t="e">
        <f>#REF!</f>
        <v>#REF!</v>
      </c>
      <c r="U8" s="13" t="e">
        <f>#REF!</f>
        <v>#REF!</v>
      </c>
      <c r="V8" s="13" t="e">
        <f>#REF!</f>
        <v>#REF!</v>
      </c>
      <c r="W8" s="13" t="e">
        <f>#REF!</f>
        <v>#REF!</v>
      </c>
      <c r="X8" s="13" t="e">
        <f>#REF!</f>
        <v>#REF!</v>
      </c>
      <c r="Y8" s="13" t="e">
        <f>#REF!</f>
        <v>#REF!</v>
      </c>
      <c r="Z8" s="13" t="e">
        <f>#REF!</f>
        <v>#REF!</v>
      </c>
      <c r="AA8" s="13" t="e">
        <f>#REF!</f>
        <v>#REF!</v>
      </c>
      <c r="AB8" s="13" t="e">
        <f>#REF!</f>
        <v>#REF!</v>
      </c>
      <c r="AC8" s="13" t="e">
        <f>#REF!</f>
        <v>#REF!</v>
      </c>
      <c r="AD8" s="13" t="e">
        <f>#REF!</f>
        <v>#REF!</v>
      </c>
      <c r="AE8" s="13" t="e">
        <f>#REF!</f>
        <v>#REF!</v>
      </c>
      <c r="AF8" s="13" t="e">
        <f>#REF!</f>
        <v>#REF!</v>
      </c>
      <c r="AG8" s="13" t="e">
        <f>#REF!</f>
        <v>#REF!</v>
      </c>
      <c r="AH8" s="13" t="e">
        <f>#REF!</f>
        <v>#REF!</v>
      </c>
      <c r="AI8" s="13" t="e">
        <f>#REF!</f>
        <v>#REF!</v>
      </c>
      <c r="AJ8" s="13" t="e">
        <f>#REF!</f>
        <v>#REF!</v>
      </c>
      <c r="AK8" s="13" t="e">
        <f>#REF!</f>
        <v>#REF!</v>
      </c>
      <c r="AL8" s="13" t="e">
        <f>#REF!</f>
        <v>#REF!</v>
      </c>
      <c r="AM8" s="13" t="e">
        <f>#REF!</f>
        <v>#REF!</v>
      </c>
      <c r="AN8" s="13" t="e">
        <f>#REF!</f>
        <v>#REF!</v>
      </c>
      <c r="AO8" s="13" t="e">
        <f>#REF!</f>
        <v>#REF!</v>
      </c>
      <c r="AP8" s="13" t="e">
        <f>#REF!</f>
        <v>#REF!</v>
      </c>
      <c r="AQ8" s="13" t="e">
        <f>#REF!</f>
        <v>#REF!</v>
      </c>
      <c r="AR8" s="13" t="e">
        <f>#REF!</f>
        <v>#REF!</v>
      </c>
      <c r="AS8" s="13" t="e">
        <f>#REF!</f>
        <v>#REF!</v>
      </c>
      <c r="AT8" s="13" t="e">
        <f>#REF!</f>
        <v>#REF!</v>
      </c>
      <c r="AU8" s="13" t="e">
        <f>#REF!</f>
        <v>#REF!</v>
      </c>
      <c r="AV8" s="13" t="e">
        <f>#REF!</f>
        <v>#REF!</v>
      </c>
      <c r="AW8" s="13" t="e">
        <f>#REF!</f>
        <v>#REF!</v>
      </c>
      <c r="AX8" s="13" t="e">
        <f>#REF!</f>
        <v>#REF!</v>
      </c>
      <c r="AY8" s="13" t="e">
        <f>#REF!</f>
        <v>#REF!</v>
      </c>
      <c r="AZ8" s="13" t="e">
        <f>#REF!</f>
        <v>#REF!</v>
      </c>
      <c r="BA8" s="13" t="e">
        <f>#REF!</f>
        <v>#REF!</v>
      </c>
    </row>
    <row r="9" spans="1:53">
      <c r="A9" s="10">
        <v>2</v>
      </c>
      <c r="B9" s="12" t="e">
        <f>#REF!</f>
        <v>#REF!</v>
      </c>
      <c r="C9" s="13" t="e">
        <f>#REF!</f>
        <v>#REF!</v>
      </c>
      <c r="D9" s="13" t="e">
        <f>#REF!</f>
        <v>#REF!</v>
      </c>
      <c r="E9" s="13" t="e">
        <f>#REF!</f>
        <v>#REF!</v>
      </c>
      <c r="F9" s="13" t="e">
        <f>#REF!</f>
        <v>#REF!</v>
      </c>
      <c r="G9" s="13" t="e">
        <f>#REF!</f>
        <v>#REF!</v>
      </c>
      <c r="H9" s="13" t="e">
        <f>#REF!</f>
        <v>#REF!</v>
      </c>
      <c r="I9" s="13" t="e">
        <f>#REF!</f>
        <v>#REF!</v>
      </c>
      <c r="J9" s="13" t="e">
        <f>#REF!</f>
        <v>#REF!</v>
      </c>
      <c r="K9" s="13" t="e">
        <f>#REF!</f>
        <v>#REF!</v>
      </c>
      <c r="L9" s="13" t="e">
        <f>#REF!</f>
        <v>#REF!</v>
      </c>
      <c r="M9" s="13" t="e">
        <f>#REF!</f>
        <v>#REF!</v>
      </c>
      <c r="N9" s="13" t="e">
        <f>#REF!</f>
        <v>#REF!</v>
      </c>
      <c r="O9" s="13" t="e">
        <f>#REF!</f>
        <v>#REF!</v>
      </c>
      <c r="P9" s="13" t="e">
        <f>#REF!</f>
        <v>#REF!</v>
      </c>
      <c r="Q9" s="13" t="e">
        <f>#REF!</f>
        <v>#REF!</v>
      </c>
      <c r="R9" s="13" t="e">
        <f>#REF!</f>
        <v>#REF!</v>
      </c>
      <c r="S9" s="13" t="e">
        <f>#REF!</f>
        <v>#REF!</v>
      </c>
      <c r="T9" s="13" t="e">
        <f>#REF!</f>
        <v>#REF!</v>
      </c>
      <c r="U9" s="13" t="e">
        <f>#REF!</f>
        <v>#REF!</v>
      </c>
      <c r="V9" s="13" t="e">
        <f>#REF!</f>
        <v>#REF!</v>
      </c>
      <c r="W9" s="13" t="e">
        <f>#REF!</f>
        <v>#REF!</v>
      </c>
      <c r="X9" s="13" t="e">
        <f>#REF!</f>
        <v>#REF!</v>
      </c>
      <c r="Y9" s="13" t="e">
        <f>#REF!</f>
        <v>#REF!</v>
      </c>
      <c r="Z9" s="13" t="e">
        <f>#REF!</f>
        <v>#REF!</v>
      </c>
      <c r="AA9" s="13" t="e">
        <f>#REF!</f>
        <v>#REF!</v>
      </c>
      <c r="AB9" s="13" t="e">
        <f>#REF!</f>
        <v>#REF!</v>
      </c>
      <c r="AC9" s="13" t="e">
        <f>#REF!</f>
        <v>#REF!</v>
      </c>
      <c r="AD9" s="13" t="e">
        <f>#REF!</f>
        <v>#REF!</v>
      </c>
      <c r="AE9" s="13" t="e">
        <f>#REF!</f>
        <v>#REF!</v>
      </c>
      <c r="AF9" s="13" t="e">
        <f>#REF!</f>
        <v>#REF!</v>
      </c>
      <c r="AG9" s="13" t="e">
        <f>#REF!</f>
        <v>#REF!</v>
      </c>
      <c r="AH9" s="13" t="e">
        <f>#REF!</f>
        <v>#REF!</v>
      </c>
      <c r="AI9" s="13" t="e">
        <f>#REF!</f>
        <v>#REF!</v>
      </c>
      <c r="AJ9" s="13" t="e">
        <f>#REF!</f>
        <v>#REF!</v>
      </c>
      <c r="AK9" s="13" t="e">
        <f>#REF!</f>
        <v>#REF!</v>
      </c>
      <c r="AL9" s="13" t="e">
        <f>#REF!</f>
        <v>#REF!</v>
      </c>
      <c r="AM9" s="13" t="e">
        <f>#REF!</f>
        <v>#REF!</v>
      </c>
      <c r="AN9" s="13" t="e">
        <f>#REF!</f>
        <v>#REF!</v>
      </c>
      <c r="AO9" s="13" t="e">
        <f>#REF!</f>
        <v>#REF!</v>
      </c>
      <c r="AP9" s="13" t="e">
        <f>#REF!</f>
        <v>#REF!</v>
      </c>
      <c r="AQ9" s="13" t="e">
        <f>#REF!</f>
        <v>#REF!</v>
      </c>
      <c r="AR9" s="13" t="e">
        <f>#REF!</f>
        <v>#REF!</v>
      </c>
      <c r="AS9" s="13" t="e">
        <f>#REF!</f>
        <v>#REF!</v>
      </c>
      <c r="AT9" s="13" t="e">
        <f>#REF!</f>
        <v>#REF!</v>
      </c>
      <c r="AU9" s="13" t="e">
        <f>#REF!</f>
        <v>#REF!</v>
      </c>
      <c r="AV9" s="13" t="e">
        <f>#REF!</f>
        <v>#REF!</v>
      </c>
      <c r="AW9" s="13" t="e">
        <f>#REF!</f>
        <v>#REF!</v>
      </c>
      <c r="AX9" s="13" t="e">
        <f>#REF!</f>
        <v>#REF!</v>
      </c>
      <c r="AY9" s="13" t="e">
        <f>#REF!</f>
        <v>#REF!</v>
      </c>
      <c r="AZ9" s="13" t="e">
        <f>#REF!</f>
        <v>#REF!</v>
      </c>
      <c r="BA9" s="13" t="e">
        <f>#REF!</f>
        <v>#REF!</v>
      </c>
    </row>
    <row r="10" spans="1:53">
      <c r="A10" s="10" t="s">
        <v>5</v>
      </c>
      <c r="B10" s="12"/>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row>
    <row r="11" spans="1:53">
      <c r="A11" s="10">
        <v>1</v>
      </c>
      <c r="B11" s="12" t="e">
        <f>#REF!</f>
        <v>#REF!</v>
      </c>
      <c r="C11" s="13" t="e">
        <f>#REF!</f>
        <v>#REF!</v>
      </c>
      <c r="D11" s="13" t="e">
        <f>#REF!</f>
        <v>#REF!</v>
      </c>
      <c r="E11" s="13" t="e">
        <f>#REF!</f>
        <v>#REF!</v>
      </c>
      <c r="F11" s="13" t="e">
        <f>#REF!</f>
        <v>#REF!</v>
      </c>
      <c r="G11" s="13" t="e">
        <f>#REF!</f>
        <v>#REF!</v>
      </c>
      <c r="H11" s="13" t="e">
        <f>#REF!</f>
        <v>#REF!</v>
      </c>
      <c r="I11" s="13" t="e">
        <f>#REF!</f>
        <v>#REF!</v>
      </c>
      <c r="J11" s="13" t="e">
        <f>#REF!</f>
        <v>#REF!</v>
      </c>
      <c r="K11" s="13" t="e">
        <f>#REF!</f>
        <v>#REF!</v>
      </c>
      <c r="L11" s="13" t="e">
        <f>#REF!</f>
        <v>#REF!</v>
      </c>
      <c r="M11" s="13" t="e">
        <f>#REF!</f>
        <v>#REF!</v>
      </c>
      <c r="N11" s="13" t="e">
        <f>#REF!</f>
        <v>#REF!</v>
      </c>
      <c r="O11" s="13" t="e">
        <f>#REF!</f>
        <v>#REF!</v>
      </c>
      <c r="P11" s="13" t="e">
        <f>#REF!</f>
        <v>#REF!</v>
      </c>
      <c r="Q11" s="13" t="e">
        <f>#REF!</f>
        <v>#REF!</v>
      </c>
      <c r="R11" s="13" t="e">
        <f>#REF!</f>
        <v>#REF!</v>
      </c>
      <c r="S11" s="13" t="e">
        <f>#REF!</f>
        <v>#REF!</v>
      </c>
      <c r="T11" s="13" t="e">
        <f>#REF!</f>
        <v>#REF!</v>
      </c>
      <c r="U11" s="13" t="e">
        <f>#REF!</f>
        <v>#REF!</v>
      </c>
      <c r="V11" s="13" t="e">
        <f>#REF!</f>
        <v>#REF!</v>
      </c>
      <c r="W11" s="13" t="e">
        <f>#REF!</f>
        <v>#REF!</v>
      </c>
      <c r="X11" s="13" t="e">
        <f>#REF!</f>
        <v>#REF!</v>
      </c>
      <c r="Y11" s="13" t="e">
        <f>#REF!</f>
        <v>#REF!</v>
      </c>
      <c r="Z11" s="13" t="e">
        <f>#REF!</f>
        <v>#REF!</v>
      </c>
      <c r="AA11" s="13" t="e">
        <f>#REF!</f>
        <v>#REF!</v>
      </c>
      <c r="AB11" s="13" t="e">
        <f>#REF!</f>
        <v>#REF!</v>
      </c>
      <c r="AC11" s="13" t="e">
        <f>#REF!</f>
        <v>#REF!</v>
      </c>
      <c r="AD11" s="13" t="e">
        <f>#REF!</f>
        <v>#REF!</v>
      </c>
      <c r="AE11" s="13" t="e">
        <f>#REF!</f>
        <v>#REF!</v>
      </c>
      <c r="AF11" s="13" t="e">
        <f>#REF!</f>
        <v>#REF!</v>
      </c>
      <c r="AG11" s="13" t="e">
        <f>#REF!</f>
        <v>#REF!</v>
      </c>
      <c r="AH11" s="13" t="e">
        <f>#REF!</f>
        <v>#REF!</v>
      </c>
      <c r="AI11" s="13" t="e">
        <f>#REF!</f>
        <v>#REF!</v>
      </c>
      <c r="AJ11" s="13" t="e">
        <f>#REF!</f>
        <v>#REF!</v>
      </c>
      <c r="AK11" s="13" t="e">
        <f>#REF!</f>
        <v>#REF!</v>
      </c>
      <c r="AL11" s="13" t="e">
        <f>#REF!</f>
        <v>#REF!</v>
      </c>
      <c r="AM11" s="13" t="e">
        <f>#REF!</f>
        <v>#REF!</v>
      </c>
      <c r="AN11" s="13" t="e">
        <f>#REF!</f>
        <v>#REF!</v>
      </c>
      <c r="AO11" s="13" t="e">
        <f>#REF!</f>
        <v>#REF!</v>
      </c>
      <c r="AP11" s="13" t="e">
        <f>#REF!</f>
        <v>#REF!</v>
      </c>
      <c r="AQ11" s="13" t="e">
        <f>#REF!</f>
        <v>#REF!</v>
      </c>
      <c r="AR11" s="13" t="e">
        <f>#REF!</f>
        <v>#REF!</v>
      </c>
      <c r="AS11" s="13" t="e">
        <f>#REF!</f>
        <v>#REF!</v>
      </c>
      <c r="AT11" s="13" t="e">
        <f>#REF!</f>
        <v>#REF!</v>
      </c>
      <c r="AU11" s="13" t="e">
        <f>#REF!</f>
        <v>#REF!</v>
      </c>
      <c r="AV11" s="13" t="e">
        <f>#REF!</f>
        <v>#REF!</v>
      </c>
      <c r="AW11" s="13" t="e">
        <f>#REF!</f>
        <v>#REF!</v>
      </c>
      <c r="AX11" s="13" t="e">
        <f>#REF!</f>
        <v>#REF!</v>
      </c>
      <c r="AY11" s="13" t="e">
        <f>#REF!</f>
        <v>#REF!</v>
      </c>
      <c r="AZ11" s="13" t="e">
        <f>#REF!</f>
        <v>#REF!</v>
      </c>
      <c r="BA11" s="13" t="e">
        <f>#REF!</f>
        <v>#REF!</v>
      </c>
    </row>
    <row r="12" spans="1:53">
      <c r="A12" s="10">
        <v>2</v>
      </c>
      <c r="B12" s="12" t="e">
        <f>#REF!</f>
        <v>#REF!</v>
      </c>
      <c r="C12" s="13" t="e">
        <f>#REF!</f>
        <v>#REF!</v>
      </c>
      <c r="D12" s="13" t="e">
        <f>#REF!</f>
        <v>#REF!</v>
      </c>
      <c r="E12" s="13" t="e">
        <f>#REF!</f>
        <v>#REF!</v>
      </c>
      <c r="F12" s="13" t="e">
        <f>#REF!</f>
        <v>#REF!</v>
      </c>
      <c r="G12" s="13" t="e">
        <f>#REF!</f>
        <v>#REF!</v>
      </c>
      <c r="H12" s="13" t="e">
        <f>#REF!</f>
        <v>#REF!</v>
      </c>
      <c r="I12" s="13" t="e">
        <f>#REF!</f>
        <v>#REF!</v>
      </c>
      <c r="J12" s="13" t="e">
        <f>#REF!</f>
        <v>#REF!</v>
      </c>
      <c r="K12" s="13" t="e">
        <f>#REF!</f>
        <v>#REF!</v>
      </c>
      <c r="L12" s="13" t="e">
        <f>#REF!</f>
        <v>#REF!</v>
      </c>
      <c r="M12" s="13" t="e">
        <f>#REF!</f>
        <v>#REF!</v>
      </c>
      <c r="N12" s="13" t="e">
        <f>#REF!</f>
        <v>#REF!</v>
      </c>
      <c r="O12" s="13" t="e">
        <f>#REF!</f>
        <v>#REF!</v>
      </c>
      <c r="P12" s="13" t="e">
        <f>#REF!</f>
        <v>#REF!</v>
      </c>
      <c r="Q12" s="13" t="e">
        <f>#REF!</f>
        <v>#REF!</v>
      </c>
      <c r="R12" s="13" t="e">
        <f>#REF!</f>
        <v>#REF!</v>
      </c>
      <c r="S12" s="13" t="e">
        <f>#REF!</f>
        <v>#REF!</v>
      </c>
      <c r="T12" s="13" t="e">
        <f>#REF!</f>
        <v>#REF!</v>
      </c>
      <c r="U12" s="13" t="e">
        <f>#REF!</f>
        <v>#REF!</v>
      </c>
      <c r="V12" s="13" t="e">
        <f>#REF!</f>
        <v>#REF!</v>
      </c>
      <c r="W12" s="13" t="e">
        <f>#REF!</f>
        <v>#REF!</v>
      </c>
      <c r="X12" s="13" t="e">
        <f>#REF!</f>
        <v>#REF!</v>
      </c>
      <c r="Y12" s="13" t="e">
        <f>#REF!</f>
        <v>#REF!</v>
      </c>
      <c r="Z12" s="13" t="e">
        <f>#REF!</f>
        <v>#REF!</v>
      </c>
      <c r="AA12" s="13" t="e">
        <f>#REF!</f>
        <v>#REF!</v>
      </c>
      <c r="AB12" s="13" t="e">
        <f>#REF!</f>
        <v>#REF!</v>
      </c>
      <c r="AC12" s="13" t="e">
        <f>#REF!</f>
        <v>#REF!</v>
      </c>
      <c r="AD12" s="13" t="e">
        <f>#REF!</f>
        <v>#REF!</v>
      </c>
      <c r="AE12" s="13" t="e">
        <f>#REF!</f>
        <v>#REF!</v>
      </c>
      <c r="AF12" s="13" t="e">
        <f>#REF!</f>
        <v>#REF!</v>
      </c>
      <c r="AG12" s="13" t="e">
        <f>#REF!</f>
        <v>#REF!</v>
      </c>
      <c r="AH12" s="13" t="e">
        <f>#REF!</f>
        <v>#REF!</v>
      </c>
      <c r="AI12" s="13" t="e">
        <f>#REF!</f>
        <v>#REF!</v>
      </c>
      <c r="AJ12" s="13" t="e">
        <f>#REF!</f>
        <v>#REF!</v>
      </c>
      <c r="AK12" s="13" t="e">
        <f>#REF!</f>
        <v>#REF!</v>
      </c>
      <c r="AL12" s="13" t="e">
        <f>#REF!</f>
        <v>#REF!</v>
      </c>
      <c r="AM12" s="13" t="e">
        <f>#REF!</f>
        <v>#REF!</v>
      </c>
      <c r="AN12" s="13" t="e">
        <f>#REF!</f>
        <v>#REF!</v>
      </c>
      <c r="AO12" s="13" t="e">
        <f>#REF!</f>
        <v>#REF!</v>
      </c>
      <c r="AP12" s="13" t="e">
        <f>#REF!</f>
        <v>#REF!</v>
      </c>
      <c r="AQ12" s="13" t="e">
        <f>#REF!</f>
        <v>#REF!</v>
      </c>
      <c r="AR12" s="13" t="e">
        <f>#REF!</f>
        <v>#REF!</v>
      </c>
      <c r="AS12" s="13" t="e">
        <f>#REF!</f>
        <v>#REF!</v>
      </c>
      <c r="AT12" s="13" t="e">
        <f>#REF!</f>
        <v>#REF!</v>
      </c>
      <c r="AU12" s="13" t="e">
        <f>#REF!</f>
        <v>#REF!</v>
      </c>
      <c r="AV12" s="13" t="e">
        <f>#REF!</f>
        <v>#REF!</v>
      </c>
      <c r="AW12" s="13" t="e">
        <f>#REF!</f>
        <v>#REF!</v>
      </c>
      <c r="AX12" s="13" t="e">
        <f>#REF!</f>
        <v>#REF!</v>
      </c>
      <c r="AY12" s="13" t="e">
        <f>#REF!</f>
        <v>#REF!</v>
      </c>
      <c r="AZ12" s="13" t="e">
        <f>#REF!</f>
        <v>#REF!</v>
      </c>
      <c r="BA12" s="13" t="e">
        <f>#REF!</f>
        <v>#REF!</v>
      </c>
    </row>
    <row r="13" spans="1:53">
      <c r="A13" s="14" t="s">
        <v>7</v>
      </c>
      <c r="B13" s="12"/>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c r="A14" s="10">
        <v>1</v>
      </c>
      <c r="B14" s="12" t="e">
        <f>#REF!</f>
        <v>#REF!</v>
      </c>
      <c r="C14" s="13" t="e">
        <f>#REF!</f>
        <v>#REF!</v>
      </c>
      <c r="D14" s="13" t="e">
        <f>#REF!</f>
        <v>#REF!</v>
      </c>
      <c r="E14" s="13" t="e">
        <f>#REF!</f>
        <v>#REF!</v>
      </c>
      <c r="F14" s="13" t="e">
        <f>#REF!</f>
        <v>#REF!</v>
      </c>
      <c r="G14" s="13" t="e">
        <f>#REF!</f>
        <v>#REF!</v>
      </c>
      <c r="H14" s="13" t="e">
        <f>#REF!</f>
        <v>#REF!</v>
      </c>
      <c r="I14" s="13" t="e">
        <f>#REF!</f>
        <v>#REF!</v>
      </c>
      <c r="J14" s="13" t="e">
        <f>#REF!</f>
        <v>#REF!</v>
      </c>
      <c r="K14" s="13" t="e">
        <f>#REF!</f>
        <v>#REF!</v>
      </c>
      <c r="L14" s="13" t="e">
        <f>#REF!</f>
        <v>#REF!</v>
      </c>
      <c r="M14" s="13" t="e">
        <f>#REF!</f>
        <v>#REF!</v>
      </c>
      <c r="N14" s="13" t="e">
        <f>#REF!</f>
        <v>#REF!</v>
      </c>
      <c r="O14" s="13" t="e">
        <f>#REF!</f>
        <v>#REF!</v>
      </c>
      <c r="P14" s="13" t="e">
        <f>#REF!</f>
        <v>#REF!</v>
      </c>
      <c r="Q14" s="13" t="e">
        <f>#REF!</f>
        <v>#REF!</v>
      </c>
      <c r="R14" s="13" t="e">
        <f>#REF!</f>
        <v>#REF!</v>
      </c>
      <c r="S14" s="13" t="e">
        <f>#REF!</f>
        <v>#REF!</v>
      </c>
      <c r="T14" s="13" t="e">
        <f>#REF!</f>
        <v>#REF!</v>
      </c>
      <c r="U14" s="13" t="e">
        <f>#REF!</f>
        <v>#REF!</v>
      </c>
      <c r="V14" s="13" t="e">
        <f>#REF!</f>
        <v>#REF!</v>
      </c>
      <c r="W14" s="13" t="e">
        <f>#REF!</f>
        <v>#REF!</v>
      </c>
      <c r="X14" s="13" t="e">
        <f>#REF!</f>
        <v>#REF!</v>
      </c>
      <c r="Y14" s="13" t="e">
        <f>#REF!</f>
        <v>#REF!</v>
      </c>
      <c r="Z14" s="13" t="e">
        <f>#REF!</f>
        <v>#REF!</v>
      </c>
      <c r="AA14" s="13" t="e">
        <f>#REF!</f>
        <v>#REF!</v>
      </c>
      <c r="AB14" s="13" t="e">
        <f>#REF!</f>
        <v>#REF!</v>
      </c>
      <c r="AC14" s="13" t="e">
        <f>#REF!</f>
        <v>#REF!</v>
      </c>
      <c r="AD14" s="13" t="e">
        <f>#REF!</f>
        <v>#REF!</v>
      </c>
      <c r="AE14" s="13" t="e">
        <f>#REF!</f>
        <v>#REF!</v>
      </c>
      <c r="AF14" s="13" t="e">
        <f>#REF!</f>
        <v>#REF!</v>
      </c>
      <c r="AG14" s="13" t="e">
        <f>#REF!</f>
        <v>#REF!</v>
      </c>
      <c r="AH14" s="13" t="e">
        <f>#REF!</f>
        <v>#REF!</v>
      </c>
      <c r="AI14" s="13" t="e">
        <f>#REF!</f>
        <v>#REF!</v>
      </c>
      <c r="AJ14" s="13" t="e">
        <f>#REF!</f>
        <v>#REF!</v>
      </c>
      <c r="AK14" s="13" t="e">
        <f>#REF!</f>
        <v>#REF!</v>
      </c>
      <c r="AL14" s="13" t="e">
        <f>#REF!</f>
        <v>#REF!</v>
      </c>
      <c r="AM14" s="13" t="e">
        <f>#REF!</f>
        <v>#REF!</v>
      </c>
      <c r="AN14" s="13" t="e">
        <f>#REF!</f>
        <v>#REF!</v>
      </c>
      <c r="AO14" s="13" t="e">
        <f>#REF!</f>
        <v>#REF!</v>
      </c>
      <c r="AP14" s="13" t="e">
        <f>#REF!</f>
        <v>#REF!</v>
      </c>
      <c r="AQ14" s="13" t="e">
        <f>#REF!</f>
        <v>#REF!</v>
      </c>
      <c r="AR14" s="13" t="e">
        <f>#REF!</f>
        <v>#REF!</v>
      </c>
      <c r="AS14" s="13" t="e">
        <f>#REF!</f>
        <v>#REF!</v>
      </c>
      <c r="AT14" s="13" t="e">
        <f>#REF!</f>
        <v>#REF!</v>
      </c>
      <c r="AU14" s="13" t="e">
        <f>#REF!</f>
        <v>#REF!</v>
      </c>
      <c r="AV14" s="13" t="e">
        <f>#REF!</f>
        <v>#REF!</v>
      </c>
      <c r="AW14" s="13" t="e">
        <f>#REF!</f>
        <v>#REF!</v>
      </c>
      <c r="AX14" s="13" t="e">
        <f>#REF!</f>
        <v>#REF!</v>
      </c>
      <c r="AY14" s="13" t="e">
        <f>#REF!</f>
        <v>#REF!</v>
      </c>
      <c r="AZ14" s="13" t="e">
        <f>#REF!</f>
        <v>#REF!</v>
      </c>
      <c r="BA14" s="13" t="e">
        <f>#REF!</f>
        <v>#REF!</v>
      </c>
    </row>
    <row r="15" spans="1:53">
      <c r="A15" s="10">
        <v>2</v>
      </c>
      <c r="B15" s="12" t="e">
        <f>#REF!</f>
        <v>#REF!</v>
      </c>
      <c r="C15" s="13" t="e">
        <f>#REF!</f>
        <v>#REF!</v>
      </c>
      <c r="D15" s="13" t="e">
        <f>#REF!</f>
        <v>#REF!</v>
      </c>
      <c r="E15" s="13" t="e">
        <f>#REF!</f>
        <v>#REF!</v>
      </c>
      <c r="F15" s="13" t="e">
        <f>#REF!</f>
        <v>#REF!</v>
      </c>
      <c r="G15" s="13" t="e">
        <f>#REF!</f>
        <v>#REF!</v>
      </c>
      <c r="H15" s="13" t="e">
        <f>#REF!</f>
        <v>#REF!</v>
      </c>
      <c r="I15" s="13" t="e">
        <f>#REF!</f>
        <v>#REF!</v>
      </c>
      <c r="J15" s="13" t="e">
        <f>#REF!</f>
        <v>#REF!</v>
      </c>
      <c r="K15" s="13" t="e">
        <f>#REF!</f>
        <v>#REF!</v>
      </c>
      <c r="L15" s="13" t="e">
        <f>#REF!</f>
        <v>#REF!</v>
      </c>
      <c r="M15" s="13" t="e">
        <f>#REF!</f>
        <v>#REF!</v>
      </c>
      <c r="N15" s="13" t="e">
        <f>#REF!</f>
        <v>#REF!</v>
      </c>
      <c r="O15" s="13" t="e">
        <f>#REF!</f>
        <v>#REF!</v>
      </c>
      <c r="P15" s="13" t="e">
        <f>#REF!</f>
        <v>#REF!</v>
      </c>
      <c r="Q15" s="13" t="e">
        <f>#REF!</f>
        <v>#REF!</v>
      </c>
      <c r="R15" s="13" t="e">
        <f>#REF!</f>
        <v>#REF!</v>
      </c>
      <c r="S15" s="13" t="e">
        <f>#REF!</f>
        <v>#REF!</v>
      </c>
      <c r="T15" s="13" t="e">
        <f>#REF!</f>
        <v>#REF!</v>
      </c>
      <c r="U15" s="13" t="e">
        <f>#REF!</f>
        <v>#REF!</v>
      </c>
      <c r="V15" s="13" t="e">
        <f>#REF!</f>
        <v>#REF!</v>
      </c>
      <c r="W15" s="13" t="e">
        <f>#REF!</f>
        <v>#REF!</v>
      </c>
      <c r="X15" s="13" t="e">
        <f>#REF!</f>
        <v>#REF!</v>
      </c>
      <c r="Y15" s="13" t="e">
        <f>#REF!</f>
        <v>#REF!</v>
      </c>
      <c r="Z15" s="13" t="e">
        <f>#REF!</f>
        <v>#REF!</v>
      </c>
      <c r="AA15" s="13" t="e">
        <f>#REF!</f>
        <v>#REF!</v>
      </c>
      <c r="AB15" s="13" t="e">
        <f>#REF!</f>
        <v>#REF!</v>
      </c>
      <c r="AC15" s="13" t="e">
        <f>#REF!</f>
        <v>#REF!</v>
      </c>
      <c r="AD15" s="13" t="e">
        <f>#REF!</f>
        <v>#REF!</v>
      </c>
      <c r="AE15" s="13" t="e">
        <f>#REF!</f>
        <v>#REF!</v>
      </c>
      <c r="AF15" s="13" t="e">
        <f>#REF!</f>
        <v>#REF!</v>
      </c>
      <c r="AG15" s="13" t="e">
        <f>#REF!</f>
        <v>#REF!</v>
      </c>
      <c r="AH15" s="13" t="e">
        <f>#REF!</f>
        <v>#REF!</v>
      </c>
      <c r="AI15" s="13" t="e">
        <f>#REF!</f>
        <v>#REF!</v>
      </c>
      <c r="AJ15" s="13" t="e">
        <f>#REF!</f>
        <v>#REF!</v>
      </c>
      <c r="AK15" s="13" t="e">
        <f>#REF!</f>
        <v>#REF!</v>
      </c>
      <c r="AL15" s="13" t="e">
        <f>#REF!</f>
        <v>#REF!</v>
      </c>
      <c r="AM15" s="13" t="e">
        <f>#REF!</f>
        <v>#REF!</v>
      </c>
      <c r="AN15" s="13" t="e">
        <f>#REF!</f>
        <v>#REF!</v>
      </c>
      <c r="AO15" s="13" t="e">
        <f>#REF!</f>
        <v>#REF!</v>
      </c>
      <c r="AP15" s="13" t="e">
        <f>#REF!</f>
        <v>#REF!</v>
      </c>
      <c r="AQ15" s="13" t="e">
        <f>#REF!</f>
        <v>#REF!</v>
      </c>
      <c r="AR15" s="13" t="e">
        <f>#REF!</f>
        <v>#REF!</v>
      </c>
      <c r="AS15" s="13" t="e">
        <f>#REF!</f>
        <v>#REF!</v>
      </c>
      <c r="AT15" s="13" t="e">
        <f>#REF!</f>
        <v>#REF!</v>
      </c>
      <c r="AU15" s="13" t="e">
        <f>#REF!</f>
        <v>#REF!</v>
      </c>
      <c r="AV15" s="13" t="e">
        <f>#REF!</f>
        <v>#REF!</v>
      </c>
      <c r="AW15" s="13" t="e">
        <f>#REF!</f>
        <v>#REF!</v>
      </c>
      <c r="AX15" s="13" t="e">
        <f>#REF!</f>
        <v>#REF!</v>
      </c>
      <c r="AY15" s="13" t="e">
        <f>#REF!</f>
        <v>#REF!</v>
      </c>
      <c r="AZ15" s="13" t="e">
        <f>#REF!</f>
        <v>#REF!</v>
      </c>
      <c r="BA15" s="13" t="e">
        <f>#REF!</f>
        <v>#REF!</v>
      </c>
    </row>
    <row r="16" spans="1:53">
      <c r="A16" s="15" t="s">
        <v>8</v>
      </c>
      <c r="B16" s="12"/>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row>
    <row r="17" spans="1:53">
      <c r="A17" s="10">
        <v>1</v>
      </c>
      <c r="B17" s="12" t="e">
        <f>#REF!</f>
        <v>#REF!</v>
      </c>
      <c r="C17" s="13" t="e">
        <f>#REF!</f>
        <v>#REF!</v>
      </c>
      <c r="D17" s="13" t="e">
        <f>#REF!</f>
        <v>#REF!</v>
      </c>
      <c r="E17" s="13" t="e">
        <f>#REF!</f>
        <v>#REF!</v>
      </c>
      <c r="F17" s="13" t="e">
        <f>#REF!</f>
        <v>#REF!</v>
      </c>
      <c r="G17" s="13" t="e">
        <f>#REF!</f>
        <v>#REF!</v>
      </c>
      <c r="H17" s="13" t="e">
        <f>#REF!</f>
        <v>#REF!</v>
      </c>
      <c r="I17" s="13" t="e">
        <f>#REF!</f>
        <v>#REF!</v>
      </c>
      <c r="J17" s="13" t="e">
        <f>#REF!</f>
        <v>#REF!</v>
      </c>
      <c r="K17" s="13" t="e">
        <f>#REF!</f>
        <v>#REF!</v>
      </c>
      <c r="L17" s="13" t="e">
        <f>#REF!</f>
        <v>#REF!</v>
      </c>
      <c r="M17" s="13" t="e">
        <f>#REF!</f>
        <v>#REF!</v>
      </c>
      <c r="N17" s="13" t="e">
        <f>#REF!</f>
        <v>#REF!</v>
      </c>
      <c r="O17" s="13" t="e">
        <f>#REF!</f>
        <v>#REF!</v>
      </c>
      <c r="P17" s="13" t="e">
        <f>#REF!</f>
        <v>#REF!</v>
      </c>
      <c r="Q17" s="13" t="e">
        <f>#REF!</f>
        <v>#REF!</v>
      </c>
      <c r="R17" s="13" t="e">
        <f>#REF!</f>
        <v>#REF!</v>
      </c>
      <c r="S17" s="13" t="e">
        <f>#REF!</f>
        <v>#REF!</v>
      </c>
      <c r="T17" s="13" t="e">
        <f>#REF!</f>
        <v>#REF!</v>
      </c>
      <c r="U17" s="13" t="e">
        <f>#REF!</f>
        <v>#REF!</v>
      </c>
      <c r="V17" s="13" t="e">
        <f>#REF!</f>
        <v>#REF!</v>
      </c>
      <c r="W17" s="13" t="e">
        <f>#REF!</f>
        <v>#REF!</v>
      </c>
      <c r="X17" s="13" t="e">
        <f>#REF!</f>
        <v>#REF!</v>
      </c>
      <c r="Y17" s="13" t="e">
        <f>#REF!</f>
        <v>#REF!</v>
      </c>
      <c r="Z17" s="13" t="e">
        <f>#REF!</f>
        <v>#REF!</v>
      </c>
      <c r="AA17" s="13" t="e">
        <f>#REF!</f>
        <v>#REF!</v>
      </c>
      <c r="AB17" s="13" t="e">
        <f>#REF!</f>
        <v>#REF!</v>
      </c>
      <c r="AC17" s="13" t="e">
        <f>#REF!</f>
        <v>#REF!</v>
      </c>
      <c r="AD17" s="13" t="e">
        <f>#REF!</f>
        <v>#REF!</v>
      </c>
      <c r="AE17" s="13" t="e">
        <f>#REF!</f>
        <v>#REF!</v>
      </c>
      <c r="AF17" s="13" t="e">
        <f>#REF!</f>
        <v>#REF!</v>
      </c>
      <c r="AG17" s="13" t="e">
        <f>#REF!</f>
        <v>#REF!</v>
      </c>
      <c r="AH17" s="13" t="e">
        <f>#REF!</f>
        <v>#REF!</v>
      </c>
      <c r="AI17" s="13" t="e">
        <f>#REF!</f>
        <v>#REF!</v>
      </c>
      <c r="AJ17" s="13" t="e">
        <f>#REF!</f>
        <v>#REF!</v>
      </c>
      <c r="AK17" s="13" t="e">
        <f>#REF!</f>
        <v>#REF!</v>
      </c>
      <c r="AL17" s="13" t="e">
        <f>#REF!</f>
        <v>#REF!</v>
      </c>
      <c r="AM17" s="13" t="e">
        <f>#REF!</f>
        <v>#REF!</v>
      </c>
      <c r="AN17" s="13" t="e">
        <f>#REF!</f>
        <v>#REF!</v>
      </c>
      <c r="AO17" s="13" t="e">
        <f>#REF!</f>
        <v>#REF!</v>
      </c>
      <c r="AP17" s="13" t="e">
        <f>#REF!</f>
        <v>#REF!</v>
      </c>
      <c r="AQ17" s="13" t="e">
        <f>#REF!</f>
        <v>#REF!</v>
      </c>
      <c r="AR17" s="13" t="e">
        <f>#REF!</f>
        <v>#REF!</v>
      </c>
      <c r="AS17" s="13" t="e">
        <f>#REF!</f>
        <v>#REF!</v>
      </c>
      <c r="AT17" s="13" t="e">
        <f>#REF!</f>
        <v>#REF!</v>
      </c>
      <c r="AU17" s="13" t="e">
        <f>#REF!</f>
        <v>#REF!</v>
      </c>
      <c r="AV17" s="13" t="e">
        <f>#REF!</f>
        <v>#REF!</v>
      </c>
      <c r="AW17" s="13" t="e">
        <f>#REF!</f>
        <v>#REF!</v>
      </c>
      <c r="AX17" s="13" t="e">
        <f>#REF!</f>
        <v>#REF!</v>
      </c>
      <c r="AY17" s="13" t="e">
        <f>#REF!</f>
        <v>#REF!</v>
      </c>
      <c r="AZ17" s="13" t="e">
        <f>#REF!</f>
        <v>#REF!</v>
      </c>
      <c r="BA17" s="13" t="e">
        <f>#REF!</f>
        <v>#REF!</v>
      </c>
    </row>
    <row r="18" spans="1:53">
      <c r="A18" s="10">
        <v>2</v>
      </c>
      <c r="B18" s="12" t="e">
        <f>#REF!</f>
        <v>#REF!</v>
      </c>
      <c r="C18" s="13" t="e">
        <f>#REF!</f>
        <v>#REF!</v>
      </c>
      <c r="D18" s="13" t="e">
        <f>#REF!</f>
        <v>#REF!</v>
      </c>
      <c r="E18" s="13" t="e">
        <f>#REF!</f>
        <v>#REF!</v>
      </c>
      <c r="F18" s="13" t="e">
        <f>#REF!</f>
        <v>#REF!</v>
      </c>
      <c r="G18" s="13" t="e">
        <f>#REF!</f>
        <v>#REF!</v>
      </c>
      <c r="H18" s="13" t="e">
        <f>#REF!</f>
        <v>#REF!</v>
      </c>
      <c r="I18" s="13" t="e">
        <f>#REF!</f>
        <v>#REF!</v>
      </c>
      <c r="J18" s="13" t="e">
        <f>#REF!</f>
        <v>#REF!</v>
      </c>
      <c r="K18" s="13" t="e">
        <f>#REF!</f>
        <v>#REF!</v>
      </c>
      <c r="L18" s="13" t="e">
        <f>#REF!</f>
        <v>#REF!</v>
      </c>
      <c r="M18" s="13" t="e">
        <f>#REF!</f>
        <v>#REF!</v>
      </c>
      <c r="N18" s="13" t="e">
        <f>#REF!</f>
        <v>#REF!</v>
      </c>
      <c r="O18" s="13" t="e">
        <f>#REF!</f>
        <v>#REF!</v>
      </c>
      <c r="P18" s="13" t="e">
        <f>#REF!</f>
        <v>#REF!</v>
      </c>
      <c r="Q18" s="13" t="e">
        <f>#REF!</f>
        <v>#REF!</v>
      </c>
      <c r="R18" s="13" t="e">
        <f>#REF!</f>
        <v>#REF!</v>
      </c>
      <c r="S18" s="13" t="e">
        <f>#REF!</f>
        <v>#REF!</v>
      </c>
      <c r="T18" s="13" t="e">
        <f>#REF!</f>
        <v>#REF!</v>
      </c>
      <c r="U18" s="13" t="e">
        <f>#REF!</f>
        <v>#REF!</v>
      </c>
      <c r="V18" s="13" t="e">
        <f>#REF!</f>
        <v>#REF!</v>
      </c>
      <c r="W18" s="13" t="e">
        <f>#REF!</f>
        <v>#REF!</v>
      </c>
      <c r="X18" s="13" t="e">
        <f>#REF!</f>
        <v>#REF!</v>
      </c>
      <c r="Y18" s="13" t="e">
        <f>#REF!</f>
        <v>#REF!</v>
      </c>
      <c r="Z18" s="13" t="e">
        <f>#REF!</f>
        <v>#REF!</v>
      </c>
      <c r="AA18" s="13" t="e">
        <f>#REF!</f>
        <v>#REF!</v>
      </c>
      <c r="AB18" s="13" t="e">
        <f>#REF!</f>
        <v>#REF!</v>
      </c>
      <c r="AC18" s="13" t="e">
        <f>#REF!</f>
        <v>#REF!</v>
      </c>
      <c r="AD18" s="13" t="e">
        <f>#REF!</f>
        <v>#REF!</v>
      </c>
      <c r="AE18" s="13" t="e">
        <f>#REF!</f>
        <v>#REF!</v>
      </c>
      <c r="AF18" s="13" t="e">
        <f>#REF!</f>
        <v>#REF!</v>
      </c>
      <c r="AG18" s="13" t="e">
        <f>#REF!</f>
        <v>#REF!</v>
      </c>
      <c r="AH18" s="13" t="e">
        <f>#REF!</f>
        <v>#REF!</v>
      </c>
      <c r="AI18" s="13" t="e">
        <f>#REF!</f>
        <v>#REF!</v>
      </c>
      <c r="AJ18" s="13" t="e">
        <f>#REF!</f>
        <v>#REF!</v>
      </c>
      <c r="AK18" s="13" t="e">
        <f>#REF!</f>
        <v>#REF!</v>
      </c>
      <c r="AL18" s="13" t="e">
        <f>#REF!</f>
        <v>#REF!</v>
      </c>
      <c r="AM18" s="13" t="e">
        <f>#REF!</f>
        <v>#REF!</v>
      </c>
      <c r="AN18" s="13" t="e">
        <f>#REF!</f>
        <v>#REF!</v>
      </c>
      <c r="AO18" s="13" t="e">
        <f>#REF!</f>
        <v>#REF!</v>
      </c>
      <c r="AP18" s="13" t="e">
        <f>#REF!</f>
        <v>#REF!</v>
      </c>
      <c r="AQ18" s="13" t="e">
        <f>#REF!</f>
        <v>#REF!</v>
      </c>
      <c r="AR18" s="13" t="e">
        <f>#REF!</f>
        <v>#REF!</v>
      </c>
      <c r="AS18" s="13" t="e">
        <f>#REF!</f>
        <v>#REF!</v>
      </c>
      <c r="AT18" s="13" t="e">
        <f>#REF!</f>
        <v>#REF!</v>
      </c>
      <c r="AU18" s="13" t="e">
        <f>#REF!</f>
        <v>#REF!</v>
      </c>
      <c r="AV18" s="13" t="e">
        <f>#REF!</f>
        <v>#REF!</v>
      </c>
      <c r="AW18" s="13" t="e">
        <f>#REF!</f>
        <v>#REF!</v>
      </c>
      <c r="AX18" s="13" t="e">
        <f>#REF!</f>
        <v>#REF!</v>
      </c>
      <c r="AY18" s="13" t="e">
        <f>#REF!</f>
        <v>#REF!</v>
      </c>
      <c r="AZ18" s="13" t="e">
        <f>#REF!</f>
        <v>#REF!</v>
      </c>
      <c r="BA18" s="13" t="e">
        <f>#REF!</f>
        <v>#REF!</v>
      </c>
    </row>
    <row r="19" spans="1:53">
      <c r="A19" s="16" t="s">
        <v>9</v>
      </c>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row>
    <row r="20" spans="1:53">
      <c r="A20" s="17" t="s">
        <v>10</v>
      </c>
      <c r="B20" s="12" t="e">
        <f>#REF!</f>
        <v>#REF!</v>
      </c>
      <c r="C20" s="13" t="e">
        <f>#REF!</f>
        <v>#REF!</v>
      </c>
      <c r="D20" s="13" t="e">
        <f>#REF!</f>
        <v>#REF!</v>
      </c>
      <c r="E20" s="13" t="e">
        <f>#REF!</f>
        <v>#REF!</v>
      </c>
      <c r="F20" s="13" t="e">
        <f>#REF!</f>
        <v>#REF!</v>
      </c>
      <c r="G20" s="13" t="e">
        <f>#REF!</f>
        <v>#REF!</v>
      </c>
      <c r="H20" s="13" t="e">
        <f>#REF!</f>
        <v>#REF!</v>
      </c>
      <c r="I20" s="13" t="e">
        <f>#REF!</f>
        <v>#REF!</v>
      </c>
      <c r="J20" s="13" t="e">
        <f>#REF!</f>
        <v>#REF!</v>
      </c>
      <c r="K20" s="13" t="e">
        <f>#REF!</f>
        <v>#REF!</v>
      </c>
      <c r="L20" s="13" t="e">
        <f>#REF!</f>
        <v>#REF!</v>
      </c>
      <c r="M20" s="13" t="e">
        <f>#REF!</f>
        <v>#REF!</v>
      </c>
      <c r="N20" s="13" t="e">
        <f>#REF!</f>
        <v>#REF!</v>
      </c>
      <c r="O20" s="13" t="e">
        <f>#REF!</f>
        <v>#REF!</v>
      </c>
      <c r="P20" s="13" t="e">
        <f>#REF!</f>
        <v>#REF!</v>
      </c>
      <c r="Q20" s="13" t="e">
        <f>#REF!</f>
        <v>#REF!</v>
      </c>
      <c r="R20" s="13" t="e">
        <f>#REF!</f>
        <v>#REF!</v>
      </c>
      <c r="S20" s="13" t="e">
        <f>#REF!</f>
        <v>#REF!</v>
      </c>
      <c r="T20" s="13" t="e">
        <f>#REF!</f>
        <v>#REF!</v>
      </c>
      <c r="U20" s="13" t="e">
        <f>#REF!</f>
        <v>#REF!</v>
      </c>
      <c r="V20" s="13" t="e">
        <f>#REF!</f>
        <v>#REF!</v>
      </c>
      <c r="W20" s="13" t="e">
        <f>#REF!</f>
        <v>#REF!</v>
      </c>
      <c r="X20" s="13" t="e">
        <f>#REF!</f>
        <v>#REF!</v>
      </c>
      <c r="Y20" s="13" t="e">
        <f>#REF!</f>
        <v>#REF!</v>
      </c>
      <c r="Z20" s="13" t="e">
        <f>#REF!</f>
        <v>#REF!</v>
      </c>
      <c r="AA20" s="13" t="e">
        <f>#REF!</f>
        <v>#REF!</v>
      </c>
      <c r="AB20" s="13" t="e">
        <f>#REF!</f>
        <v>#REF!</v>
      </c>
      <c r="AC20" s="13" t="e">
        <f>#REF!</f>
        <v>#REF!</v>
      </c>
      <c r="AD20" s="13" t="e">
        <f>#REF!</f>
        <v>#REF!</v>
      </c>
      <c r="AE20" s="13" t="e">
        <f>#REF!</f>
        <v>#REF!</v>
      </c>
      <c r="AF20" s="13" t="e">
        <f>#REF!</f>
        <v>#REF!</v>
      </c>
      <c r="AG20" s="13" t="e">
        <f>#REF!</f>
        <v>#REF!</v>
      </c>
      <c r="AH20" s="13" t="e">
        <f>#REF!</f>
        <v>#REF!</v>
      </c>
      <c r="AI20" s="13" t="e">
        <f>#REF!</f>
        <v>#REF!</v>
      </c>
      <c r="AJ20" s="13" t="e">
        <f>#REF!</f>
        <v>#REF!</v>
      </c>
      <c r="AK20" s="13" t="e">
        <f>#REF!</f>
        <v>#REF!</v>
      </c>
      <c r="AL20" s="13" t="e">
        <f>#REF!</f>
        <v>#REF!</v>
      </c>
      <c r="AM20" s="13" t="e">
        <f>#REF!</f>
        <v>#REF!</v>
      </c>
      <c r="AN20" s="13" t="e">
        <f>#REF!</f>
        <v>#REF!</v>
      </c>
      <c r="AO20" s="13" t="e">
        <f>#REF!</f>
        <v>#REF!</v>
      </c>
      <c r="AP20" s="13" t="e">
        <f>#REF!</f>
        <v>#REF!</v>
      </c>
      <c r="AQ20" s="13" t="e">
        <f>#REF!</f>
        <v>#REF!</v>
      </c>
      <c r="AR20" s="13" t="e">
        <f>#REF!</f>
        <v>#REF!</v>
      </c>
      <c r="AS20" s="13" t="e">
        <f>#REF!</f>
        <v>#REF!</v>
      </c>
      <c r="AT20" s="13" t="e">
        <f>#REF!</f>
        <v>#REF!</v>
      </c>
      <c r="AU20" s="13" t="e">
        <f>#REF!</f>
        <v>#REF!</v>
      </c>
      <c r="AV20" s="13" t="e">
        <f>#REF!</f>
        <v>#REF!</v>
      </c>
      <c r="AW20" s="13" t="e">
        <f>#REF!</f>
        <v>#REF!</v>
      </c>
      <c r="AX20" s="13" t="e">
        <f>#REF!</f>
        <v>#REF!</v>
      </c>
      <c r="AY20" s="13" t="e">
        <f>#REF!</f>
        <v>#REF!</v>
      </c>
      <c r="AZ20" s="13" t="e">
        <f>#REF!</f>
        <v>#REF!</v>
      </c>
      <c r="BA20" s="13" t="e">
        <f>#REF!</f>
        <v>#REF!</v>
      </c>
    </row>
    <row r="21" spans="1:53" hidden="1">
      <c r="A21" s="16" t="s">
        <v>11</v>
      </c>
      <c r="B21" s="12"/>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row>
    <row r="22" spans="1:53" hidden="1">
      <c r="A22" s="17" t="s">
        <v>12</v>
      </c>
      <c r="B22" s="12" t="e">
        <f>'C завтраками| Bed and breakfast'!#REF!*0.9</f>
        <v>#REF!</v>
      </c>
      <c r="C22" s="18" t="e">
        <f>'РБ ВВ 10(2025) | FIT15)'!#REF!</f>
        <v>#REF!</v>
      </c>
      <c r="D22" s="18" t="e">
        <f>'РБ ВВ 10(2025) | FIT15)'!#REF!</f>
        <v>#REF!</v>
      </c>
      <c r="E22" s="18" t="e">
        <f>'РБ ВВ 10(2025) | FIT15)'!#REF!</f>
        <v>#REF!</v>
      </c>
      <c r="F22" s="18" t="e">
        <f>'РБ ВВ 10(2025) | FIT15)'!#REF!</f>
        <v>#REF!</v>
      </c>
      <c r="G22" s="18" t="e">
        <f>'РБ ВВ 10(2025) | FIT15)'!#REF!</f>
        <v>#REF!</v>
      </c>
      <c r="H22" s="18" t="e">
        <f>'РБ ВВ 10(2025) | FIT15)'!#REF!</f>
        <v>#REF!</v>
      </c>
      <c r="I22" s="18" t="e">
        <f>'РБ ВВ 10(2025) | FIT15)'!#REF!</f>
        <v>#REF!</v>
      </c>
      <c r="J22" s="18" t="e">
        <f>'РБ ВВ 10(2025) | FIT15)'!#REF!</f>
        <v>#REF!</v>
      </c>
      <c r="K22" s="18" t="e">
        <f>'РБ ВВ 10(2025) | FIT15)'!#REF!</f>
        <v>#REF!</v>
      </c>
      <c r="L22" s="18" t="e">
        <f>'РБ ВВ 10(2025) | FIT15)'!#REF!</f>
        <v>#REF!</v>
      </c>
      <c r="M22" s="18" t="e">
        <f>'РБ ВВ 10(2025) | FIT15)'!#REF!</f>
        <v>#REF!</v>
      </c>
      <c r="N22" s="18" t="e">
        <f>'РБ ВВ 10(2025) | FIT15)'!#REF!</f>
        <v>#REF!</v>
      </c>
      <c r="O22" s="18" t="e">
        <f>'РБ ВВ 10(2025) | FIT15)'!#REF!</f>
        <v>#REF!</v>
      </c>
      <c r="P22" s="18" t="e">
        <f>'РБ ВВ 10(2025) | FIT15)'!#REF!</f>
        <v>#REF!</v>
      </c>
      <c r="Q22" s="18" t="e">
        <f>'РБ ВВ 10(2025) | FIT15)'!#REF!</f>
        <v>#REF!</v>
      </c>
      <c r="R22" s="18" t="e">
        <f>'РБ ВВ 10(2025) | FIT15)'!#REF!</f>
        <v>#REF!</v>
      </c>
      <c r="S22" s="18" t="e">
        <f>'РБ ВВ 10(2025) | FIT15)'!#REF!</f>
        <v>#REF!</v>
      </c>
      <c r="T22" s="18" t="e">
        <f>'РБ ВВ 10(2025) | FIT15)'!#REF!</f>
        <v>#REF!</v>
      </c>
      <c r="U22" s="18" t="e">
        <f>'РБ ВВ 10(2025) | FIT15)'!#REF!</f>
        <v>#REF!</v>
      </c>
      <c r="V22" s="18" t="e">
        <f>'РБ ВВ 10(2025) | FIT15)'!#REF!</f>
        <v>#REF!</v>
      </c>
    </row>
    <row r="23" spans="1:53" ht="12" customHeight="1"/>
    <row r="24" spans="1:53" ht="9.6" customHeight="1"/>
    <row r="25" spans="1:53" ht="11.45" customHeight="1">
      <c r="A25" s="4" t="s">
        <v>13</v>
      </c>
    </row>
    <row r="26" spans="1:53" ht="11.45" customHeight="1">
      <c r="A26" s="19" t="s">
        <v>14</v>
      </c>
    </row>
    <row r="27" spans="1:53" ht="11.45" customHeight="1">
      <c r="A27" s="19" t="s">
        <v>15</v>
      </c>
    </row>
    <row r="28" spans="1:53" ht="11.45" customHeight="1">
      <c r="A28" s="19" t="s">
        <v>16</v>
      </c>
    </row>
    <row r="29" spans="1:53" ht="11.45" customHeight="1">
      <c r="A29" s="20" t="s">
        <v>17</v>
      </c>
    </row>
    <row r="30" spans="1:53" ht="11.45" customHeight="1"/>
    <row r="31" spans="1:53">
      <c r="A31" s="21" t="s">
        <v>27</v>
      </c>
    </row>
    <row r="32" spans="1:53">
      <c r="A32" s="22" t="s">
        <v>162</v>
      </c>
    </row>
    <row r="33" spans="1:1">
      <c r="A33" s="23"/>
    </row>
    <row r="34" spans="1:1">
      <c r="A34" s="24" t="s">
        <v>18</v>
      </c>
    </row>
    <row r="35" spans="1:1" ht="48">
      <c r="A35" s="25" t="s">
        <v>29</v>
      </c>
    </row>
    <row r="37" spans="1:1">
      <c r="A37" s="21" t="s">
        <v>23</v>
      </c>
    </row>
    <row r="38" spans="1:1">
      <c r="A38" s="26" t="s">
        <v>296</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C81"/>
  <sheetViews>
    <sheetView topLeftCell="A2" workbookViewId="0">
      <selection activeCell="B7" sqref="B7"/>
    </sheetView>
  </sheetViews>
  <sheetFormatPr defaultColWidth="8.7109375" defaultRowHeight="15"/>
  <cols>
    <col min="1" max="1" width="87.42578125" style="61" customWidth="1"/>
    <col min="2" max="16384" width="8.7109375" style="61"/>
  </cols>
  <sheetData>
    <row r="1" spans="1:3">
      <c r="A1" s="215" t="s">
        <v>0</v>
      </c>
    </row>
    <row r="2" spans="1:3">
      <c r="A2" s="50" t="s">
        <v>44</v>
      </c>
    </row>
    <row r="3" spans="1:3">
      <c r="A3" s="216"/>
    </row>
    <row r="4" spans="1:3">
      <c r="A4" s="145" t="s">
        <v>2</v>
      </c>
    </row>
    <row r="5" spans="1:3" ht="25.5" customHeight="1">
      <c r="A5" s="7" t="s">
        <v>3</v>
      </c>
      <c r="B5" s="84" t="e">
        <f>'Каникулы в горах 25  | COMM '!B5</f>
        <v>#REF!</v>
      </c>
      <c r="C5" s="84" t="e">
        <f>'Каникулы в горах 25  | COMM '!C5</f>
        <v>#REF!</v>
      </c>
    </row>
    <row r="6" spans="1:3" ht="25.5" customHeight="1">
      <c r="A6" s="7"/>
      <c r="B6" s="84" t="e">
        <f>'Каникулы в горах 25  | COMM '!B6</f>
        <v>#REF!</v>
      </c>
      <c r="C6" s="84" t="e">
        <f>'Каникулы в горах 25  | COMM '!C6</f>
        <v>#REF!</v>
      </c>
    </row>
    <row r="7" spans="1:3">
      <c r="A7" s="64" t="s">
        <v>4</v>
      </c>
      <c r="B7" s="65"/>
      <c r="C7" s="65"/>
    </row>
    <row r="8" spans="1:3">
      <c r="A8" s="64">
        <v>1</v>
      </c>
      <c r="B8" s="85" t="e">
        <f>'Каникулы в горах 25  | COMM '!B8</f>
        <v>#REF!</v>
      </c>
      <c r="C8" s="85" t="e">
        <f>'Каникулы в горах 25  | COMM '!C8</f>
        <v>#REF!</v>
      </c>
    </row>
    <row r="9" spans="1:3">
      <c r="A9" s="64">
        <v>2</v>
      </c>
      <c r="B9" s="85" t="e">
        <f>'Каникулы в горах 25  | COMM '!B9</f>
        <v>#REF!</v>
      </c>
      <c r="C9" s="85" t="e">
        <f>'Каникулы в горах 25  | COMM '!C9</f>
        <v>#REF!</v>
      </c>
    </row>
    <row r="10" spans="1:3" ht="18.75" customHeight="1">
      <c r="A10" s="64" t="s">
        <v>5</v>
      </c>
      <c r="B10" s="85"/>
      <c r="C10" s="85"/>
    </row>
    <row r="11" spans="1:3">
      <c r="A11" s="64">
        <v>1</v>
      </c>
      <c r="B11" s="85" t="e">
        <f>'Каникулы в горах 25  | COMM '!B11</f>
        <v>#REF!</v>
      </c>
      <c r="C11" s="85" t="e">
        <f>'Каникулы в горах 25  | COMM '!C11</f>
        <v>#REF!</v>
      </c>
    </row>
    <row r="12" spans="1:3">
      <c r="A12" s="64">
        <v>2</v>
      </c>
      <c r="B12" s="85" t="e">
        <f>'Каникулы в горах 25  | COMM '!B12</f>
        <v>#REF!</v>
      </c>
      <c r="C12" s="85" t="e">
        <f>'Каникулы в горах 25  | COMM '!C12</f>
        <v>#REF!</v>
      </c>
    </row>
    <row r="13" spans="1:3" ht="18.75" customHeight="1">
      <c r="A13" s="30" t="s">
        <v>6</v>
      </c>
      <c r="B13" s="85"/>
      <c r="C13" s="85"/>
    </row>
    <row r="14" spans="1:3">
      <c r="A14" s="64">
        <v>1</v>
      </c>
      <c r="B14" s="85" t="e">
        <f>'Каникулы в горах 25  | COMM '!B14</f>
        <v>#REF!</v>
      </c>
      <c r="C14" s="85" t="e">
        <f>'Каникулы в горах 25  | COMM '!C14</f>
        <v>#REF!</v>
      </c>
    </row>
    <row r="15" spans="1:3">
      <c r="A15" s="64">
        <v>2</v>
      </c>
      <c r="B15" s="85" t="e">
        <f>'Каникулы в горах 25  | COMM '!B15</f>
        <v>#REF!</v>
      </c>
      <c r="C15" s="85" t="e">
        <f>'Каникулы в горах 25  | COMM '!C15</f>
        <v>#REF!</v>
      </c>
    </row>
    <row r="16" spans="1:3">
      <c r="A16" s="64" t="s">
        <v>7</v>
      </c>
      <c r="B16" s="85"/>
      <c r="C16" s="85"/>
    </row>
    <row r="17" spans="1:3">
      <c r="A17" s="64">
        <v>1</v>
      </c>
      <c r="B17" s="85" t="e">
        <f>'Каникулы в горах 25  | COMM '!B17</f>
        <v>#REF!</v>
      </c>
      <c r="C17" s="85" t="e">
        <f>'Каникулы в горах 25  | COMM '!C17</f>
        <v>#REF!</v>
      </c>
    </row>
    <row r="18" spans="1:3">
      <c r="A18" s="64">
        <v>2</v>
      </c>
      <c r="B18" s="85" t="e">
        <f>'Каникулы в горах 25  | COMM '!B18</f>
        <v>#REF!</v>
      </c>
      <c r="C18" s="85" t="e">
        <f>'Каникулы в горах 25  | COMM '!C18</f>
        <v>#REF!</v>
      </c>
    </row>
    <row r="19" spans="1:3">
      <c r="A19" s="14" t="s">
        <v>66</v>
      </c>
      <c r="B19" s="85"/>
      <c r="C19" s="85"/>
    </row>
    <row r="20" spans="1:3">
      <c r="A20" s="64">
        <v>1</v>
      </c>
      <c r="B20" s="85" t="e">
        <f>'Каникулы в горах 25  | COMM '!B20</f>
        <v>#REF!</v>
      </c>
      <c r="C20" s="85" t="e">
        <f>'Каникулы в горах 25  | COMM '!C20</f>
        <v>#REF!</v>
      </c>
    </row>
    <row r="21" spans="1:3">
      <c r="A21" s="64">
        <v>2</v>
      </c>
      <c r="B21" s="85" t="e">
        <f>'Каникулы в горах 25  | COMM '!B21</f>
        <v>#REF!</v>
      </c>
      <c r="C21" s="85" t="e">
        <f>'Каникулы в горах 25  | COMM '!C21</f>
        <v>#REF!</v>
      </c>
    </row>
    <row r="22" spans="1:3">
      <c r="A22" s="66" t="s">
        <v>9</v>
      </c>
      <c r="B22" s="85"/>
      <c r="C22" s="85"/>
    </row>
    <row r="23" spans="1:3">
      <c r="A23" s="67" t="s">
        <v>10</v>
      </c>
      <c r="B23" s="85" t="e">
        <f>'Каникулы в горах 25  | COMM '!B23</f>
        <v>#REF!</v>
      </c>
      <c r="C23" s="85" t="e">
        <f>'Каникулы в горах 25  | COMM '!C23</f>
        <v>#REF!</v>
      </c>
    </row>
    <row r="24" spans="1:3">
      <c r="A24" s="68"/>
      <c r="B24" s="65"/>
      <c r="C24" s="65"/>
    </row>
    <row r="25" spans="1:3" s="83" customFormat="1" ht="22.5" customHeight="1">
      <c r="A25" s="217" t="s">
        <v>41</v>
      </c>
      <c r="B25" s="9" t="e">
        <f t="shared" ref="B25:C25" si="0">B5</f>
        <v>#REF!</v>
      </c>
      <c r="C25" s="9" t="e">
        <f t="shared" si="0"/>
        <v>#REF!</v>
      </c>
    </row>
    <row r="26" spans="1:3" s="83" customFormat="1" ht="34.5" customHeight="1">
      <c r="A26" s="7" t="s">
        <v>3</v>
      </c>
      <c r="B26" s="9" t="e">
        <f t="shared" ref="B26:C26" si="1">B6</f>
        <v>#REF!</v>
      </c>
      <c r="C26" s="9" t="e">
        <f t="shared" si="1"/>
        <v>#REF!</v>
      </c>
    </row>
    <row r="27" spans="1:3">
      <c r="A27" s="64" t="s">
        <v>4</v>
      </c>
      <c r="B27" s="65"/>
      <c r="C27" s="65"/>
    </row>
    <row r="28" spans="1:3">
      <c r="A28" s="64">
        <v>1</v>
      </c>
      <c r="B28" s="18" t="e">
        <f t="shared" ref="B28:C28" si="2">ROUNDUP(B8*0.87,)+25</f>
        <v>#REF!</v>
      </c>
      <c r="C28" s="18" t="e">
        <f t="shared" si="2"/>
        <v>#REF!</v>
      </c>
    </row>
    <row r="29" spans="1:3">
      <c r="A29" s="64">
        <v>2</v>
      </c>
      <c r="B29" s="30" t="e">
        <f t="shared" ref="B29:C29" si="3">ROUNDUP(B9*0.87,)+25</f>
        <v>#REF!</v>
      </c>
      <c r="C29" s="30" t="e">
        <f t="shared" si="3"/>
        <v>#REF!</v>
      </c>
    </row>
    <row r="30" spans="1:3">
      <c r="A30" s="64" t="s">
        <v>5</v>
      </c>
      <c r="B30" s="30"/>
      <c r="C30" s="30"/>
    </row>
    <row r="31" spans="1:3">
      <c r="A31" s="64">
        <v>1</v>
      </c>
      <c r="B31" s="30" t="e">
        <f t="shared" ref="B31:C31" si="4">ROUNDUP(B11*0.87,)+25</f>
        <v>#REF!</v>
      </c>
      <c r="C31" s="30" t="e">
        <f t="shared" si="4"/>
        <v>#REF!</v>
      </c>
    </row>
    <row r="32" spans="1:3">
      <c r="A32" s="64">
        <v>2</v>
      </c>
      <c r="B32" s="30" t="e">
        <f t="shared" ref="B32:C32" si="5">ROUNDUP(B12*0.87,)+25</f>
        <v>#REF!</v>
      </c>
      <c r="C32" s="30" t="e">
        <f t="shared" si="5"/>
        <v>#REF!</v>
      </c>
    </row>
    <row r="33" spans="1:3" ht="18.75" customHeight="1">
      <c r="A33" s="30" t="s">
        <v>6</v>
      </c>
      <c r="B33" s="85"/>
      <c r="C33" s="85"/>
    </row>
    <row r="34" spans="1:3">
      <c r="A34" s="64">
        <v>1</v>
      </c>
      <c r="B34" s="30" t="e">
        <f t="shared" ref="B34:C34" si="6">ROUNDUP(B14*0.87,)+25</f>
        <v>#REF!</v>
      </c>
      <c r="C34" s="30" t="e">
        <f t="shared" si="6"/>
        <v>#REF!</v>
      </c>
    </row>
    <row r="35" spans="1:3">
      <c r="A35" s="64">
        <v>2</v>
      </c>
      <c r="B35" s="30" t="e">
        <f t="shared" ref="B35:C35" si="7">ROUNDUP(B15*0.87,)+25</f>
        <v>#REF!</v>
      </c>
      <c r="C35" s="30" t="e">
        <f t="shared" si="7"/>
        <v>#REF!</v>
      </c>
    </row>
    <row r="36" spans="1:3">
      <c r="A36" s="64" t="s">
        <v>7</v>
      </c>
      <c r="B36" s="30"/>
      <c r="C36" s="30"/>
    </row>
    <row r="37" spans="1:3">
      <c r="A37" s="64">
        <v>1</v>
      </c>
      <c r="B37" s="30" t="e">
        <f t="shared" ref="B37:C37" si="8">ROUNDUP(B17*0.87,)+25</f>
        <v>#REF!</v>
      </c>
      <c r="C37" s="30" t="e">
        <f t="shared" si="8"/>
        <v>#REF!</v>
      </c>
    </row>
    <row r="38" spans="1:3">
      <c r="A38" s="64">
        <v>2</v>
      </c>
      <c r="B38" s="30" t="e">
        <f t="shared" ref="B38:C38" si="9">ROUNDUP(B18*0.87,)+25</f>
        <v>#REF!</v>
      </c>
      <c r="C38" s="30" t="e">
        <f t="shared" si="9"/>
        <v>#REF!</v>
      </c>
    </row>
    <row r="39" spans="1:3" ht="19.5" customHeight="1">
      <c r="A39" s="15" t="s">
        <v>66</v>
      </c>
      <c r="B39" s="30"/>
      <c r="C39" s="30"/>
    </row>
    <row r="40" spans="1:3">
      <c r="A40" s="64">
        <v>1</v>
      </c>
      <c r="B40" s="30" t="e">
        <f t="shared" ref="B40:C40" si="10">ROUNDUP(B20*0.87,)+25</f>
        <v>#REF!</v>
      </c>
      <c r="C40" s="30" t="e">
        <f t="shared" si="10"/>
        <v>#REF!</v>
      </c>
    </row>
    <row r="41" spans="1:3">
      <c r="A41" s="64">
        <v>2</v>
      </c>
      <c r="B41" s="30" t="e">
        <f t="shared" ref="B41:C41" si="11">ROUNDUP(B21*0.87,)+25</f>
        <v>#REF!</v>
      </c>
      <c r="C41" s="30" t="e">
        <f t="shared" si="11"/>
        <v>#REF!</v>
      </c>
    </row>
    <row r="42" spans="1:3">
      <c r="A42" s="66" t="s">
        <v>9</v>
      </c>
      <c r="B42" s="30"/>
      <c r="C42" s="30"/>
    </row>
    <row r="43" spans="1:3">
      <c r="A43" s="67" t="s">
        <v>10</v>
      </c>
      <c r="B43" s="30" t="e">
        <f t="shared" ref="B43:C43" si="12">ROUNDUP(B23*0.87,)+25</f>
        <v>#REF!</v>
      </c>
      <c r="C43" s="30" t="e">
        <f t="shared" si="12"/>
        <v>#REF!</v>
      </c>
    </row>
    <row r="45" spans="1:3" ht="135">
      <c r="A45" s="69" t="s">
        <v>46</v>
      </c>
    </row>
    <row r="46" spans="1:3">
      <c r="A46" s="197"/>
    </row>
    <row r="47" spans="1:3">
      <c r="A47" s="70" t="s">
        <v>27</v>
      </c>
    </row>
    <row r="48" spans="1:3">
      <c r="A48" s="71" t="s">
        <v>47</v>
      </c>
    </row>
    <row r="49" spans="1:1">
      <c r="A49" s="71" t="s">
        <v>48</v>
      </c>
    </row>
    <row r="50" spans="1:1">
      <c r="A50" s="197"/>
    </row>
    <row r="51" spans="1:1">
      <c r="A51" s="70" t="s">
        <v>13</v>
      </c>
    </row>
    <row r="52" spans="1:1">
      <c r="A52" s="133" t="s">
        <v>34</v>
      </c>
    </row>
    <row r="53" spans="1:1">
      <c r="A53" s="134" t="s">
        <v>14</v>
      </c>
    </row>
    <row r="54" spans="1:1">
      <c r="A54" s="134" t="s">
        <v>15</v>
      </c>
    </row>
    <row r="55" spans="1:1">
      <c r="A55" s="112" t="s">
        <v>16</v>
      </c>
    </row>
    <row r="56" spans="1:1">
      <c r="A56" s="20" t="s">
        <v>17</v>
      </c>
    </row>
    <row r="57" spans="1:1">
      <c r="A57" s="73" t="s">
        <v>49</v>
      </c>
    </row>
    <row r="58" spans="1:1" ht="24">
      <c r="A58" s="112" t="s">
        <v>50</v>
      </c>
    </row>
    <row r="59" spans="1:1">
      <c r="A59" s="151"/>
    </row>
    <row r="60" spans="1:1" ht="26.25">
      <c r="A60" s="155" t="s">
        <v>51</v>
      </c>
    </row>
    <row r="61" spans="1:1" ht="33.75">
      <c r="A61" s="211" t="s">
        <v>52</v>
      </c>
    </row>
    <row r="62" spans="1:1" ht="22.5">
      <c r="A62" s="211" t="s">
        <v>53</v>
      </c>
    </row>
    <row r="63" spans="1:1" ht="22.5">
      <c r="A63" s="211" t="s">
        <v>54</v>
      </c>
    </row>
    <row r="64" spans="1:1" ht="22.5">
      <c r="A64" s="211" t="s">
        <v>55</v>
      </c>
    </row>
    <row r="65" spans="1:1" ht="22.5">
      <c r="A65" s="211" t="s">
        <v>56</v>
      </c>
    </row>
    <row r="66" spans="1:1" ht="22.5">
      <c r="A66" s="211" t="s">
        <v>57</v>
      </c>
    </row>
    <row r="67" spans="1:1" ht="45">
      <c r="A67" s="218" t="s">
        <v>58</v>
      </c>
    </row>
    <row r="68" spans="1:1" ht="78.75">
      <c r="A68" s="218" t="s">
        <v>59</v>
      </c>
    </row>
    <row r="69" spans="1:1" ht="31.5">
      <c r="A69" s="77" t="s">
        <v>60</v>
      </c>
    </row>
    <row r="70" spans="1:1" ht="21">
      <c r="A70" s="78" t="s">
        <v>61</v>
      </c>
    </row>
    <row r="71" spans="1:1" ht="43.5">
      <c r="A71" s="79" t="s">
        <v>62</v>
      </c>
    </row>
    <row r="72" spans="1:1" ht="21">
      <c r="A72" s="80" t="s">
        <v>63</v>
      </c>
    </row>
    <row r="73" spans="1:1">
      <c r="A73" s="81"/>
    </row>
    <row r="74" spans="1:1">
      <c r="A74" s="82" t="s">
        <v>18</v>
      </c>
    </row>
    <row r="75" spans="1:1" ht="24">
      <c r="A75" s="219" t="s">
        <v>64</v>
      </c>
    </row>
    <row r="76" spans="1:1" ht="24">
      <c r="A76" s="220" t="s">
        <v>65</v>
      </c>
    </row>
    <row r="77" spans="1:1">
      <c r="A77" s="81"/>
    </row>
    <row r="78" spans="1:1">
      <c r="A78" s="197"/>
    </row>
    <row r="79" spans="1:1">
      <c r="A79" s="197"/>
    </row>
    <row r="80" spans="1:1">
      <c r="A80" s="197"/>
    </row>
    <row r="81" spans="1:1">
      <c r="A81" s="197"/>
    </row>
  </sheetData>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C81"/>
  <sheetViews>
    <sheetView workbookViewId="0">
      <selection activeCell="B15" sqref="B15"/>
    </sheetView>
  </sheetViews>
  <sheetFormatPr defaultColWidth="8.7109375" defaultRowHeight="15"/>
  <cols>
    <col min="1" max="1" width="87.42578125" style="61" customWidth="1"/>
    <col min="2" max="16384" width="8.7109375" style="61"/>
  </cols>
  <sheetData>
    <row r="1" spans="1:3">
      <c r="A1" s="215" t="s">
        <v>0</v>
      </c>
    </row>
    <row r="2" spans="1:3">
      <c r="A2" s="50" t="s">
        <v>44</v>
      </c>
    </row>
    <row r="3" spans="1:3">
      <c r="A3" s="216"/>
    </row>
    <row r="4" spans="1:3">
      <c r="A4" s="145" t="s">
        <v>2</v>
      </c>
    </row>
    <row r="5" spans="1:3" ht="25.5" customHeight="1">
      <c r="A5" s="7" t="s">
        <v>3</v>
      </c>
      <c r="B5" s="84" t="e">
        <f>'Каникулы в горах 25  | COMM '!B5</f>
        <v>#REF!</v>
      </c>
      <c r="C5" s="84" t="e">
        <f>'Каникулы в горах 25  | COMM '!C5</f>
        <v>#REF!</v>
      </c>
    </row>
    <row r="6" spans="1:3" ht="25.5" customHeight="1">
      <c r="A6" s="7"/>
      <c r="B6" s="84" t="e">
        <f>'Каникулы в горах 25  | COMM '!B6</f>
        <v>#REF!</v>
      </c>
      <c r="C6" s="84" t="e">
        <f>'Каникулы в горах 25  | COMM '!C6</f>
        <v>#REF!</v>
      </c>
    </row>
    <row r="7" spans="1:3">
      <c r="A7" s="64" t="s">
        <v>4</v>
      </c>
      <c r="B7" s="65"/>
      <c r="C7" s="65"/>
    </row>
    <row r="8" spans="1:3">
      <c r="A8" s="64">
        <v>1</v>
      </c>
      <c r="B8" s="85" t="e">
        <f>'Каникулы в горах 25  | COMM '!B8</f>
        <v>#REF!</v>
      </c>
      <c r="C8" s="85" t="e">
        <f>'Каникулы в горах 25  | COMM '!C8</f>
        <v>#REF!</v>
      </c>
    </row>
    <row r="9" spans="1:3">
      <c r="A9" s="64">
        <v>2</v>
      </c>
      <c r="B9" s="85" t="e">
        <f>'Каникулы в горах 25  | COMM '!B9</f>
        <v>#REF!</v>
      </c>
      <c r="C9" s="85" t="e">
        <f>'Каникулы в горах 25  | COMM '!C9</f>
        <v>#REF!</v>
      </c>
    </row>
    <row r="10" spans="1:3" ht="18.75" customHeight="1">
      <c r="A10" s="64" t="s">
        <v>5</v>
      </c>
      <c r="B10" s="85"/>
      <c r="C10" s="85"/>
    </row>
    <row r="11" spans="1:3">
      <c r="A11" s="64">
        <v>1</v>
      </c>
      <c r="B11" s="85" t="e">
        <f>'Каникулы в горах 25  | COMM '!B11</f>
        <v>#REF!</v>
      </c>
      <c r="C11" s="85" t="e">
        <f>'Каникулы в горах 25  | COMM '!C11</f>
        <v>#REF!</v>
      </c>
    </row>
    <row r="12" spans="1:3">
      <c r="A12" s="64">
        <v>2</v>
      </c>
      <c r="B12" s="85" t="e">
        <f>'Каникулы в горах 25  | COMM '!B12</f>
        <v>#REF!</v>
      </c>
      <c r="C12" s="85" t="e">
        <f>'Каникулы в горах 25  | COMM '!C12</f>
        <v>#REF!</v>
      </c>
    </row>
    <row r="13" spans="1:3" ht="18.75" customHeight="1">
      <c r="A13" s="30" t="s">
        <v>6</v>
      </c>
      <c r="B13" s="85"/>
      <c r="C13" s="85"/>
    </row>
    <row r="14" spans="1:3">
      <c r="A14" s="64">
        <v>1</v>
      </c>
      <c r="B14" s="85" t="e">
        <f>'Каникулы в горах 25  | COMM '!B14</f>
        <v>#REF!</v>
      </c>
      <c r="C14" s="85" t="e">
        <f>'Каникулы в горах 25  | COMM '!C14</f>
        <v>#REF!</v>
      </c>
    </row>
    <row r="15" spans="1:3">
      <c r="A15" s="64">
        <v>2</v>
      </c>
      <c r="B15" s="85" t="e">
        <f>'Каникулы в горах 25  | COMM '!B15</f>
        <v>#REF!</v>
      </c>
      <c r="C15" s="85" t="e">
        <f>'Каникулы в горах 25  | COMM '!C15</f>
        <v>#REF!</v>
      </c>
    </row>
    <row r="16" spans="1:3">
      <c r="A16" s="64" t="s">
        <v>7</v>
      </c>
      <c r="B16" s="85"/>
      <c r="C16" s="85"/>
    </row>
    <row r="17" spans="1:3">
      <c r="A17" s="64">
        <v>1</v>
      </c>
      <c r="B17" s="85" t="e">
        <f>'Каникулы в горах 25  | COMM '!B17</f>
        <v>#REF!</v>
      </c>
      <c r="C17" s="85" t="e">
        <f>'Каникулы в горах 25  | COMM '!C17</f>
        <v>#REF!</v>
      </c>
    </row>
    <row r="18" spans="1:3">
      <c r="A18" s="64">
        <v>2</v>
      </c>
      <c r="B18" s="85" t="e">
        <f>'Каникулы в горах 25  | COMM '!B18</f>
        <v>#REF!</v>
      </c>
      <c r="C18" s="85" t="e">
        <f>'Каникулы в горах 25  | COMM '!C18</f>
        <v>#REF!</v>
      </c>
    </row>
    <row r="19" spans="1:3">
      <c r="A19" s="14" t="s">
        <v>66</v>
      </c>
      <c r="B19" s="85"/>
      <c r="C19" s="85"/>
    </row>
    <row r="20" spans="1:3">
      <c r="A20" s="64">
        <v>1</v>
      </c>
      <c r="B20" s="85" t="e">
        <f>'Каникулы в горах 25  | COMM '!B20</f>
        <v>#REF!</v>
      </c>
      <c r="C20" s="85" t="e">
        <f>'Каникулы в горах 25  | COMM '!C20</f>
        <v>#REF!</v>
      </c>
    </row>
    <row r="21" spans="1:3">
      <c r="A21" s="64">
        <v>2</v>
      </c>
      <c r="B21" s="85" t="e">
        <f>'Каникулы в горах 25  | COMM '!B21</f>
        <v>#REF!</v>
      </c>
      <c r="C21" s="85" t="e">
        <f>'Каникулы в горах 25  | COMM '!C21</f>
        <v>#REF!</v>
      </c>
    </row>
    <row r="22" spans="1:3">
      <c r="A22" s="66" t="s">
        <v>9</v>
      </c>
      <c r="B22" s="85"/>
      <c r="C22" s="85"/>
    </row>
    <row r="23" spans="1:3">
      <c r="A23" s="67" t="s">
        <v>10</v>
      </c>
      <c r="B23" s="85" t="e">
        <f>'Каникулы в горах 25  | COMM '!B23</f>
        <v>#REF!</v>
      </c>
      <c r="C23" s="85" t="e">
        <f>'Каникулы в горах 25  | COMM '!C23</f>
        <v>#REF!</v>
      </c>
    </row>
    <row r="24" spans="1:3">
      <c r="A24" s="68"/>
      <c r="B24" s="65"/>
      <c r="C24" s="65"/>
    </row>
    <row r="25" spans="1:3" s="83" customFormat="1" ht="22.5" customHeight="1">
      <c r="A25" s="217" t="s">
        <v>41</v>
      </c>
      <c r="B25" s="9" t="e">
        <f t="shared" ref="B25:C25" si="0">B5</f>
        <v>#REF!</v>
      </c>
      <c r="C25" s="9" t="e">
        <f t="shared" si="0"/>
        <v>#REF!</v>
      </c>
    </row>
    <row r="26" spans="1:3" s="83" customFormat="1" ht="34.5" customHeight="1">
      <c r="A26" s="7" t="s">
        <v>3</v>
      </c>
      <c r="B26" s="9" t="e">
        <f t="shared" ref="B26:C26" si="1">B6</f>
        <v>#REF!</v>
      </c>
      <c r="C26" s="9" t="e">
        <f t="shared" si="1"/>
        <v>#REF!</v>
      </c>
    </row>
    <row r="27" spans="1:3">
      <c r="A27" s="64" t="s">
        <v>4</v>
      </c>
      <c r="B27" s="65"/>
      <c r="C27" s="65"/>
    </row>
    <row r="28" spans="1:3">
      <c r="A28" s="64">
        <v>1</v>
      </c>
      <c r="B28" s="18" t="e">
        <f t="shared" ref="B28:C28" si="2">ROUNDUP(B8*0.85,)</f>
        <v>#REF!</v>
      </c>
      <c r="C28" s="18" t="e">
        <f t="shared" si="2"/>
        <v>#REF!</v>
      </c>
    </row>
    <row r="29" spans="1:3">
      <c r="A29" s="64">
        <v>2</v>
      </c>
      <c r="B29" s="30" t="e">
        <f t="shared" ref="B29:C29" si="3">ROUNDUP(B9*0.85,)</f>
        <v>#REF!</v>
      </c>
      <c r="C29" s="30" t="e">
        <f t="shared" si="3"/>
        <v>#REF!</v>
      </c>
    </row>
    <row r="30" spans="1:3">
      <c r="A30" s="64" t="s">
        <v>5</v>
      </c>
      <c r="B30" s="30"/>
      <c r="C30" s="30"/>
    </row>
    <row r="31" spans="1:3">
      <c r="A31" s="64">
        <v>1</v>
      </c>
      <c r="B31" s="30" t="e">
        <f t="shared" ref="B31:C31" si="4">ROUNDUP(B11*0.85,)</f>
        <v>#REF!</v>
      </c>
      <c r="C31" s="30" t="e">
        <f t="shared" si="4"/>
        <v>#REF!</v>
      </c>
    </row>
    <row r="32" spans="1:3">
      <c r="A32" s="64">
        <v>2</v>
      </c>
      <c r="B32" s="30" t="e">
        <f t="shared" ref="B32:C32" si="5">ROUNDUP(B12*0.85,)</f>
        <v>#REF!</v>
      </c>
      <c r="C32" s="30" t="e">
        <f t="shared" si="5"/>
        <v>#REF!</v>
      </c>
    </row>
    <row r="33" spans="1:3" ht="18.75" customHeight="1">
      <c r="A33" s="30" t="s">
        <v>6</v>
      </c>
      <c r="B33" s="85"/>
      <c r="C33" s="85"/>
    </row>
    <row r="34" spans="1:3">
      <c r="A34" s="64">
        <v>1</v>
      </c>
      <c r="B34" s="30" t="e">
        <f t="shared" ref="B34:C34" si="6">ROUNDUP(B14*0.85,)</f>
        <v>#REF!</v>
      </c>
      <c r="C34" s="30" t="e">
        <f t="shared" si="6"/>
        <v>#REF!</v>
      </c>
    </row>
    <row r="35" spans="1:3">
      <c r="A35" s="64">
        <v>2</v>
      </c>
      <c r="B35" s="30" t="e">
        <f t="shared" ref="B35:C35" si="7">ROUNDUP(B15*0.85,)</f>
        <v>#REF!</v>
      </c>
      <c r="C35" s="30" t="e">
        <f t="shared" si="7"/>
        <v>#REF!</v>
      </c>
    </row>
    <row r="36" spans="1:3">
      <c r="A36" s="64" t="s">
        <v>7</v>
      </c>
      <c r="B36" s="30"/>
      <c r="C36" s="30"/>
    </row>
    <row r="37" spans="1:3">
      <c r="A37" s="64">
        <v>1</v>
      </c>
      <c r="B37" s="30" t="e">
        <f t="shared" ref="B37:C37" si="8">ROUNDUP(B17*0.85,)</f>
        <v>#REF!</v>
      </c>
      <c r="C37" s="30" t="e">
        <f t="shared" si="8"/>
        <v>#REF!</v>
      </c>
    </row>
    <row r="38" spans="1:3">
      <c r="A38" s="64">
        <v>2</v>
      </c>
      <c r="B38" s="30" t="e">
        <f t="shared" ref="B38:C38" si="9">ROUNDUP(B18*0.85,)</f>
        <v>#REF!</v>
      </c>
      <c r="C38" s="30" t="e">
        <f t="shared" si="9"/>
        <v>#REF!</v>
      </c>
    </row>
    <row r="39" spans="1:3" ht="19.5" customHeight="1">
      <c r="A39" s="15" t="s">
        <v>66</v>
      </c>
      <c r="B39" s="30"/>
      <c r="C39" s="30"/>
    </row>
    <row r="40" spans="1:3">
      <c r="A40" s="64">
        <v>1</v>
      </c>
      <c r="B40" s="30" t="e">
        <f t="shared" ref="B40:C40" si="10">ROUNDUP(B20*0.85,)</f>
        <v>#REF!</v>
      </c>
      <c r="C40" s="30" t="e">
        <f t="shared" si="10"/>
        <v>#REF!</v>
      </c>
    </row>
    <row r="41" spans="1:3">
      <c r="A41" s="64">
        <v>2</v>
      </c>
      <c r="B41" s="30" t="e">
        <f t="shared" ref="B41:C41" si="11">ROUNDUP(B21*0.85,)</f>
        <v>#REF!</v>
      </c>
      <c r="C41" s="30" t="e">
        <f t="shared" si="11"/>
        <v>#REF!</v>
      </c>
    </row>
    <row r="42" spans="1:3">
      <c r="A42" s="66" t="s">
        <v>9</v>
      </c>
      <c r="B42" s="30"/>
      <c r="C42" s="30"/>
    </row>
    <row r="43" spans="1:3">
      <c r="A43" s="67" t="s">
        <v>10</v>
      </c>
      <c r="B43" s="30" t="e">
        <f t="shared" ref="B43:C43" si="12">ROUNDUP(B23*0.85,)</f>
        <v>#REF!</v>
      </c>
      <c r="C43" s="30" t="e">
        <f t="shared" si="12"/>
        <v>#REF!</v>
      </c>
    </row>
    <row r="45" spans="1:3" ht="135">
      <c r="A45" s="69" t="s">
        <v>46</v>
      </c>
    </row>
    <row r="46" spans="1:3">
      <c r="A46" s="197"/>
    </row>
    <row r="47" spans="1:3">
      <c r="A47" s="70" t="s">
        <v>27</v>
      </c>
    </row>
    <row r="48" spans="1:3">
      <c r="A48" s="71" t="s">
        <v>47</v>
      </c>
    </row>
    <row r="49" spans="1:1">
      <c r="A49" s="71" t="s">
        <v>48</v>
      </c>
    </row>
    <row r="50" spans="1:1">
      <c r="A50" s="197"/>
    </row>
    <row r="51" spans="1:1">
      <c r="A51" s="70" t="s">
        <v>13</v>
      </c>
    </row>
    <row r="52" spans="1:1">
      <c r="A52" s="133" t="s">
        <v>34</v>
      </c>
    </row>
    <row r="53" spans="1:1">
      <c r="A53" s="134" t="s">
        <v>14</v>
      </c>
    </row>
    <row r="54" spans="1:1">
      <c r="A54" s="134" t="s">
        <v>15</v>
      </c>
    </row>
    <row r="55" spans="1:1">
      <c r="A55" s="112" t="s">
        <v>16</v>
      </c>
    </row>
    <row r="56" spans="1:1">
      <c r="A56" s="20" t="s">
        <v>17</v>
      </c>
    </row>
    <row r="57" spans="1:1">
      <c r="A57" s="73" t="s">
        <v>49</v>
      </c>
    </row>
    <row r="58" spans="1:1" ht="24">
      <c r="A58" s="112" t="s">
        <v>50</v>
      </c>
    </row>
    <row r="59" spans="1:1">
      <c r="A59" s="151"/>
    </row>
    <row r="60" spans="1:1" ht="26.25">
      <c r="A60" s="155" t="s">
        <v>51</v>
      </c>
    </row>
    <row r="61" spans="1:1" ht="33.75">
      <c r="A61" s="211" t="s">
        <v>52</v>
      </c>
    </row>
    <row r="62" spans="1:1" ht="22.5">
      <c r="A62" s="211" t="s">
        <v>53</v>
      </c>
    </row>
    <row r="63" spans="1:1" ht="22.5">
      <c r="A63" s="211" t="s">
        <v>54</v>
      </c>
    </row>
    <row r="64" spans="1:1" ht="22.5">
      <c r="A64" s="211" t="s">
        <v>55</v>
      </c>
    </row>
    <row r="65" spans="1:1" ht="22.5">
      <c r="A65" s="211" t="s">
        <v>56</v>
      </c>
    </row>
    <row r="66" spans="1:1" ht="22.5">
      <c r="A66" s="211" t="s">
        <v>57</v>
      </c>
    </row>
    <row r="67" spans="1:1" ht="45">
      <c r="A67" s="218" t="s">
        <v>58</v>
      </c>
    </row>
    <row r="68" spans="1:1" ht="78.75">
      <c r="A68" s="218" t="s">
        <v>59</v>
      </c>
    </row>
    <row r="69" spans="1:1" ht="31.5">
      <c r="A69" s="77" t="s">
        <v>60</v>
      </c>
    </row>
    <row r="70" spans="1:1" ht="21">
      <c r="A70" s="78" t="s">
        <v>61</v>
      </c>
    </row>
    <row r="71" spans="1:1" ht="43.5">
      <c r="A71" s="79" t="s">
        <v>62</v>
      </c>
    </row>
    <row r="72" spans="1:1" ht="21">
      <c r="A72" s="80" t="s">
        <v>63</v>
      </c>
    </row>
    <row r="73" spans="1:1">
      <c r="A73" s="81"/>
    </row>
    <row r="74" spans="1:1">
      <c r="A74" s="82" t="s">
        <v>18</v>
      </c>
    </row>
    <row r="75" spans="1:1" ht="24">
      <c r="A75" s="219" t="s">
        <v>64</v>
      </c>
    </row>
    <row r="76" spans="1:1" ht="24">
      <c r="A76" s="220" t="s">
        <v>65</v>
      </c>
    </row>
    <row r="77" spans="1:1">
      <c r="A77" s="81"/>
    </row>
    <row r="78" spans="1:1">
      <c r="A78" s="197"/>
    </row>
    <row r="79" spans="1:1">
      <c r="A79" s="197"/>
    </row>
    <row r="80" spans="1:1">
      <c r="A80" s="197"/>
    </row>
    <row r="81" spans="1:1">
      <c r="A81" s="197"/>
    </row>
  </sheetData>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64"/>
  <sheetViews>
    <sheetView topLeftCell="A35" workbookViewId="0">
      <selection activeCell="A60" sqref="A60:A61"/>
    </sheetView>
  </sheetViews>
  <sheetFormatPr defaultColWidth="9.140625" defaultRowHeight="12"/>
  <cols>
    <col min="1" max="1" width="91.42578125" style="2" customWidth="1"/>
    <col min="2" max="16384" width="9.140625" style="11"/>
  </cols>
  <sheetData>
    <row r="1" spans="1:10" ht="12" customHeight="1">
      <c r="A1" s="89" t="s">
        <v>0</v>
      </c>
    </row>
    <row r="2" spans="1:10" ht="12" customHeight="1">
      <c r="A2" s="5" t="s">
        <v>67</v>
      </c>
    </row>
    <row r="3" spans="1:10" ht="8.4499999999999993" customHeight="1">
      <c r="A3" s="89"/>
    </row>
    <row r="4" spans="1:10" ht="11.45" customHeight="1">
      <c r="A4" s="4" t="s">
        <v>2</v>
      </c>
    </row>
    <row r="5" spans="1:10" s="190" customFormat="1" ht="23.1" customHeight="1">
      <c r="A5" s="7" t="s">
        <v>3</v>
      </c>
      <c r="B5" s="104">
        <f>'C завтраками| Bed and breakfast'!B5</f>
        <v>46008</v>
      </c>
      <c r="C5" s="104">
        <f>'C завтраками| Bed and breakfast'!C5</f>
        <v>46009</v>
      </c>
      <c r="D5" s="104">
        <f>'C завтраками| Bed and breakfast'!D5</f>
        <v>46010</v>
      </c>
      <c r="E5" s="104">
        <f>'C завтраками| Bed and breakfast'!E5</f>
        <v>46011</v>
      </c>
      <c r="F5" s="104">
        <f>'C завтраками| Bed and breakfast'!F5</f>
        <v>46012</v>
      </c>
      <c r="G5" s="104">
        <f>'C завтраками| Bed and breakfast'!G5</f>
        <v>46013</v>
      </c>
      <c r="H5" s="104">
        <f>'C завтраками| Bed and breakfast'!H5</f>
        <v>46014</v>
      </c>
      <c r="I5" s="104">
        <f>'C завтраками| Bed and breakfast'!I5</f>
        <v>46015</v>
      </c>
      <c r="J5" s="104">
        <f>'C завтраками| Bed and breakfast'!J5</f>
        <v>46016</v>
      </c>
    </row>
    <row r="6" spans="1:10" s="190" customFormat="1" ht="23.1" customHeight="1">
      <c r="A6" s="7"/>
      <c r="B6" s="104">
        <f>'C завтраками| Bed and breakfast'!B6</f>
        <v>46008</v>
      </c>
      <c r="C6" s="104">
        <f>'C завтраками| Bed and breakfast'!C6</f>
        <v>46009</v>
      </c>
      <c r="D6" s="104">
        <f>'C завтраками| Bed and breakfast'!D6</f>
        <v>46010</v>
      </c>
      <c r="E6" s="104">
        <f>'C завтраками| Bed and breakfast'!E6</f>
        <v>46011</v>
      </c>
      <c r="F6" s="104">
        <f>'C завтраками| Bed and breakfast'!F6</f>
        <v>46012</v>
      </c>
      <c r="G6" s="104">
        <f>'C завтраками| Bed and breakfast'!G6</f>
        <v>46013</v>
      </c>
      <c r="H6" s="104">
        <f>'C завтраками| Bed and breakfast'!H6</f>
        <v>46014</v>
      </c>
      <c r="I6" s="104">
        <f>'C завтраками| Bed and breakfast'!I6</f>
        <v>46015</v>
      </c>
      <c r="J6" s="104">
        <f>'C завтраками| Bed and breakfast'!J6</f>
        <v>46016</v>
      </c>
    </row>
    <row r="7" spans="1:10">
      <c r="A7" s="30" t="s">
        <v>4</v>
      </c>
      <c r="B7" s="48"/>
      <c r="C7" s="48"/>
      <c r="D7" s="48"/>
      <c r="E7" s="48"/>
      <c r="F7" s="48"/>
      <c r="G7" s="48"/>
      <c r="H7" s="48"/>
      <c r="I7" s="48"/>
      <c r="J7" s="48"/>
    </row>
    <row r="8" spans="1:10">
      <c r="A8" s="10">
        <v>1</v>
      </c>
      <c r="B8" s="30">
        <f>'C завтраками| Bed and breakfast'!B8</f>
        <v>7000</v>
      </c>
      <c r="C8" s="30">
        <f>'C завтраками| Bed and breakfast'!C8</f>
        <v>7000</v>
      </c>
      <c r="D8" s="30">
        <f>'C завтраками| Bed and breakfast'!D8</f>
        <v>7300</v>
      </c>
      <c r="E8" s="30">
        <f>'C завтраками| Bed and breakfast'!E8</f>
        <v>7300</v>
      </c>
      <c r="F8" s="30">
        <f>'C завтраками| Bed and breakfast'!F8</f>
        <v>9400</v>
      </c>
      <c r="G8" s="30">
        <f>'C завтраками| Bed and breakfast'!G8</f>
        <v>9400</v>
      </c>
      <c r="H8" s="30">
        <f>'C завтраками| Bed and breakfast'!H8</f>
        <v>9400</v>
      </c>
      <c r="I8" s="30">
        <f>'C завтраками| Bed and breakfast'!I8</f>
        <v>10700</v>
      </c>
      <c r="J8" s="30">
        <f>'C завтраками| Bed and breakfast'!J8</f>
        <v>10700</v>
      </c>
    </row>
    <row r="9" spans="1:10">
      <c r="A9" s="10">
        <v>2</v>
      </c>
      <c r="B9" s="30">
        <f>'C завтраками| Bed and breakfast'!B9</f>
        <v>8500</v>
      </c>
      <c r="C9" s="30">
        <f>'C завтраками| Bed and breakfast'!C9</f>
        <v>8500</v>
      </c>
      <c r="D9" s="30">
        <f>'C завтраками| Bed and breakfast'!D9</f>
        <v>8800</v>
      </c>
      <c r="E9" s="30">
        <f>'C завтраками| Bed and breakfast'!E9</f>
        <v>8800</v>
      </c>
      <c r="F9" s="30">
        <f>'C завтраками| Bed and breakfast'!F9</f>
        <v>10900</v>
      </c>
      <c r="G9" s="30">
        <f>'C завтраками| Bed and breakfast'!G9</f>
        <v>10900</v>
      </c>
      <c r="H9" s="30">
        <f>'C завтраками| Bed and breakfast'!H9</f>
        <v>10900</v>
      </c>
      <c r="I9" s="30">
        <f>'C завтраками| Bed and breakfast'!I9</f>
        <v>12200</v>
      </c>
      <c r="J9" s="30">
        <f>'C завтраками| Bed and breakfast'!J9</f>
        <v>12200</v>
      </c>
    </row>
    <row r="10" spans="1:10">
      <c r="A10" s="30" t="s">
        <v>5</v>
      </c>
      <c r="B10" s="30"/>
      <c r="C10" s="30"/>
      <c r="D10" s="30"/>
      <c r="E10" s="30"/>
      <c r="F10" s="30"/>
      <c r="G10" s="30"/>
      <c r="H10" s="30"/>
      <c r="I10" s="30"/>
      <c r="J10" s="30"/>
    </row>
    <row r="11" spans="1:10">
      <c r="A11" s="10">
        <v>1</v>
      </c>
      <c r="B11" s="30">
        <f>'C завтраками| Bed and breakfast'!B11</f>
        <v>8000</v>
      </c>
      <c r="C11" s="30">
        <f>'C завтраками| Bed and breakfast'!C11</f>
        <v>8000</v>
      </c>
      <c r="D11" s="30">
        <f>'C завтраками| Bed and breakfast'!D11</f>
        <v>8300</v>
      </c>
      <c r="E11" s="30">
        <f>'C завтраками| Bed and breakfast'!E11</f>
        <v>8300</v>
      </c>
      <c r="F11" s="30">
        <f>'C завтраками| Bed and breakfast'!F11</f>
        <v>10400</v>
      </c>
      <c r="G11" s="30">
        <f>'C завтраками| Bed and breakfast'!G11</f>
        <v>10400</v>
      </c>
      <c r="H11" s="30">
        <f>'C завтраками| Bed and breakfast'!H11</f>
        <v>10400</v>
      </c>
      <c r="I11" s="30">
        <f>'C завтраками| Bed and breakfast'!I11</f>
        <v>11700</v>
      </c>
      <c r="J11" s="30">
        <f>'C завтраками| Bed and breakfast'!J11</f>
        <v>11700</v>
      </c>
    </row>
    <row r="12" spans="1:10" ht="13.5" customHeight="1">
      <c r="A12" s="10">
        <v>2</v>
      </c>
      <c r="B12" s="30">
        <f>'C завтраками| Bed and breakfast'!B12</f>
        <v>9500</v>
      </c>
      <c r="C12" s="30">
        <f>'C завтраками| Bed and breakfast'!C12</f>
        <v>9500</v>
      </c>
      <c r="D12" s="30">
        <f>'C завтраками| Bed and breakfast'!D12</f>
        <v>9800</v>
      </c>
      <c r="E12" s="30">
        <f>'C завтраками| Bed and breakfast'!E12</f>
        <v>9800</v>
      </c>
      <c r="F12" s="30">
        <f>'C завтраками| Bed and breakfast'!F12</f>
        <v>11900</v>
      </c>
      <c r="G12" s="30">
        <f>'C завтраками| Bed and breakfast'!G12</f>
        <v>11900</v>
      </c>
      <c r="H12" s="30">
        <f>'C завтраками| Bed and breakfast'!H12</f>
        <v>11900</v>
      </c>
      <c r="I12" s="30">
        <f>'C завтраками| Bed and breakfast'!I12</f>
        <v>13200</v>
      </c>
      <c r="J12" s="30">
        <f>'C завтраками| Bed and breakfast'!J12</f>
        <v>13200</v>
      </c>
    </row>
    <row r="13" spans="1:10">
      <c r="A13" s="30" t="s">
        <v>6</v>
      </c>
      <c r="B13" s="30"/>
      <c r="C13" s="30"/>
      <c r="D13" s="30"/>
      <c r="E13" s="30"/>
      <c r="F13" s="30"/>
      <c r="G13" s="30"/>
      <c r="H13" s="30"/>
      <c r="I13" s="30"/>
      <c r="J13" s="30"/>
    </row>
    <row r="14" spans="1:10">
      <c r="A14" s="191">
        <v>1</v>
      </c>
      <c r="B14" s="30">
        <f>'C завтраками| Bed and breakfast'!B14</f>
        <v>7500</v>
      </c>
      <c r="C14" s="30">
        <f>'C завтраками| Bed and breakfast'!C14</f>
        <v>7500</v>
      </c>
      <c r="D14" s="30">
        <f>'C завтраками| Bed and breakfast'!D14</f>
        <v>7800</v>
      </c>
      <c r="E14" s="30">
        <f>'C завтраками| Bed and breakfast'!E14</f>
        <v>7800</v>
      </c>
      <c r="F14" s="30">
        <f>'C завтраками| Bed and breakfast'!F14</f>
        <v>9900</v>
      </c>
      <c r="G14" s="30">
        <f>'C завтраками| Bed and breakfast'!G14</f>
        <v>9900</v>
      </c>
      <c r="H14" s="30">
        <f>'C завтраками| Bed and breakfast'!H14</f>
        <v>9900</v>
      </c>
      <c r="I14" s="30">
        <f>'C завтраками| Bed and breakfast'!I14</f>
        <v>11200</v>
      </c>
      <c r="J14" s="30">
        <f>'C завтраками| Bed and breakfast'!J14</f>
        <v>11200</v>
      </c>
    </row>
    <row r="15" spans="1:10">
      <c r="A15" s="191">
        <v>2</v>
      </c>
      <c r="B15" s="30">
        <f>'C завтраками| Bed and breakfast'!B15</f>
        <v>9000</v>
      </c>
      <c r="C15" s="30">
        <f>'C завтраками| Bed and breakfast'!C15</f>
        <v>9000</v>
      </c>
      <c r="D15" s="30">
        <f>'C завтраками| Bed and breakfast'!D15</f>
        <v>9300</v>
      </c>
      <c r="E15" s="30">
        <f>'C завтраками| Bed and breakfast'!E15</f>
        <v>9300</v>
      </c>
      <c r="F15" s="30">
        <f>'C завтраками| Bed and breakfast'!F15</f>
        <v>11400</v>
      </c>
      <c r="G15" s="30">
        <f>'C завтраками| Bed and breakfast'!G15</f>
        <v>11400</v>
      </c>
      <c r="H15" s="30">
        <f>'C завтраками| Bed and breakfast'!H15</f>
        <v>11400</v>
      </c>
      <c r="I15" s="30">
        <f>'C завтраками| Bed and breakfast'!I15</f>
        <v>12700</v>
      </c>
      <c r="J15" s="30">
        <f>'C завтраками| Bed and breakfast'!J15</f>
        <v>12700</v>
      </c>
    </row>
    <row r="16" spans="1:10">
      <c r="A16" s="33" t="s">
        <v>7</v>
      </c>
      <c r="B16" s="30"/>
      <c r="C16" s="30"/>
      <c r="D16" s="30"/>
      <c r="E16" s="30"/>
      <c r="F16" s="30"/>
      <c r="G16" s="30"/>
      <c r="H16" s="30"/>
      <c r="I16" s="30"/>
      <c r="J16" s="30"/>
    </row>
    <row r="17" spans="1:10">
      <c r="A17" s="10">
        <v>1</v>
      </c>
      <c r="B17" s="30">
        <f>'C завтраками| Bed and breakfast'!B17</f>
        <v>11500</v>
      </c>
      <c r="C17" s="30">
        <f>'C завтраками| Bed and breakfast'!C17</f>
        <v>11500</v>
      </c>
      <c r="D17" s="30">
        <f>'C завтраками| Bed and breakfast'!D17</f>
        <v>11800</v>
      </c>
      <c r="E17" s="30">
        <f>'C завтраками| Bed and breakfast'!E17</f>
        <v>11800</v>
      </c>
      <c r="F17" s="30">
        <f>'C завтраками| Bed and breakfast'!F17</f>
        <v>13900</v>
      </c>
      <c r="G17" s="30">
        <f>'C завтраками| Bed and breakfast'!G17</f>
        <v>13900</v>
      </c>
      <c r="H17" s="30">
        <f>'C завтраками| Bed and breakfast'!H17</f>
        <v>13900</v>
      </c>
      <c r="I17" s="30">
        <f>'C завтраками| Bed and breakfast'!I17</f>
        <v>15200</v>
      </c>
      <c r="J17" s="30">
        <f>'C завтраками| Bed and breakfast'!J17</f>
        <v>15200</v>
      </c>
    </row>
    <row r="18" spans="1:10">
      <c r="A18" s="10">
        <v>2</v>
      </c>
      <c r="B18" s="30">
        <f>'C завтраками| Bed and breakfast'!B18</f>
        <v>13000</v>
      </c>
      <c r="C18" s="30">
        <f>'C завтраками| Bed and breakfast'!C18</f>
        <v>13000</v>
      </c>
      <c r="D18" s="30">
        <f>'C завтраками| Bed and breakfast'!D18</f>
        <v>13300</v>
      </c>
      <c r="E18" s="30">
        <f>'C завтраками| Bed and breakfast'!E18</f>
        <v>13300</v>
      </c>
      <c r="F18" s="30">
        <f>'C завтраками| Bed and breakfast'!F18</f>
        <v>15400</v>
      </c>
      <c r="G18" s="30">
        <f>'C завтраками| Bed and breakfast'!G18</f>
        <v>15400</v>
      </c>
      <c r="H18" s="30">
        <f>'C завтраками| Bed and breakfast'!H18</f>
        <v>15400</v>
      </c>
      <c r="I18" s="30">
        <f>'C завтраками| Bed and breakfast'!I18</f>
        <v>16700</v>
      </c>
      <c r="J18" s="30">
        <f>'C завтраками| Bed and breakfast'!J18</f>
        <v>16700</v>
      </c>
    </row>
    <row r="19" spans="1:10">
      <c r="A19" s="34" t="s">
        <v>8</v>
      </c>
      <c r="B19" s="30"/>
      <c r="C19" s="30"/>
      <c r="D19" s="30"/>
      <c r="E19" s="30"/>
      <c r="F19" s="30"/>
      <c r="G19" s="30"/>
      <c r="H19" s="30"/>
      <c r="I19" s="30"/>
      <c r="J19" s="30"/>
    </row>
    <row r="20" spans="1:10">
      <c r="A20" s="10">
        <v>1</v>
      </c>
      <c r="B20" s="30">
        <f>'C завтраками| Bed and breakfast'!B20</f>
        <v>14500</v>
      </c>
      <c r="C20" s="30">
        <f>'C завтраками| Bed and breakfast'!C20</f>
        <v>14500</v>
      </c>
      <c r="D20" s="30">
        <f>'C завтраками| Bed and breakfast'!D20</f>
        <v>14800</v>
      </c>
      <c r="E20" s="30">
        <f>'C завтраками| Bed and breakfast'!E20</f>
        <v>14800</v>
      </c>
      <c r="F20" s="30">
        <f>'C завтраками| Bed and breakfast'!F20</f>
        <v>16900</v>
      </c>
      <c r="G20" s="30">
        <f>'C завтраками| Bed and breakfast'!G20</f>
        <v>16900</v>
      </c>
      <c r="H20" s="30">
        <f>'C завтраками| Bed and breakfast'!H20</f>
        <v>16900</v>
      </c>
      <c r="I20" s="30">
        <f>'C завтраками| Bed and breakfast'!I20</f>
        <v>18200</v>
      </c>
      <c r="J20" s="30">
        <f>'C завтраками| Bed and breakfast'!J20</f>
        <v>18200</v>
      </c>
    </row>
    <row r="21" spans="1:10">
      <c r="A21" s="10">
        <v>2</v>
      </c>
      <c r="B21" s="30">
        <f>'C завтраками| Bed and breakfast'!B21</f>
        <v>16000</v>
      </c>
      <c r="C21" s="30">
        <f>'C завтраками| Bed and breakfast'!C21</f>
        <v>16000</v>
      </c>
      <c r="D21" s="30">
        <f>'C завтраками| Bed and breakfast'!D21</f>
        <v>16300</v>
      </c>
      <c r="E21" s="30">
        <f>'C завтраками| Bed and breakfast'!E21</f>
        <v>16300</v>
      </c>
      <c r="F21" s="30">
        <f>'C завтраками| Bed and breakfast'!F21</f>
        <v>18400</v>
      </c>
      <c r="G21" s="30">
        <f>'C завтраками| Bed and breakfast'!G21</f>
        <v>18400</v>
      </c>
      <c r="H21" s="30">
        <f>'C завтраками| Bed and breakfast'!H21</f>
        <v>18400</v>
      </c>
      <c r="I21" s="30">
        <f>'C завтраками| Bed and breakfast'!I21</f>
        <v>19700</v>
      </c>
      <c r="J21" s="30">
        <f>'C завтраками| Bed and breakfast'!J21</f>
        <v>19700</v>
      </c>
    </row>
    <row r="22" spans="1:10">
      <c r="A22" s="35" t="s">
        <v>9</v>
      </c>
      <c r="B22" s="30"/>
      <c r="C22" s="30"/>
      <c r="D22" s="30"/>
      <c r="E22" s="30"/>
      <c r="F22" s="30"/>
      <c r="G22" s="30"/>
      <c r="H22" s="30"/>
      <c r="I22" s="30"/>
      <c r="J22" s="30"/>
    </row>
    <row r="23" spans="1:10">
      <c r="A23" s="17" t="s">
        <v>10</v>
      </c>
      <c r="B23" s="30">
        <f>'C завтраками| Bed and breakfast'!B23</f>
        <v>53500</v>
      </c>
      <c r="C23" s="30">
        <f>'C завтраками| Bed and breakfast'!C23</f>
        <v>53500</v>
      </c>
      <c r="D23" s="30">
        <f>'C завтраками| Bed and breakfast'!D23</f>
        <v>53800</v>
      </c>
      <c r="E23" s="30">
        <f>'C завтраками| Bed and breakfast'!E23</f>
        <v>53800</v>
      </c>
      <c r="F23" s="30">
        <f>'C завтраками| Bed and breakfast'!F23</f>
        <v>55900</v>
      </c>
      <c r="G23" s="30">
        <f>'C завтраками| Bed and breakfast'!G23</f>
        <v>55900</v>
      </c>
      <c r="H23" s="30">
        <f>'C завтраками| Bed and breakfast'!H23</f>
        <v>55900</v>
      </c>
      <c r="I23" s="30">
        <f>'C завтраками| Bed and breakfast'!I23</f>
        <v>57200</v>
      </c>
      <c r="J23" s="30">
        <f>'C завтраками| Bed and breakfast'!J23</f>
        <v>57200</v>
      </c>
    </row>
    <row r="24" spans="1:10" hidden="1">
      <c r="A24" s="16" t="s">
        <v>11</v>
      </c>
      <c r="B24" s="30"/>
      <c r="C24" s="30"/>
      <c r="D24" s="30"/>
      <c r="E24" s="30"/>
      <c r="F24" s="30"/>
      <c r="G24" s="30"/>
      <c r="H24" s="30"/>
      <c r="I24" s="30"/>
      <c r="J24" s="30"/>
    </row>
    <row r="25" spans="1:10" hidden="1">
      <c r="A25" s="17" t="s">
        <v>12</v>
      </c>
      <c r="B25" s="30" t="e">
        <f>'C завтраками| Bed and breakfast'!#REF!</f>
        <v>#REF!</v>
      </c>
      <c r="C25" s="30" t="e">
        <f>'C завтраками| Bed and breakfast'!#REF!</f>
        <v>#REF!</v>
      </c>
      <c r="D25" s="30" t="e">
        <f>'C завтраками| Bed and breakfast'!#REF!</f>
        <v>#REF!</v>
      </c>
      <c r="E25" s="30" t="e">
        <f>'C завтраками| Bed and breakfast'!#REF!</f>
        <v>#REF!</v>
      </c>
      <c r="F25" s="30" t="e">
        <f>'C завтраками| Bed and breakfast'!#REF!</f>
        <v>#REF!</v>
      </c>
      <c r="G25" s="30" t="e">
        <f>'C завтраками| Bed and breakfast'!#REF!</f>
        <v>#REF!</v>
      </c>
      <c r="H25" s="30" t="e">
        <f>'C завтраками| Bed and breakfast'!#REF!</f>
        <v>#REF!</v>
      </c>
      <c r="I25" s="30" t="e">
        <f>'C завтраками| Bed and breakfast'!#REF!</f>
        <v>#REF!</v>
      </c>
      <c r="J25" s="30" t="e">
        <f>'C завтраками| Bed and breakfast'!#REF!</f>
        <v>#REF!</v>
      </c>
    </row>
    <row r="26" spans="1:10" ht="26.25" customHeight="1">
      <c r="A26" s="27" t="s">
        <v>41</v>
      </c>
      <c r="B26" s="48"/>
      <c r="C26" s="48"/>
      <c r="D26" s="48"/>
      <c r="E26" s="48"/>
      <c r="F26" s="48"/>
      <c r="G26" s="48"/>
      <c r="H26" s="48"/>
      <c r="I26" s="48"/>
      <c r="J26" s="48"/>
    </row>
    <row r="27" spans="1:10" s="190" customFormat="1" ht="21.75" customHeight="1">
      <c r="A27" s="7" t="s">
        <v>3</v>
      </c>
      <c r="B27" s="104">
        <f t="shared" ref="B27:C27" si="0">B5</f>
        <v>46008</v>
      </c>
      <c r="C27" s="104">
        <f t="shared" si="0"/>
        <v>46009</v>
      </c>
      <c r="D27" s="104">
        <f t="shared" ref="D27:J27" si="1">D5</f>
        <v>46010</v>
      </c>
      <c r="E27" s="104">
        <f t="shared" si="1"/>
        <v>46011</v>
      </c>
      <c r="F27" s="104">
        <f t="shared" si="1"/>
        <v>46012</v>
      </c>
      <c r="G27" s="104">
        <f t="shared" si="1"/>
        <v>46013</v>
      </c>
      <c r="H27" s="104">
        <f t="shared" si="1"/>
        <v>46014</v>
      </c>
      <c r="I27" s="104">
        <f t="shared" si="1"/>
        <v>46015</v>
      </c>
      <c r="J27" s="104">
        <f t="shared" si="1"/>
        <v>46016</v>
      </c>
    </row>
    <row r="28" spans="1:10">
      <c r="A28" s="7"/>
      <c r="B28" s="104">
        <f t="shared" ref="B28:C28" si="2">B6</f>
        <v>46008</v>
      </c>
      <c r="C28" s="104">
        <f t="shared" si="2"/>
        <v>46009</v>
      </c>
      <c r="D28" s="104">
        <f t="shared" ref="D28:J28" si="3">D6</f>
        <v>46010</v>
      </c>
      <c r="E28" s="104">
        <f t="shared" si="3"/>
        <v>46011</v>
      </c>
      <c r="F28" s="104">
        <f t="shared" si="3"/>
        <v>46012</v>
      </c>
      <c r="G28" s="104">
        <f t="shared" si="3"/>
        <v>46013</v>
      </c>
      <c r="H28" s="104">
        <f t="shared" si="3"/>
        <v>46014</v>
      </c>
      <c r="I28" s="104">
        <f t="shared" si="3"/>
        <v>46015</v>
      </c>
      <c r="J28" s="104">
        <f t="shared" si="3"/>
        <v>46016</v>
      </c>
    </row>
    <row r="29" spans="1:10">
      <c r="A29" s="30" t="s">
        <v>4</v>
      </c>
      <c r="B29" s="48"/>
      <c r="C29" s="48"/>
      <c r="D29" s="48"/>
      <c r="E29" s="48"/>
      <c r="F29" s="48"/>
      <c r="G29" s="48"/>
      <c r="H29" s="48"/>
      <c r="I29" s="48"/>
      <c r="J29" s="48"/>
    </row>
    <row r="30" spans="1:10">
      <c r="A30" s="10">
        <v>1</v>
      </c>
      <c r="B30" s="30">
        <f t="shared" ref="B30:C30" si="4">ROUNDUP(B8*0.75,)</f>
        <v>5250</v>
      </c>
      <c r="C30" s="30">
        <f t="shared" si="4"/>
        <v>5250</v>
      </c>
      <c r="D30" s="30">
        <f t="shared" ref="D30:J30" si="5">ROUNDUP(D8*0.75,)</f>
        <v>5475</v>
      </c>
      <c r="E30" s="30">
        <f t="shared" si="5"/>
        <v>5475</v>
      </c>
      <c r="F30" s="30">
        <f t="shared" si="5"/>
        <v>7050</v>
      </c>
      <c r="G30" s="30">
        <f t="shared" si="5"/>
        <v>7050</v>
      </c>
      <c r="H30" s="30">
        <f t="shared" si="5"/>
        <v>7050</v>
      </c>
      <c r="I30" s="30">
        <f t="shared" si="5"/>
        <v>8025</v>
      </c>
      <c r="J30" s="30">
        <f t="shared" si="5"/>
        <v>8025</v>
      </c>
    </row>
    <row r="31" spans="1:10">
      <c r="A31" s="10">
        <v>2</v>
      </c>
      <c r="B31" s="30">
        <f t="shared" ref="B31:C31" si="6">ROUNDUP(B9*0.75,)</f>
        <v>6375</v>
      </c>
      <c r="C31" s="30">
        <f t="shared" si="6"/>
        <v>6375</v>
      </c>
      <c r="D31" s="30">
        <f t="shared" ref="D31:J31" si="7">ROUNDUP(D9*0.75,)</f>
        <v>6600</v>
      </c>
      <c r="E31" s="30">
        <f t="shared" si="7"/>
        <v>6600</v>
      </c>
      <c r="F31" s="30">
        <f t="shared" si="7"/>
        <v>8175</v>
      </c>
      <c r="G31" s="30">
        <f t="shared" si="7"/>
        <v>8175</v>
      </c>
      <c r="H31" s="30">
        <f t="shared" si="7"/>
        <v>8175</v>
      </c>
      <c r="I31" s="30">
        <f t="shared" si="7"/>
        <v>9150</v>
      </c>
      <c r="J31" s="30">
        <f t="shared" si="7"/>
        <v>9150</v>
      </c>
    </row>
    <row r="32" spans="1:10">
      <c r="A32" s="30" t="s">
        <v>5</v>
      </c>
      <c r="B32" s="30"/>
      <c r="C32" s="30"/>
      <c r="D32" s="30"/>
      <c r="E32" s="30"/>
      <c r="F32" s="30"/>
      <c r="G32" s="30"/>
      <c r="H32" s="30"/>
      <c r="I32" s="30"/>
      <c r="J32" s="30"/>
    </row>
    <row r="33" spans="1:10">
      <c r="A33" s="10">
        <v>1</v>
      </c>
      <c r="B33" s="30">
        <f t="shared" ref="B33:C33" si="8">ROUNDUP(B11*0.75,)</f>
        <v>6000</v>
      </c>
      <c r="C33" s="30">
        <f t="shared" si="8"/>
        <v>6000</v>
      </c>
      <c r="D33" s="30">
        <f t="shared" ref="D33:J33" si="9">ROUNDUP(D11*0.75,)</f>
        <v>6225</v>
      </c>
      <c r="E33" s="30">
        <f t="shared" si="9"/>
        <v>6225</v>
      </c>
      <c r="F33" s="30">
        <f t="shared" si="9"/>
        <v>7800</v>
      </c>
      <c r="G33" s="30">
        <f t="shared" si="9"/>
        <v>7800</v>
      </c>
      <c r="H33" s="30">
        <f t="shared" si="9"/>
        <v>7800</v>
      </c>
      <c r="I33" s="30">
        <f t="shared" si="9"/>
        <v>8775</v>
      </c>
      <c r="J33" s="30">
        <f t="shared" si="9"/>
        <v>8775</v>
      </c>
    </row>
    <row r="34" spans="1:10">
      <c r="A34" s="10">
        <v>2</v>
      </c>
      <c r="B34" s="30">
        <f t="shared" ref="B34:C34" si="10">ROUNDUP(B12*0.75,)</f>
        <v>7125</v>
      </c>
      <c r="C34" s="30">
        <f t="shared" si="10"/>
        <v>7125</v>
      </c>
      <c r="D34" s="30">
        <f t="shared" ref="D34:J34" si="11">ROUNDUP(D12*0.75,)</f>
        <v>7350</v>
      </c>
      <c r="E34" s="30">
        <f t="shared" si="11"/>
        <v>7350</v>
      </c>
      <c r="F34" s="30">
        <f t="shared" si="11"/>
        <v>8925</v>
      </c>
      <c r="G34" s="30">
        <f t="shared" si="11"/>
        <v>8925</v>
      </c>
      <c r="H34" s="30">
        <f t="shared" si="11"/>
        <v>8925</v>
      </c>
      <c r="I34" s="30">
        <f t="shared" si="11"/>
        <v>9900</v>
      </c>
      <c r="J34" s="30">
        <f t="shared" si="11"/>
        <v>9900</v>
      </c>
    </row>
    <row r="35" spans="1:10">
      <c r="A35" s="30" t="s">
        <v>6</v>
      </c>
      <c r="B35" s="30"/>
      <c r="C35" s="30"/>
      <c r="D35" s="30"/>
      <c r="E35" s="30"/>
      <c r="F35" s="30"/>
      <c r="G35" s="30"/>
      <c r="H35" s="30"/>
      <c r="I35" s="30"/>
      <c r="J35" s="30"/>
    </row>
    <row r="36" spans="1:10">
      <c r="A36" s="191">
        <v>1</v>
      </c>
      <c r="B36" s="30">
        <f t="shared" ref="B36:C36" si="12">ROUNDUP(B14*0.75,)</f>
        <v>5625</v>
      </c>
      <c r="C36" s="30">
        <f t="shared" si="12"/>
        <v>5625</v>
      </c>
      <c r="D36" s="30">
        <f t="shared" ref="D36:J36" si="13">ROUNDUP(D14*0.75,)</f>
        <v>5850</v>
      </c>
      <c r="E36" s="30">
        <f t="shared" si="13"/>
        <v>5850</v>
      </c>
      <c r="F36" s="30">
        <f t="shared" si="13"/>
        <v>7425</v>
      </c>
      <c r="G36" s="30">
        <f t="shared" si="13"/>
        <v>7425</v>
      </c>
      <c r="H36" s="30">
        <f t="shared" si="13"/>
        <v>7425</v>
      </c>
      <c r="I36" s="30">
        <f t="shared" si="13"/>
        <v>8400</v>
      </c>
      <c r="J36" s="30">
        <f t="shared" si="13"/>
        <v>8400</v>
      </c>
    </row>
    <row r="37" spans="1:10">
      <c r="A37" s="191">
        <v>2</v>
      </c>
      <c r="B37" s="30">
        <f t="shared" ref="B37:C37" si="14">ROUNDUP(B15*0.75,)</f>
        <v>6750</v>
      </c>
      <c r="C37" s="30">
        <f t="shared" si="14"/>
        <v>6750</v>
      </c>
      <c r="D37" s="30">
        <f t="shared" ref="D37:J37" si="15">ROUNDUP(D15*0.75,)</f>
        <v>6975</v>
      </c>
      <c r="E37" s="30">
        <f t="shared" si="15"/>
        <v>6975</v>
      </c>
      <c r="F37" s="30">
        <f t="shared" si="15"/>
        <v>8550</v>
      </c>
      <c r="G37" s="30">
        <f t="shared" si="15"/>
        <v>8550</v>
      </c>
      <c r="H37" s="30">
        <f t="shared" si="15"/>
        <v>8550</v>
      </c>
      <c r="I37" s="30">
        <f t="shared" si="15"/>
        <v>9525</v>
      </c>
      <c r="J37" s="30">
        <f t="shared" si="15"/>
        <v>9525</v>
      </c>
    </row>
    <row r="38" spans="1:10">
      <c r="A38" s="33" t="s">
        <v>7</v>
      </c>
      <c r="B38" s="30"/>
      <c r="C38" s="30"/>
      <c r="D38" s="30"/>
      <c r="E38" s="30"/>
      <c r="F38" s="30"/>
      <c r="G38" s="30"/>
      <c r="H38" s="30"/>
      <c r="I38" s="30"/>
      <c r="J38" s="30"/>
    </row>
    <row r="39" spans="1:10">
      <c r="A39" s="10">
        <v>1</v>
      </c>
      <c r="B39" s="30">
        <f t="shared" ref="B39:C39" si="16">ROUNDUP(B17*0.75,)</f>
        <v>8625</v>
      </c>
      <c r="C39" s="30">
        <f t="shared" si="16"/>
        <v>8625</v>
      </c>
      <c r="D39" s="30">
        <f t="shared" ref="D39:J39" si="17">ROUNDUP(D17*0.75,)</f>
        <v>8850</v>
      </c>
      <c r="E39" s="30">
        <f t="shared" si="17"/>
        <v>8850</v>
      </c>
      <c r="F39" s="30">
        <f t="shared" si="17"/>
        <v>10425</v>
      </c>
      <c r="G39" s="30">
        <f t="shared" si="17"/>
        <v>10425</v>
      </c>
      <c r="H39" s="30">
        <f t="shared" si="17"/>
        <v>10425</v>
      </c>
      <c r="I39" s="30">
        <f t="shared" si="17"/>
        <v>11400</v>
      </c>
      <c r="J39" s="30">
        <f t="shared" si="17"/>
        <v>11400</v>
      </c>
    </row>
    <row r="40" spans="1:10">
      <c r="A40" s="10">
        <v>2</v>
      </c>
      <c r="B40" s="30">
        <f t="shared" ref="B40:C40" si="18">ROUNDUP(B18*0.75,)</f>
        <v>9750</v>
      </c>
      <c r="C40" s="30">
        <f t="shared" si="18"/>
        <v>9750</v>
      </c>
      <c r="D40" s="30">
        <f t="shared" ref="D40:J40" si="19">ROUNDUP(D18*0.75,)</f>
        <v>9975</v>
      </c>
      <c r="E40" s="30">
        <f t="shared" si="19"/>
        <v>9975</v>
      </c>
      <c r="F40" s="30">
        <f t="shared" si="19"/>
        <v>11550</v>
      </c>
      <c r="G40" s="30">
        <f t="shared" si="19"/>
        <v>11550</v>
      </c>
      <c r="H40" s="30">
        <f t="shared" si="19"/>
        <v>11550</v>
      </c>
      <c r="I40" s="30">
        <f t="shared" si="19"/>
        <v>12525</v>
      </c>
      <c r="J40" s="30">
        <f t="shared" si="19"/>
        <v>12525</v>
      </c>
    </row>
    <row r="41" spans="1:10">
      <c r="A41" s="34" t="s">
        <v>8</v>
      </c>
      <c r="B41" s="30"/>
      <c r="C41" s="30"/>
      <c r="D41" s="30"/>
      <c r="E41" s="30"/>
      <c r="F41" s="30"/>
      <c r="G41" s="30"/>
      <c r="H41" s="30"/>
      <c r="I41" s="30"/>
      <c r="J41" s="30"/>
    </row>
    <row r="42" spans="1:10">
      <c r="A42" s="10">
        <v>1</v>
      </c>
      <c r="B42" s="30">
        <f t="shared" ref="B42:C42" si="20">ROUNDUP(B20*0.75,)</f>
        <v>10875</v>
      </c>
      <c r="C42" s="30">
        <f t="shared" si="20"/>
        <v>10875</v>
      </c>
      <c r="D42" s="30">
        <f t="shared" ref="D42:J42" si="21">ROUNDUP(D20*0.75,)</f>
        <v>11100</v>
      </c>
      <c r="E42" s="30">
        <f t="shared" si="21"/>
        <v>11100</v>
      </c>
      <c r="F42" s="30">
        <f t="shared" si="21"/>
        <v>12675</v>
      </c>
      <c r="G42" s="30">
        <f t="shared" si="21"/>
        <v>12675</v>
      </c>
      <c r="H42" s="30">
        <f t="shared" si="21"/>
        <v>12675</v>
      </c>
      <c r="I42" s="30">
        <f t="shared" si="21"/>
        <v>13650</v>
      </c>
      <c r="J42" s="30">
        <f t="shared" si="21"/>
        <v>13650</v>
      </c>
    </row>
    <row r="43" spans="1:10">
      <c r="A43" s="10">
        <v>2</v>
      </c>
      <c r="B43" s="30">
        <f t="shared" ref="B43:C43" si="22">ROUNDUP(B21*0.75,)</f>
        <v>12000</v>
      </c>
      <c r="C43" s="30">
        <f t="shared" si="22"/>
        <v>12000</v>
      </c>
      <c r="D43" s="30">
        <f t="shared" ref="D43:J43" si="23">ROUNDUP(D21*0.75,)</f>
        <v>12225</v>
      </c>
      <c r="E43" s="30">
        <f t="shared" si="23"/>
        <v>12225</v>
      </c>
      <c r="F43" s="30">
        <f t="shared" si="23"/>
        <v>13800</v>
      </c>
      <c r="G43" s="30">
        <f t="shared" si="23"/>
        <v>13800</v>
      </c>
      <c r="H43" s="30">
        <f t="shared" si="23"/>
        <v>13800</v>
      </c>
      <c r="I43" s="30">
        <f t="shared" si="23"/>
        <v>14775</v>
      </c>
      <c r="J43" s="30">
        <f t="shared" si="23"/>
        <v>14775</v>
      </c>
    </row>
    <row r="44" spans="1:10">
      <c r="A44" s="35" t="s">
        <v>9</v>
      </c>
      <c r="B44" s="30"/>
      <c r="C44" s="30"/>
      <c r="D44" s="30"/>
      <c r="E44" s="30"/>
      <c r="F44" s="30"/>
      <c r="G44" s="30"/>
      <c r="H44" s="30"/>
      <c r="I44" s="30"/>
      <c r="J44" s="30"/>
    </row>
    <row r="45" spans="1:10">
      <c r="A45" s="17" t="s">
        <v>10</v>
      </c>
      <c r="B45" s="30">
        <f t="shared" ref="B45:C45" si="24">ROUNDUP(B23*0.75,)</f>
        <v>40125</v>
      </c>
      <c r="C45" s="30">
        <f t="shared" si="24"/>
        <v>40125</v>
      </c>
      <c r="D45" s="30">
        <f t="shared" ref="D45:J45" si="25">ROUNDUP(D23*0.75,)</f>
        <v>40350</v>
      </c>
      <c r="E45" s="30">
        <f t="shared" si="25"/>
        <v>40350</v>
      </c>
      <c r="F45" s="30">
        <f t="shared" si="25"/>
        <v>41925</v>
      </c>
      <c r="G45" s="30">
        <f t="shared" si="25"/>
        <v>41925</v>
      </c>
      <c r="H45" s="30">
        <f t="shared" si="25"/>
        <v>41925</v>
      </c>
      <c r="I45" s="30">
        <f t="shared" si="25"/>
        <v>42900</v>
      </c>
      <c r="J45" s="30">
        <f t="shared" si="25"/>
        <v>42900</v>
      </c>
    </row>
    <row r="46" spans="1:10" hidden="1">
      <c r="A46" s="16" t="s">
        <v>11</v>
      </c>
    </row>
    <row r="47" spans="1:10" hidden="1">
      <c r="A47" s="17" t="s">
        <v>12</v>
      </c>
    </row>
    <row r="48" spans="1:10">
      <c r="A48" s="36" t="s">
        <v>26</v>
      </c>
    </row>
    <row r="49" spans="1:1" ht="11.45" customHeight="1">
      <c r="A49" s="4" t="s">
        <v>13</v>
      </c>
    </row>
    <row r="50" spans="1:1" ht="12.75" customHeight="1">
      <c r="A50" s="19" t="s">
        <v>14</v>
      </c>
    </row>
    <row r="51" spans="1:1" ht="12.75" customHeight="1">
      <c r="A51" s="19" t="s">
        <v>68</v>
      </c>
    </row>
    <row r="52" spans="1:1" ht="12.75" customHeight="1">
      <c r="A52" s="19" t="s">
        <v>15</v>
      </c>
    </row>
    <row r="53" spans="1:1" ht="12.75" customHeight="1">
      <c r="A53" s="19" t="s">
        <v>16</v>
      </c>
    </row>
    <row r="54" spans="1:1" ht="11.45" customHeight="1">
      <c r="A54" s="20" t="s">
        <v>17</v>
      </c>
    </row>
    <row r="55" spans="1:1" ht="11.45" customHeight="1">
      <c r="A55" s="19"/>
    </row>
    <row r="56" spans="1:1">
      <c r="A56" s="192" t="s">
        <v>18</v>
      </c>
    </row>
    <row r="57" spans="1:1" ht="72">
      <c r="A57" s="193" t="s">
        <v>69</v>
      </c>
    </row>
    <row r="59" spans="1:1">
      <c r="A59" s="24" t="s">
        <v>70</v>
      </c>
    </row>
    <row r="60" spans="1:1">
      <c r="A60" s="53" t="s">
        <v>71</v>
      </c>
    </row>
    <row r="61" spans="1:1">
      <c r="A61" s="194" t="s">
        <v>72</v>
      </c>
    </row>
    <row r="63" spans="1:1">
      <c r="A63" s="24" t="s">
        <v>73</v>
      </c>
    </row>
    <row r="64" spans="1:1">
      <c r="A64" s="214" t="s">
        <v>74</v>
      </c>
    </row>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J64"/>
  <sheetViews>
    <sheetView workbookViewId="0">
      <selection activeCell="A60" sqref="A60:A61"/>
    </sheetView>
  </sheetViews>
  <sheetFormatPr defaultColWidth="9.140625" defaultRowHeight="12"/>
  <cols>
    <col min="1" max="1" width="91.42578125" style="2" customWidth="1"/>
    <col min="2" max="16384" width="9.140625" style="11"/>
  </cols>
  <sheetData>
    <row r="1" spans="1:10" ht="12" customHeight="1">
      <c r="A1" s="89" t="s">
        <v>0</v>
      </c>
    </row>
    <row r="2" spans="1:10" ht="12" customHeight="1">
      <c r="A2" s="5" t="s">
        <v>67</v>
      </c>
    </row>
    <row r="3" spans="1:10" ht="8.4499999999999993" customHeight="1">
      <c r="A3" s="89"/>
    </row>
    <row r="4" spans="1:10" ht="11.45" customHeight="1">
      <c r="A4" s="4" t="s">
        <v>2</v>
      </c>
    </row>
    <row r="5" spans="1:10" s="190" customFormat="1" ht="23.1" customHeight="1">
      <c r="A5" s="7" t="s">
        <v>3</v>
      </c>
      <c r="B5" s="104">
        <f>'C завтраками| Bed and breakfast'!B5</f>
        <v>46008</v>
      </c>
      <c r="C5" s="104">
        <f>'C завтраками| Bed and breakfast'!C5</f>
        <v>46009</v>
      </c>
      <c r="D5" s="104">
        <f>'C завтраками| Bed and breakfast'!D5</f>
        <v>46010</v>
      </c>
      <c r="E5" s="104">
        <f>'C завтраками| Bed and breakfast'!E5</f>
        <v>46011</v>
      </c>
      <c r="F5" s="104">
        <f>'C завтраками| Bed and breakfast'!F5</f>
        <v>46012</v>
      </c>
      <c r="G5" s="104">
        <f>'C завтраками| Bed and breakfast'!G5</f>
        <v>46013</v>
      </c>
      <c r="H5" s="104">
        <f>'C завтраками| Bed and breakfast'!H5</f>
        <v>46014</v>
      </c>
      <c r="I5" s="104">
        <f>'C завтраками| Bed and breakfast'!I5</f>
        <v>46015</v>
      </c>
      <c r="J5" s="104">
        <f>'C завтраками| Bed and breakfast'!J5</f>
        <v>46016</v>
      </c>
    </row>
    <row r="6" spans="1:10" s="190" customFormat="1" ht="23.1" customHeight="1">
      <c r="A6" s="7"/>
      <c r="B6" s="104">
        <f>'C завтраками| Bed and breakfast'!B6</f>
        <v>46008</v>
      </c>
      <c r="C6" s="104">
        <f>'C завтраками| Bed and breakfast'!C6</f>
        <v>46009</v>
      </c>
      <c r="D6" s="104">
        <f>'C завтраками| Bed and breakfast'!D6</f>
        <v>46010</v>
      </c>
      <c r="E6" s="104">
        <f>'C завтраками| Bed and breakfast'!E6</f>
        <v>46011</v>
      </c>
      <c r="F6" s="104">
        <f>'C завтраками| Bed and breakfast'!F6</f>
        <v>46012</v>
      </c>
      <c r="G6" s="104">
        <f>'C завтраками| Bed and breakfast'!G6</f>
        <v>46013</v>
      </c>
      <c r="H6" s="104">
        <f>'C завтраками| Bed and breakfast'!H6</f>
        <v>46014</v>
      </c>
      <c r="I6" s="104">
        <f>'C завтраками| Bed and breakfast'!I6</f>
        <v>46015</v>
      </c>
      <c r="J6" s="104">
        <f>'C завтраками| Bed and breakfast'!J6</f>
        <v>46016</v>
      </c>
    </row>
    <row r="7" spans="1:10">
      <c r="A7" s="30" t="s">
        <v>4</v>
      </c>
      <c r="B7" s="48"/>
      <c r="C7" s="48"/>
      <c r="D7" s="48"/>
      <c r="E7" s="48"/>
      <c r="F7" s="48"/>
      <c r="G7" s="48"/>
      <c r="H7" s="48"/>
      <c r="I7" s="48"/>
      <c r="J7" s="48"/>
    </row>
    <row r="8" spans="1:10">
      <c r="A8" s="10">
        <v>1</v>
      </c>
      <c r="B8" s="30">
        <f>'C завтраками| Bed and breakfast'!B8</f>
        <v>7000</v>
      </c>
      <c r="C8" s="30">
        <f>'C завтраками| Bed and breakfast'!C8</f>
        <v>7000</v>
      </c>
      <c r="D8" s="30">
        <f>'C завтраками| Bed and breakfast'!D8</f>
        <v>7300</v>
      </c>
      <c r="E8" s="30">
        <f>'C завтраками| Bed and breakfast'!E8</f>
        <v>7300</v>
      </c>
      <c r="F8" s="30">
        <f>'C завтраками| Bed and breakfast'!F8</f>
        <v>9400</v>
      </c>
      <c r="G8" s="30">
        <f>'C завтраками| Bed and breakfast'!G8</f>
        <v>9400</v>
      </c>
      <c r="H8" s="30">
        <f>'C завтраками| Bed and breakfast'!H8</f>
        <v>9400</v>
      </c>
      <c r="I8" s="30">
        <f>'C завтраками| Bed and breakfast'!I8</f>
        <v>10700</v>
      </c>
      <c r="J8" s="30">
        <f>'C завтраками| Bed and breakfast'!J8</f>
        <v>10700</v>
      </c>
    </row>
    <row r="9" spans="1:10">
      <c r="A9" s="10">
        <v>2</v>
      </c>
      <c r="B9" s="30">
        <f>'C завтраками| Bed and breakfast'!B9</f>
        <v>8500</v>
      </c>
      <c r="C9" s="30">
        <f>'C завтраками| Bed and breakfast'!C9</f>
        <v>8500</v>
      </c>
      <c r="D9" s="30">
        <f>'C завтраками| Bed and breakfast'!D9</f>
        <v>8800</v>
      </c>
      <c r="E9" s="30">
        <f>'C завтраками| Bed and breakfast'!E9</f>
        <v>8800</v>
      </c>
      <c r="F9" s="30">
        <f>'C завтраками| Bed and breakfast'!F9</f>
        <v>10900</v>
      </c>
      <c r="G9" s="30">
        <f>'C завтраками| Bed and breakfast'!G9</f>
        <v>10900</v>
      </c>
      <c r="H9" s="30">
        <f>'C завтраками| Bed and breakfast'!H9</f>
        <v>10900</v>
      </c>
      <c r="I9" s="30">
        <f>'C завтраками| Bed and breakfast'!I9</f>
        <v>12200</v>
      </c>
      <c r="J9" s="30">
        <f>'C завтраками| Bed and breakfast'!J9</f>
        <v>12200</v>
      </c>
    </row>
    <row r="10" spans="1:10">
      <c r="A10" s="30" t="s">
        <v>5</v>
      </c>
      <c r="B10" s="30"/>
      <c r="C10" s="30"/>
      <c r="D10" s="30"/>
      <c r="E10" s="30"/>
      <c r="F10" s="30"/>
      <c r="G10" s="30"/>
      <c r="H10" s="30"/>
      <c r="I10" s="30"/>
      <c r="J10" s="30"/>
    </row>
    <row r="11" spans="1:10">
      <c r="A11" s="10">
        <v>1</v>
      </c>
      <c r="B11" s="30">
        <f>'C завтраками| Bed and breakfast'!B11</f>
        <v>8000</v>
      </c>
      <c r="C11" s="30">
        <f>'C завтраками| Bed and breakfast'!C11</f>
        <v>8000</v>
      </c>
      <c r="D11" s="30">
        <f>'C завтраками| Bed and breakfast'!D11</f>
        <v>8300</v>
      </c>
      <c r="E11" s="30">
        <f>'C завтраками| Bed and breakfast'!E11</f>
        <v>8300</v>
      </c>
      <c r="F11" s="30">
        <f>'C завтраками| Bed and breakfast'!F11</f>
        <v>10400</v>
      </c>
      <c r="G11" s="30">
        <f>'C завтраками| Bed and breakfast'!G11</f>
        <v>10400</v>
      </c>
      <c r="H11" s="30">
        <f>'C завтраками| Bed and breakfast'!H11</f>
        <v>10400</v>
      </c>
      <c r="I11" s="30">
        <f>'C завтраками| Bed and breakfast'!I11</f>
        <v>11700</v>
      </c>
      <c r="J11" s="30">
        <f>'C завтраками| Bed and breakfast'!J11</f>
        <v>11700</v>
      </c>
    </row>
    <row r="12" spans="1:10" ht="13.5" customHeight="1">
      <c r="A12" s="10">
        <v>2</v>
      </c>
      <c r="B12" s="30">
        <f>'C завтраками| Bed and breakfast'!B12</f>
        <v>9500</v>
      </c>
      <c r="C12" s="30">
        <f>'C завтраками| Bed and breakfast'!C12</f>
        <v>9500</v>
      </c>
      <c r="D12" s="30">
        <f>'C завтраками| Bed and breakfast'!D12</f>
        <v>9800</v>
      </c>
      <c r="E12" s="30">
        <f>'C завтраками| Bed and breakfast'!E12</f>
        <v>9800</v>
      </c>
      <c r="F12" s="30">
        <f>'C завтраками| Bed and breakfast'!F12</f>
        <v>11900</v>
      </c>
      <c r="G12" s="30">
        <f>'C завтраками| Bed and breakfast'!G12</f>
        <v>11900</v>
      </c>
      <c r="H12" s="30">
        <f>'C завтраками| Bed and breakfast'!H12</f>
        <v>11900</v>
      </c>
      <c r="I12" s="30">
        <f>'C завтраками| Bed and breakfast'!I12</f>
        <v>13200</v>
      </c>
      <c r="J12" s="30">
        <f>'C завтраками| Bed and breakfast'!J12</f>
        <v>13200</v>
      </c>
    </row>
    <row r="13" spans="1:10">
      <c r="A13" s="30" t="s">
        <v>6</v>
      </c>
      <c r="B13" s="30"/>
      <c r="C13" s="30"/>
      <c r="D13" s="30"/>
      <c r="E13" s="30"/>
      <c r="F13" s="30"/>
      <c r="G13" s="30"/>
      <c r="H13" s="30"/>
      <c r="I13" s="30"/>
      <c r="J13" s="30"/>
    </row>
    <row r="14" spans="1:10">
      <c r="A14" s="191">
        <v>1</v>
      </c>
      <c r="B14" s="30">
        <f>'C завтраками| Bed and breakfast'!B14</f>
        <v>7500</v>
      </c>
      <c r="C14" s="30">
        <f>'C завтраками| Bed and breakfast'!C14</f>
        <v>7500</v>
      </c>
      <c r="D14" s="30">
        <f>'C завтраками| Bed and breakfast'!D14</f>
        <v>7800</v>
      </c>
      <c r="E14" s="30">
        <f>'C завтраками| Bed and breakfast'!E14</f>
        <v>7800</v>
      </c>
      <c r="F14" s="30">
        <f>'C завтраками| Bed and breakfast'!F14</f>
        <v>9900</v>
      </c>
      <c r="G14" s="30">
        <f>'C завтраками| Bed and breakfast'!G14</f>
        <v>9900</v>
      </c>
      <c r="H14" s="30">
        <f>'C завтраками| Bed and breakfast'!H14</f>
        <v>9900</v>
      </c>
      <c r="I14" s="30">
        <f>'C завтраками| Bed and breakfast'!I14</f>
        <v>11200</v>
      </c>
      <c r="J14" s="30">
        <f>'C завтраками| Bed and breakfast'!J14</f>
        <v>11200</v>
      </c>
    </row>
    <row r="15" spans="1:10">
      <c r="A15" s="191">
        <v>2</v>
      </c>
      <c r="B15" s="30">
        <f>'C завтраками| Bed and breakfast'!B15</f>
        <v>9000</v>
      </c>
      <c r="C15" s="30">
        <f>'C завтраками| Bed and breakfast'!C15</f>
        <v>9000</v>
      </c>
      <c r="D15" s="30">
        <f>'C завтраками| Bed and breakfast'!D15</f>
        <v>9300</v>
      </c>
      <c r="E15" s="30">
        <f>'C завтраками| Bed and breakfast'!E15</f>
        <v>9300</v>
      </c>
      <c r="F15" s="30">
        <f>'C завтраками| Bed and breakfast'!F15</f>
        <v>11400</v>
      </c>
      <c r="G15" s="30">
        <f>'C завтраками| Bed and breakfast'!G15</f>
        <v>11400</v>
      </c>
      <c r="H15" s="30">
        <f>'C завтраками| Bed and breakfast'!H15</f>
        <v>11400</v>
      </c>
      <c r="I15" s="30">
        <f>'C завтраками| Bed and breakfast'!I15</f>
        <v>12700</v>
      </c>
      <c r="J15" s="30">
        <f>'C завтраками| Bed and breakfast'!J15</f>
        <v>12700</v>
      </c>
    </row>
    <row r="16" spans="1:10">
      <c r="A16" s="33" t="s">
        <v>7</v>
      </c>
      <c r="B16" s="30"/>
      <c r="C16" s="30"/>
      <c r="D16" s="30"/>
      <c r="E16" s="30"/>
      <c r="F16" s="30"/>
      <c r="G16" s="30"/>
      <c r="H16" s="30"/>
      <c r="I16" s="30"/>
      <c r="J16" s="30"/>
    </row>
    <row r="17" spans="1:10">
      <c r="A17" s="10">
        <v>1</v>
      </c>
      <c r="B17" s="30">
        <f>'C завтраками| Bed and breakfast'!B17</f>
        <v>11500</v>
      </c>
      <c r="C17" s="30">
        <f>'C завтраками| Bed and breakfast'!C17</f>
        <v>11500</v>
      </c>
      <c r="D17" s="30">
        <f>'C завтраками| Bed and breakfast'!D17</f>
        <v>11800</v>
      </c>
      <c r="E17" s="30">
        <f>'C завтраками| Bed and breakfast'!E17</f>
        <v>11800</v>
      </c>
      <c r="F17" s="30">
        <f>'C завтраками| Bed and breakfast'!F17</f>
        <v>13900</v>
      </c>
      <c r="G17" s="30">
        <f>'C завтраками| Bed and breakfast'!G17</f>
        <v>13900</v>
      </c>
      <c r="H17" s="30">
        <f>'C завтраками| Bed and breakfast'!H17</f>
        <v>13900</v>
      </c>
      <c r="I17" s="30">
        <f>'C завтраками| Bed and breakfast'!I17</f>
        <v>15200</v>
      </c>
      <c r="J17" s="30">
        <f>'C завтраками| Bed and breakfast'!J17</f>
        <v>15200</v>
      </c>
    </row>
    <row r="18" spans="1:10">
      <c r="A18" s="10">
        <v>2</v>
      </c>
      <c r="B18" s="30">
        <f>'C завтраками| Bed and breakfast'!B18</f>
        <v>13000</v>
      </c>
      <c r="C18" s="30">
        <f>'C завтраками| Bed and breakfast'!C18</f>
        <v>13000</v>
      </c>
      <c r="D18" s="30">
        <f>'C завтраками| Bed and breakfast'!D18</f>
        <v>13300</v>
      </c>
      <c r="E18" s="30">
        <f>'C завтраками| Bed and breakfast'!E18</f>
        <v>13300</v>
      </c>
      <c r="F18" s="30">
        <f>'C завтраками| Bed and breakfast'!F18</f>
        <v>15400</v>
      </c>
      <c r="G18" s="30">
        <f>'C завтраками| Bed and breakfast'!G18</f>
        <v>15400</v>
      </c>
      <c r="H18" s="30">
        <f>'C завтраками| Bed and breakfast'!H18</f>
        <v>15400</v>
      </c>
      <c r="I18" s="30">
        <f>'C завтраками| Bed and breakfast'!I18</f>
        <v>16700</v>
      </c>
      <c r="J18" s="30">
        <f>'C завтраками| Bed and breakfast'!J18</f>
        <v>16700</v>
      </c>
    </row>
    <row r="19" spans="1:10">
      <c r="A19" s="34" t="s">
        <v>8</v>
      </c>
      <c r="B19" s="30"/>
      <c r="C19" s="30"/>
      <c r="D19" s="30"/>
      <c r="E19" s="30"/>
      <c r="F19" s="30"/>
      <c r="G19" s="30"/>
      <c r="H19" s="30"/>
      <c r="I19" s="30"/>
      <c r="J19" s="30"/>
    </row>
    <row r="20" spans="1:10">
      <c r="A20" s="10">
        <v>1</v>
      </c>
      <c r="B20" s="30">
        <f>'C завтраками| Bed and breakfast'!B20</f>
        <v>14500</v>
      </c>
      <c r="C20" s="30">
        <f>'C завтраками| Bed and breakfast'!C20</f>
        <v>14500</v>
      </c>
      <c r="D20" s="30">
        <f>'C завтраками| Bed and breakfast'!D20</f>
        <v>14800</v>
      </c>
      <c r="E20" s="30">
        <f>'C завтраками| Bed and breakfast'!E20</f>
        <v>14800</v>
      </c>
      <c r="F20" s="30">
        <f>'C завтраками| Bed and breakfast'!F20</f>
        <v>16900</v>
      </c>
      <c r="G20" s="30">
        <f>'C завтраками| Bed and breakfast'!G20</f>
        <v>16900</v>
      </c>
      <c r="H20" s="30">
        <f>'C завтраками| Bed and breakfast'!H20</f>
        <v>16900</v>
      </c>
      <c r="I20" s="30">
        <f>'C завтраками| Bed and breakfast'!I20</f>
        <v>18200</v>
      </c>
      <c r="J20" s="30">
        <f>'C завтраками| Bed and breakfast'!J20</f>
        <v>18200</v>
      </c>
    </row>
    <row r="21" spans="1:10">
      <c r="A21" s="10">
        <v>2</v>
      </c>
      <c r="B21" s="30">
        <f>'C завтраками| Bed and breakfast'!B21</f>
        <v>16000</v>
      </c>
      <c r="C21" s="30">
        <f>'C завтраками| Bed and breakfast'!C21</f>
        <v>16000</v>
      </c>
      <c r="D21" s="30">
        <f>'C завтраками| Bed and breakfast'!D21</f>
        <v>16300</v>
      </c>
      <c r="E21" s="30">
        <f>'C завтраками| Bed and breakfast'!E21</f>
        <v>16300</v>
      </c>
      <c r="F21" s="30">
        <f>'C завтраками| Bed and breakfast'!F21</f>
        <v>18400</v>
      </c>
      <c r="G21" s="30">
        <f>'C завтраками| Bed and breakfast'!G21</f>
        <v>18400</v>
      </c>
      <c r="H21" s="30">
        <f>'C завтраками| Bed and breakfast'!H21</f>
        <v>18400</v>
      </c>
      <c r="I21" s="30">
        <f>'C завтраками| Bed and breakfast'!I21</f>
        <v>19700</v>
      </c>
      <c r="J21" s="30">
        <f>'C завтраками| Bed and breakfast'!J21</f>
        <v>19700</v>
      </c>
    </row>
    <row r="22" spans="1:10">
      <c r="A22" s="35" t="s">
        <v>9</v>
      </c>
      <c r="B22" s="30"/>
      <c r="C22" s="30"/>
      <c r="D22" s="30"/>
      <c r="E22" s="30"/>
      <c r="F22" s="30"/>
      <c r="G22" s="30"/>
      <c r="H22" s="30"/>
      <c r="I22" s="30"/>
      <c r="J22" s="30"/>
    </row>
    <row r="23" spans="1:10">
      <c r="A23" s="17" t="s">
        <v>10</v>
      </c>
      <c r="B23" s="30">
        <f>'C завтраками| Bed and breakfast'!B23</f>
        <v>53500</v>
      </c>
      <c r="C23" s="30">
        <f>'C завтраками| Bed and breakfast'!C23</f>
        <v>53500</v>
      </c>
      <c r="D23" s="30">
        <f>'C завтраками| Bed and breakfast'!D23</f>
        <v>53800</v>
      </c>
      <c r="E23" s="30">
        <f>'C завтраками| Bed and breakfast'!E23</f>
        <v>53800</v>
      </c>
      <c r="F23" s="30">
        <f>'C завтраками| Bed and breakfast'!F23</f>
        <v>55900</v>
      </c>
      <c r="G23" s="30">
        <f>'C завтраками| Bed and breakfast'!G23</f>
        <v>55900</v>
      </c>
      <c r="H23" s="30">
        <f>'C завтраками| Bed and breakfast'!H23</f>
        <v>55900</v>
      </c>
      <c r="I23" s="30">
        <f>'C завтраками| Bed and breakfast'!I23</f>
        <v>57200</v>
      </c>
      <c r="J23" s="30">
        <f>'C завтраками| Bed and breakfast'!J23</f>
        <v>57200</v>
      </c>
    </row>
    <row r="24" spans="1:10" hidden="1">
      <c r="A24" s="16" t="s">
        <v>11</v>
      </c>
      <c r="B24" s="30"/>
      <c r="C24" s="30"/>
      <c r="D24" s="30"/>
      <c r="E24" s="30"/>
      <c r="F24" s="30"/>
      <c r="G24" s="30"/>
      <c r="H24" s="30"/>
      <c r="I24" s="30"/>
      <c r="J24" s="30"/>
    </row>
    <row r="25" spans="1:10" hidden="1">
      <c r="A25" s="17" t="s">
        <v>12</v>
      </c>
      <c r="B25" s="30" t="e">
        <f>'C завтраками| Bed and breakfast'!#REF!</f>
        <v>#REF!</v>
      </c>
      <c r="C25" s="30" t="e">
        <f>'C завтраками| Bed and breakfast'!#REF!</f>
        <v>#REF!</v>
      </c>
      <c r="D25" s="30" t="e">
        <f>'C завтраками| Bed and breakfast'!#REF!</f>
        <v>#REF!</v>
      </c>
      <c r="E25" s="30" t="e">
        <f>'C завтраками| Bed and breakfast'!#REF!</f>
        <v>#REF!</v>
      </c>
      <c r="F25" s="30" t="e">
        <f>'C завтраками| Bed and breakfast'!#REF!</f>
        <v>#REF!</v>
      </c>
      <c r="G25" s="30" t="e">
        <f>'C завтраками| Bed and breakfast'!#REF!</f>
        <v>#REF!</v>
      </c>
      <c r="H25" s="30" t="e">
        <f>'C завтраками| Bed and breakfast'!#REF!</f>
        <v>#REF!</v>
      </c>
      <c r="I25" s="30" t="e">
        <f>'C завтраками| Bed and breakfast'!#REF!</f>
        <v>#REF!</v>
      </c>
      <c r="J25" s="30" t="e">
        <f>'C завтраками| Bed and breakfast'!#REF!</f>
        <v>#REF!</v>
      </c>
    </row>
    <row r="26" spans="1:10" ht="26.25" customHeight="1">
      <c r="A26" s="27" t="s">
        <v>41</v>
      </c>
      <c r="B26" s="48"/>
      <c r="C26" s="48"/>
      <c r="D26" s="48"/>
      <c r="E26" s="48"/>
      <c r="F26" s="48"/>
      <c r="G26" s="48"/>
      <c r="H26" s="48"/>
      <c r="I26" s="48"/>
      <c r="J26" s="48"/>
    </row>
    <row r="27" spans="1:10" s="190" customFormat="1" ht="21.75" customHeight="1">
      <c r="A27" s="7" t="s">
        <v>3</v>
      </c>
      <c r="B27" s="104">
        <f t="shared" ref="B27:C27" si="0">B5</f>
        <v>46008</v>
      </c>
      <c r="C27" s="104">
        <f t="shared" si="0"/>
        <v>46009</v>
      </c>
      <c r="D27" s="104">
        <f t="shared" ref="D27:J27" si="1">D5</f>
        <v>46010</v>
      </c>
      <c r="E27" s="104">
        <f t="shared" si="1"/>
        <v>46011</v>
      </c>
      <c r="F27" s="104">
        <f t="shared" si="1"/>
        <v>46012</v>
      </c>
      <c r="G27" s="104">
        <f t="shared" si="1"/>
        <v>46013</v>
      </c>
      <c r="H27" s="104">
        <f t="shared" si="1"/>
        <v>46014</v>
      </c>
      <c r="I27" s="104">
        <f t="shared" si="1"/>
        <v>46015</v>
      </c>
      <c r="J27" s="104">
        <f t="shared" si="1"/>
        <v>46016</v>
      </c>
    </row>
    <row r="28" spans="1:10">
      <c r="A28" s="7"/>
      <c r="B28" s="104">
        <f t="shared" ref="B28:C28" si="2">B6</f>
        <v>46008</v>
      </c>
      <c r="C28" s="104">
        <f t="shared" si="2"/>
        <v>46009</v>
      </c>
      <c r="D28" s="104">
        <f t="shared" ref="D28:J28" si="3">D6</f>
        <v>46010</v>
      </c>
      <c r="E28" s="104">
        <f t="shared" si="3"/>
        <v>46011</v>
      </c>
      <c r="F28" s="104">
        <f t="shared" si="3"/>
        <v>46012</v>
      </c>
      <c r="G28" s="104">
        <f t="shared" si="3"/>
        <v>46013</v>
      </c>
      <c r="H28" s="104">
        <f t="shared" si="3"/>
        <v>46014</v>
      </c>
      <c r="I28" s="104">
        <f t="shared" si="3"/>
        <v>46015</v>
      </c>
      <c r="J28" s="104">
        <f t="shared" si="3"/>
        <v>46016</v>
      </c>
    </row>
    <row r="29" spans="1:10">
      <c r="A29" s="30" t="s">
        <v>4</v>
      </c>
      <c r="B29" s="48"/>
      <c r="C29" s="48"/>
      <c r="D29" s="48"/>
      <c r="E29" s="48"/>
      <c r="F29" s="48"/>
      <c r="G29" s="48"/>
      <c r="H29" s="48"/>
      <c r="I29" s="48"/>
      <c r="J29" s="48"/>
    </row>
    <row r="30" spans="1:10">
      <c r="A30" s="10">
        <v>1</v>
      </c>
      <c r="B30" s="30">
        <f t="shared" ref="B30:C30" si="4">ROUNDUP(B8*0.75,)+25</f>
        <v>5275</v>
      </c>
      <c r="C30" s="30">
        <f t="shared" si="4"/>
        <v>5275</v>
      </c>
      <c r="D30" s="30">
        <f t="shared" ref="D30:J30" si="5">ROUNDUP(D8*0.75,)+25</f>
        <v>5500</v>
      </c>
      <c r="E30" s="30">
        <f t="shared" si="5"/>
        <v>5500</v>
      </c>
      <c r="F30" s="30">
        <f t="shared" si="5"/>
        <v>7075</v>
      </c>
      <c r="G30" s="30">
        <f t="shared" si="5"/>
        <v>7075</v>
      </c>
      <c r="H30" s="30">
        <f t="shared" si="5"/>
        <v>7075</v>
      </c>
      <c r="I30" s="30">
        <f t="shared" si="5"/>
        <v>8050</v>
      </c>
      <c r="J30" s="30">
        <f t="shared" si="5"/>
        <v>8050</v>
      </c>
    </row>
    <row r="31" spans="1:10">
      <c r="A31" s="10">
        <v>2</v>
      </c>
      <c r="B31" s="30">
        <f t="shared" ref="B31:C31" si="6">ROUNDUP(B9*0.75,)+25</f>
        <v>6400</v>
      </c>
      <c r="C31" s="30">
        <f t="shared" si="6"/>
        <v>6400</v>
      </c>
      <c r="D31" s="30">
        <f t="shared" ref="D31:J31" si="7">ROUNDUP(D9*0.75,)+25</f>
        <v>6625</v>
      </c>
      <c r="E31" s="30">
        <f t="shared" si="7"/>
        <v>6625</v>
      </c>
      <c r="F31" s="30">
        <f t="shared" si="7"/>
        <v>8200</v>
      </c>
      <c r="G31" s="30">
        <f t="shared" si="7"/>
        <v>8200</v>
      </c>
      <c r="H31" s="30">
        <f t="shared" si="7"/>
        <v>8200</v>
      </c>
      <c r="I31" s="30">
        <f t="shared" si="7"/>
        <v>9175</v>
      </c>
      <c r="J31" s="30">
        <f t="shared" si="7"/>
        <v>9175</v>
      </c>
    </row>
    <row r="32" spans="1:10">
      <c r="A32" s="30" t="s">
        <v>5</v>
      </c>
      <c r="B32" s="30"/>
      <c r="C32" s="30"/>
      <c r="D32" s="30"/>
      <c r="E32" s="30"/>
      <c r="F32" s="30"/>
      <c r="G32" s="30"/>
      <c r="H32" s="30"/>
      <c r="I32" s="30"/>
      <c r="J32" s="30"/>
    </row>
    <row r="33" spans="1:10">
      <c r="A33" s="10">
        <v>1</v>
      </c>
      <c r="B33" s="30">
        <f t="shared" ref="B33:C33" si="8">ROUNDUP(B11*0.75,)+25</f>
        <v>6025</v>
      </c>
      <c r="C33" s="30">
        <f t="shared" si="8"/>
        <v>6025</v>
      </c>
      <c r="D33" s="30">
        <f t="shared" ref="D33:J33" si="9">ROUNDUP(D11*0.75,)+25</f>
        <v>6250</v>
      </c>
      <c r="E33" s="30">
        <f t="shared" si="9"/>
        <v>6250</v>
      </c>
      <c r="F33" s="30">
        <f t="shared" si="9"/>
        <v>7825</v>
      </c>
      <c r="G33" s="30">
        <f t="shared" si="9"/>
        <v>7825</v>
      </c>
      <c r="H33" s="30">
        <f t="shared" si="9"/>
        <v>7825</v>
      </c>
      <c r="I33" s="30">
        <f t="shared" si="9"/>
        <v>8800</v>
      </c>
      <c r="J33" s="30">
        <f t="shared" si="9"/>
        <v>8800</v>
      </c>
    </row>
    <row r="34" spans="1:10">
      <c r="A34" s="10">
        <v>2</v>
      </c>
      <c r="B34" s="30">
        <f t="shared" ref="B34:C34" si="10">ROUNDUP(B12*0.75,)+25</f>
        <v>7150</v>
      </c>
      <c r="C34" s="30">
        <f t="shared" si="10"/>
        <v>7150</v>
      </c>
      <c r="D34" s="30">
        <f t="shared" ref="D34:J34" si="11">ROUNDUP(D12*0.75,)+25</f>
        <v>7375</v>
      </c>
      <c r="E34" s="30">
        <f t="shared" si="11"/>
        <v>7375</v>
      </c>
      <c r="F34" s="30">
        <f t="shared" si="11"/>
        <v>8950</v>
      </c>
      <c r="G34" s="30">
        <f t="shared" si="11"/>
        <v>8950</v>
      </c>
      <c r="H34" s="30">
        <f t="shared" si="11"/>
        <v>8950</v>
      </c>
      <c r="I34" s="30">
        <f t="shared" si="11"/>
        <v>9925</v>
      </c>
      <c r="J34" s="30">
        <f t="shared" si="11"/>
        <v>9925</v>
      </c>
    </row>
    <row r="35" spans="1:10">
      <c r="A35" s="30" t="s">
        <v>6</v>
      </c>
      <c r="B35" s="30"/>
      <c r="C35" s="30"/>
      <c r="D35" s="30"/>
      <c r="E35" s="30"/>
      <c r="F35" s="30"/>
      <c r="G35" s="30"/>
      <c r="H35" s="30"/>
      <c r="I35" s="30"/>
      <c r="J35" s="30"/>
    </row>
    <row r="36" spans="1:10">
      <c r="A36" s="191">
        <v>1</v>
      </c>
      <c r="B36" s="30">
        <f t="shared" ref="B36:C36" si="12">ROUNDUP(B14*0.75,)+25</f>
        <v>5650</v>
      </c>
      <c r="C36" s="30">
        <f t="shared" si="12"/>
        <v>5650</v>
      </c>
      <c r="D36" s="30">
        <f t="shared" ref="D36:J36" si="13">ROUNDUP(D14*0.75,)+25</f>
        <v>5875</v>
      </c>
      <c r="E36" s="30">
        <f t="shared" si="13"/>
        <v>5875</v>
      </c>
      <c r="F36" s="30">
        <f t="shared" si="13"/>
        <v>7450</v>
      </c>
      <c r="G36" s="30">
        <f t="shared" si="13"/>
        <v>7450</v>
      </c>
      <c r="H36" s="30">
        <f t="shared" si="13"/>
        <v>7450</v>
      </c>
      <c r="I36" s="30">
        <f t="shared" si="13"/>
        <v>8425</v>
      </c>
      <c r="J36" s="30">
        <f t="shared" si="13"/>
        <v>8425</v>
      </c>
    </row>
    <row r="37" spans="1:10">
      <c r="A37" s="191">
        <v>2</v>
      </c>
      <c r="B37" s="30">
        <f t="shared" ref="B37:C37" si="14">ROUNDUP(B15*0.75,)+25</f>
        <v>6775</v>
      </c>
      <c r="C37" s="30">
        <f t="shared" si="14"/>
        <v>6775</v>
      </c>
      <c r="D37" s="30">
        <f t="shared" ref="D37:J37" si="15">ROUNDUP(D15*0.75,)+25</f>
        <v>7000</v>
      </c>
      <c r="E37" s="30">
        <f t="shared" si="15"/>
        <v>7000</v>
      </c>
      <c r="F37" s="30">
        <f t="shared" si="15"/>
        <v>8575</v>
      </c>
      <c r="G37" s="30">
        <f t="shared" si="15"/>
        <v>8575</v>
      </c>
      <c r="H37" s="30">
        <f t="shared" si="15"/>
        <v>8575</v>
      </c>
      <c r="I37" s="30">
        <f t="shared" si="15"/>
        <v>9550</v>
      </c>
      <c r="J37" s="30">
        <f t="shared" si="15"/>
        <v>9550</v>
      </c>
    </row>
    <row r="38" spans="1:10">
      <c r="A38" s="33" t="s">
        <v>7</v>
      </c>
      <c r="B38" s="30"/>
      <c r="C38" s="30"/>
      <c r="D38" s="30"/>
      <c r="E38" s="30"/>
      <c r="F38" s="30"/>
      <c r="G38" s="30"/>
      <c r="H38" s="30"/>
      <c r="I38" s="30"/>
      <c r="J38" s="30"/>
    </row>
    <row r="39" spans="1:10">
      <c r="A39" s="10">
        <v>1</v>
      </c>
      <c r="B39" s="30">
        <f t="shared" ref="B39:C39" si="16">ROUNDUP(B17*0.75,)+25</f>
        <v>8650</v>
      </c>
      <c r="C39" s="30">
        <f t="shared" si="16"/>
        <v>8650</v>
      </c>
      <c r="D39" s="30">
        <f t="shared" ref="D39:J39" si="17">ROUNDUP(D17*0.75,)+25</f>
        <v>8875</v>
      </c>
      <c r="E39" s="30">
        <f t="shared" si="17"/>
        <v>8875</v>
      </c>
      <c r="F39" s="30">
        <f t="shared" si="17"/>
        <v>10450</v>
      </c>
      <c r="G39" s="30">
        <f t="shared" si="17"/>
        <v>10450</v>
      </c>
      <c r="H39" s="30">
        <f t="shared" si="17"/>
        <v>10450</v>
      </c>
      <c r="I39" s="30">
        <f t="shared" si="17"/>
        <v>11425</v>
      </c>
      <c r="J39" s="30">
        <f t="shared" si="17"/>
        <v>11425</v>
      </c>
    </row>
    <row r="40" spans="1:10">
      <c r="A40" s="10">
        <v>2</v>
      </c>
      <c r="B40" s="30">
        <f t="shared" ref="B40:C40" si="18">ROUNDUP(B18*0.75,)+25</f>
        <v>9775</v>
      </c>
      <c r="C40" s="30">
        <f t="shared" si="18"/>
        <v>9775</v>
      </c>
      <c r="D40" s="30">
        <f t="shared" ref="D40:J40" si="19">ROUNDUP(D18*0.75,)+25</f>
        <v>10000</v>
      </c>
      <c r="E40" s="30">
        <f t="shared" si="19"/>
        <v>10000</v>
      </c>
      <c r="F40" s="30">
        <f t="shared" si="19"/>
        <v>11575</v>
      </c>
      <c r="G40" s="30">
        <f t="shared" si="19"/>
        <v>11575</v>
      </c>
      <c r="H40" s="30">
        <f t="shared" si="19"/>
        <v>11575</v>
      </c>
      <c r="I40" s="30">
        <f t="shared" si="19"/>
        <v>12550</v>
      </c>
      <c r="J40" s="30">
        <f t="shared" si="19"/>
        <v>12550</v>
      </c>
    </row>
    <row r="41" spans="1:10">
      <c r="A41" s="34" t="s">
        <v>8</v>
      </c>
      <c r="B41" s="30"/>
      <c r="C41" s="30"/>
      <c r="D41" s="30"/>
      <c r="E41" s="30"/>
      <c r="F41" s="30"/>
      <c r="G41" s="30"/>
      <c r="H41" s="30"/>
      <c r="I41" s="30"/>
      <c r="J41" s="30"/>
    </row>
    <row r="42" spans="1:10">
      <c r="A42" s="10">
        <v>1</v>
      </c>
      <c r="B42" s="30">
        <f t="shared" ref="B42:C42" si="20">ROUNDUP(B20*0.75,)+25</f>
        <v>10900</v>
      </c>
      <c r="C42" s="30">
        <f t="shared" si="20"/>
        <v>10900</v>
      </c>
      <c r="D42" s="30">
        <f t="shared" ref="D42:J42" si="21">ROUNDUP(D20*0.75,)+25</f>
        <v>11125</v>
      </c>
      <c r="E42" s="30">
        <f t="shared" si="21"/>
        <v>11125</v>
      </c>
      <c r="F42" s="30">
        <f t="shared" si="21"/>
        <v>12700</v>
      </c>
      <c r="G42" s="30">
        <f t="shared" si="21"/>
        <v>12700</v>
      </c>
      <c r="H42" s="30">
        <f t="shared" si="21"/>
        <v>12700</v>
      </c>
      <c r="I42" s="30">
        <f t="shared" si="21"/>
        <v>13675</v>
      </c>
      <c r="J42" s="30">
        <f t="shared" si="21"/>
        <v>13675</v>
      </c>
    </row>
    <row r="43" spans="1:10">
      <c r="A43" s="10">
        <v>2</v>
      </c>
      <c r="B43" s="30">
        <f t="shared" ref="B43:C43" si="22">ROUNDUP(B21*0.75,)+25</f>
        <v>12025</v>
      </c>
      <c r="C43" s="30">
        <f t="shared" si="22"/>
        <v>12025</v>
      </c>
      <c r="D43" s="30">
        <f t="shared" ref="D43:J43" si="23">ROUNDUP(D21*0.75,)+25</f>
        <v>12250</v>
      </c>
      <c r="E43" s="30">
        <f t="shared" si="23"/>
        <v>12250</v>
      </c>
      <c r="F43" s="30">
        <f t="shared" si="23"/>
        <v>13825</v>
      </c>
      <c r="G43" s="30">
        <f t="shared" si="23"/>
        <v>13825</v>
      </c>
      <c r="H43" s="30">
        <f t="shared" si="23"/>
        <v>13825</v>
      </c>
      <c r="I43" s="30">
        <f t="shared" si="23"/>
        <v>14800</v>
      </c>
      <c r="J43" s="30">
        <f t="shared" si="23"/>
        <v>14800</v>
      </c>
    </row>
    <row r="44" spans="1:10">
      <c r="A44" s="35" t="s">
        <v>9</v>
      </c>
      <c r="B44" s="30"/>
      <c r="C44" s="30"/>
      <c r="D44" s="30"/>
      <c r="E44" s="30"/>
      <c r="F44" s="30"/>
      <c r="G44" s="30"/>
      <c r="H44" s="30"/>
      <c r="I44" s="30"/>
      <c r="J44" s="30"/>
    </row>
    <row r="45" spans="1:10">
      <c r="A45" s="17" t="s">
        <v>10</v>
      </c>
      <c r="B45" s="30">
        <f t="shared" ref="B45:C45" si="24">ROUNDUP(B23*0.75,)+25</f>
        <v>40150</v>
      </c>
      <c r="C45" s="30">
        <f t="shared" si="24"/>
        <v>40150</v>
      </c>
      <c r="D45" s="30">
        <f t="shared" ref="D45:J45" si="25">ROUNDUP(D23*0.75,)+25</f>
        <v>40375</v>
      </c>
      <c r="E45" s="30">
        <f t="shared" si="25"/>
        <v>40375</v>
      </c>
      <c r="F45" s="30">
        <f t="shared" si="25"/>
        <v>41950</v>
      </c>
      <c r="G45" s="30">
        <f t="shared" si="25"/>
        <v>41950</v>
      </c>
      <c r="H45" s="30">
        <f t="shared" si="25"/>
        <v>41950</v>
      </c>
      <c r="I45" s="30">
        <f t="shared" si="25"/>
        <v>42925</v>
      </c>
      <c r="J45" s="30">
        <f t="shared" si="25"/>
        <v>42925</v>
      </c>
    </row>
    <row r="46" spans="1:10" hidden="1">
      <c r="A46" s="16" t="s">
        <v>11</v>
      </c>
    </row>
    <row r="47" spans="1:10" hidden="1">
      <c r="A47" s="17" t="s">
        <v>12</v>
      </c>
    </row>
    <row r="48" spans="1:10">
      <c r="A48" s="36" t="s">
        <v>26</v>
      </c>
    </row>
    <row r="49" spans="1:1" ht="11.45" customHeight="1">
      <c r="A49" s="4" t="s">
        <v>13</v>
      </c>
    </row>
    <row r="50" spans="1:1" ht="12.75" customHeight="1">
      <c r="A50" s="19" t="s">
        <v>14</v>
      </c>
    </row>
    <row r="51" spans="1:1" ht="12.75" customHeight="1">
      <c r="A51" s="19" t="s">
        <v>68</v>
      </c>
    </row>
    <row r="52" spans="1:1" ht="12.75" customHeight="1">
      <c r="A52" s="19" t="s">
        <v>15</v>
      </c>
    </row>
    <row r="53" spans="1:1" ht="12.75" customHeight="1">
      <c r="A53" s="19" t="s">
        <v>16</v>
      </c>
    </row>
    <row r="54" spans="1:1" ht="12.75" customHeight="1">
      <c r="A54" s="20" t="s">
        <v>17</v>
      </c>
    </row>
    <row r="55" spans="1:1" ht="11.45" customHeight="1">
      <c r="A55" s="19"/>
    </row>
    <row r="56" spans="1:1" ht="11.45" customHeight="1">
      <c r="A56" s="192" t="s">
        <v>18</v>
      </c>
    </row>
    <row r="57" spans="1:1" ht="72">
      <c r="A57" s="193" t="s">
        <v>69</v>
      </c>
    </row>
    <row r="59" spans="1:1">
      <c r="A59" s="24" t="s">
        <v>70</v>
      </c>
    </row>
    <row r="60" spans="1:1">
      <c r="A60" s="53" t="s">
        <v>71</v>
      </c>
    </row>
    <row r="61" spans="1:1">
      <c r="A61" s="194" t="s">
        <v>72</v>
      </c>
    </row>
    <row r="63" spans="1:1">
      <c r="A63" s="24" t="s">
        <v>73</v>
      </c>
    </row>
    <row r="64" spans="1:1">
      <c r="A64" s="214" t="s">
        <v>74</v>
      </c>
    </row>
  </sheetData>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54"/>
  <sheetViews>
    <sheetView workbookViewId="0">
      <selection activeCell="F1" sqref="B1:F1048576"/>
    </sheetView>
  </sheetViews>
  <sheetFormatPr defaultColWidth="8.7109375" defaultRowHeight="15"/>
  <cols>
    <col min="1" max="1" width="87.42578125" style="61" customWidth="1"/>
    <col min="2" max="16384" width="8.7109375" style="61"/>
  </cols>
  <sheetData>
    <row r="1" spans="1:3">
      <c r="A1" s="3" t="s">
        <v>0</v>
      </c>
    </row>
    <row r="3" spans="1:3">
      <c r="A3" s="50" t="s">
        <v>75</v>
      </c>
    </row>
    <row r="4" spans="1:3">
      <c r="A4" s="145" t="s">
        <v>2</v>
      </c>
    </row>
    <row r="6" spans="1:3" ht="25.5" customHeight="1">
      <c r="A6" s="7" t="s">
        <v>3</v>
      </c>
      <c r="B6" s="9" t="e">
        <f>'C завтраками| Bed and breakfast'!#REF!</f>
        <v>#REF!</v>
      </c>
      <c r="C6" s="9" t="e">
        <f>'C завтраками| Bed and breakfast'!#REF!</f>
        <v>#REF!</v>
      </c>
    </row>
    <row r="7" spans="1:3" ht="25.5" customHeight="1">
      <c r="A7" s="7"/>
      <c r="B7" s="9" t="e">
        <f>'C завтраками| Bed and breakfast'!#REF!</f>
        <v>#REF!</v>
      </c>
      <c r="C7" s="9" t="e">
        <f>'C завтраками| Bed and breakfast'!#REF!</f>
        <v>#REF!</v>
      </c>
    </row>
    <row r="8" spans="1:3">
      <c r="A8" s="64" t="s">
        <v>4</v>
      </c>
    </row>
    <row r="9" spans="1:3">
      <c r="A9" s="64">
        <v>1</v>
      </c>
      <c r="B9" s="109" t="e">
        <f>'C завтраками| Bed and breakfast'!#REF!*0.9</f>
        <v>#REF!</v>
      </c>
      <c r="C9" s="109" t="e">
        <f>'C завтраками| Bed and breakfast'!#REF!*0.9</f>
        <v>#REF!</v>
      </c>
    </row>
    <row r="10" spans="1:3">
      <c r="A10" s="64">
        <v>2</v>
      </c>
      <c r="B10" s="109" t="e">
        <f>'C завтраками| Bed and breakfast'!#REF!*0.9</f>
        <v>#REF!</v>
      </c>
      <c r="C10" s="109" t="e">
        <f>'C завтраками| Bed and breakfast'!#REF!*0.9</f>
        <v>#REF!</v>
      </c>
    </row>
    <row r="11" spans="1:3" ht="18.75" customHeight="1">
      <c r="A11" s="64" t="s">
        <v>5</v>
      </c>
      <c r="B11" s="109"/>
      <c r="C11" s="109"/>
    </row>
    <row r="12" spans="1:3">
      <c r="A12" s="64">
        <v>1</v>
      </c>
      <c r="B12" s="109" t="e">
        <f>'C завтраками| Bed and breakfast'!#REF!*0.9</f>
        <v>#REF!</v>
      </c>
      <c r="C12" s="109" t="e">
        <f>'C завтраками| Bed and breakfast'!#REF!*0.9</f>
        <v>#REF!</v>
      </c>
    </row>
    <row r="13" spans="1:3">
      <c r="A13" s="64">
        <v>2</v>
      </c>
      <c r="B13" s="109" t="e">
        <f>'C завтраками| Bed and breakfast'!#REF!*0.9</f>
        <v>#REF!</v>
      </c>
      <c r="C13" s="109" t="e">
        <f>'C завтраками| Bed and breakfast'!#REF!*0.9</f>
        <v>#REF!</v>
      </c>
    </row>
    <row r="14" spans="1:3" s="65" customFormat="1" ht="18.75" customHeight="1">
      <c r="A14" s="30" t="s">
        <v>6</v>
      </c>
      <c r="B14" s="109"/>
      <c r="C14" s="109"/>
    </row>
    <row r="15" spans="1:3" s="65" customFormat="1">
      <c r="A15" s="191">
        <v>1</v>
      </c>
      <c r="B15" s="109" t="e">
        <f>'C завтраками| Bed and breakfast'!#REF!*0.9</f>
        <v>#REF!</v>
      </c>
      <c r="C15" s="109" t="e">
        <f>'C завтраками| Bed and breakfast'!#REF!*0.9</f>
        <v>#REF!</v>
      </c>
    </row>
    <row r="16" spans="1:3" s="65" customFormat="1">
      <c r="A16" s="191">
        <v>2</v>
      </c>
      <c r="B16" s="109" t="e">
        <f>'C завтраками| Bed and breakfast'!#REF!*0.9</f>
        <v>#REF!</v>
      </c>
      <c r="C16" s="109" t="e">
        <f>'C завтраками| Bed and breakfast'!#REF!*0.9</f>
        <v>#REF!</v>
      </c>
    </row>
    <row r="17" spans="1:3">
      <c r="A17" s="64" t="s">
        <v>7</v>
      </c>
      <c r="B17" s="109"/>
      <c r="C17" s="109"/>
    </row>
    <row r="18" spans="1:3">
      <c r="A18" s="64">
        <v>1</v>
      </c>
      <c r="B18" s="109" t="e">
        <f>'C завтраками| Bed and breakfast'!#REF!*0.9</f>
        <v>#REF!</v>
      </c>
      <c r="C18" s="109" t="e">
        <f>'C завтраками| Bed and breakfast'!#REF!*0.9</f>
        <v>#REF!</v>
      </c>
    </row>
    <row r="19" spans="1:3">
      <c r="A19" s="64">
        <v>2</v>
      </c>
      <c r="B19" s="109" t="e">
        <f>'C завтраками| Bed and breakfast'!#REF!*0.9</f>
        <v>#REF!</v>
      </c>
      <c r="C19" s="109" t="e">
        <f>'C завтраками| Bed and breakfast'!#REF!*0.9</f>
        <v>#REF!</v>
      </c>
    </row>
    <row r="20" spans="1:3">
      <c r="A20" s="124" t="s">
        <v>42</v>
      </c>
      <c r="B20" s="109"/>
      <c r="C20" s="109"/>
    </row>
    <row r="21" spans="1:3">
      <c r="A21" s="64">
        <v>1</v>
      </c>
      <c r="B21" s="109" t="e">
        <f>'C завтраками| Bed and breakfast'!#REF!*0.9</f>
        <v>#REF!</v>
      </c>
      <c r="C21" s="109" t="e">
        <f>'C завтраками| Bed and breakfast'!#REF!*0.9</f>
        <v>#REF!</v>
      </c>
    </row>
    <row r="22" spans="1:3">
      <c r="A22" s="64">
        <v>2</v>
      </c>
      <c r="B22" s="109" t="e">
        <f>'C завтраками| Bed and breakfast'!#REF!*0.9</f>
        <v>#REF!</v>
      </c>
      <c r="C22" s="109" t="e">
        <f>'C завтраками| Bed and breakfast'!#REF!*0.9</f>
        <v>#REF!</v>
      </c>
    </row>
    <row r="23" spans="1:3" ht="120">
      <c r="A23" s="196" t="s">
        <v>76</v>
      </c>
    </row>
    <row r="24" spans="1:3">
      <c r="A24" s="70" t="s">
        <v>27</v>
      </c>
    </row>
    <row r="25" spans="1:3">
      <c r="A25" s="71" t="s">
        <v>77</v>
      </c>
    </row>
    <row r="26" spans="1:3">
      <c r="A26" s="71" t="s">
        <v>78</v>
      </c>
    </row>
    <row r="27" spans="1:3">
      <c r="A27" s="197"/>
    </row>
    <row r="28" spans="1:3">
      <c r="A28" s="70" t="s">
        <v>13</v>
      </c>
    </row>
    <row r="29" spans="1:3">
      <c r="A29" s="133" t="s">
        <v>34</v>
      </c>
    </row>
    <row r="30" spans="1:3">
      <c r="A30" s="134" t="s">
        <v>14</v>
      </c>
    </row>
    <row r="31" spans="1:3">
      <c r="A31" s="134" t="s">
        <v>15</v>
      </c>
    </row>
    <row r="32" spans="1:3">
      <c r="A32" s="112" t="s">
        <v>16</v>
      </c>
    </row>
    <row r="33" spans="1:1">
      <c r="A33" s="20" t="s">
        <v>17</v>
      </c>
    </row>
    <row r="34" spans="1:1">
      <c r="A34" s="73" t="s">
        <v>49</v>
      </c>
    </row>
    <row r="35" spans="1:1">
      <c r="A35" s="151"/>
    </row>
    <row r="36" spans="1:1" ht="31.5">
      <c r="A36" s="75" t="s">
        <v>79</v>
      </c>
    </row>
    <row r="37" spans="1:1" s="65" customFormat="1" ht="42">
      <c r="A37" s="76" t="s">
        <v>80</v>
      </c>
    </row>
    <row r="38" spans="1:1" s="65" customFormat="1" ht="21">
      <c r="A38" s="76" t="s">
        <v>81</v>
      </c>
    </row>
    <row r="39" spans="1:1" s="65" customFormat="1" ht="21">
      <c r="A39" s="76" t="s">
        <v>82</v>
      </c>
    </row>
    <row r="40" spans="1:1" s="65" customFormat="1" ht="52.5">
      <c r="A40" s="76" t="s">
        <v>83</v>
      </c>
    </row>
    <row r="41" spans="1:1" s="65" customFormat="1" ht="42">
      <c r="A41" s="75" t="s">
        <v>84</v>
      </c>
    </row>
    <row r="42" spans="1:1" ht="31.5">
      <c r="A42" s="76" t="s">
        <v>85</v>
      </c>
    </row>
    <row r="43" spans="1:1" ht="21">
      <c r="A43" s="76" t="s">
        <v>86</v>
      </c>
    </row>
    <row r="44" spans="1:1" ht="31.5">
      <c r="A44" s="77" t="s">
        <v>60</v>
      </c>
    </row>
    <row r="45" spans="1:1" ht="63">
      <c r="A45" s="164" t="s">
        <v>87</v>
      </c>
    </row>
    <row r="46" spans="1:1" ht="21">
      <c r="A46" s="78" t="s">
        <v>61</v>
      </c>
    </row>
    <row r="47" spans="1:1" ht="43.5">
      <c r="A47" s="79" t="s">
        <v>62</v>
      </c>
    </row>
    <row r="48" spans="1:1" ht="21">
      <c r="A48" s="80" t="s">
        <v>63</v>
      </c>
    </row>
    <row r="49" spans="1:1">
      <c r="A49" s="81"/>
    </row>
    <row r="50" spans="1:1">
      <c r="A50" s="82" t="s">
        <v>18</v>
      </c>
    </row>
    <row r="51" spans="1:1" ht="24">
      <c r="A51" s="25" t="s">
        <v>64</v>
      </c>
    </row>
    <row r="52" spans="1:1" ht="24">
      <c r="A52" s="25" t="s">
        <v>65</v>
      </c>
    </row>
    <row r="53" spans="1:1">
      <c r="A53" s="205"/>
    </row>
    <row r="54" spans="1:1">
      <c r="A54" s="20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C73"/>
  <sheetViews>
    <sheetView workbookViewId="0">
      <selection activeCell="F1" sqref="B1:F1048576"/>
    </sheetView>
  </sheetViews>
  <sheetFormatPr defaultColWidth="8.7109375" defaultRowHeight="15"/>
  <cols>
    <col min="1" max="1" width="87.42578125" style="61" customWidth="1"/>
    <col min="2" max="16384" width="8.7109375" style="61"/>
  </cols>
  <sheetData>
    <row r="1" spans="1:3">
      <c r="A1" s="3" t="s">
        <v>0</v>
      </c>
    </row>
    <row r="3" spans="1:3">
      <c r="A3" s="50" t="s">
        <v>75</v>
      </c>
    </row>
    <row r="4" spans="1:3">
      <c r="A4" s="145" t="s">
        <v>2</v>
      </c>
    </row>
    <row r="6" spans="1:3" ht="25.5" customHeight="1">
      <c r="A6" s="7" t="s">
        <v>3</v>
      </c>
      <c r="B6" s="9" t="e">
        <f>'Наполни своё лето comiss '!B6</f>
        <v>#REF!</v>
      </c>
      <c r="C6" s="9" t="e">
        <f>'Наполни своё лето comiss '!C6</f>
        <v>#REF!</v>
      </c>
    </row>
    <row r="7" spans="1:3" ht="25.5" customHeight="1">
      <c r="A7" s="7"/>
      <c r="B7" s="9" t="e">
        <f>'Наполни своё лето comiss '!B7</f>
        <v>#REF!</v>
      </c>
      <c r="C7" s="9" t="e">
        <f>'Наполни своё лето comiss '!C7</f>
        <v>#REF!</v>
      </c>
    </row>
    <row r="8" spans="1:3">
      <c r="A8" s="64" t="s">
        <v>4</v>
      </c>
      <c r="B8" s="65"/>
      <c r="C8" s="65"/>
    </row>
    <row r="9" spans="1:3">
      <c r="A9" s="64">
        <v>1</v>
      </c>
      <c r="B9" s="85" t="e">
        <f>'Наполни своё лето comiss '!B9</f>
        <v>#REF!</v>
      </c>
      <c r="C9" s="85" t="e">
        <f>'Наполни своё лето comiss '!C9</f>
        <v>#REF!</v>
      </c>
    </row>
    <row r="10" spans="1:3">
      <c r="A10" s="64">
        <v>2</v>
      </c>
      <c r="B10" s="85" t="e">
        <f>'Наполни своё лето comiss '!B10</f>
        <v>#REF!</v>
      </c>
      <c r="C10" s="85" t="e">
        <f>'Наполни своё лето comiss '!C10</f>
        <v>#REF!</v>
      </c>
    </row>
    <row r="11" spans="1:3" ht="18.75" customHeight="1">
      <c r="A11" s="64" t="s">
        <v>5</v>
      </c>
      <c r="B11" s="85"/>
      <c r="C11" s="85"/>
    </row>
    <row r="12" spans="1:3">
      <c r="A12" s="64">
        <v>1</v>
      </c>
      <c r="B12" s="85" t="e">
        <f>'Наполни своё лето comiss '!B12</f>
        <v>#REF!</v>
      </c>
      <c r="C12" s="85" t="e">
        <f>'Наполни своё лето comiss '!C12</f>
        <v>#REF!</v>
      </c>
    </row>
    <row r="13" spans="1:3">
      <c r="A13" s="64">
        <v>2</v>
      </c>
      <c r="B13" s="85" t="e">
        <f>'Наполни своё лето comiss '!B13</f>
        <v>#REF!</v>
      </c>
      <c r="C13" s="85" t="e">
        <f>'Наполни своё лето comiss '!C13</f>
        <v>#REF!</v>
      </c>
    </row>
    <row r="14" spans="1:3" s="65" customFormat="1">
      <c r="A14" s="30" t="s">
        <v>6</v>
      </c>
      <c r="B14" s="85"/>
      <c r="C14" s="85"/>
    </row>
    <row r="15" spans="1:3" s="65" customFormat="1">
      <c r="A15" s="191">
        <v>1</v>
      </c>
      <c r="B15" s="85" t="e">
        <f t="shared" ref="B15:C15" si="0">B12</f>
        <v>#REF!</v>
      </c>
      <c r="C15" s="85" t="e">
        <f t="shared" si="0"/>
        <v>#REF!</v>
      </c>
    </row>
    <row r="16" spans="1:3" s="65" customFormat="1">
      <c r="A16" s="191">
        <v>2</v>
      </c>
      <c r="B16" s="85" t="e">
        <f t="shared" ref="B16:C16" si="1">B13</f>
        <v>#REF!</v>
      </c>
      <c r="C16" s="85" t="e">
        <f t="shared" si="1"/>
        <v>#REF!</v>
      </c>
    </row>
    <row r="17" spans="1:3" ht="14.25" customHeight="1">
      <c r="A17" s="64" t="s">
        <v>7</v>
      </c>
      <c r="B17" s="85"/>
      <c r="C17" s="85"/>
    </row>
    <row r="18" spans="1:3">
      <c r="A18" s="64">
        <v>1</v>
      </c>
      <c r="B18" s="85" t="e">
        <f>'Наполни своё лето comiss '!B18</f>
        <v>#REF!</v>
      </c>
      <c r="C18" s="85" t="e">
        <f>'Наполни своё лето comiss '!C18</f>
        <v>#REF!</v>
      </c>
    </row>
    <row r="19" spans="1:3">
      <c r="A19" s="64">
        <v>2</v>
      </c>
      <c r="B19" s="85" t="e">
        <f>'Наполни своё лето comiss '!B19</f>
        <v>#REF!</v>
      </c>
      <c r="C19" s="85" t="e">
        <f>'Наполни своё лето comiss '!C19</f>
        <v>#REF!</v>
      </c>
    </row>
    <row r="20" spans="1:3">
      <c r="A20" s="124" t="s">
        <v>42</v>
      </c>
      <c r="B20" s="85"/>
      <c r="C20" s="85"/>
    </row>
    <row r="21" spans="1:3">
      <c r="A21" s="64">
        <v>1</v>
      </c>
      <c r="B21" s="85" t="e">
        <f>'Наполни своё лето comiss '!B21</f>
        <v>#REF!</v>
      </c>
      <c r="C21" s="85" t="e">
        <f>'Наполни своё лето comiss '!C21</f>
        <v>#REF!</v>
      </c>
    </row>
    <row r="22" spans="1:3">
      <c r="A22" s="64">
        <v>2</v>
      </c>
      <c r="B22" s="85" t="e">
        <f>'Наполни своё лето comiss '!B22</f>
        <v>#REF!</v>
      </c>
      <c r="C22" s="85" t="e">
        <f>'Наполни своё лето comiss '!C22</f>
        <v>#REF!</v>
      </c>
    </row>
    <row r="23" spans="1:3">
      <c r="A23" s="68"/>
      <c r="B23" s="195"/>
      <c r="C23" s="195"/>
    </row>
    <row r="24" spans="1:3">
      <c r="A24" s="244" t="s">
        <v>41</v>
      </c>
      <c r="B24" s="65"/>
      <c r="C24" s="65"/>
    </row>
    <row r="25" spans="1:3">
      <c r="A25" s="245"/>
      <c r="B25" s="9" t="e">
        <f t="shared" ref="B25:C25" si="2">B6</f>
        <v>#REF!</v>
      </c>
      <c r="C25" s="9" t="e">
        <f t="shared" si="2"/>
        <v>#REF!</v>
      </c>
    </row>
    <row r="26" spans="1:3" s="83" customFormat="1" ht="34.5" customHeight="1">
      <c r="A26" s="7" t="s">
        <v>3</v>
      </c>
      <c r="B26" s="9" t="e">
        <f t="shared" ref="B26:C26" si="3">B7</f>
        <v>#REF!</v>
      </c>
      <c r="C26" s="9" t="e">
        <f t="shared" si="3"/>
        <v>#REF!</v>
      </c>
    </row>
    <row r="27" spans="1:3">
      <c r="A27" s="64" t="s">
        <v>4</v>
      </c>
    </row>
    <row r="28" spans="1:3">
      <c r="A28" s="64">
        <v>1</v>
      </c>
      <c r="B28" s="109" t="e">
        <f t="shared" ref="B28:C28" si="4">B9*0.9</f>
        <v>#REF!</v>
      </c>
      <c r="C28" s="109" t="e">
        <f t="shared" si="4"/>
        <v>#REF!</v>
      </c>
    </row>
    <row r="29" spans="1:3">
      <c r="A29" s="64">
        <v>2</v>
      </c>
      <c r="B29" s="109" t="e">
        <f t="shared" ref="B29:C29" si="5">B10*0.9</f>
        <v>#REF!</v>
      </c>
      <c r="C29" s="109" t="e">
        <f t="shared" si="5"/>
        <v>#REF!</v>
      </c>
    </row>
    <row r="30" spans="1:3">
      <c r="A30" s="64" t="s">
        <v>5</v>
      </c>
      <c r="B30" s="109"/>
      <c r="C30" s="109"/>
    </row>
    <row r="31" spans="1:3">
      <c r="A31" s="64">
        <v>1</v>
      </c>
      <c r="B31" s="109" t="e">
        <f t="shared" ref="B31:C31" si="6">B12*0.9</f>
        <v>#REF!</v>
      </c>
      <c r="C31" s="109" t="e">
        <f t="shared" si="6"/>
        <v>#REF!</v>
      </c>
    </row>
    <row r="32" spans="1:3">
      <c r="A32" s="64">
        <v>2</v>
      </c>
      <c r="B32" s="109" t="e">
        <f t="shared" ref="B32:C32" si="7">B13*0.9</f>
        <v>#REF!</v>
      </c>
      <c r="C32" s="109" t="e">
        <f t="shared" si="7"/>
        <v>#REF!</v>
      </c>
    </row>
    <row r="33" spans="1:3" s="65" customFormat="1">
      <c r="A33" s="30" t="s">
        <v>6</v>
      </c>
      <c r="B33" s="85"/>
      <c r="C33" s="85"/>
    </row>
    <row r="34" spans="1:3" s="65" customFormat="1">
      <c r="A34" s="191">
        <v>1</v>
      </c>
      <c r="B34" s="85" t="e">
        <f t="shared" ref="B34:C34" si="8">B31</f>
        <v>#REF!</v>
      </c>
      <c r="C34" s="85" t="e">
        <f t="shared" si="8"/>
        <v>#REF!</v>
      </c>
    </row>
    <row r="35" spans="1:3" s="65" customFormat="1">
      <c r="A35" s="191">
        <v>2</v>
      </c>
      <c r="B35" s="85" t="e">
        <f t="shared" ref="B35:C35" si="9">B32</f>
        <v>#REF!</v>
      </c>
      <c r="C35" s="85" t="e">
        <f t="shared" si="9"/>
        <v>#REF!</v>
      </c>
    </row>
    <row r="36" spans="1:3">
      <c r="A36" s="64" t="s">
        <v>7</v>
      </c>
      <c r="B36" s="109"/>
      <c r="C36" s="109"/>
    </row>
    <row r="37" spans="1:3">
      <c r="A37" s="64">
        <v>1</v>
      </c>
      <c r="B37" s="109" t="e">
        <f t="shared" ref="B37:C37" si="10">B18*0.9</f>
        <v>#REF!</v>
      </c>
      <c r="C37" s="109" t="e">
        <f t="shared" si="10"/>
        <v>#REF!</v>
      </c>
    </row>
    <row r="38" spans="1:3">
      <c r="A38" s="64">
        <v>2</v>
      </c>
      <c r="B38" s="109" t="e">
        <f t="shared" ref="B38:C38" si="11">B19*0.9</f>
        <v>#REF!</v>
      </c>
      <c r="C38" s="109" t="e">
        <f t="shared" si="11"/>
        <v>#REF!</v>
      </c>
    </row>
    <row r="39" spans="1:3" ht="19.5" customHeight="1">
      <c r="A39" s="124" t="s">
        <v>42</v>
      </c>
      <c r="B39" s="109"/>
      <c r="C39" s="109"/>
    </row>
    <row r="40" spans="1:3">
      <c r="A40" s="64">
        <v>1</v>
      </c>
      <c r="B40" s="109" t="e">
        <f t="shared" ref="B40:C40" si="12">B21*0.9</f>
        <v>#REF!</v>
      </c>
      <c r="C40" s="109" t="e">
        <f t="shared" si="12"/>
        <v>#REF!</v>
      </c>
    </row>
    <row r="41" spans="1:3">
      <c r="A41" s="64">
        <v>2</v>
      </c>
      <c r="B41" s="109" t="e">
        <f t="shared" ref="B41:C41" si="13">B22*0.9</f>
        <v>#REF!</v>
      </c>
      <c r="C41" s="109" t="e">
        <f t="shared" si="13"/>
        <v>#REF!</v>
      </c>
    </row>
    <row r="43" spans="1:3" ht="117.75" customHeight="1">
      <c r="A43" s="196" t="s">
        <v>76</v>
      </c>
    </row>
    <row r="44" spans="1:3">
      <c r="A44" s="70" t="s">
        <v>27</v>
      </c>
    </row>
    <row r="45" spans="1:3">
      <c r="A45" s="71" t="s">
        <v>77</v>
      </c>
    </row>
    <row r="46" spans="1:3">
      <c r="A46" s="71" t="s">
        <v>78</v>
      </c>
    </row>
    <row r="47" spans="1:3">
      <c r="A47" s="197"/>
    </row>
    <row r="48" spans="1:3">
      <c r="A48" s="70" t="s">
        <v>13</v>
      </c>
    </row>
    <row r="49" spans="1:1">
      <c r="A49" s="133" t="s">
        <v>34</v>
      </c>
    </row>
    <row r="50" spans="1:1">
      <c r="A50" s="134" t="s">
        <v>14</v>
      </c>
    </row>
    <row r="51" spans="1:1">
      <c r="A51" s="134" t="s">
        <v>15</v>
      </c>
    </row>
    <row r="52" spans="1:1">
      <c r="A52" s="112" t="s">
        <v>16</v>
      </c>
    </row>
    <row r="53" spans="1:1">
      <c r="A53" s="20" t="s">
        <v>17</v>
      </c>
    </row>
    <row r="54" spans="1:1">
      <c r="A54" s="73" t="s">
        <v>49</v>
      </c>
    </row>
    <row r="55" spans="1:1">
      <c r="A55" s="151"/>
    </row>
    <row r="56" spans="1:1" ht="31.5">
      <c r="A56" s="75" t="s">
        <v>79</v>
      </c>
    </row>
    <row r="57" spans="1:1" ht="42">
      <c r="A57" s="76" t="s">
        <v>80</v>
      </c>
    </row>
    <row r="58" spans="1:1" ht="21">
      <c r="A58" s="76" t="s">
        <v>81</v>
      </c>
    </row>
    <row r="59" spans="1:1" ht="21">
      <c r="A59" s="76" t="s">
        <v>82</v>
      </c>
    </row>
    <row r="60" spans="1:1" ht="52.5">
      <c r="A60" s="76" t="s">
        <v>83</v>
      </c>
    </row>
    <row r="61" spans="1:1" ht="42">
      <c r="A61" s="75" t="s">
        <v>84</v>
      </c>
    </row>
    <row r="62" spans="1:1" ht="31.5">
      <c r="A62" s="76" t="s">
        <v>85</v>
      </c>
    </row>
    <row r="63" spans="1:1" ht="21">
      <c r="A63" s="76" t="s">
        <v>86</v>
      </c>
    </row>
    <row r="64" spans="1:1" ht="31.5">
      <c r="A64" s="77" t="s">
        <v>60</v>
      </c>
    </row>
    <row r="65" spans="1:1" ht="63">
      <c r="A65" s="164" t="s">
        <v>87</v>
      </c>
    </row>
    <row r="66" spans="1:1" ht="21">
      <c r="A66" s="78" t="s">
        <v>61</v>
      </c>
    </row>
    <row r="67" spans="1:1" ht="43.5">
      <c r="A67" s="79" t="s">
        <v>62</v>
      </c>
    </row>
    <row r="68" spans="1:1" ht="21">
      <c r="A68" s="80" t="s">
        <v>63</v>
      </c>
    </row>
    <row r="69" spans="1:1">
      <c r="A69" s="81"/>
    </row>
    <row r="70" spans="1:1">
      <c r="A70" s="82" t="s">
        <v>18</v>
      </c>
    </row>
    <row r="71" spans="1:1" ht="24">
      <c r="A71" s="25" t="s">
        <v>64</v>
      </c>
    </row>
    <row r="72" spans="1:1" ht="24">
      <c r="A72" s="25" t="s">
        <v>65</v>
      </c>
    </row>
    <row r="73" spans="1:1">
      <c r="A73" s="205"/>
    </row>
  </sheetData>
  <mergeCells count="1">
    <mergeCell ref="A24:A2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C72"/>
  <sheetViews>
    <sheetView workbookViewId="0">
      <selection activeCell="F1" sqref="B1:F1048576"/>
    </sheetView>
  </sheetViews>
  <sheetFormatPr defaultColWidth="8.7109375" defaultRowHeight="15"/>
  <cols>
    <col min="1" max="1" width="87.42578125" style="61" customWidth="1"/>
    <col min="2" max="16384" width="8.7109375" style="61"/>
  </cols>
  <sheetData>
    <row r="1" spans="1:3">
      <c r="A1" s="3" t="s">
        <v>0</v>
      </c>
    </row>
    <row r="3" spans="1:3">
      <c r="A3" s="50" t="s">
        <v>75</v>
      </c>
    </row>
    <row r="4" spans="1:3">
      <c r="A4" s="145" t="s">
        <v>2</v>
      </c>
    </row>
    <row r="6" spans="1:3" ht="25.5" customHeight="1">
      <c r="A6" s="7" t="s">
        <v>3</v>
      </c>
      <c r="B6" s="9" t="e">
        <f>'Наполни своё лето comiss '!B6</f>
        <v>#REF!</v>
      </c>
      <c r="C6" s="9" t="e">
        <f>'Наполни своё лето comiss '!C6</f>
        <v>#REF!</v>
      </c>
    </row>
    <row r="7" spans="1:3" ht="25.5" customHeight="1">
      <c r="A7" s="7"/>
      <c r="B7" s="9" t="e">
        <f>'Наполни своё лето comiss '!B7</f>
        <v>#REF!</v>
      </c>
      <c r="C7" s="9" t="e">
        <f>'Наполни своё лето comiss '!C7</f>
        <v>#REF!</v>
      </c>
    </row>
    <row r="8" spans="1:3">
      <c r="A8" s="64" t="s">
        <v>4</v>
      </c>
      <c r="B8" s="65"/>
      <c r="C8" s="65"/>
    </row>
    <row r="9" spans="1:3">
      <c r="A9" s="64">
        <v>1</v>
      </c>
      <c r="B9" s="85" t="e">
        <f>'Наполни своё лето comiss '!B9</f>
        <v>#REF!</v>
      </c>
      <c r="C9" s="85" t="e">
        <f>'Наполни своё лето comiss '!C9</f>
        <v>#REF!</v>
      </c>
    </row>
    <row r="10" spans="1:3">
      <c r="A10" s="64">
        <v>2</v>
      </c>
      <c r="B10" s="85" t="e">
        <f>'Наполни своё лето comiss '!B10</f>
        <v>#REF!</v>
      </c>
      <c r="C10" s="85" t="e">
        <f>'Наполни своё лето comiss '!C10</f>
        <v>#REF!</v>
      </c>
    </row>
    <row r="11" spans="1:3" ht="18.75" customHeight="1">
      <c r="A11" s="64" t="s">
        <v>5</v>
      </c>
      <c r="B11" s="85"/>
      <c r="C11" s="85"/>
    </row>
    <row r="12" spans="1:3">
      <c r="A12" s="64">
        <v>1</v>
      </c>
      <c r="B12" s="85" t="e">
        <f>'Наполни своё лето comiss '!B12</f>
        <v>#REF!</v>
      </c>
      <c r="C12" s="85" t="e">
        <f>'Наполни своё лето comiss '!C12</f>
        <v>#REF!</v>
      </c>
    </row>
    <row r="13" spans="1:3">
      <c r="A13" s="64">
        <v>2</v>
      </c>
      <c r="B13" s="85" t="e">
        <f>'Наполни своё лето comiss '!B13</f>
        <v>#REF!</v>
      </c>
      <c r="C13" s="85" t="e">
        <f>'Наполни своё лето comiss '!C13</f>
        <v>#REF!</v>
      </c>
    </row>
    <row r="14" spans="1:3" s="65" customFormat="1">
      <c r="A14" s="30" t="s">
        <v>6</v>
      </c>
      <c r="B14" s="85"/>
      <c r="C14" s="85"/>
    </row>
    <row r="15" spans="1:3" s="65" customFormat="1">
      <c r="A15" s="191">
        <v>1</v>
      </c>
      <c r="B15" s="85" t="e">
        <f t="shared" ref="B15:C15" si="0">B12</f>
        <v>#REF!</v>
      </c>
      <c r="C15" s="85" t="e">
        <f t="shared" si="0"/>
        <v>#REF!</v>
      </c>
    </row>
    <row r="16" spans="1:3" s="65" customFormat="1">
      <c r="A16" s="191">
        <v>2</v>
      </c>
      <c r="B16" s="85" t="e">
        <f t="shared" ref="B16:C16" si="1">B13</f>
        <v>#REF!</v>
      </c>
      <c r="C16" s="85" t="e">
        <f t="shared" si="1"/>
        <v>#REF!</v>
      </c>
    </row>
    <row r="17" spans="1:3">
      <c r="A17" s="64" t="s">
        <v>7</v>
      </c>
      <c r="B17" s="85"/>
      <c r="C17" s="85"/>
    </row>
    <row r="18" spans="1:3">
      <c r="A18" s="64">
        <v>1</v>
      </c>
      <c r="B18" s="85" t="e">
        <f>'Наполни своё лето comiss '!B18</f>
        <v>#REF!</v>
      </c>
      <c r="C18" s="85" t="e">
        <f>'Наполни своё лето comiss '!C18</f>
        <v>#REF!</v>
      </c>
    </row>
    <row r="19" spans="1:3">
      <c r="A19" s="64">
        <v>2</v>
      </c>
      <c r="B19" s="85" t="e">
        <f>'Наполни своё лето comiss '!B19</f>
        <v>#REF!</v>
      </c>
      <c r="C19" s="85" t="e">
        <f>'Наполни своё лето comiss '!C19</f>
        <v>#REF!</v>
      </c>
    </row>
    <row r="20" spans="1:3">
      <c r="A20" s="124" t="s">
        <v>42</v>
      </c>
      <c r="B20" s="85"/>
      <c r="C20" s="85"/>
    </row>
    <row r="21" spans="1:3">
      <c r="A21" s="64">
        <v>1</v>
      </c>
      <c r="B21" s="85" t="e">
        <f>'Наполни своё лето comiss '!B21</f>
        <v>#REF!</v>
      </c>
      <c r="C21" s="85" t="e">
        <f>'Наполни своё лето comiss '!C21</f>
        <v>#REF!</v>
      </c>
    </row>
    <row r="22" spans="1:3">
      <c r="A22" s="64">
        <v>2</v>
      </c>
      <c r="B22" s="85" t="e">
        <f>'Наполни своё лето comiss '!B22</f>
        <v>#REF!</v>
      </c>
      <c r="C22" s="85" t="e">
        <f>'Наполни своё лето comiss '!C22</f>
        <v>#REF!</v>
      </c>
    </row>
    <row r="23" spans="1:3">
      <c r="A23" s="68"/>
      <c r="B23" s="195"/>
      <c r="C23" s="195"/>
    </row>
    <row r="24" spans="1:3">
      <c r="A24" s="244" t="s">
        <v>41</v>
      </c>
      <c r="B24" s="65"/>
      <c r="C24" s="65"/>
    </row>
    <row r="25" spans="1:3">
      <c r="A25" s="245"/>
      <c r="B25" s="9" t="e">
        <f t="shared" ref="B25:C25" si="2">B6</f>
        <v>#REF!</v>
      </c>
      <c r="C25" s="9" t="e">
        <f t="shared" si="2"/>
        <v>#REF!</v>
      </c>
    </row>
    <row r="26" spans="1:3" s="83" customFormat="1" ht="34.5" customHeight="1">
      <c r="A26" s="7" t="s">
        <v>3</v>
      </c>
      <c r="B26" s="9" t="e">
        <f t="shared" ref="B26:C26" si="3">B7</f>
        <v>#REF!</v>
      </c>
      <c r="C26" s="9" t="e">
        <f t="shared" si="3"/>
        <v>#REF!</v>
      </c>
    </row>
    <row r="27" spans="1:3">
      <c r="A27" s="64" t="s">
        <v>4</v>
      </c>
      <c r="B27" s="65"/>
      <c r="C27" s="65"/>
    </row>
    <row r="28" spans="1:3">
      <c r="A28" s="64">
        <v>1</v>
      </c>
      <c r="B28" s="85" t="e">
        <f t="shared" ref="B28:C28" si="4">B9*0.87</f>
        <v>#REF!</v>
      </c>
      <c r="C28" s="85" t="e">
        <f t="shared" si="4"/>
        <v>#REF!</v>
      </c>
    </row>
    <row r="29" spans="1:3">
      <c r="A29" s="64">
        <v>2</v>
      </c>
      <c r="B29" s="85" t="e">
        <f t="shared" ref="B29:C29" si="5">B10*0.87</f>
        <v>#REF!</v>
      </c>
      <c r="C29" s="85" t="e">
        <f t="shared" si="5"/>
        <v>#REF!</v>
      </c>
    </row>
    <row r="30" spans="1:3">
      <c r="A30" s="64" t="s">
        <v>5</v>
      </c>
      <c r="B30" s="85"/>
      <c r="C30" s="85"/>
    </row>
    <row r="31" spans="1:3">
      <c r="A31" s="64">
        <v>1</v>
      </c>
      <c r="B31" s="109" t="e">
        <f t="shared" ref="B31:C31" si="6">B12*0.87</f>
        <v>#REF!</v>
      </c>
      <c r="C31" s="109" t="e">
        <f t="shared" si="6"/>
        <v>#REF!</v>
      </c>
    </row>
    <row r="32" spans="1:3">
      <c r="A32" s="64">
        <v>2</v>
      </c>
      <c r="B32" s="109" t="e">
        <f t="shared" ref="B32:C32" si="7">B13*0.87</f>
        <v>#REF!</v>
      </c>
      <c r="C32" s="109" t="e">
        <f t="shared" si="7"/>
        <v>#REF!</v>
      </c>
    </row>
    <row r="33" spans="1:3" s="65" customFormat="1">
      <c r="A33" s="30" t="s">
        <v>6</v>
      </c>
      <c r="B33" s="85"/>
      <c r="C33" s="85"/>
    </row>
    <row r="34" spans="1:3" s="65" customFormat="1">
      <c r="A34" s="191">
        <v>1</v>
      </c>
      <c r="B34" s="85" t="e">
        <f t="shared" ref="B34:C34" si="8">B31</f>
        <v>#REF!</v>
      </c>
      <c r="C34" s="85" t="e">
        <f t="shared" si="8"/>
        <v>#REF!</v>
      </c>
    </row>
    <row r="35" spans="1:3" s="65" customFormat="1">
      <c r="A35" s="191">
        <v>2</v>
      </c>
      <c r="B35" s="85" t="e">
        <f t="shared" ref="B35:C35" si="9">B32</f>
        <v>#REF!</v>
      </c>
      <c r="C35" s="85" t="e">
        <f t="shared" si="9"/>
        <v>#REF!</v>
      </c>
    </row>
    <row r="36" spans="1:3">
      <c r="A36" s="64" t="s">
        <v>7</v>
      </c>
      <c r="B36" s="109"/>
      <c r="C36" s="109"/>
    </row>
    <row r="37" spans="1:3">
      <c r="A37" s="64">
        <v>1</v>
      </c>
      <c r="B37" s="109" t="e">
        <f t="shared" ref="B37:C37" si="10">B18*0.87</f>
        <v>#REF!</v>
      </c>
      <c r="C37" s="109" t="e">
        <f t="shared" si="10"/>
        <v>#REF!</v>
      </c>
    </row>
    <row r="38" spans="1:3">
      <c r="A38" s="64">
        <v>2</v>
      </c>
      <c r="B38" s="109" t="e">
        <f t="shared" ref="B38:C38" si="11">B19*0.87</f>
        <v>#REF!</v>
      </c>
      <c r="C38" s="109" t="e">
        <f t="shared" si="11"/>
        <v>#REF!</v>
      </c>
    </row>
    <row r="39" spans="1:3" ht="19.5" customHeight="1">
      <c r="A39" s="124" t="s">
        <v>42</v>
      </c>
      <c r="B39" s="109"/>
      <c r="C39" s="109"/>
    </row>
    <row r="40" spans="1:3">
      <c r="A40" s="64">
        <v>1</v>
      </c>
      <c r="B40" s="109" t="e">
        <f t="shared" ref="B40:C40" si="12">B21*0.87</f>
        <v>#REF!</v>
      </c>
      <c r="C40" s="109" t="e">
        <f t="shared" si="12"/>
        <v>#REF!</v>
      </c>
    </row>
    <row r="41" spans="1:3">
      <c r="A41" s="64">
        <v>2</v>
      </c>
      <c r="B41" s="109" t="e">
        <f t="shared" ref="B41:C41" si="13">B22*0.87</f>
        <v>#REF!</v>
      </c>
      <c r="C41" s="109" t="e">
        <f t="shared" si="13"/>
        <v>#REF!</v>
      </c>
    </row>
    <row r="43" spans="1:3" ht="117.75" customHeight="1">
      <c r="A43" s="196" t="s">
        <v>76</v>
      </c>
    </row>
    <row r="44" spans="1:3">
      <c r="A44" s="70" t="s">
        <v>27</v>
      </c>
    </row>
    <row r="45" spans="1:3">
      <c r="A45" s="71" t="s">
        <v>77</v>
      </c>
    </row>
    <row r="46" spans="1:3">
      <c r="A46" s="71" t="s">
        <v>78</v>
      </c>
    </row>
    <row r="47" spans="1:3">
      <c r="A47" s="197"/>
    </row>
    <row r="48" spans="1:3">
      <c r="A48" s="70" t="s">
        <v>13</v>
      </c>
    </row>
    <row r="49" spans="1:1">
      <c r="A49" s="133" t="s">
        <v>34</v>
      </c>
    </row>
    <row r="50" spans="1:1">
      <c r="A50" s="134" t="s">
        <v>14</v>
      </c>
    </row>
    <row r="51" spans="1:1">
      <c r="A51" s="134" t="s">
        <v>15</v>
      </c>
    </row>
    <row r="52" spans="1:1">
      <c r="A52" s="112" t="s">
        <v>16</v>
      </c>
    </row>
    <row r="53" spans="1:1">
      <c r="A53" s="20" t="s">
        <v>17</v>
      </c>
    </row>
    <row r="54" spans="1:1">
      <c r="A54" s="73" t="s">
        <v>49</v>
      </c>
    </row>
    <row r="55" spans="1:1">
      <c r="A55" s="151"/>
    </row>
    <row r="56" spans="1:1" ht="31.5">
      <c r="A56" s="75" t="s">
        <v>79</v>
      </c>
    </row>
    <row r="57" spans="1:1" ht="42">
      <c r="A57" s="76" t="s">
        <v>80</v>
      </c>
    </row>
    <row r="58" spans="1:1" ht="21">
      <c r="A58" s="76" t="s">
        <v>81</v>
      </c>
    </row>
    <row r="59" spans="1:1" ht="21">
      <c r="A59" s="76" t="s">
        <v>82</v>
      </c>
    </row>
    <row r="60" spans="1:1" ht="52.5">
      <c r="A60" s="76" t="s">
        <v>83</v>
      </c>
    </row>
    <row r="61" spans="1:1" ht="42">
      <c r="A61" s="75" t="s">
        <v>84</v>
      </c>
    </row>
    <row r="62" spans="1:1" ht="31.5">
      <c r="A62" s="76" t="s">
        <v>85</v>
      </c>
    </row>
    <row r="63" spans="1:1" ht="21">
      <c r="A63" s="76" t="s">
        <v>86</v>
      </c>
    </row>
    <row r="64" spans="1:1" ht="31.5">
      <c r="A64" s="77" t="s">
        <v>60</v>
      </c>
    </row>
    <row r="65" spans="1:1" ht="63">
      <c r="A65" s="164" t="s">
        <v>87</v>
      </c>
    </row>
    <row r="66" spans="1:1" ht="21">
      <c r="A66" s="78" t="s">
        <v>61</v>
      </c>
    </row>
    <row r="67" spans="1:1" ht="43.5">
      <c r="A67" s="79" t="s">
        <v>62</v>
      </c>
    </row>
    <row r="68" spans="1:1" ht="21">
      <c r="A68" s="80" t="s">
        <v>63</v>
      </c>
    </row>
    <row r="69" spans="1:1">
      <c r="A69" s="81"/>
    </row>
    <row r="70" spans="1:1">
      <c r="A70" s="82" t="s">
        <v>18</v>
      </c>
    </row>
    <row r="71" spans="1:1" ht="24">
      <c r="A71" s="25" t="s">
        <v>64</v>
      </c>
    </row>
    <row r="72" spans="1:1" ht="24">
      <c r="A72" s="25" t="s">
        <v>65</v>
      </c>
    </row>
  </sheetData>
  <mergeCells count="1">
    <mergeCell ref="A24:A2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C72"/>
  <sheetViews>
    <sheetView workbookViewId="0">
      <selection activeCell="F1" sqref="B1:F1048576"/>
    </sheetView>
  </sheetViews>
  <sheetFormatPr defaultColWidth="8.7109375" defaultRowHeight="15"/>
  <cols>
    <col min="1" max="1" width="87.42578125" style="61" customWidth="1"/>
    <col min="2" max="16384" width="8.7109375" style="61"/>
  </cols>
  <sheetData>
    <row r="1" spans="1:3">
      <c r="A1" s="3" t="s">
        <v>0</v>
      </c>
    </row>
    <row r="3" spans="1:3">
      <c r="A3" s="50" t="s">
        <v>75</v>
      </c>
    </row>
    <row r="4" spans="1:3">
      <c r="A4" s="145" t="s">
        <v>2</v>
      </c>
    </row>
    <row r="6" spans="1:3" ht="25.5" customHeight="1">
      <c r="A6" s="7" t="s">
        <v>3</v>
      </c>
      <c r="B6" s="9" t="e">
        <f>'Наполни своё лето comiss '!B6</f>
        <v>#REF!</v>
      </c>
      <c r="C6" s="9" t="e">
        <f>'Наполни своё лето comiss '!C6</f>
        <v>#REF!</v>
      </c>
    </row>
    <row r="7" spans="1:3" ht="25.5" customHeight="1">
      <c r="A7" s="7"/>
      <c r="B7" s="9" t="e">
        <f>'Наполни своё лето comiss '!B7</f>
        <v>#REF!</v>
      </c>
      <c r="C7" s="9" t="e">
        <f>'Наполни своё лето comiss '!C7</f>
        <v>#REF!</v>
      </c>
    </row>
    <row r="8" spans="1:3">
      <c r="A8" s="64" t="s">
        <v>4</v>
      </c>
      <c r="B8" s="65"/>
      <c r="C8" s="65"/>
    </row>
    <row r="9" spans="1:3">
      <c r="A9" s="64">
        <v>1</v>
      </c>
      <c r="B9" s="85" t="e">
        <f>'Наполни своё лето comiss '!B9</f>
        <v>#REF!</v>
      </c>
      <c r="C9" s="85" t="e">
        <f>'Наполни своё лето comiss '!C9</f>
        <v>#REF!</v>
      </c>
    </row>
    <row r="10" spans="1:3">
      <c r="A10" s="64">
        <v>2</v>
      </c>
      <c r="B10" s="85" t="e">
        <f>'Наполни своё лето comiss '!B10</f>
        <v>#REF!</v>
      </c>
      <c r="C10" s="85" t="e">
        <f>'Наполни своё лето comiss '!C10</f>
        <v>#REF!</v>
      </c>
    </row>
    <row r="11" spans="1:3" ht="18.75" customHeight="1">
      <c r="A11" s="64" t="s">
        <v>5</v>
      </c>
      <c r="B11" s="85"/>
      <c r="C11" s="85"/>
    </row>
    <row r="12" spans="1:3">
      <c r="A12" s="64">
        <v>1</v>
      </c>
      <c r="B12" s="85" t="e">
        <f>'Наполни своё лето comiss '!B12</f>
        <v>#REF!</v>
      </c>
      <c r="C12" s="85" t="e">
        <f>'Наполни своё лето comiss '!C12</f>
        <v>#REF!</v>
      </c>
    </row>
    <row r="13" spans="1:3">
      <c r="A13" s="64">
        <v>2</v>
      </c>
      <c r="B13" s="85" t="e">
        <f>'Наполни своё лето comiss '!B13</f>
        <v>#REF!</v>
      </c>
      <c r="C13" s="85" t="e">
        <f>'Наполни своё лето comiss '!C13</f>
        <v>#REF!</v>
      </c>
    </row>
    <row r="14" spans="1:3" s="65" customFormat="1">
      <c r="A14" s="30" t="s">
        <v>6</v>
      </c>
      <c r="B14" s="85"/>
      <c r="C14" s="85"/>
    </row>
    <row r="15" spans="1:3" s="65" customFormat="1">
      <c r="A15" s="191">
        <v>1</v>
      </c>
      <c r="B15" s="85" t="e">
        <f t="shared" ref="B15:C15" si="0">B12</f>
        <v>#REF!</v>
      </c>
      <c r="C15" s="85" t="e">
        <f t="shared" si="0"/>
        <v>#REF!</v>
      </c>
    </row>
    <row r="16" spans="1:3" s="65" customFormat="1">
      <c r="A16" s="191">
        <v>2</v>
      </c>
      <c r="B16" s="85" t="e">
        <f t="shared" ref="B16:C16" si="1">B13</f>
        <v>#REF!</v>
      </c>
      <c r="C16" s="85" t="e">
        <f t="shared" si="1"/>
        <v>#REF!</v>
      </c>
    </row>
    <row r="17" spans="1:3">
      <c r="A17" s="64" t="s">
        <v>7</v>
      </c>
      <c r="B17" s="85"/>
      <c r="C17" s="85"/>
    </row>
    <row r="18" spans="1:3">
      <c r="A18" s="64">
        <v>1</v>
      </c>
      <c r="B18" s="85" t="e">
        <f>'Наполни своё лето comiss '!B18</f>
        <v>#REF!</v>
      </c>
      <c r="C18" s="85" t="e">
        <f>'Наполни своё лето comiss '!C18</f>
        <v>#REF!</v>
      </c>
    </row>
    <row r="19" spans="1:3">
      <c r="A19" s="64">
        <v>2</v>
      </c>
      <c r="B19" s="85" t="e">
        <f>'Наполни своё лето comiss '!B19</f>
        <v>#REF!</v>
      </c>
      <c r="C19" s="85" t="e">
        <f>'Наполни своё лето comiss '!C19</f>
        <v>#REF!</v>
      </c>
    </row>
    <row r="20" spans="1:3">
      <c r="A20" s="124" t="s">
        <v>42</v>
      </c>
      <c r="B20" s="85"/>
      <c r="C20" s="85"/>
    </row>
    <row r="21" spans="1:3">
      <c r="A21" s="64">
        <v>1</v>
      </c>
      <c r="B21" s="85" t="e">
        <f>'Наполни своё лето comiss '!B21</f>
        <v>#REF!</v>
      </c>
      <c r="C21" s="85" t="e">
        <f>'Наполни своё лето comiss '!C21</f>
        <v>#REF!</v>
      </c>
    </row>
    <row r="22" spans="1:3">
      <c r="A22" s="64">
        <v>2</v>
      </c>
      <c r="B22" s="85" t="e">
        <f>'Наполни своё лето comiss '!B22</f>
        <v>#REF!</v>
      </c>
      <c r="C22" s="85" t="e">
        <f>'Наполни своё лето comiss '!C22</f>
        <v>#REF!</v>
      </c>
    </row>
    <row r="23" spans="1:3">
      <c r="A23" s="68"/>
      <c r="B23" s="195"/>
      <c r="C23" s="195"/>
    </row>
    <row r="24" spans="1:3">
      <c r="A24" s="244" t="s">
        <v>41</v>
      </c>
      <c r="B24" s="65"/>
      <c r="C24" s="65"/>
    </row>
    <row r="25" spans="1:3">
      <c r="A25" s="245"/>
      <c r="B25" s="9" t="e">
        <f t="shared" ref="B25:C25" si="2">B6</f>
        <v>#REF!</v>
      </c>
      <c r="C25" s="9" t="e">
        <f t="shared" si="2"/>
        <v>#REF!</v>
      </c>
    </row>
    <row r="26" spans="1:3" s="83" customFormat="1" ht="34.5" customHeight="1">
      <c r="A26" s="7" t="s">
        <v>3</v>
      </c>
      <c r="B26" s="9" t="e">
        <f t="shared" ref="B26:C26" si="3">B7</f>
        <v>#REF!</v>
      </c>
      <c r="C26" s="9" t="e">
        <f t="shared" si="3"/>
        <v>#REF!</v>
      </c>
    </row>
    <row r="27" spans="1:3">
      <c r="A27" s="64" t="s">
        <v>4</v>
      </c>
      <c r="B27" s="65"/>
      <c r="C27" s="65"/>
    </row>
    <row r="28" spans="1:3">
      <c r="A28" s="64">
        <v>1</v>
      </c>
      <c r="B28" s="85" t="e">
        <f t="shared" ref="B28:C28" si="4">B9*0.87+25</f>
        <v>#REF!</v>
      </c>
      <c r="C28" s="85" t="e">
        <f t="shared" si="4"/>
        <v>#REF!</v>
      </c>
    </row>
    <row r="29" spans="1:3">
      <c r="A29" s="64">
        <v>2</v>
      </c>
      <c r="B29" s="85" t="e">
        <f t="shared" ref="B29:C29" si="5">B10*0.87+25</f>
        <v>#REF!</v>
      </c>
      <c r="C29" s="85" t="e">
        <f t="shared" si="5"/>
        <v>#REF!</v>
      </c>
    </row>
    <row r="30" spans="1:3">
      <c r="A30" s="64" t="s">
        <v>5</v>
      </c>
      <c r="B30" s="109"/>
      <c r="C30" s="109"/>
    </row>
    <row r="31" spans="1:3">
      <c r="A31" s="64">
        <v>1</v>
      </c>
      <c r="B31" s="109" t="e">
        <f t="shared" ref="B31:C31" si="6">B12*0.87+25</f>
        <v>#REF!</v>
      </c>
      <c r="C31" s="109" t="e">
        <f t="shared" si="6"/>
        <v>#REF!</v>
      </c>
    </row>
    <row r="32" spans="1:3">
      <c r="A32" s="64">
        <v>2</v>
      </c>
      <c r="B32" s="109" t="e">
        <f t="shared" ref="B32:C32" si="7">B13*0.87+25</f>
        <v>#REF!</v>
      </c>
      <c r="C32" s="109" t="e">
        <f t="shared" si="7"/>
        <v>#REF!</v>
      </c>
    </row>
    <row r="33" spans="1:3" s="65" customFormat="1">
      <c r="A33" s="30" t="s">
        <v>6</v>
      </c>
      <c r="B33" s="85"/>
      <c r="C33" s="85"/>
    </row>
    <row r="34" spans="1:3" s="65" customFormat="1">
      <c r="A34" s="191">
        <v>1</v>
      </c>
      <c r="B34" s="85" t="e">
        <f t="shared" ref="B34:C34" si="8">B31</f>
        <v>#REF!</v>
      </c>
      <c r="C34" s="85" t="e">
        <f t="shared" si="8"/>
        <v>#REF!</v>
      </c>
    </row>
    <row r="35" spans="1:3" s="65" customFormat="1">
      <c r="A35" s="191">
        <v>2</v>
      </c>
      <c r="B35" s="85" t="e">
        <f t="shared" ref="B35:C35" si="9">B32</f>
        <v>#REF!</v>
      </c>
      <c r="C35" s="85" t="e">
        <f t="shared" si="9"/>
        <v>#REF!</v>
      </c>
    </row>
    <row r="36" spans="1:3">
      <c r="A36" s="64" t="s">
        <v>7</v>
      </c>
      <c r="B36" s="109"/>
      <c r="C36" s="109"/>
    </row>
    <row r="37" spans="1:3">
      <c r="A37" s="64">
        <v>1</v>
      </c>
      <c r="B37" s="109" t="e">
        <f t="shared" ref="B37:C37" si="10">B18*0.87+25</f>
        <v>#REF!</v>
      </c>
      <c r="C37" s="109" t="e">
        <f t="shared" si="10"/>
        <v>#REF!</v>
      </c>
    </row>
    <row r="38" spans="1:3">
      <c r="A38" s="64">
        <v>2</v>
      </c>
      <c r="B38" s="109" t="e">
        <f t="shared" ref="B38:C38" si="11">B19*0.87+25</f>
        <v>#REF!</v>
      </c>
      <c r="C38" s="109" t="e">
        <f t="shared" si="11"/>
        <v>#REF!</v>
      </c>
    </row>
    <row r="39" spans="1:3" ht="19.5" customHeight="1">
      <c r="A39" s="124" t="s">
        <v>42</v>
      </c>
      <c r="B39" s="109"/>
      <c r="C39" s="109"/>
    </row>
    <row r="40" spans="1:3">
      <c r="A40" s="64">
        <v>1</v>
      </c>
      <c r="B40" s="109" t="e">
        <f t="shared" ref="B40:C40" si="12">B21*0.87+25</f>
        <v>#REF!</v>
      </c>
      <c r="C40" s="109" t="e">
        <f t="shared" si="12"/>
        <v>#REF!</v>
      </c>
    </row>
    <row r="41" spans="1:3">
      <c r="A41" s="64">
        <v>2</v>
      </c>
      <c r="B41" s="109" t="e">
        <f t="shared" ref="B41:C41" si="13">B22*0.87+25</f>
        <v>#REF!</v>
      </c>
      <c r="C41" s="109" t="e">
        <f t="shared" si="13"/>
        <v>#REF!</v>
      </c>
    </row>
    <row r="43" spans="1:3" ht="117.75" customHeight="1">
      <c r="A43" s="196" t="s">
        <v>76</v>
      </c>
    </row>
    <row r="44" spans="1:3">
      <c r="A44" s="70" t="s">
        <v>27</v>
      </c>
    </row>
    <row r="45" spans="1:3">
      <c r="A45" s="71" t="s">
        <v>77</v>
      </c>
    </row>
    <row r="46" spans="1:3">
      <c r="A46" s="71" t="s">
        <v>78</v>
      </c>
    </row>
    <row r="47" spans="1:3">
      <c r="A47" s="197"/>
    </row>
    <row r="48" spans="1:3">
      <c r="A48" s="70" t="s">
        <v>13</v>
      </c>
    </row>
    <row r="49" spans="1:1">
      <c r="A49" s="133" t="s">
        <v>34</v>
      </c>
    </row>
    <row r="50" spans="1:1">
      <c r="A50" s="134" t="s">
        <v>14</v>
      </c>
    </row>
    <row r="51" spans="1:1">
      <c r="A51" s="134" t="s">
        <v>15</v>
      </c>
    </row>
    <row r="52" spans="1:1">
      <c r="A52" s="112" t="s">
        <v>16</v>
      </c>
    </row>
    <row r="53" spans="1:1">
      <c r="A53" s="20" t="s">
        <v>17</v>
      </c>
    </row>
    <row r="54" spans="1:1">
      <c r="A54" s="73" t="s">
        <v>49</v>
      </c>
    </row>
    <row r="55" spans="1:1">
      <c r="A55" s="151"/>
    </row>
    <row r="56" spans="1:1" ht="31.5">
      <c r="A56" s="75" t="s">
        <v>79</v>
      </c>
    </row>
    <row r="57" spans="1:1" ht="42">
      <c r="A57" s="76" t="s">
        <v>80</v>
      </c>
    </row>
    <row r="58" spans="1:1" ht="21">
      <c r="A58" s="76" t="s">
        <v>81</v>
      </c>
    </row>
    <row r="59" spans="1:1" ht="21">
      <c r="A59" s="76" t="s">
        <v>82</v>
      </c>
    </row>
    <row r="60" spans="1:1" ht="52.5">
      <c r="A60" s="76" t="s">
        <v>83</v>
      </c>
    </row>
    <row r="61" spans="1:1" ht="42">
      <c r="A61" s="75" t="s">
        <v>84</v>
      </c>
    </row>
    <row r="62" spans="1:1" ht="31.5">
      <c r="A62" s="76" t="s">
        <v>85</v>
      </c>
    </row>
    <row r="63" spans="1:1" ht="21">
      <c r="A63" s="76" t="s">
        <v>86</v>
      </c>
    </row>
    <row r="64" spans="1:1" ht="31.5">
      <c r="A64" s="77" t="s">
        <v>60</v>
      </c>
    </row>
    <row r="65" spans="1:1" ht="63">
      <c r="A65" s="164" t="s">
        <v>87</v>
      </c>
    </row>
    <row r="66" spans="1:1" ht="21">
      <c r="A66" s="78" t="s">
        <v>61</v>
      </c>
    </row>
    <row r="67" spans="1:1" ht="43.5">
      <c r="A67" s="79" t="s">
        <v>62</v>
      </c>
    </row>
    <row r="68" spans="1:1" ht="21">
      <c r="A68" s="80" t="s">
        <v>63</v>
      </c>
    </row>
    <row r="69" spans="1:1">
      <c r="A69" s="81"/>
    </row>
    <row r="70" spans="1:1">
      <c r="A70" s="82" t="s">
        <v>18</v>
      </c>
    </row>
    <row r="71" spans="1:1" ht="24">
      <c r="A71" s="25" t="s">
        <v>64</v>
      </c>
    </row>
    <row r="72" spans="1:1" ht="24">
      <c r="A72" s="25" t="s">
        <v>65</v>
      </c>
    </row>
  </sheetData>
  <mergeCells count="1">
    <mergeCell ref="A24:A2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C72"/>
  <sheetViews>
    <sheetView workbookViewId="0">
      <selection activeCell="F1" sqref="B1:F1048576"/>
    </sheetView>
  </sheetViews>
  <sheetFormatPr defaultColWidth="8.7109375" defaultRowHeight="15"/>
  <cols>
    <col min="1" max="1" width="87.42578125" style="61" customWidth="1"/>
    <col min="2" max="16384" width="8.7109375" style="61"/>
  </cols>
  <sheetData>
    <row r="1" spans="1:3">
      <c r="A1" s="3" t="s">
        <v>0</v>
      </c>
    </row>
    <row r="3" spans="1:3">
      <c r="A3" s="50" t="s">
        <v>75</v>
      </c>
    </row>
    <row r="4" spans="1:3">
      <c r="A4" s="145" t="s">
        <v>2</v>
      </c>
    </row>
    <row r="6" spans="1:3" ht="25.5" customHeight="1">
      <c r="A6" s="7" t="s">
        <v>3</v>
      </c>
      <c r="B6" s="9" t="e">
        <f>'Наполни своё лето comiss '!B6</f>
        <v>#REF!</v>
      </c>
      <c r="C6" s="9" t="e">
        <f>'Наполни своё лето comiss '!C6</f>
        <v>#REF!</v>
      </c>
    </row>
    <row r="7" spans="1:3" ht="25.5" customHeight="1">
      <c r="A7" s="7"/>
      <c r="B7" s="9" t="e">
        <f>'Наполни своё лето comiss '!B7</f>
        <v>#REF!</v>
      </c>
      <c r="C7" s="9" t="e">
        <f>'Наполни своё лето comiss '!C7</f>
        <v>#REF!</v>
      </c>
    </row>
    <row r="8" spans="1:3">
      <c r="A8" s="64" t="s">
        <v>4</v>
      </c>
      <c r="B8" s="65"/>
      <c r="C8" s="65"/>
    </row>
    <row r="9" spans="1:3">
      <c r="A9" s="64">
        <v>1</v>
      </c>
      <c r="B9" s="85" t="e">
        <f>'Наполни своё лето comiss '!B9</f>
        <v>#REF!</v>
      </c>
      <c r="C9" s="85" t="e">
        <f>'Наполни своё лето comiss '!C9</f>
        <v>#REF!</v>
      </c>
    </row>
    <row r="10" spans="1:3">
      <c r="A10" s="64">
        <v>2</v>
      </c>
      <c r="B10" s="85" t="e">
        <f>'Наполни своё лето comiss '!B10</f>
        <v>#REF!</v>
      </c>
      <c r="C10" s="85" t="e">
        <f>'Наполни своё лето comiss '!C10</f>
        <v>#REF!</v>
      </c>
    </row>
    <row r="11" spans="1:3" ht="18.75" customHeight="1">
      <c r="A11" s="64" t="s">
        <v>5</v>
      </c>
      <c r="B11" s="85"/>
      <c r="C11" s="85"/>
    </row>
    <row r="12" spans="1:3">
      <c r="A12" s="64">
        <v>1</v>
      </c>
      <c r="B12" s="85" t="e">
        <f>'Наполни своё лето comiss '!B12</f>
        <v>#REF!</v>
      </c>
      <c r="C12" s="85" t="e">
        <f>'Наполни своё лето comiss '!C12</f>
        <v>#REF!</v>
      </c>
    </row>
    <row r="13" spans="1:3">
      <c r="A13" s="64">
        <v>2</v>
      </c>
      <c r="B13" s="85" t="e">
        <f>'Наполни своё лето comiss '!B13</f>
        <v>#REF!</v>
      </c>
      <c r="C13" s="85" t="e">
        <f>'Наполни своё лето comiss '!C13</f>
        <v>#REF!</v>
      </c>
    </row>
    <row r="14" spans="1:3" s="65" customFormat="1">
      <c r="A14" s="30" t="s">
        <v>6</v>
      </c>
      <c r="B14" s="85"/>
      <c r="C14" s="85"/>
    </row>
    <row r="15" spans="1:3" s="65" customFormat="1">
      <c r="A15" s="191">
        <v>1</v>
      </c>
      <c r="B15" s="85" t="e">
        <f t="shared" ref="B15:C15" si="0">B12</f>
        <v>#REF!</v>
      </c>
      <c r="C15" s="85" t="e">
        <f t="shared" si="0"/>
        <v>#REF!</v>
      </c>
    </row>
    <row r="16" spans="1:3" s="65" customFormat="1">
      <c r="A16" s="191">
        <v>2</v>
      </c>
      <c r="B16" s="85" t="e">
        <f t="shared" ref="B16:C16" si="1">B13</f>
        <v>#REF!</v>
      </c>
      <c r="C16" s="85" t="e">
        <f t="shared" si="1"/>
        <v>#REF!</v>
      </c>
    </row>
    <row r="17" spans="1:3">
      <c r="A17" s="64" t="s">
        <v>7</v>
      </c>
      <c r="B17" s="85"/>
      <c r="C17" s="85"/>
    </row>
    <row r="18" spans="1:3">
      <c r="A18" s="64">
        <v>1</v>
      </c>
      <c r="B18" s="85" t="e">
        <f>'Наполни своё лето comiss '!B18</f>
        <v>#REF!</v>
      </c>
      <c r="C18" s="85" t="e">
        <f>'Наполни своё лето comiss '!C18</f>
        <v>#REF!</v>
      </c>
    </row>
    <row r="19" spans="1:3">
      <c r="A19" s="64">
        <v>2</v>
      </c>
      <c r="B19" s="85" t="e">
        <f>'Наполни своё лето comiss '!B19</f>
        <v>#REF!</v>
      </c>
      <c r="C19" s="85" t="e">
        <f>'Наполни своё лето comiss '!C19</f>
        <v>#REF!</v>
      </c>
    </row>
    <row r="20" spans="1:3">
      <c r="A20" s="124" t="s">
        <v>42</v>
      </c>
      <c r="B20" s="85"/>
      <c r="C20" s="85"/>
    </row>
    <row r="21" spans="1:3">
      <c r="A21" s="64">
        <v>1</v>
      </c>
      <c r="B21" s="85" t="e">
        <f>'Наполни своё лето comiss '!B21</f>
        <v>#REF!</v>
      </c>
      <c r="C21" s="85" t="e">
        <f>'Наполни своё лето comiss '!C21</f>
        <v>#REF!</v>
      </c>
    </row>
    <row r="22" spans="1:3">
      <c r="A22" s="64">
        <v>2</v>
      </c>
      <c r="B22" s="85" t="e">
        <f>'Наполни своё лето comiss '!B22</f>
        <v>#REF!</v>
      </c>
      <c r="C22" s="85" t="e">
        <f>'Наполни своё лето comiss '!C22</f>
        <v>#REF!</v>
      </c>
    </row>
    <row r="23" spans="1:3">
      <c r="A23" s="68"/>
      <c r="B23" s="195"/>
      <c r="C23" s="195"/>
    </row>
    <row r="24" spans="1:3">
      <c r="A24" s="244" t="s">
        <v>41</v>
      </c>
      <c r="B24" s="65"/>
      <c r="C24" s="65"/>
    </row>
    <row r="25" spans="1:3">
      <c r="A25" s="245"/>
      <c r="B25" s="9" t="e">
        <f t="shared" ref="B25:C25" si="2">B6</f>
        <v>#REF!</v>
      </c>
      <c r="C25" s="9" t="e">
        <f t="shared" si="2"/>
        <v>#REF!</v>
      </c>
    </row>
    <row r="26" spans="1:3" s="83" customFormat="1" ht="34.5" customHeight="1">
      <c r="A26" s="7" t="s">
        <v>3</v>
      </c>
      <c r="B26" s="9" t="e">
        <f t="shared" ref="B26:C26" si="3">B7</f>
        <v>#REF!</v>
      </c>
      <c r="C26" s="9" t="e">
        <f t="shared" si="3"/>
        <v>#REF!</v>
      </c>
    </row>
    <row r="27" spans="1:3">
      <c r="A27" s="64" t="s">
        <v>4</v>
      </c>
    </row>
    <row r="28" spans="1:3">
      <c r="A28" s="64">
        <v>1</v>
      </c>
      <c r="B28" s="109" t="e">
        <f t="shared" ref="B28:C28" si="4">ROUNDUP(B9*0.85,)</f>
        <v>#REF!</v>
      </c>
      <c r="C28" s="109" t="e">
        <f t="shared" si="4"/>
        <v>#REF!</v>
      </c>
    </row>
    <row r="29" spans="1:3">
      <c r="A29" s="64">
        <v>2</v>
      </c>
      <c r="B29" s="109" t="e">
        <f t="shared" ref="B29:C29" si="5">ROUNDUP(B10*0.85,)</f>
        <v>#REF!</v>
      </c>
      <c r="C29" s="109" t="e">
        <f t="shared" si="5"/>
        <v>#REF!</v>
      </c>
    </row>
    <row r="30" spans="1:3">
      <c r="A30" s="64" t="s">
        <v>5</v>
      </c>
      <c r="B30" s="109"/>
      <c r="C30" s="109"/>
    </row>
    <row r="31" spans="1:3">
      <c r="A31" s="64">
        <v>1</v>
      </c>
      <c r="B31" s="109" t="e">
        <f t="shared" ref="B31:C31" si="6">ROUNDUP(B12*0.85,)</f>
        <v>#REF!</v>
      </c>
      <c r="C31" s="109" t="e">
        <f t="shared" si="6"/>
        <v>#REF!</v>
      </c>
    </row>
    <row r="32" spans="1:3">
      <c r="A32" s="64">
        <v>2</v>
      </c>
      <c r="B32" s="109" t="e">
        <f t="shared" ref="B32:C32" si="7">ROUNDUP(B13*0.85,)</f>
        <v>#REF!</v>
      </c>
      <c r="C32" s="109" t="e">
        <f t="shared" si="7"/>
        <v>#REF!</v>
      </c>
    </row>
    <row r="33" spans="1:3" s="65" customFormat="1">
      <c r="A33" s="30" t="s">
        <v>6</v>
      </c>
      <c r="B33" s="109"/>
      <c r="C33" s="109"/>
    </row>
    <row r="34" spans="1:3" s="65" customFormat="1">
      <c r="A34" s="191">
        <v>1</v>
      </c>
      <c r="B34" s="109" t="e">
        <f t="shared" ref="B34:C34" si="8">ROUNDUP(B15*0.85,)</f>
        <v>#REF!</v>
      </c>
      <c r="C34" s="109" t="e">
        <f t="shared" si="8"/>
        <v>#REF!</v>
      </c>
    </row>
    <row r="35" spans="1:3" s="65" customFormat="1">
      <c r="A35" s="191">
        <v>2</v>
      </c>
      <c r="B35" s="109" t="e">
        <f t="shared" ref="B35:C35" si="9">ROUNDUP(B16*0.85,)</f>
        <v>#REF!</v>
      </c>
      <c r="C35" s="109" t="e">
        <f t="shared" si="9"/>
        <v>#REF!</v>
      </c>
    </row>
    <row r="36" spans="1:3">
      <c r="A36" s="64" t="s">
        <v>7</v>
      </c>
      <c r="B36" s="109"/>
      <c r="C36" s="109"/>
    </row>
    <row r="37" spans="1:3">
      <c r="A37" s="64">
        <v>1</v>
      </c>
      <c r="B37" s="109" t="e">
        <f t="shared" ref="B37:C37" si="10">ROUNDUP(B18*0.85,)</f>
        <v>#REF!</v>
      </c>
      <c r="C37" s="109" t="e">
        <f t="shared" si="10"/>
        <v>#REF!</v>
      </c>
    </row>
    <row r="38" spans="1:3">
      <c r="A38" s="64">
        <v>2</v>
      </c>
      <c r="B38" s="109" t="e">
        <f t="shared" ref="B38:C38" si="11">ROUNDUP(B19*0.85,)</f>
        <v>#REF!</v>
      </c>
      <c r="C38" s="109" t="e">
        <f t="shared" si="11"/>
        <v>#REF!</v>
      </c>
    </row>
    <row r="39" spans="1:3" ht="19.5" customHeight="1">
      <c r="A39" s="124" t="s">
        <v>42</v>
      </c>
      <c r="B39" s="109"/>
      <c r="C39" s="109"/>
    </row>
    <row r="40" spans="1:3">
      <c r="A40" s="64">
        <v>1</v>
      </c>
      <c r="B40" s="109" t="e">
        <f t="shared" ref="B40:C40" si="12">ROUNDUP(B21*0.85,)</f>
        <v>#REF!</v>
      </c>
      <c r="C40" s="109" t="e">
        <f t="shared" si="12"/>
        <v>#REF!</v>
      </c>
    </row>
    <row r="41" spans="1:3">
      <c r="A41" s="64">
        <v>2</v>
      </c>
      <c r="B41" s="109" t="e">
        <f t="shared" ref="B41:C41" si="13">ROUNDUP(B22*0.85,)</f>
        <v>#REF!</v>
      </c>
      <c r="C41" s="109" t="e">
        <f t="shared" si="13"/>
        <v>#REF!</v>
      </c>
    </row>
    <row r="43" spans="1:3" ht="117.75" customHeight="1">
      <c r="A43" s="196" t="s">
        <v>76</v>
      </c>
    </row>
    <row r="44" spans="1:3">
      <c r="A44" s="70" t="s">
        <v>27</v>
      </c>
    </row>
    <row r="45" spans="1:3">
      <c r="A45" s="71" t="s">
        <v>77</v>
      </c>
    </row>
    <row r="46" spans="1:3">
      <c r="A46" s="71" t="s">
        <v>78</v>
      </c>
    </row>
    <row r="47" spans="1:3">
      <c r="A47" s="197"/>
    </row>
    <row r="48" spans="1:3">
      <c r="A48" s="70" t="s">
        <v>13</v>
      </c>
    </row>
    <row r="49" spans="1:1">
      <c r="A49" s="133" t="s">
        <v>34</v>
      </c>
    </row>
    <row r="50" spans="1:1">
      <c r="A50" s="134" t="s">
        <v>14</v>
      </c>
    </row>
    <row r="51" spans="1:1">
      <c r="A51" s="134" t="s">
        <v>15</v>
      </c>
    </row>
    <row r="52" spans="1:1">
      <c r="A52" s="112" t="s">
        <v>16</v>
      </c>
    </row>
    <row r="53" spans="1:1">
      <c r="A53" s="20" t="s">
        <v>17</v>
      </c>
    </row>
    <row r="54" spans="1:1">
      <c r="A54" s="73" t="s">
        <v>49</v>
      </c>
    </row>
    <row r="55" spans="1:1">
      <c r="A55" s="151"/>
    </row>
    <row r="56" spans="1:1" ht="31.5">
      <c r="A56" s="75" t="s">
        <v>79</v>
      </c>
    </row>
    <row r="57" spans="1:1" ht="42">
      <c r="A57" s="76" t="s">
        <v>80</v>
      </c>
    </row>
    <row r="58" spans="1:1" ht="21">
      <c r="A58" s="76" t="s">
        <v>81</v>
      </c>
    </row>
    <row r="59" spans="1:1" ht="21">
      <c r="A59" s="76" t="s">
        <v>82</v>
      </c>
    </row>
    <row r="60" spans="1:1" ht="52.5">
      <c r="A60" s="76" t="s">
        <v>83</v>
      </c>
    </row>
    <row r="61" spans="1:1" ht="42">
      <c r="A61" s="75" t="s">
        <v>84</v>
      </c>
    </row>
    <row r="62" spans="1:1" ht="31.5">
      <c r="A62" s="76" t="s">
        <v>85</v>
      </c>
    </row>
    <row r="63" spans="1:1" ht="21">
      <c r="A63" s="76" t="s">
        <v>86</v>
      </c>
    </row>
    <row r="64" spans="1:1" ht="31.5">
      <c r="A64" s="77" t="s">
        <v>60</v>
      </c>
    </row>
    <row r="65" spans="1:1" ht="63">
      <c r="A65" s="164" t="s">
        <v>87</v>
      </c>
    </row>
    <row r="66" spans="1:1" ht="21">
      <c r="A66" s="78" t="s">
        <v>61</v>
      </c>
    </row>
    <row r="67" spans="1:1" ht="43.5">
      <c r="A67" s="79" t="s">
        <v>62</v>
      </c>
    </row>
    <row r="68" spans="1:1" ht="21">
      <c r="A68" s="80" t="s">
        <v>63</v>
      </c>
    </row>
    <row r="69" spans="1:1">
      <c r="A69" s="81"/>
    </row>
    <row r="70" spans="1:1">
      <c r="A70" s="82" t="s">
        <v>18</v>
      </c>
    </row>
    <row r="71" spans="1:1" ht="24">
      <c r="A71" s="25" t="s">
        <v>64</v>
      </c>
    </row>
    <row r="72" spans="1:1" ht="24">
      <c r="A72" s="25" t="s">
        <v>65</v>
      </c>
    </row>
  </sheetData>
  <mergeCells count="1">
    <mergeCell ref="A24:A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F28"/>
  <sheetViews>
    <sheetView zoomScale="145" zoomScaleNormal="145" workbookViewId="0">
      <selection activeCell="A26" sqref="A26"/>
    </sheetView>
  </sheetViews>
  <sheetFormatPr defaultColWidth="9.140625" defaultRowHeight="12"/>
  <cols>
    <col min="1" max="1" width="91.140625" style="2" customWidth="1"/>
    <col min="2" max="10" width="9.140625" style="60" customWidth="1"/>
    <col min="11" max="117" width="9.140625" style="60" hidden="1" customWidth="1"/>
    <col min="118" max="16384" width="9.140625" style="2"/>
  </cols>
  <sheetData>
    <row r="1" spans="1:136" ht="12" customHeight="1">
      <c r="A1" s="89" t="s">
        <v>0</v>
      </c>
    </row>
    <row r="2" spans="1:136" ht="15.6" customHeight="1">
      <c r="A2" s="90" t="s">
        <v>20</v>
      </c>
    </row>
    <row r="3" spans="1:136" ht="8.4499999999999993" customHeight="1">
      <c r="A3" s="4"/>
    </row>
    <row r="4" spans="1:136" ht="11.45" customHeight="1">
      <c r="A4" s="4" t="s">
        <v>2</v>
      </c>
    </row>
    <row r="5" spans="1:136" s="87" customFormat="1" ht="23.1" customHeight="1">
      <c r="A5" s="91"/>
      <c r="B5" s="8">
        <f>'C завтраками| Bed and breakfast'!B5</f>
        <v>46008</v>
      </c>
      <c r="C5" s="8">
        <f>'C завтраками| Bed and breakfast'!C5</f>
        <v>46009</v>
      </c>
      <c r="D5" s="8">
        <f>'C завтраками| Bed and breakfast'!D5</f>
        <v>46010</v>
      </c>
      <c r="E5" s="8">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8">
        <f>'C завтраками| Bed and breakfast'!J5</f>
        <v>46016</v>
      </c>
      <c r="K5" s="57">
        <f>'C завтраками| Bed and breakfast'!K5</f>
        <v>46017</v>
      </c>
      <c r="L5" s="57">
        <f>'C завтраками| Bed and breakfast'!L5</f>
        <v>46018</v>
      </c>
      <c r="M5" s="57">
        <f>'C завтраками| Bed and breakfast'!M5</f>
        <v>46019</v>
      </c>
      <c r="N5" s="57">
        <f>'C завтраками| Bed and breakfast'!N5</f>
        <v>46020</v>
      </c>
      <c r="O5" s="57">
        <f>'C завтраками| Bed and breakfast'!O5</f>
        <v>46021</v>
      </c>
      <c r="P5" s="57">
        <f>'C завтраками| Bed and breakfast'!P5</f>
        <v>46022</v>
      </c>
      <c r="Q5" s="57">
        <f>'C завтраками| Bed and breakfast'!Q5</f>
        <v>46023</v>
      </c>
      <c r="R5" s="57">
        <f>'C завтраками| Bed and breakfast'!R5</f>
        <v>46024</v>
      </c>
      <c r="S5" s="57">
        <f>'C завтраками| Bed and breakfast'!S5</f>
        <v>46025</v>
      </c>
      <c r="T5" s="57">
        <f>'C завтраками| Bed and breakfast'!T5</f>
        <v>46026</v>
      </c>
      <c r="U5" s="57">
        <f>'C завтраками| Bed and breakfast'!U5</f>
        <v>46027</v>
      </c>
      <c r="V5" s="57">
        <f>'C завтраками| Bed and breakfast'!V5</f>
        <v>46028</v>
      </c>
      <c r="W5" s="57">
        <f>'C завтраками| Bed and breakfast'!W5</f>
        <v>46029</v>
      </c>
      <c r="X5" s="57">
        <f>'C завтраками| Bed and breakfast'!X5</f>
        <v>46030</v>
      </c>
      <c r="Y5" s="57">
        <f>'C завтраками| Bed and breakfast'!Y5</f>
        <v>46031</v>
      </c>
      <c r="Z5" s="57">
        <f>'C завтраками| Bed and breakfast'!Z5</f>
        <v>46032</v>
      </c>
      <c r="AA5" s="57">
        <f>'C завтраками| Bed and breakfast'!AA5</f>
        <v>46033</v>
      </c>
      <c r="AB5" s="57">
        <f>'C завтраками| Bed and breakfast'!AB5</f>
        <v>46034</v>
      </c>
      <c r="AC5" s="57">
        <f>'C завтраками| Bed and breakfast'!AC5</f>
        <v>46035</v>
      </c>
      <c r="AD5" s="57">
        <f>'C завтраками| Bed and breakfast'!AD5</f>
        <v>46036</v>
      </c>
      <c r="AE5" s="57">
        <f>'C завтраками| Bed and breakfast'!AE5</f>
        <v>46037</v>
      </c>
      <c r="AF5" s="57">
        <f>'C завтраками| Bed and breakfast'!AF5</f>
        <v>46038</v>
      </c>
      <c r="AG5" s="57">
        <f>'C завтраками| Bed and breakfast'!AG5</f>
        <v>46039</v>
      </c>
      <c r="AH5" s="57">
        <f>'C завтраками| Bed and breakfast'!AH5</f>
        <v>46040</v>
      </c>
      <c r="AI5" s="57">
        <f>'C завтраками| Bed and breakfast'!AI5</f>
        <v>46041</v>
      </c>
      <c r="AJ5" s="57">
        <f>'C завтраками| Bed and breakfast'!AJ5</f>
        <v>46042</v>
      </c>
      <c r="AK5" s="57">
        <f>'C завтраками| Bed and breakfast'!AK5</f>
        <v>46043</v>
      </c>
      <c r="AL5" s="57">
        <f>'C завтраками| Bed and breakfast'!AL5</f>
        <v>46044</v>
      </c>
      <c r="AM5" s="57">
        <f>'C завтраками| Bed and breakfast'!AM5</f>
        <v>46045</v>
      </c>
      <c r="AN5" s="57">
        <f>'C завтраками| Bed and breakfast'!AN5</f>
        <v>46046</v>
      </c>
      <c r="AO5" s="57">
        <f>'C завтраками| Bed and breakfast'!AO5</f>
        <v>46047</v>
      </c>
      <c r="AP5" s="57">
        <f>'C завтраками| Bed and breakfast'!AP5</f>
        <v>46048</v>
      </c>
      <c r="AQ5" s="57">
        <f>'C завтраками| Bed and breakfast'!AQ5</f>
        <v>46049</v>
      </c>
      <c r="AR5" s="57">
        <f>'C завтраками| Bed and breakfast'!AR5</f>
        <v>46050</v>
      </c>
      <c r="AS5" s="57">
        <f>'C завтраками| Bed and breakfast'!AS5</f>
        <v>46051</v>
      </c>
      <c r="AT5" s="57">
        <f>'C завтраками| Bed and breakfast'!AT5</f>
        <v>46052</v>
      </c>
      <c r="AU5" s="57">
        <f>'C завтраками| Bed and breakfast'!AU5</f>
        <v>46053</v>
      </c>
      <c r="AV5" s="57">
        <f>'C завтраками| Bed and breakfast'!AV5</f>
        <v>46054</v>
      </c>
      <c r="AW5" s="57">
        <f>'C завтраками| Bed and breakfast'!AW5</f>
        <v>46055</v>
      </c>
      <c r="AX5" s="57">
        <f>'C завтраками| Bed and breakfast'!AX5</f>
        <v>46056</v>
      </c>
      <c r="AY5" s="57">
        <f>'C завтраками| Bed and breakfast'!AY5</f>
        <v>46057</v>
      </c>
      <c r="AZ5" s="57">
        <f>'C завтраками| Bed and breakfast'!AZ5</f>
        <v>46058</v>
      </c>
      <c r="BA5" s="57">
        <f>'C завтраками| Bed and breakfast'!BA5</f>
        <v>46059</v>
      </c>
      <c r="BB5" s="57">
        <f>'C завтраками| Bed and breakfast'!BB5</f>
        <v>46060</v>
      </c>
      <c r="BC5" s="57">
        <f>'C завтраками| Bed and breakfast'!BC5</f>
        <v>46061</v>
      </c>
      <c r="BD5" s="57">
        <f>'C завтраками| Bed and breakfast'!BD5</f>
        <v>46062</v>
      </c>
      <c r="BE5" s="57">
        <f>'C завтраками| Bed and breakfast'!BE5</f>
        <v>46063</v>
      </c>
      <c r="BF5" s="57">
        <f>'C завтраками| Bed and breakfast'!BF5</f>
        <v>46064</v>
      </c>
      <c r="BG5" s="57">
        <f>'C завтраками| Bed and breakfast'!BG5</f>
        <v>46065</v>
      </c>
      <c r="BH5" s="57">
        <f>'C завтраками| Bed and breakfast'!BH5</f>
        <v>46066</v>
      </c>
      <c r="BI5" s="57">
        <f>'C завтраками| Bed and breakfast'!BI5</f>
        <v>46067</v>
      </c>
      <c r="BJ5" s="57">
        <f>'C завтраками| Bed and breakfast'!BJ5</f>
        <v>46068</v>
      </c>
      <c r="BK5" s="57">
        <f>'C завтраками| Bed and breakfast'!BK5</f>
        <v>46069</v>
      </c>
      <c r="BL5" s="57">
        <f>'C завтраками| Bed and breakfast'!BL5</f>
        <v>46070</v>
      </c>
      <c r="BM5" s="57">
        <f>'C завтраками| Bed and breakfast'!BM5</f>
        <v>46071</v>
      </c>
      <c r="BN5" s="57">
        <f>'C завтраками| Bed and breakfast'!BN5</f>
        <v>46072</v>
      </c>
      <c r="BO5" s="57">
        <f>'C завтраками| Bed and breakfast'!BO5</f>
        <v>46073</v>
      </c>
      <c r="BP5" s="57">
        <f>'C завтраками| Bed and breakfast'!BP5</f>
        <v>46074</v>
      </c>
      <c r="BQ5" s="57">
        <f>'C завтраками| Bed and breakfast'!BQ5</f>
        <v>46075</v>
      </c>
      <c r="BR5" s="57">
        <f>'C завтраками| Bed and breakfast'!BR5</f>
        <v>46076</v>
      </c>
      <c r="BS5" s="57">
        <f>'C завтраками| Bed and breakfast'!BS5</f>
        <v>46077</v>
      </c>
      <c r="BT5" s="57">
        <f>'C завтраками| Bed and breakfast'!BT5</f>
        <v>46078</v>
      </c>
      <c r="BU5" s="57">
        <f>'C завтраками| Bed and breakfast'!BU5</f>
        <v>46079</v>
      </c>
      <c r="BV5" s="57">
        <f>'C завтраками| Bed and breakfast'!BV5</f>
        <v>46080</v>
      </c>
      <c r="BW5" s="57">
        <f>'C завтраками| Bed and breakfast'!BW5</f>
        <v>46081</v>
      </c>
      <c r="BX5" s="57">
        <f>'C завтраками| Bed and breakfast'!BX5</f>
        <v>46082</v>
      </c>
      <c r="BY5" s="57">
        <f>'C завтраками| Bed and breakfast'!BY5</f>
        <v>46083</v>
      </c>
      <c r="BZ5" s="57">
        <f>'C завтраками| Bed and breakfast'!BZ5</f>
        <v>46084</v>
      </c>
      <c r="CA5" s="57">
        <f>'C завтраками| Bed and breakfast'!CA5</f>
        <v>46085</v>
      </c>
      <c r="CB5" s="57">
        <f>'C завтраками| Bed and breakfast'!CB5</f>
        <v>46086</v>
      </c>
      <c r="CC5" s="57">
        <f>'C завтраками| Bed and breakfast'!CC5</f>
        <v>46087</v>
      </c>
      <c r="CD5" s="57">
        <f>'C завтраками| Bed and breakfast'!CD5</f>
        <v>46088</v>
      </c>
      <c r="CE5" s="57">
        <f>'C завтраками| Bed and breakfast'!CE5</f>
        <v>46089</v>
      </c>
      <c r="CF5" s="57">
        <f>'C завтраками| Bed and breakfast'!CF5</f>
        <v>46090</v>
      </c>
      <c r="CG5" s="57">
        <f>'C завтраками| Bed and breakfast'!CG5</f>
        <v>46091</v>
      </c>
      <c r="CH5" s="57">
        <f>'C завтраками| Bed and breakfast'!CH5</f>
        <v>46092</v>
      </c>
      <c r="CI5" s="57">
        <f>'C завтраками| Bed and breakfast'!CI5</f>
        <v>46093</v>
      </c>
      <c r="CJ5" s="57">
        <f>'C завтраками| Bed and breakfast'!CJ5</f>
        <v>46094</v>
      </c>
      <c r="CK5" s="57">
        <f>'C завтраками| Bed and breakfast'!CK5</f>
        <v>46095</v>
      </c>
      <c r="CL5" s="57">
        <f>'C завтраками| Bed and breakfast'!CL5</f>
        <v>46096</v>
      </c>
      <c r="CM5" s="57">
        <f>'C завтраками| Bed and breakfast'!CM5</f>
        <v>46097</v>
      </c>
      <c r="CN5" s="57">
        <f>'C завтраками| Bed and breakfast'!CN5</f>
        <v>46098</v>
      </c>
      <c r="CO5" s="57">
        <f>'C завтраками| Bed and breakfast'!CO5</f>
        <v>46099</v>
      </c>
      <c r="CP5" s="57">
        <f>'C завтраками| Bed and breakfast'!CP5</f>
        <v>46100</v>
      </c>
      <c r="CQ5" s="57">
        <f>'C завтраками| Bed and breakfast'!CQ5</f>
        <v>46101</v>
      </c>
      <c r="CR5" s="57">
        <f>'C завтраками| Bed and breakfast'!CR5</f>
        <v>46102</v>
      </c>
      <c r="CS5" s="57">
        <f>'C завтраками| Bed and breakfast'!CS5</f>
        <v>46103</v>
      </c>
      <c r="CT5" s="57">
        <f>'C завтраками| Bed and breakfast'!CT5</f>
        <v>46104</v>
      </c>
      <c r="CU5" s="57">
        <f>'C завтраками| Bed and breakfast'!CU5</f>
        <v>46105</v>
      </c>
      <c r="CV5" s="57">
        <f>'C завтраками| Bed and breakfast'!CV5</f>
        <v>46106</v>
      </c>
      <c r="CW5" s="57">
        <f>'C завтраками| Bed and breakfast'!CW5</f>
        <v>46107</v>
      </c>
      <c r="CX5" s="57">
        <f>'C завтраками| Bed and breakfast'!CX5</f>
        <v>46108</v>
      </c>
      <c r="CY5" s="57">
        <f>'C завтраками| Bed and breakfast'!CY5</f>
        <v>46109</v>
      </c>
      <c r="CZ5" s="57">
        <f>'C завтраками| Bed and breakfast'!CZ5</f>
        <v>46110</v>
      </c>
      <c r="DA5" s="57">
        <f>'C завтраками| Bed and breakfast'!DA5</f>
        <v>46111</v>
      </c>
      <c r="DB5" s="57">
        <f>'C завтраками| Bed and breakfast'!DB5</f>
        <v>46112</v>
      </c>
      <c r="DC5" s="57">
        <f>'C завтраками| Bed and breakfast'!DC5</f>
        <v>46113</v>
      </c>
      <c r="DD5" s="57">
        <f>'C завтраками| Bed and breakfast'!DD5</f>
        <v>46114</v>
      </c>
      <c r="DE5" s="57">
        <f>'C завтраками| Bed and breakfast'!DE5</f>
        <v>46115</v>
      </c>
      <c r="DF5" s="57">
        <f>'C завтраками| Bed and breakfast'!DF5</f>
        <v>46116</v>
      </c>
      <c r="DG5" s="57">
        <f>'C завтраками| Bed and breakfast'!DG5</f>
        <v>46117</v>
      </c>
      <c r="DH5" s="57">
        <f>'C завтраками| Bed and breakfast'!DH5</f>
        <v>46118</v>
      </c>
      <c r="DI5" s="57">
        <f>'C завтраками| Bed and breakfast'!DI5</f>
        <v>46119</v>
      </c>
      <c r="DJ5" s="57">
        <f>'C завтраками| Bed and breakfast'!DJ5</f>
        <v>46120</v>
      </c>
      <c r="DK5" s="57">
        <f>'C завтраками| Bed and breakfast'!DK5</f>
        <v>46121</v>
      </c>
      <c r="DL5" s="57">
        <f>'C завтраками| Bed and breakfast'!DL5</f>
        <v>46122</v>
      </c>
      <c r="DM5" s="57">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s="87" customFormat="1" ht="18.600000000000001" customHeight="1">
      <c r="A6" s="91"/>
      <c r="B6" s="8">
        <f>'C завтраками| Bed and breakfast'!B6</f>
        <v>46008</v>
      </c>
      <c r="C6" s="8">
        <f>'C завтраками| Bed and breakfast'!C6</f>
        <v>46009</v>
      </c>
      <c r="D6" s="8">
        <f>'C завтраками| Bed and breakfast'!D6</f>
        <v>46010</v>
      </c>
      <c r="E6" s="8">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8">
        <f>'C завтраками| Bed and breakfast'!J6</f>
        <v>46016</v>
      </c>
      <c r="K6" s="57">
        <f>'C завтраками| Bed and breakfast'!K6</f>
        <v>46017</v>
      </c>
      <c r="L6" s="57">
        <f>'C завтраками| Bed and breakfast'!L6</f>
        <v>46018</v>
      </c>
      <c r="M6" s="57">
        <f>'C завтраками| Bed and breakfast'!M6</f>
        <v>46019</v>
      </c>
      <c r="N6" s="57">
        <f>'C завтраками| Bed and breakfast'!N6</f>
        <v>46020</v>
      </c>
      <c r="O6" s="57">
        <f>'C завтраками| Bed and breakfast'!O6</f>
        <v>46021</v>
      </c>
      <c r="P6" s="57">
        <f>'C завтраками| Bed and breakfast'!P6</f>
        <v>46022</v>
      </c>
      <c r="Q6" s="57">
        <f>'C завтраками| Bed and breakfast'!Q6</f>
        <v>46023</v>
      </c>
      <c r="R6" s="57">
        <f>'C завтраками| Bed and breakfast'!R6</f>
        <v>46024</v>
      </c>
      <c r="S6" s="57">
        <f>'C завтраками| Bed and breakfast'!S6</f>
        <v>46025</v>
      </c>
      <c r="T6" s="57">
        <f>'C завтраками| Bed and breakfast'!T6</f>
        <v>46026</v>
      </c>
      <c r="U6" s="57">
        <f>'C завтраками| Bed and breakfast'!U6</f>
        <v>46027</v>
      </c>
      <c r="V6" s="57">
        <f>'C завтраками| Bed and breakfast'!V6</f>
        <v>46028</v>
      </c>
      <c r="W6" s="57">
        <f>'C завтраками| Bed and breakfast'!W6</f>
        <v>46029</v>
      </c>
      <c r="X6" s="57">
        <f>'C завтраками| Bed and breakfast'!X6</f>
        <v>46030</v>
      </c>
      <c r="Y6" s="57">
        <f>'C завтраками| Bed and breakfast'!Y6</f>
        <v>46031</v>
      </c>
      <c r="Z6" s="57">
        <f>'C завтраками| Bed and breakfast'!Z6</f>
        <v>46032</v>
      </c>
      <c r="AA6" s="57">
        <f>'C завтраками| Bed and breakfast'!AA6</f>
        <v>46033</v>
      </c>
      <c r="AB6" s="57">
        <f>'C завтраками| Bed and breakfast'!AB6</f>
        <v>46034</v>
      </c>
      <c r="AC6" s="57">
        <f>'C завтраками| Bed and breakfast'!AC6</f>
        <v>46035</v>
      </c>
      <c r="AD6" s="57">
        <f>'C завтраками| Bed and breakfast'!AD6</f>
        <v>46036</v>
      </c>
      <c r="AE6" s="57">
        <f>'C завтраками| Bed and breakfast'!AE6</f>
        <v>46037</v>
      </c>
      <c r="AF6" s="57">
        <f>'C завтраками| Bed and breakfast'!AF6</f>
        <v>46038</v>
      </c>
      <c r="AG6" s="57">
        <f>'C завтраками| Bed and breakfast'!AG6</f>
        <v>46039</v>
      </c>
      <c r="AH6" s="57">
        <f>'C завтраками| Bed and breakfast'!AH6</f>
        <v>46040</v>
      </c>
      <c r="AI6" s="57">
        <f>'C завтраками| Bed and breakfast'!AI6</f>
        <v>46041</v>
      </c>
      <c r="AJ6" s="57">
        <f>'C завтраками| Bed and breakfast'!AJ6</f>
        <v>46042</v>
      </c>
      <c r="AK6" s="57">
        <f>'C завтраками| Bed and breakfast'!AK6</f>
        <v>46043</v>
      </c>
      <c r="AL6" s="57">
        <f>'C завтраками| Bed and breakfast'!AL6</f>
        <v>46044</v>
      </c>
      <c r="AM6" s="57">
        <f>'C завтраками| Bed and breakfast'!AM6</f>
        <v>46045</v>
      </c>
      <c r="AN6" s="57">
        <f>'C завтраками| Bed and breakfast'!AN6</f>
        <v>46046</v>
      </c>
      <c r="AO6" s="57">
        <f>'C завтраками| Bed and breakfast'!AO6</f>
        <v>46047</v>
      </c>
      <c r="AP6" s="57">
        <f>'C завтраками| Bed and breakfast'!AP6</f>
        <v>46048</v>
      </c>
      <c r="AQ6" s="57">
        <f>'C завтраками| Bed and breakfast'!AQ6</f>
        <v>46049</v>
      </c>
      <c r="AR6" s="57">
        <f>'C завтраками| Bed and breakfast'!AR6</f>
        <v>46050</v>
      </c>
      <c r="AS6" s="57">
        <f>'C завтраками| Bed and breakfast'!AS6</f>
        <v>46051</v>
      </c>
      <c r="AT6" s="57">
        <f>'C завтраками| Bed and breakfast'!AT6</f>
        <v>46052</v>
      </c>
      <c r="AU6" s="57">
        <f>'C завтраками| Bed and breakfast'!AU6</f>
        <v>46053</v>
      </c>
      <c r="AV6" s="57">
        <f>'C завтраками| Bed and breakfast'!AV6</f>
        <v>46054</v>
      </c>
      <c r="AW6" s="57">
        <f>'C завтраками| Bed and breakfast'!AW6</f>
        <v>46055</v>
      </c>
      <c r="AX6" s="57">
        <f>'C завтраками| Bed and breakfast'!AX6</f>
        <v>46056</v>
      </c>
      <c r="AY6" s="57">
        <f>'C завтраками| Bed and breakfast'!AY6</f>
        <v>46057</v>
      </c>
      <c r="AZ6" s="57">
        <f>'C завтраками| Bed and breakfast'!AZ6</f>
        <v>46058</v>
      </c>
      <c r="BA6" s="57">
        <f>'C завтраками| Bed and breakfast'!BA6</f>
        <v>46059</v>
      </c>
      <c r="BB6" s="57">
        <f>'C завтраками| Bed and breakfast'!BB6</f>
        <v>46060</v>
      </c>
      <c r="BC6" s="57">
        <f>'C завтраками| Bed and breakfast'!BC6</f>
        <v>46061</v>
      </c>
      <c r="BD6" s="57">
        <f>'C завтраками| Bed and breakfast'!BD6</f>
        <v>46062</v>
      </c>
      <c r="BE6" s="57">
        <f>'C завтраками| Bed and breakfast'!BE6</f>
        <v>46063</v>
      </c>
      <c r="BF6" s="57">
        <f>'C завтраками| Bed and breakfast'!BF6</f>
        <v>46064</v>
      </c>
      <c r="BG6" s="57">
        <f>'C завтраками| Bed and breakfast'!BG6</f>
        <v>46065</v>
      </c>
      <c r="BH6" s="57">
        <f>'C завтраками| Bed and breakfast'!BH6</f>
        <v>46066</v>
      </c>
      <c r="BI6" s="57">
        <f>'C завтраками| Bed and breakfast'!BI6</f>
        <v>46067</v>
      </c>
      <c r="BJ6" s="57">
        <f>'C завтраками| Bed and breakfast'!BJ6</f>
        <v>46068</v>
      </c>
      <c r="BK6" s="57">
        <f>'C завтраками| Bed and breakfast'!BK6</f>
        <v>46069</v>
      </c>
      <c r="BL6" s="57">
        <f>'C завтраками| Bed and breakfast'!BL6</f>
        <v>46070</v>
      </c>
      <c r="BM6" s="57">
        <f>'C завтраками| Bed and breakfast'!BM6</f>
        <v>46071</v>
      </c>
      <c r="BN6" s="57">
        <f>'C завтраками| Bed and breakfast'!BN6</f>
        <v>46072</v>
      </c>
      <c r="BO6" s="57">
        <f>'C завтраками| Bed and breakfast'!BO6</f>
        <v>46073</v>
      </c>
      <c r="BP6" s="57">
        <f>'C завтраками| Bed and breakfast'!BP6</f>
        <v>46074</v>
      </c>
      <c r="BQ6" s="57">
        <f>'C завтраками| Bed and breakfast'!BQ6</f>
        <v>46075</v>
      </c>
      <c r="BR6" s="57">
        <f>'C завтраками| Bed and breakfast'!BR6</f>
        <v>46076</v>
      </c>
      <c r="BS6" s="57">
        <f>'C завтраками| Bed and breakfast'!BS6</f>
        <v>46077</v>
      </c>
      <c r="BT6" s="57">
        <f>'C завтраками| Bed and breakfast'!BT6</f>
        <v>46078</v>
      </c>
      <c r="BU6" s="57">
        <f>'C завтраками| Bed and breakfast'!BU6</f>
        <v>46079</v>
      </c>
      <c r="BV6" s="57">
        <f>'C завтраками| Bed and breakfast'!BV6</f>
        <v>46080</v>
      </c>
      <c r="BW6" s="57">
        <f>'C завтраками| Bed and breakfast'!BW6</f>
        <v>46081</v>
      </c>
      <c r="BX6" s="57">
        <f>'C завтраками| Bed and breakfast'!BX6</f>
        <v>46082</v>
      </c>
      <c r="BY6" s="57">
        <f>'C завтраками| Bed and breakfast'!BY6</f>
        <v>46083</v>
      </c>
      <c r="BZ6" s="57">
        <f>'C завтраками| Bed and breakfast'!BZ6</f>
        <v>46084</v>
      </c>
      <c r="CA6" s="57">
        <f>'C завтраками| Bed and breakfast'!CA6</f>
        <v>46085</v>
      </c>
      <c r="CB6" s="57">
        <f>'C завтраками| Bed and breakfast'!CB6</f>
        <v>46086</v>
      </c>
      <c r="CC6" s="57">
        <f>'C завтраками| Bed and breakfast'!CC6</f>
        <v>46087</v>
      </c>
      <c r="CD6" s="57">
        <f>'C завтраками| Bed and breakfast'!CD6</f>
        <v>46088</v>
      </c>
      <c r="CE6" s="57">
        <f>'C завтраками| Bed and breakfast'!CE6</f>
        <v>46089</v>
      </c>
      <c r="CF6" s="57">
        <f>'C завтраками| Bed and breakfast'!CF6</f>
        <v>46090</v>
      </c>
      <c r="CG6" s="57">
        <f>'C завтраками| Bed and breakfast'!CG6</f>
        <v>46091</v>
      </c>
      <c r="CH6" s="57">
        <f>'C завтраками| Bed and breakfast'!CH6</f>
        <v>46092</v>
      </c>
      <c r="CI6" s="57">
        <f>'C завтраками| Bed and breakfast'!CI6</f>
        <v>46093</v>
      </c>
      <c r="CJ6" s="57">
        <f>'C завтраками| Bed and breakfast'!CJ6</f>
        <v>46094</v>
      </c>
      <c r="CK6" s="57">
        <f>'C завтраками| Bed and breakfast'!CK6</f>
        <v>46095</v>
      </c>
      <c r="CL6" s="57">
        <f>'C завтраками| Bed and breakfast'!CL6</f>
        <v>46096</v>
      </c>
      <c r="CM6" s="57">
        <f>'C завтраками| Bed and breakfast'!CM6</f>
        <v>46097</v>
      </c>
      <c r="CN6" s="57">
        <f>'C завтраками| Bed and breakfast'!CN6</f>
        <v>46098</v>
      </c>
      <c r="CO6" s="57">
        <f>'C завтраками| Bed and breakfast'!CO6</f>
        <v>46099</v>
      </c>
      <c r="CP6" s="57">
        <f>'C завтраками| Bed and breakfast'!CP6</f>
        <v>46100</v>
      </c>
      <c r="CQ6" s="57">
        <f>'C завтраками| Bed and breakfast'!CQ6</f>
        <v>46101</v>
      </c>
      <c r="CR6" s="57">
        <f>'C завтраками| Bed and breakfast'!CR6</f>
        <v>46102</v>
      </c>
      <c r="CS6" s="57">
        <f>'C завтраками| Bed and breakfast'!CS6</f>
        <v>46103</v>
      </c>
      <c r="CT6" s="57">
        <f>'C завтраками| Bed and breakfast'!CT6</f>
        <v>46104</v>
      </c>
      <c r="CU6" s="57">
        <f>'C завтраками| Bed and breakfast'!CU6</f>
        <v>46105</v>
      </c>
      <c r="CV6" s="57">
        <f>'C завтраками| Bed and breakfast'!CV6</f>
        <v>46106</v>
      </c>
      <c r="CW6" s="57">
        <f>'C завтраками| Bed and breakfast'!CW6</f>
        <v>46107</v>
      </c>
      <c r="CX6" s="57">
        <f>'C завтраками| Bed and breakfast'!CX6</f>
        <v>46108</v>
      </c>
      <c r="CY6" s="57">
        <f>'C завтраками| Bed and breakfast'!CY6</f>
        <v>46109</v>
      </c>
      <c r="CZ6" s="57">
        <f>'C завтраками| Bed and breakfast'!CZ6</f>
        <v>46110</v>
      </c>
      <c r="DA6" s="57">
        <f>'C завтраками| Bed and breakfast'!DA6</f>
        <v>46111</v>
      </c>
      <c r="DB6" s="57">
        <f>'C завтраками| Bed and breakfast'!DB6</f>
        <v>46112</v>
      </c>
      <c r="DC6" s="57">
        <f>'C завтраками| Bed and breakfast'!DC6</f>
        <v>46113</v>
      </c>
      <c r="DD6" s="57">
        <f>'C завтраками| Bed and breakfast'!DD6</f>
        <v>46114</v>
      </c>
      <c r="DE6" s="57">
        <f>'C завтраками| Bed and breakfast'!DE6</f>
        <v>46115</v>
      </c>
      <c r="DF6" s="57">
        <f>'C завтраками| Bed and breakfast'!DF6</f>
        <v>46116</v>
      </c>
      <c r="DG6" s="57">
        <f>'C завтраками| Bed and breakfast'!DG6</f>
        <v>46117</v>
      </c>
      <c r="DH6" s="57">
        <f>'C завтраками| Bed and breakfast'!DH6</f>
        <v>46118</v>
      </c>
      <c r="DI6" s="57">
        <f>'C завтраками| Bed and breakfast'!DI6</f>
        <v>46119</v>
      </c>
      <c r="DJ6" s="57">
        <f>'C завтраками| Bed and breakfast'!DJ6</f>
        <v>46120</v>
      </c>
      <c r="DK6" s="57">
        <f>'C завтраками| Bed and breakfast'!DK6</f>
        <v>46121</v>
      </c>
      <c r="DL6" s="57">
        <f>'C завтраками| Bed and breakfast'!DL6</f>
        <v>46122</v>
      </c>
      <c r="DM6" s="57">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c r="A7" s="10" t="s">
        <v>4</v>
      </c>
      <c r="B7" s="11"/>
      <c r="C7" s="11"/>
      <c r="D7" s="11"/>
      <c r="E7" s="11"/>
      <c r="F7" s="11"/>
      <c r="G7" s="11"/>
      <c r="H7" s="11"/>
      <c r="I7" s="11"/>
      <c r="J7" s="11"/>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11"/>
      <c r="DO7" s="11"/>
      <c r="DP7" s="11"/>
      <c r="DQ7" s="11"/>
      <c r="DR7" s="11"/>
      <c r="DS7" s="11"/>
      <c r="DT7" s="11"/>
      <c r="DU7" s="11"/>
      <c r="DV7" s="11"/>
      <c r="DW7" s="11"/>
      <c r="DX7" s="11"/>
      <c r="DY7" s="11"/>
      <c r="DZ7" s="11"/>
      <c r="EA7" s="11"/>
      <c r="EB7" s="11"/>
      <c r="EC7" s="11"/>
      <c r="ED7" s="11"/>
      <c r="EE7" s="11"/>
      <c r="EF7" s="11"/>
    </row>
    <row r="8" spans="1:136">
      <c r="A8" s="92" t="s">
        <v>21</v>
      </c>
      <c r="B8" s="93">
        <f>'C завтраками| Bed and breakfast'!B8-1500</f>
        <v>5500</v>
      </c>
      <c r="C8" s="93">
        <f>'C завтраками| Bed and breakfast'!C8-1500</f>
        <v>5500</v>
      </c>
      <c r="D8" s="93">
        <f>'C завтраками| Bed and breakfast'!D8-1500</f>
        <v>5800</v>
      </c>
      <c r="E8" s="93">
        <f>'C завтраками| Bed and breakfast'!E8-1500</f>
        <v>5800</v>
      </c>
      <c r="F8" s="93">
        <f>'C завтраками| Bed and breakfast'!F8-1500</f>
        <v>7900</v>
      </c>
      <c r="G8" s="93">
        <f>'C завтраками| Bed and breakfast'!G8-1500</f>
        <v>7900</v>
      </c>
      <c r="H8" s="93">
        <f>'C завтраками| Bed and breakfast'!H8-1500</f>
        <v>7900</v>
      </c>
      <c r="I8" s="93">
        <f>'C завтраками| Bed and breakfast'!I8-1500</f>
        <v>9200</v>
      </c>
      <c r="J8" s="93">
        <f>'C завтраками| Bed and breakfast'!J8-1500</f>
        <v>9200</v>
      </c>
      <c r="K8" s="99">
        <f>'C завтраками| Bed and breakfast'!K8-1500</f>
        <v>10600</v>
      </c>
      <c r="L8" s="99">
        <f>'C завтраками| Bed and breakfast'!L8-1500</f>
        <v>13200</v>
      </c>
      <c r="M8" s="99">
        <f>'C завтраками| Bed and breakfast'!M8-1500</f>
        <v>11000</v>
      </c>
      <c r="N8" s="99">
        <f>'C завтраками| Bed and breakfast'!N8-2000</f>
        <v>18900</v>
      </c>
      <c r="O8" s="99">
        <f>'C завтраками| Bed and breakfast'!O8-2000</f>
        <v>23700</v>
      </c>
      <c r="P8" s="99">
        <f>'C завтраками| Bed and breakfast'!P8-2000</f>
        <v>31500</v>
      </c>
      <c r="Q8" s="99">
        <f>'C завтраками| Bed and breakfast'!Q8-2000</f>
        <v>31500</v>
      </c>
      <c r="R8" s="99">
        <f>'C завтраками| Bed and breakfast'!R8-2000</f>
        <v>30200</v>
      </c>
      <c r="S8" s="99">
        <f>'C завтраками| Bed and breakfast'!S8-2000</f>
        <v>30200</v>
      </c>
      <c r="T8" s="99">
        <f>'C завтраками| Bed and breakfast'!T8-2000</f>
        <v>34000</v>
      </c>
      <c r="U8" s="99">
        <f>'C завтраками| Bed and breakfast'!U8-2000</f>
        <v>34000</v>
      </c>
      <c r="V8" s="99">
        <f>'C завтраками| Bed and breakfast'!V8-2000</f>
        <v>32500</v>
      </c>
      <c r="W8" s="99">
        <f>'C завтраками| Bed and breakfast'!W8-2000</f>
        <v>32500</v>
      </c>
      <c r="X8" s="99">
        <f>'C завтраками| Bed and breakfast'!X8-2000</f>
        <v>28900</v>
      </c>
      <c r="Y8" s="99">
        <f>'C завтраками| Bed and breakfast'!Y8-1850</f>
        <v>21600</v>
      </c>
      <c r="Z8" s="99">
        <f>'C завтраками| Bed and breakfast'!Z8-1850</f>
        <v>15600</v>
      </c>
      <c r="AA8" s="99">
        <f>'C завтраками| Bed and breakfast'!AA8-1850</f>
        <v>14900</v>
      </c>
      <c r="AB8" s="99">
        <f>'C завтраками| Bed and breakfast'!AB8-1850</f>
        <v>14900</v>
      </c>
      <c r="AC8" s="99">
        <f>'C завтраками| Bed and breakfast'!AC8-1850</f>
        <v>14900</v>
      </c>
      <c r="AD8" s="99">
        <f>'C завтраками| Bed and breakfast'!AD8-1850</f>
        <v>14200</v>
      </c>
      <c r="AE8" s="99">
        <f>'C завтраками| Bed and breakfast'!AE8-1850</f>
        <v>14200</v>
      </c>
      <c r="AF8" s="99">
        <f>'C завтраками| Bed and breakfast'!AF8-1850</f>
        <v>11600</v>
      </c>
      <c r="AG8" s="99">
        <f>'C завтраками| Bed and breakfast'!AG8-1850</f>
        <v>11600</v>
      </c>
      <c r="AH8" s="99">
        <f>'C завтраками| Bed and breakfast'!AH8-1850</f>
        <v>11600</v>
      </c>
      <c r="AI8" s="99">
        <f>'C завтраками| Bed and breakfast'!AI8-1850</f>
        <v>11600</v>
      </c>
      <c r="AJ8" s="99">
        <f>'C завтраками| Bed and breakfast'!AJ8-1850</f>
        <v>14400</v>
      </c>
      <c r="AK8" s="99">
        <f>'C завтраками| Bed and breakfast'!AK8-1850</f>
        <v>14400</v>
      </c>
      <c r="AL8" s="99">
        <f>'C завтраками| Bed and breakfast'!AL8-1850</f>
        <v>17100</v>
      </c>
      <c r="AM8" s="99">
        <f>'C завтраками| Bed and breakfast'!AM8-1850</f>
        <v>17100</v>
      </c>
      <c r="AN8" s="99">
        <f>'C завтраками| Bed and breakfast'!AN8-1850</f>
        <v>20100</v>
      </c>
      <c r="AO8" s="99">
        <f>'C завтраками| Bed and breakfast'!AO8-1850</f>
        <v>20100</v>
      </c>
      <c r="AP8" s="99">
        <f>'C завтраками| Bed and breakfast'!AP8-1850</f>
        <v>17100</v>
      </c>
      <c r="AQ8" s="99">
        <f>'C завтраками| Bed and breakfast'!AQ8-1850</f>
        <v>17100</v>
      </c>
      <c r="AR8" s="99">
        <f>'C завтраками| Bed and breakfast'!AR8-1850</f>
        <v>18600</v>
      </c>
      <c r="AS8" s="99">
        <f>'C завтраками| Bed and breakfast'!AS8-1850</f>
        <v>18600</v>
      </c>
      <c r="AT8" s="99">
        <f>'C завтраками| Bed and breakfast'!AT8-1850</f>
        <v>18600</v>
      </c>
      <c r="AU8" s="99">
        <f>'C завтраками| Bed and breakfast'!AU8-1850</f>
        <v>18600</v>
      </c>
      <c r="AV8" s="99">
        <f>'C завтраками| Bed and breakfast'!AV8-1850</f>
        <v>18600</v>
      </c>
      <c r="AW8" s="99">
        <f>'C завтраками| Bed and breakfast'!AW8-1850</f>
        <v>18600</v>
      </c>
      <c r="AX8" s="99">
        <f>'C завтраками| Bed and breakfast'!AX8-1850</f>
        <v>20100</v>
      </c>
      <c r="AY8" s="99">
        <f>'C завтраками| Bed and breakfast'!AY8-1850</f>
        <v>20100</v>
      </c>
      <c r="AZ8" s="99">
        <f>'C завтраками| Bed and breakfast'!AZ8-1850</f>
        <v>20100</v>
      </c>
      <c r="BA8" s="99">
        <f>'C завтраками| Bed and breakfast'!BA8-1850</f>
        <v>17100</v>
      </c>
      <c r="BB8" s="99">
        <f>'C завтраками| Bed and breakfast'!BB8-1850</f>
        <v>17100</v>
      </c>
      <c r="BC8" s="99">
        <f>'C завтраками| Bed and breakfast'!BC8-1850</f>
        <v>17100</v>
      </c>
      <c r="BD8" s="99">
        <f>'C завтраками| Bed and breakfast'!BD8-1850</f>
        <v>17100</v>
      </c>
      <c r="BE8" s="99">
        <f>'C завтраками| Bed and breakfast'!BE8-1850</f>
        <v>17100</v>
      </c>
      <c r="BF8" s="99">
        <f>'C завтраками| Bed and breakfast'!BF8-1850</f>
        <v>18600</v>
      </c>
      <c r="BG8" s="99">
        <f>'C завтраками| Bed and breakfast'!BG8-1850</f>
        <v>18600</v>
      </c>
      <c r="BH8" s="99">
        <f>'C завтраками| Bed and breakfast'!BH8-1850</f>
        <v>18600</v>
      </c>
      <c r="BI8" s="99">
        <f>'C завтраками| Bed and breakfast'!BI8-1850</f>
        <v>21600</v>
      </c>
      <c r="BJ8" s="99">
        <f>'C завтраками| Bed and breakfast'!BJ8-1850</f>
        <v>21600</v>
      </c>
      <c r="BK8" s="99">
        <f>'C завтраками| Bed and breakfast'!BK8-1850</f>
        <v>21600</v>
      </c>
      <c r="BL8" s="99">
        <f>'C завтраками| Bed and breakfast'!BL8-1850</f>
        <v>21600</v>
      </c>
      <c r="BM8" s="99">
        <f>'C завтраками| Bed and breakfast'!BM8-1850</f>
        <v>21600</v>
      </c>
      <c r="BN8" s="99">
        <f>'C завтраками| Bed and breakfast'!BN8-1850</f>
        <v>21600</v>
      </c>
      <c r="BO8" s="99">
        <f>'C завтраками| Bed and breakfast'!BO8-1850</f>
        <v>24000</v>
      </c>
      <c r="BP8" s="99">
        <f>'C завтраками| Bed and breakfast'!BP8-1850</f>
        <v>24000</v>
      </c>
      <c r="BQ8" s="99">
        <f>'C завтраками| Bed and breakfast'!BQ8-1850</f>
        <v>27900</v>
      </c>
      <c r="BR8" s="99">
        <f>'C завтраками| Bed and breakfast'!BR8-1850</f>
        <v>30400</v>
      </c>
      <c r="BS8" s="99">
        <f>'C завтраками| Bed and breakfast'!BS8-1850</f>
        <v>30400</v>
      </c>
      <c r="BT8" s="99">
        <f>'C завтраками| Bed and breakfast'!BT8-1850</f>
        <v>30400</v>
      </c>
      <c r="BU8" s="99">
        <f>'C завтраками| Bed and breakfast'!BU8-1850</f>
        <v>30400</v>
      </c>
      <c r="BV8" s="99">
        <f>'C завтраками| Bed and breakfast'!BV8-1850</f>
        <v>30400</v>
      </c>
      <c r="BW8" s="99">
        <f>'C завтраками| Bed and breakfast'!BW8-1850</f>
        <v>21600</v>
      </c>
      <c r="BX8" s="99">
        <f>'C завтраками| Bed and breakfast'!BX8-1850</f>
        <v>17100</v>
      </c>
      <c r="BY8" s="99">
        <f>'C завтраками| Bed and breakfast'!BY8-1850</f>
        <v>17100</v>
      </c>
      <c r="BZ8" s="99">
        <f>'C завтраками| Bed and breakfast'!BZ8-1850</f>
        <v>15600</v>
      </c>
      <c r="CA8" s="99">
        <f>'C завтраками| Bed and breakfast'!CA8-1850</f>
        <v>15600</v>
      </c>
      <c r="CB8" s="99">
        <f>'C завтраками| Bed and breakfast'!CB8-1850</f>
        <v>15600</v>
      </c>
      <c r="CC8" s="99">
        <f>'C завтраками| Bed and breakfast'!CC8-1850</f>
        <v>17100</v>
      </c>
      <c r="CD8" s="99">
        <f>'C завтраками| Bed and breakfast'!CD8-1850</f>
        <v>17100</v>
      </c>
      <c r="CE8" s="99">
        <f>'C завтраками| Bed and breakfast'!CE8-1850</f>
        <v>17100</v>
      </c>
      <c r="CF8" s="99">
        <f>'C завтраками| Bed and breakfast'!CF8-1850</f>
        <v>13500</v>
      </c>
      <c r="CG8" s="99">
        <f>'C завтраками| Bed and breakfast'!CG8-1850</f>
        <v>10300</v>
      </c>
      <c r="CH8" s="99">
        <f>'C завтраками| Bed and breakfast'!CH8-1850</f>
        <v>10300</v>
      </c>
      <c r="CI8" s="99">
        <f>'C завтраками| Bed and breakfast'!CI8-1850</f>
        <v>10300</v>
      </c>
      <c r="CJ8" s="99">
        <f>'C завтраками| Bed and breakfast'!CJ8-1850</f>
        <v>10300</v>
      </c>
      <c r="CK8" s="99">
        <f>'C завтраками| Bed and breakfast'!CK8-1850</f>
        <v>10300</v>
      </c>
      <c r="CL8" s="99">
        <f>'C завтраками| Bed and breakfast'!CL8-1850</f>
        <v>10300</v>
      </c>
      <c r="CM8" s="99">
        <f>'C завтраками| Bed and breakfast'!CM8-1850</f>
        <v>10300</v>
      </c>
      <c r="CN8" s="99">
        <f>'C завтраками| Bed and breakfast'!CN8-1850</f>
        <v>10300</v>
      </c>
      <c r="CO8" s="99">
        <f>'C завтраками| Bed and breakfast'!CO8-1850</f>
        <v>10300</v>
      </c>
      <c r="CP8" s="99">
        <f>'C завтраками| Bed and breakfast'!CP8-1850</f>
        <v>9600</v>
      </c>
      <c r="CQ8" s="99">
        <f>'C завтраками| Bed and breakfast'!CQ8-1850</f>
        <v>9600</v>
      </c>
      <c r="CR8" s="99">
        <f>'C завтраками| Bed and breakfast'!CR8-1850</f>
        <v>9600</v>
      </c>
      <c r="CS8" s="99">
        <f>'C завтраками| Bed and breakfast'!CS8-1850</f>
        <v>8900</v>
      </c>
      <c r="CT8" s="99">
        <f>'C завтраками| Bed and breakfast'!CT8-1850</f>
        <v>8900</v>
      </c>
      <c r="CU8" s="99">
        <f>'C завтраками| Bed and breakfast'!CU8-1850</f>
        <v>8900</v>
      </c>
      <c r="CV8" s="99">
        <f>'C завтраками| Bed and breakfast'!CV8-1850</f>
        <v>8900</v>
      </c>
      <c r="CW8" s="99">
        <f>'C завтраками| Bed and breakfast'!CW8-1850</f>
        <v>8900</v>
      </c>
      <c r="CX8" s="99">
        <f>'C завтраками| Bed and breakfast'!CX8-1850</f>
        <v>8900</v>
      </c>
      <c r="CY8" s="99">
        <f>'C завтраками| Bed and breakfast'!CY8-1850</f>
        <v>8900</v>
      </c>
      <c r="CZ8" s="99">
        <f>'C завтраками| Bed and breakfast'!CZ8-1850</f>
        <v>8200</v>
      </c>
      <c r="DA8" s="99">
        <f>'C завтраками| Bed and breakfast'!DA8-1850</f>
        <v>8200</v>
      </c>
      <c r="DB8" s="99">
        <f>'C завтраками| Bed and breakfast'!DB8-1850</f>
        <v>8200</v>
      </c>
      <c r="DC8" s="99">
        <f>'C завтраками| Bed and breakfast'!DC8-1650</f>
        <v>7700</v>
      </c>
      <c r="DD8" s="99">
        <f>'C завтраками| Bed and breakfast'!DD8-1650</f>
        <v>7700</v>
      </c>
      <c r="DE8" s="99">
        <f>'C завтраками| Bed and breakfast'!DE8-1650</f>
        <v>7700</v>
      </c>
      <c r="DF8" s="99">
        <f>'C завтраками| Bed and breakfast'!DF8-1650</f>
        <v>7700</v>
      </c>
      <c r="DG8" s="99">
        <f>'C завтраками| Bed and breakfast'!DG8-1650</f>
        <v>7700</v>
      </c>
      <c r="DH8" s="99">
        <f>'C завтраками| Bed and breakfast'!DH8-1650</f>
        <v>7200</v>
      </c>
      <c r="DI8" s="99">
        <f>'C завтраками| Bed and breakfast'!DI8-1650</f>
        <v>7200</v>
      </c>
      <c r="DJ8" s="99">
        <f>'C завтраками| Bed and breakfast'!DJ8-1650</f>
        <v>7200</v>
      </c>
      <c r="DK8" s="99">
        <f>'C завтраками| Bed and breakfast'!DK8-1650</f>
        <v>7200</v>
      </c>
      <c r="DL8" s="99">
        <f>'C завтраками| Bed and breakfast'!DL8-1650</f>
        <v>7200</v>
      </c>
      <c r="DM8" s="99">
        <f>'C завтраками| Bed and breakfast'!DM8-1650</f>
        <v>7200</v>
      </c>
      <c r="DN8" s="93">
        <f>'C завтраками| Bed and breakfast'!DN8-1650</f>
        <v>5200</v>
      </c>
      <c r="DO8" s="93">
        <f>'C завтраками| Bed and breakfast'!DO8-1650</f>
        <v>5200</v>
      </c>
      <c r="DP8" s="93">
        <f>'C завтраками| Bed and breakfast'!DP8-1650</f>
        <v>5200</v>
      </c>
      <c r="DQ8" s="93">
        <f>'C завтраками| Bed and breakfast'!DQ8-1650</f>
        <v>5200</v>
      </c>
      <c r="DR8" s="93">
        <f>'C завтраками| Bed and breakfast'!DR8-1650</f>
        <v>5200</v>
      </c>
      <c r="DS8" s="93">
        <f>'C завтраками| Bed and breakfast'!DS8-1650</f>
        <v>5700</v>
      </c>
      <c r="DT8" s="93">
        <f>'C завтраками| Bed and breakfast'!DT8-1650</f>
        <v>5700</v>
      </c>
      <c r="DU8" s="93">
        <f>'C завтраками| Bed and breakfast'!DU8-1650</f>
        <v>5200</v>
      </c>
      <c r="DV8" s="93">
        <f>'C завтраками| Bed and breakfast'!DV8-1650</f>
        <v>5200</v>
      </c>
      <c r="DW8" s="93">
        <f>'C завтраками| Bed and breakfast'!DW8-1650</f>
        <v>5200</v>
      </c>
      <c r="DX8" s="93">
        <f>'C завтраками| Bed and breakfast'!DX8-1650</f>
        <v>5200</v>
      </c>
      <c r="DY8" s="93">
        <f>'C завтраками| Bed and breakfast'!DY8-1650</f>
        <v>5200</v>
      </c>
      <c r="DZ8" s="93">
        <f>'C завтраками| Bed and breakfast'!DZ8-1650</f>
        <v>5700</v>
      </c>
      <c r="EA8" s="93">
        <f>'C завтраками| Bed and breakfast'!EA8-1650</f>
        <v>5700</v>
      </c>
      <c r="EB8" s="93">
        <f>'C завтраками| Bed and breakfast'!EB8-1650</f>
        <v>5200</v>
      </c>
      <c r="EC8" s="93">
        <f>'C завтраками| Bed and breakfast'!EC8-1650</f>
        <v>5200</v>
      </c>
      <c r="ED8" s="93">
        <f>'C завтраками| Bed and breakfast'!ED8-1650</f>
        <v>5200</v>
      </c>
      <c r="EE8" s="93">
        <f>'C завтраками| Bed and breakfast'!EE8-1650</f>
        <v>5200</v>
      </c>
      <c r="EF8" s="93">
        <f>'C завтраками| Bed and breakfast'!EF8-1650</f>
        <v>6200</v>
      </c>
    </row>
    <row r="9" spans="1:136">
      <c r="A9" s="10" t="s">
        <v>5</v>
      </c>
      <c r="B9" s="93"/>
      <c r="C9" s="93"/>
      <c r="D9" s="93"/>
      <c r="E9" s="93"/>
      <c r="F9" s="93"/>
      <c r="G9" s="93"/>
      <c r="H9" s="93"/>
      <c r="I9" s="93"/>
      <c r="J9" s="93"/>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3"/>
      <c r="DO9" s="93"/>
      <c r="DP9" s="93"/>
      <c r="DQ9" s="93"/>
      <c r="DR9" s="93"/>
      <c r="DS9" s="93"/>
      <c r="DT9" s="93"/>
      <c r="DU9" s="93"/>
      <c r="DV9" s="93"/>
      <c r="DW9" s="93"/>
      <c r="DX9" s="93"/>
      <c r="DY9" s="93"/>
      <c r="DZ9" s="93"/>
      <c r="EA9" s="93"/>
      <c r="EB9" s="93"/>
      <c r="EC9" s="93"/>
      <c r="ED9" s="93"/>
      <c r="EE9" s="93"/>
      <c r="EF9" s="93"/>
    </row>
    <row r="10" spans="1:136">
      <c r="A10" s="92" t="s">
        <v>21</v>
      </c>
      <c r="B10" s="93">
        <f>'C завтраками| Bed and breakfast'!B11-1500</f>
        <v>6500</v>
      </c>
      <c r="C10" s="93">
        <f>'C завтраками| Bed and breakfast'!C11-1500</f>
        <v>6500</v>
      </c>
      <c r="D10" s="93">
        <f>'C завтраками| Bed and breakfast'!D11-1500</f>
        <v>6800</v>
      </c>
      <c r="E10" s="93">
        <f>'C завтраками| Bed and breakfast'!E11-1500</f>
        <v>6800</v>
      </c>
      <c r="F10" s="93">
        <f>'C завтраками| Bed and breakfast'!F11-1500</f>
        <v>8900</v>
      </c>
      <c r="G10" s="93">
        <f>'C завтраками| Bed and breakfast'!G11-1500</f>
        <v>8900</v>
      </c>
      <c r="H10" s="93">
        <f>'C завтраками| Bed and breakfast'!H11-1500</f>
        <v>8900</v>
      </c>
      <c r="I10" s="93">
        <f>'C завтраками| Bed and breakfast'!I11-1500</f>
        <v>10200</v>
      </c>
      <c r="J10" s="93">
        <f>'C завтраками| Bed and breakfast'!J11-1500</f>
        <v>10200</v>
      </c>
      <c r="K10" s="99">
        <f>'C завтраками| Bed and breakfast'!K11-1500</f>
        <v>11600</v>
      </c>
      <c r="L10" s="99">
        <f>'C завтраками| Bed and breakfast'!L11-1500</f>
        <v>14200</v>
      </c>
      <c r="M10" s="99">
        <f>'C завтраками| Bed and breakfast'!M11-1500</f>
        <v>12000</v>
      </c>
      <c r="N10" s="99">
        <f>'C завтраками| Bed and breakfast'!N11-2000</f>
        <v>21400</v>
      </c>
      <c r="O10" s="99">
        <f>'C завтраками| Bed and breakfast'!O11-2000</f>
        <v>26200</v>
      </c>
      <c r="P10" s="99">
        <f>'C завтраками| Bed and breakfast'!P11-2000</f>
        <v>34000</v>
      </c>
      <c r="Q10" s="99">
        <f>'C завтраками| Bed and breakfast'!Q11-2000</f>
        <v>34000</v>
      </c>
      <c r="R10" s="99">
        <f>'C завтраками| Bed and breakfast'!R11-2000</f>
        <v>32700</v>
      </c>
      <c r="S10" s="99">
        <f>'C завтраками| Bed and breakfast'!S11-2000</f>
        <v>32700</v>
      </c>
      <c r="T10" s="99">
        <f>'C завтраками| Bed and breakfast'!T11-2000</f>
        <v>36500</v>
      </c>
      <c r="U10" s="99">
        <f>'C завтраками| Bed and breakfast'!U11-2000</f>
        <v>36500</v>
      </c>
      <c r="V10" s="99">
        <f>'C завтраками| Bed and breakfast'!V11-2000</f>
        <v>35000</v>
      </c>
      <c r="W10" s="99">
        <f>'C завтраками| Bed and breakfast'!W11-2000</f>
        <v>35000</v>
      </c>
      <c r="X10" s="99">
        <f>'C завтраками| Bed and breakfast'!X11-2000</f>
        <v>31400</v>
      </c>
      <c r="Y10" s="99">
        <f>'C завтраками| Bed and breakfast'!Y11-1850</f>
        <v>24100</v>
      </c>
      <c r="Z10" s="99">
        <f>'C завтраками| Bed and breakfast'!Z11-1850</f>
        <v>18100</v>
      </c>
      <c r="AA10" s="99">
        <f>'C завтраками| Bed and breakfast'!AA11-1850</f>
        <v>17400</v>
      </c>
      <c r="AB10" s="99">
        <f>'C завтраками| Bed and breakfast'!AB11-1850</f>
        <v>17400</v>
      </c>
      <c r="AC10" s="99">
        <f>'C завтраками| Bed and breakfast'!AC11-1850</f>
        <v>17400</v>
      </c>
      <c r="AD10" s="99">
        <f>'C завтраками| Bed and breakfast'!AD11-1850</f>
        <v>16700</v>
      </c>
      <c r="AE10" s="99">
        <f>'C завтраками| Bed and breakfast'!AE11-1850</f>
        <v>16700</v>
      </c>
      <c r="AF10" s="99">
        <f>'C завтраками| Bed and breakfast'!AF11-1850</f>
        <v>14100</v>
      </c>
      <c r="AG10" s="99">
        <f>'C завтраками| Bed and breakfast'!AG11-1850</f>
        <v>14100</v>
      </c>
      <c r="AH10" s="99">
        <f>'C завтраками| Bed and breakfast'!AH11-1850</f>
        <v>14100</v>
      </c>
      <c r="AI10" s="99">
        <f>'C завтраками| Bed and breakfast'!AI11-1850</f>
        <v>14100</v>
      </c>
      <c r="AJ10" s="99">
        <f>'C завтраками| Bed and breakfast'!AJ11-1850</f>
        <v>16900</v>
      </c>
      <c r="AK10" s="99">
        <f>'C завтраками| Bed and breakfast'!AK11-1850</f>
        <v>16900</v>
      </c>
      <c r="AL10" s="99">
        <f>'C завтраками| Bed and breakfast'!AL11-1850</f>
        <v>19600</v>
      </c>
      <c r="AM10" s="99">
        <f>'C завтраками| Bed and breakfast'!AM11-1850</f>
        <v>19600</v>
      </c>
      <c r="AN10" s="99">
        <f>'C завтраками| Bed and breakfast'!AN11-1850</f>
        <v>22600</v>
      </c>
      <c r="AO10" s="99">
        <f>'C завтраками| Bed and breakfast'!AO11-1850</f>
        <v>22600</v>
      </c>
      <c r="AP10" s="99">
        <f>'C завтраками| Bed and breakfast'!AP11-1850</f>
        <v>19600</v>
      </c>
      <c r="AQ10" s="99">
        <f>'C завтраками| Bed and breakfast'!AQ11-1850</f>
        <v>19600</v>
      </c>
      <c r="AR10" s="99">
        <f>'C завтраками| Bed and breakfast'!AR11-1850</f>
        <v>21100</v>
      </c>
      <c r="AS10" s="99">
        <f>'C завтраками| Bed and breakfast'!AS11-1850</f>
        <v>21100</v>
      </c>
      <c r="AT10" s="99">
        <f>'C завтраками| Bed and breakfast'!AT11-1850</f>
        <v>21100</v>
      </c>
      <c r="AU10" s="99">
        <f>'C завтраками| Bed and breakfast'!AU11-1850</f>
        <v>21100</v>
      </c>
      <c r="AV10" s="99">
        <f>'C завтраками| Bed and breakfast'!AV11-1850</f>
        <v>21100</v>
      </c>
      <c r="AW10" s="99">
        <f>'C завтраками| Bed and breakfast'!AW11-1850</f>
        <v>21100</v>
      </c>
      <c r="AX10" s="99">
        <f>'C завтраками| Bed and breakfast'!AX11-1850</f>
        <v>22600</v>
      </c>
      <c r="AY10" s="99">
        <f>'C завтраками| Bed and breakfast'!AY11-1850</f>
        <v>22600</v>
      </c>
      <c r="AZ10" s="99">
        <f>'C завтраками| Bed and breakfast'!AZ11-1850</f>
        <v>22600</v>
      </c>
      <c r="BA10" s="99">
        <f>'C завтраками| Bed and breakfast'!BA11-1850</f>
        <v>19600</v>
      </c>
      <c r="BB10" s="99">
        <f>'C завтраками| Bed and breakfast'!BB11-1850</f>
        <v>19600</v>
      </c>
      <c r="BC10" s="99">
        <f>'C завтраками| Bed and breakfast'!BC11-1850</f>
        <v>19600</v>
      </c>
      <c r="BD10" s="99">
        <f>'C завтраками| Bed and breakfast'!BD11-1850</f>
        <v>19600</v>
      </c>
      <c r="BE10" s="99">
        <f>'C завтраками| Bed and breakfast'!BE11-1850</f>
        <v>19600</v>
      </c>
      <c r="BF10" s="99">
        <f>'C завтраками| Bed and breakfast'!BF11-1850</f>
        <v>21100</v>
      </c>
      <c r="BG10" s="99">
        <f>'C завтраками| Bed and breakfast'!BG11-1850</f>
        <v>21100</v>
      </c>
      <c r="BH10" s="99">
        <f>'C завтраками| Bed and breakfast'!BH11-1850</f>
        <v>21100</v>
      </c>
      <c r="BI10" s="99">
        <f>'C завтраками| Bed and breakfast'!BI11-1850</f>
        <v>24100</v>
      </c>
      <c r="BJ10" s="99">
        <f>'C завтраками| Bed and breakfast'!BJ11-1850</f>
        <v>24100</v>
      </c>
      <c r="BK10" s="99">
        <f>'C завтраками| Bed and breakfast'!BK11-1850</f>
        <v>24100</v>
      </c>
      <c r="BL10" s="99">
        <f>'C завтраками| Bed and breakfast'!BL11-1850</f>
        <v>24100</v>
      </c>
      <c r="BM10" s="99">
        <f>'C завтраками| Bed and breakfast'!BM11-1850</f>
        <v>24100</v>
      </c>
      <c r="BN10" s="99">
        <f>'C завтраками| Bed and breakfast'!BN11-1850</f>
        <v>24100</v>
      </c>
      <c r="BO10" s="99">
        <f>'C завтраками| Bed and breakfast'!BO11-1850</f>
        <v>26500</v>
      </c>
      <c r="BP10" s="99">
        <f>'C завтраками| Bed and breakfast'!BP11-1850</f>
        <v>26500</v>
      </c>
      <c r="BQ10" s="99">
        <f>'C завтраками| Bed and breakfast'!BQ11-1850</f>
        <v>30400</v>
      </c>
      <c r="BR10" s="99">
        <f>'C завтраками| Bed and breakfast'!BR11-1850</f>
        <v>32900</v>
      </c>
      <c r="BS10" s="99">
        <f>'C завтраками| Bed and breakfast'!BS11-1850</f>
        <v>32900</v>
      </c>
      <c r="BT10" s="99">
        <f>'C завтраками| Bed and breakfast'!BT11-1850</f>
        <v>32900</v>
      </c>
      <c r="BU10" s="99">
        <f>'C завтраками| Bed and breakfast'!BU11-1850</f>
        <v>32900</v>
      </c>
      <c r="BV10" s="99">
        <f>'C завтраками| Bed and breakfast'!BV11-1850</f>
        <v>32900</v>
      </c>
      <c r="BW10" s="99">
        <f>'C завтраками| Bed and breakfast'!BW11-1850</f>
        <v>24100</v>
      </c>
      <c r="BX10" s="99">
        <f>'C завтраками| Bed and breakfast'!BX11-1850</f>
        <v>19600</v>
      </c>
      <c r="BY10" s="99">
        <f>'C завтраками| Bed and breakfast'!BY11-1850</f>
        <v>19600</v>
      </c>
      <c r="BZ10" s="99">
        <f>'C завтраками| Bed and breakfast'!BZ11-1850</f>
        <v>18100</v>
      </c>
      <c r="CA10" s="99">
        <f>'C завтраками| Bed and breakfast'!CA11-1850</f>
        <v>18100</v>
      </c>
      <c r="CB10" s="99">
        <f>'C завтраками| Bed and breakfast'!CB11-1850</f>
        <v>18100</v>
      </c>
      <c r="CC10" s="99">
        <f>'C завтраками| Bed and breakfast'!CC11-1850</f>
        <v>19600</v>
      </c>
      <c r="CD10" s="99">
        <f>'C завтраками| Bed and breakfast'!CD11-1850</f>
        <v>19600</v>
      </c>
      <c r="CE10" s="99">
        <f>'C завтраками| Bed and breakfast'!CE11-1850</f>
        <v>19600</v>
      </c>
      <c r="CF10" s="99">
        <f>'C завтраками| Bed and breakfast'!CF11-1850</f>
        <v>16000</v>
      </c>
      <c r="CG10" s="99">
        <f>'C завтраками| Bed and breakfast'!CG11-1850</f>
        <v>11800</v>
      </c>
      <c r="CH10" s="99">
        <f>'C завтраками| Bed and breakfast'!CH11-1850</f>
        <v>11800</v>
      </c>
      <c r="CI10" s="99">
        <f>'C завтраками| Bed and breakfast'!CI11-1850</f>
        <v>11800</v>
      </c>
      <c r="CJ10" s="99">
        <f>'C завтраками| Bed and breakfast'!CJ11-1850</f>
        <v>11800</v>
      </c>
      <c r="CK10" s="99">
        <f>'C завтраками| Bed and breakfast'!CK11-1850</f>
        <v>11800</v>
      </c>
      <c r="CL10" s="99">
        <f>'C завтраками| Bed and breakfast'!CL11-1850</f>
        <v>11800</v>
      </c>
      <c r="CM10" s="99">
        <f>'C завтраками| Bed and breakfast'!CM11-1850</f>
        <v>11800</v>
      </c>
      <c r="CN10" s="99">
        <f>'C завтраками| Bed and breakfast'!CN11-1850</f>
        <v>11800</v>
      </c>
      <c r="CO10" s="99">
        <f>'C завтраками| Bed and breakfast'!CO11-1850</f>
        <v>11800</v>
      </c>
      <c r="CP10" s="99">
        <f>'C завтраками| Bed and breakfast'!CP11-1850</f>
        <v>11100</v>
      </c>
      <c r="CQ10" s="99">
        <f>'C завтраками| Bed and breakfast'!CQ11-1850</f>
        <v>11100</v>
      </c>
      <c r="CR10" s="99">
        <f>'C завтраками| Bed and breakfast'!CR11-1850</f>
        <v>11100</v>
      </c>
      <c r="CS10" s="99">
        <f>'C завтраками| Bed and breakfast'!CS11-1850</f>
        <v>10400</v>
      </c>
      <c r="CT10" s="99">
        <f>'C завтраками| Bed and breakfast'!CT11-1850</f>
        <v>10400</v>
      </c>
      <c r="CU10" s="99">
        <f>'C завтраками| Bed and breakfast'!CU11-1850</f>
        <v>10400</v>
      </c>
      <c r="CV10" s="99">
        <f>'C завтраками| Bed and breakfast'!CV11-1850</f>
        <v>10400</v>
      </c>
      <c r="CW10" s="99">
        <f>'C завтраками| Bed and breakfast'!CW11-1850</f>
        <v>10400</v>
      </c>
      <c r="CX10" s="99">
        <f>'C завтраками| Bed and breakfast'!CX11-1850</f>
        <v>10400</v>
      </c>
      <c r="CY10" s="99">
        <f>'C завтраками| Bed and breakfast'!CY11-1850</f>
        <v>10400</v>
      </c>
      <c r="CZ10" s="99">
        <f>'C завтраками| Bed and breakfast'!CZ11-1850</f>
        <v>9700</v>
      </c>
      <c r="DA10" s="99">
        <f>'C завтраками| Bed and breakfast'!DA11-1850</f>
        <v>9700</v>
      </c>
      <c r="DB10" s="99">
        <f>'C завтраками| Bed and breakfast'!DB11-1850</f>
        <v>9700</v>
      </c>
      <c r="DC10" s="99">
        <f>'C завтраками| Bed and breakfast'!DC11-1650</f>
        <v>9200</v>
      </c>
      <c r="DD10" s="99">
        <f>'C завтраками| Bed and breakfast'!DD11-1650</f>
        <v>9200</v>
      </c>
      <c r="DE10" s="99">
        <f>'C завтраками| Bed and breakfast'!DE11-1650</f>
        <v>9200</v>
      </c>
      <c r="DF10" s="99">
        <f>'C завтраками| Bed and breakfast'!DF11-1650</f>
        <v>9200</v>
      </c>
      <c r="DG10" s="99">
        <f>'C завтраками| Bed and breakfast'!DG11-1650</f>
        <v>9200</v>
      </c>
      <c r="DH10" s="99">
        <f>'C завтраками| Bed and breakfast'!DH11-1650</f>
        <v>8700</v>
      </c>
      <c r="DI10" s="99">
        <f>'C завтраками| Bed and breakfast'!DI11-1650</f>
        <v>8700</v>
      </c>
      <c r="DJ10" s="99">
        <f>'C завтраками| Bed and breakfast'!DJ11-1650</f>
        <v>8700</v>
      </c>
      <c r="DK10" s="99">
        <f>'C завтраками| Bed and breakfast'!DK11-1650</f>
        <v>8700</v>
      </c>
      <c r="DL10" s="99">
        <f>'C завтраками| Bed and breakfast'!DL11-1650</f>
        <v>8700</v>
      </c>
      <c r="DM10" s="99">
        <f>'C завтраками| Bed and breakfast'!DM11-1650</f>
        <v>8700</v>
      </c>
      <c r="DN10" s="93">
        <f>'C завтраками| Bed and breakfast'!DN11-1650</f>
        <v>6700</v>
      </c>
      <c r="DO10" s="93">
        <f>'C завтраками| Bed and breakfast'!DO11-1650</f>
        <v>6700</v>
      </c>
      <c r="DP10" s="93">
        <f>'C завтраками| Bed and breakfast'!DP11-1650</f>
        <v>6700</v>
      </c>
      <c r="DQ10" s="93">
        <f>'C завтраками| Bed and breakfast'!DQ11-1650</f>
        <v>6700</v>
      </c>
      <c r="DR10" s="93">
        <f>'C завтраками| Bed and breakfast'!DR11-1650</f>
        <v>6700</v>
      </c>
      <c r="DS10" s="93">
        <f>'C завтраками| Bed and breakfast'!DS11-1650</f>
        <v>7200</v>
      </c>
      <c r="DT10" s="93">
        <f>'C завтраками| Bed and breakfast'!DT11-1650</f>
        <v>7200</v>
      </c>
      <c r="DU10" s="93">
        <f>'C завтраками| Bed and breakfast'!DU11-1650</f>
        <v>6700</v>
      </c>
      <c r="DV10" s="93">
        <f>'C завтраками| Bed and breakfast'!DV11-1650</f>
        <v>6700</v>
      </c>
      <c r="DW10" s="93">
        <f>'C завтраками| Bed and breakfast'!DW11-1650</f>
        <v>6700</v>
      </c>
      <c r="DX10" s="93">
        <f>'C завтраками| Bed and breakfast'!DX11-1650</f>
        <v>6700</v>
      </c>
      <c r="DY10" s="93">
        <f>'C завтраками| Bed and breakfast'!DY11-1650</f>
        <v>6700</v>
      </c>
      <c r="DZ10" s="93">
        <f>'C завтраками| Bed and breakfast'!DZ11-1650</f>
        <v>7200</v>
      </c>
      <c r="EA10" s="93">
        <f>'C завтраками| Bed and breakfast'!EA11-1650</f>
        <v>7200</v>
      </c>
      <c r="EB10" s="93">
        <f>'C завтраками| Bed and breakfast'!EB11-1650</f>
        <v>6700</v>
      </c>
      <c r="EC10" s="93">
        <f>'C завтраками| Bed and breakfast'!EC11-1650</f>
        <v>6700</v>
      </c>
      <c r="ED10" s="93">
        <f>'C завтраками| Bed and breakfast'!ED11-1650</f>
        <v>6700</v>
      </c>
      <c r="EE10" s="93">
        <f>'C завтраками| Bed and breakfast'!EE11-1650</f>
        <v>6700</v>
      </c>
      <c r="EF10" s="93">
        <f>'C завтраками| Bed and breakfast'!EF11-1650</f>
        <v>7700</v>
      </c>
    </row>
    <row r="11" spans="1:136" s="11" customFormat="1">
      <c r="A11" s="30" t="s">
        <v>6</v>
      </c>
      <c r="B11" s="93"/>
      <c r="C11" s="93"/>
      <c r="D11" s="93"/>
      <c r="E11" s="93"/>
      <c r="F11" s="93"/>
      <c r="G11" s="93"/>
      <c r="H11" s="93"/>
      <c r="I11" s="93"/>
      <c r="J11" s="93"/>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3"/>
      <c r="DO11" s="93"/>
      <c r="DP11" s="93"/>
      <c r="DQ11" s="93"/>
      <c r="DR11" s="93"/>
      <c r="DS11" s="93"/>
      <c r="DT11" s="93"/>
      <c r="DU11" s="93"/>
      <c r="DV11" s="93"/>
      <c r="DW11" s="93"/>
      <c r="DX11" s="93"/>
      <c r="DY11" s="93"/>
      <c r="DZ11" s="93"/>
      <c r="EA11" s="93"/>
      <c r="EB11" s="93"/>
      <c r="EC11" s="93"/>
      <c r="ED11" s="93"/>
      <c r="EE11" s="93"/>
      <c r="EF11" s="93"/>
    </row>
    <row r="12" spans="1:136" s="11" customFormat="1">
      <c r="A12" s="94" t="s">
        <v>21</v>
      </c>
      <c r="B12" s="93">
        <f>'C завтраками| Bed and breakfast'!B14-1500</f>
        <v>6000</v>
      </c>
      <c r="C12" s="93">
        <f>'C завтраками| Bed and breakfast'!C14-1500</f>
        <v>6000</v>
      </c>
      <c r="D12" s="93">
        <f>'C завтраками| Bed and breakfast'!D14-1500</f>
        <v>6300</v>
      </c>
      <c r="E12" s="93">
        <f>'C завтраками| Bed and breakfast'!E14-1500</f>
        <v>6300</v>
      </c>
      <c r="F12" s="93">
        <f>'C завтраками| Bed and breakfast'!F14-1500</f>
        <v>8400</v>
      </c>
      <c r="G12" s="93">
        <f>'C завтраками| Bed and breakfast'!G14-1500</f>
        <v>8400</v>
      </c>
      <c r="H12" s="93">
        <f>'C завтраками| Bed and breakfast'!H14-1500</f>
        <v>8400</v>
      </c>
      <c r="I12" s="93">
        <f>'C завтраками| Bed and breakfast'!I14-1500</f>
        <v>9700</v>
      </c>
      <c r="J12" s="93">
        <f>'C завтраками| Bed and breakfast'!J14-1500</f>
        <v>9700</v>
      </c>
      <c r="K12" s="99">
        <f>'C завтраками| Bed and breakfast'!K14-1500</f>
        <v>11100</v>
      </c>
      <c r="L12" s="99">
        <f>'C завтраками| Bed and breakfast'!L14-1500</f>
        <v>13700</v>
      </c>
      <c r="M12" s="99">
        <f>'C завтраками| Bed and breakfast'!M14-1500</f>
        <v>11500</v>
      </c>
      <c r="N12" s="99">
        <f>'C завтраками| Bed and breakfast'!N14-2000</f>
        <v>20900</v>
      </c>
      <c r="O12" s="99">
        <f>'C завтраками| Bed and breakfast'!O14-2000</f>
        <v>25700</v>
      </c>
      <c r="P12" s="99">
        <f>'C завтраками| Bed and breakfast'!P14-2000</f>
        <v>33500</v>
      </c>
      <c r="Q12" s="99">
        <f>'C завтраками| Bed and breakfast'!Q14-2000</f>
        <v>33500</v>
      </c>
      <c r="R12" s="99">
        <f>'C завтраками| Bed and breakfast'!R14-2000</f>
        <v>32200</v>
      </c>
      <c r="S12" s="99">
        <f>'C завтраками| Bed and breakfast'!S14-2000</f>
        <v>32200</v>
      </c>
      <c r="T12" s="99">
        <f>'C завтраками| Bed and breakfast'!T14-2000</f>
        <v>36000</v>
      </c>
      <c r="U12" s="99">
        <f>'C завтраками| Bed and breakfast'!U14-2000</f>
        <v>36000</v>
      </c>
      <c r="V12" s="99">
        <f>'C завтраками| Bed and breakfast'!V14-2000</f>
        <v>34500</v>
      </c>
      <c r="W12" s="99">
        <f>'C завтраками| Bed and breakfast'!W14-2000</f>
        <v>34500</v>
      </c>
      <c r="X12" s="99">
        <f>'C завтраками| Bed and breakfast'!X14-2000</f>
        <v>30900</v>
      </c>
      <c r="Y12" s="99">
        <f>'C завтраками| Bed and breakfast'!Y14-1850</f>
        <v>23100</v>
      </c>
      <c r="Z12" s="99">
        <f>'C завтраками| Bed and breakfast'!Z14-1850</f>
        <v>17100</v>
      </c>
      <c r="AA12" s="99">
        <f>'C завтраками| Bed and breakfast'!AA14-1850</f>
        <v>16400</v>
      </c>
      <c r="AB12" s="99">
        <f>'C завтраками| Bed and breakfast'!AB14-1850</f>
        <v>16400</v>
      </c>
      <c r="AC12" s="99">
        <f>'C завтраками| Bed and breakfast'!AC14-1850</f>
        <v>16400</v>
      </c>
      <c r="AD12" s="99">
        <f>'C завтраками| Bed and breakfast'!AD14-1850</f>
        <v>15700</v>
      </c>
      <c r="AE12" s="99">
        <f>'C завтраками| Bed and breakfast'!AE14-1850</f>
        <v>15700</v>
      </c>
      <c r="AF12" s="99">
        <f>'C завтраками| Bed and breakfast'!AF14-1850</f>
        <v>13100</v>
      </c>
      <c r="AG12" s="99">
        <f>'C завтраками| Bed and breakfast'!AG14-1850</f>
        <v>13100</v>
      </c>
      <c r="AH12" s="99">
        <f>'C завтраками| Bed and breakfast'!AH14-1850</f>
        <v>13100</v>
      </c>
      <c r="AI12" s="99">
        <f>'C завтраками| Bed and breakfast'!AI14-1850</f>
        <v>13100</v>
      </c>
      <c r="AJ12" s="99">
        <f>'C завтраками| Bed and breakfast'!AJ14-1850</f>
        <v>15900</v>
      </c>
      <c r="AK12" s="99">
        <f>'C завтраками| Bed and breakfast'!AK14-1850</f>
        <v>15900</v>
      </c>
      <c r="AL12" s="99">
        <f>'C завтраками| Bed and breakfast'!AL14-1850</f>
        <v>18600</v>
      </c>
      <c r="AM12" s="99">
        <f>'C завтраками| Bed and breakfast'!AM14-1850</f>
        <v>18600</v>
      </c>
      <c r="AN12" s="99">
        <f>'C завтраками| Bed and breakfast'!AN14-1850</f>
        <v>21600</v>
      </c>
      <c r="AO12" s="99">
        <f>'C завтраками| Bed and breakfast'!AO14-1850</f>
        <v>21600</v>
      </c>
      <c r="AP12" s="99">
        <f>'C завтраками| Bed and breakfast'!AP14-1850</f>
        <v>18600</v>
      </c>
      <c r="AQ12" s="99">
        <f>'C завтраками| Bed and breakfast'!AQ14-1850</f>
        <v>18600</v>
      </c>
      <c r="AR12" s="99">
        <f>'C завтраками| Bed and breakfast'!AR14-1850</f>
        <v>20100</v>
      </c>
      <c r="AS12" s="99">
        <f>'C завтраками| Bed and breakfast'!AS14-1850</f>
        <v>20100</v>
      </c>
      <c r="AT12" s="99">
        <f>'C завтраками| Bed and breakfast'!AT14-1850</f>
        <v>20100</v>
      </c>
      <c r="AU12" s="99">
        <f>'C завтраками| Bed and breakfast'!AU14-1850</f>
        <v>20100</v>
      </c>
      <c r="AV12" s="99">
        <f>'C завтраками| Bed and breakfast'!AV14-1850</f>
        <v>20100</v>
      </c>
      <c r="AW12" s="99">
        <f>'C завтраками| Bed and breakfast'!AW14-1850</f>
        <v>20100</v>
      </c>
      <c r="AX12" s="99">
        <f>'C завтраками| Bed and breakfast'!AX14-1850</f>
        <v>21600</v>
      </c>
      <c r="AY12" s="99">
        <f>'C завтраками| Bed and breakfast'!AY14-1850</f>
        <v>21600</v>
      </c>
      <c r="AZ12" s="99">
        <f>'C завтраками| Bed and breakfast'!AZ14-1850</f>
        <v>21600</v>
      </c>
      <c r="BA12" s="99">
        <f>'C завтраками| Bed and breakfast'!BA14-1850</f>
        <v>18600</v>
      </c>
      <c r="BB12" s="99">
        <f>'C завтраками| Bed and breakfast'!BB14-1850</f>
        <v>18600</v>
      </c>
      <c r="BC12" s="99">
        <f>'C завтраками| Bed and breakfast'!BC14-1850</f>
        <v>18600</v>
      </c>
      <c r="BD12" s="99">
        <f>'C завтраками| Bed and breakfast'!BD14-1850</f>
        <v>18600</v>
      </c>
      <c r="BE12" s="99">
        <f>'C завтраками| Bed and breakfast'!BE14-1850</f>
        <v>18600</v>
      </c>
      <c r="BF12" s="99">
        <f>'C завтраками| Bed and breakfast'!BF14-1850</f>
        <v>20100</v>
      </c>
      <c r="BG12" s="99">
        <f>'C завтраками| Bed and breakfast'!BG14-1850</f>
        <v>20100</v>
      </c>
      <c r="BH12" s="99">
        <f>'C завтраками| Bed and breakfast'!BH14-1850</f>
        <v>20100</v>
      </c>
      <c r="BI12" s="99">
        <f>'C завтраками| Bed and breakfast'!BI14-1850</f>
        <v>23100</v>
      </c>
      <c r="BJ12" s="99">
        <f>'C завтраками| Bed and breakfast'!BJ14-1850</f>
        <v>23100</v>
      </c>
      <c r="BK12" s="99">
        <f>'C завтраками| Bed and breakfast'!BK14-1850</f>
        <v>23100</v>
      </c>
      <c r="BL12" s="99">
        <f>'C завтраками| Bed and breakfast'!BL14-1850</f>
        <v>23100</v>
      </c>
      <c r="BM12" s="99">
        <f>'C завтраками| Bed and breakfast'!BM14-1850</f>
        <v>23100</v>
      </c>
      <c r="BN12" s="99">
        <f>'C завтраками| Bed and breakfast'!BN14-1850</f>
        <v>23100</v>
      </c>
      <c r="BO12" s="99">
        <f>'C завтраками| Bed and breakfast'!BO14-1850</f>
        <v>25500</v>
      </c>
      <c r="BP12" s="99">
        <f>'C завтраками| Bed and breakfast'!BP14-1850</f>
        <v>25500</v>
      </c>
      <c r="BQ12" s="99">
        <f>'C завтраками| Bed and breakfast'!BQ14-1850</f>
        <v>29400</v>
      </c>
      <c r="BR12" s="99">
        <f>'C завтраками| Bed and breakfast'!BR14-1850</f>
        <v>31900</v>
      </c>
      <c r="BS12" s="99">
        <f>'C завтраками| Bed and breakfast'!BS14-1850</f>
        <v>31900</v>
      </c>
      <c r="BT12" s="99">
        <f>'C завтраками| Bed and breakfast'!BT14-1850</f>
        <v>31900</v>
      </c>
      <c r="BU12" s="99">
        <f>'C завтраками| Bed and breakfast'!BU14-1850</f>
        <v>31900</v>
      </c>
      <c r="BV12" s="99">
        <f>'C завтраками| Bed and breakfast'!BV14-1850</f>
        <v>31900</v>
      </c>
      <c r="BW12" s="99">
        <f>'C завтраками| Bed and breakfast'!BW14-1850</f>
        <v>23100</v>
      </c>
      <c r="BX12" s="99">
        <f>'C завтраками| Bed and breakfast'!BX14-1850</f>
        <v>18600</v>
      </c>
      <c r="BY12" s="99">
        <f>'C завтраками| Bed and breakfast'!BY14-1850</f>
        <v>18600</v>
      </c>
      <c r="BZ12" s="99">
        <f>'C завтраками| Bed and breakfast'!BZ14-1850</f>
        <v>17100</v>
      </c>
      <c r="CA12" s="99">
        <f>'C завтраками| Bed and breakfast'!CA14-1850</f>
        <v>17100</v>
      </c>
      <c r="CB12" s="99">
        <f>'C завтраками| Bed and breakfast'!CB14-1850</f>
        <v>17100</v>
      </c>
      <c r="CC12" s="99">
        <f>'C завтраками| Bed and breakfast'!CC14-1850</f>
        <v>18600</v>
      </c>
      <c r="CD12" s="99">
        <f>'C завтраками| Bed and breakfast'!CD14-1850</f>
        <v>18600</v>
      </c>
      <c r="CE12" s="99">
        <f>'C завтраками| Bed and breakfast'!CE14-1850</f>
        <v>18600</v>
      </c>
      <c r="CF12" s="99">
        <f>'C завтраками| Bed and breakfast'!CF14-1850</f>
        <v>15000</v>
      </c>
      <c r="CG12" s="99">
        <f>'C завтраками| Bed and breakfast'!CG14-1850</f>
        <v>11300</v>
      </c>
      <c r="CH12" s="99">
        <f>'C завтраками| Bed and breakfast'!CH14-1850</f>
        <v>11300</v>
      </c>
      <c r="CI12" s="99">
        <f>'C завтраками| Bed and breakfast'!CI14-1850</f>
        <v>11300</v>
      </c>
      <c r="CJ12" s="99">
        <f>'C завтраками| Bed and breakfast'!CJ14-1850</f>
        <v>11300</v>
      </c>
      <c r="CK12" s="99">
        <f>'C завтраками| Bed and breakfast'!CK14-1850</f>
        <v>11300</v>
      </c>
      <c r="CL12" s="99">
        <f>'C завтраками| Bed and breakfast'!CL14-1850</f>
        <v>11300</v>
      </c>
      <c r="CM12" s="99">
        <f>'C завтраками| Bed and breakfast'!CM14-1850</f>
        <v>11300</v>
      </c>
      <c r="CN12" s="99">
        <f>'C завтраками| Bed and breakfast'!CN14-1850</f>
        <v>11300</v>
      </c>
      <c r="CO12" s="99">
        <f>'C завтраками| Bed and breakfast'!CO14-1850</f>
        <v>11300</v>
      </c>
      <c r="CP12" s="99">
        <f>'C завтраками| Bed and breakfast'!CP14-1850</f>
        <v>10600</v>
      </c>
      <c r="CQ12" s="99">
        <f>'C завтраками| Bed and breakfast'!CQ14-1850</f>
        <v>10600</v>
      </c>
      <c r="CR12" s="99">
        <f>'C завтраками| Bed and breakfast'!CR14-1850</f>
        <v>10600</v>
      </c>
      <c r="CS12" s="99">
        <f>'C завтраками| Bed and breakfast'!CS14-1850</f>
        <v>9900</v>
      </c>
      <c r="CT12" s="99">
        <f>'C завтраками| Bed and breakfast'!CT14-1850</f>
        <v>9900</v>
      </c>
      <c r="CU12" s="99">
        <f>'C завтраками| Bed and breakfast'!CU14-1850</f>
        <v>9900</v>
      </c>
      <c r="CV12" s="99">
        <f>'C завтраками| Bed and breakfast'!CV14-1850</f>
        <v>9900</v>
      </c>
      <c r="CW12" s="99">
        <f>'C завтраками| Bed and breakfast'!CW14-1850</f>
        <v>9900</v>
      </c>
      <c r="CX12" s="99">
        <f>'C завтраками| Bed and breakfast'!CX14-1850</f>
        <v>9900</v>
      </c>
      <c r="CY12" s="99">
        <f>'C завтраками| Bed and breakfast'!CY14-1850</f>
        <v>9900</v>
      </c>
      <c r="CZ12" s="99">
        <f>'C завтраками| Bed and breakfast'!CZ14-1850</f>
        <v>9200</v>
      </c>
      <c r="DA12" s="99">
        <f>'C завтраками| Bed and breakfast'!DA14-1850</f>
        <v>9200</v>
      </c>
      <c r="DB12" s="99">
        <f>'C завтраками| Bed and breakfast'!DB14-1850</f>
        <v>9200</v>
      </c>
      <c r="DC12" s="99">
        <f>'C завтраками| Bed and breakfast'!DC14-1650</f>
        <v>8700</v>
      </c>
      <c r="DD12" s="99">
        <f>'C завтраками| Bed and breakfast'!DD14-1650</f>
        <v>8700</v>
      </c>
      <c r="DE12" s="99">
        <f>'C завтраками| Bed and breakfast'!DE14-1650</f>
        <v>8700</v>
      </c>
      <c r="DF12" s="99">
        <f>'C завтраками| Bed and breakfast'!DF14-1650</f>
        <v>8700</v>
      </c>
      <c r="DG12" s="99">
        <f>'C завтраками| Bed and breakfast'!DG14-1650</f>
        <v>8700</v>
      </c>
      <c r="DH12" s="99">
        <f>'C завтраками| Bed and breakfast'!DH14-1650</f>
        <v>8200</v>
      </c>
      <c r="DI12" s="99">
        <f>'C завтраками| Bed and breakfast'!DI14-1650</f>
        <v>8200</v>
      </c>
      <c r="DJ12" s="99">
        <f>'C завтраками| Bed and breakfast'!DJ14-1650</f>
        <v>8200</v>
      </c>
      <c r="DK12" s="99">
        <f>'C завтраками| Bed and breakfast'!DK14-1650</f>
        <v>8200</v>
      </c>
      <c r="DL12" s="99">
        <f>'C завтраками| Bed and breakfast'!DL14-1650</f>
        <v>8200</v>
      </c>
      <c r="DM12" s="99">
        <f>'C завтраками| Bed and breakfast'!DM14-1650</f>
        <v>8200</v>
      </c>
      <c r="DN12" s="93">
        <f>'C завтраками| Bed and breakfast'!DN14-1650</f>
        <v>6200</v>
      </c>
      <c r="DO12" s="93">
        <f>'C завтраками| Bed and breakfast'!DO14-1650</f>
        <v>6200</v>
      </c>
      <c r="DP12" s="93">
        <f>'C завтраками| Bed and breakfast'!DP14-1650</f>
        <v>6200</v>
      </c>
      <c r="DQ12" s="93">
        <f>'C завтраками| Bed and breakfast'!DQ14-1650</f>
        <v>6200</v>
      </c>
      <c r="DR12" s="93">
        <f>'C завтраками| Bed and breakfast'!DR14-1650</f>
        <v>6200</v>
      </c>
      <c r="DS12" s="93">
        <f>'C завтраками| Bed and breakfast'!DS14-1650</f>
        <v>6700</v>
      </c>
      <c r="DT12" s="93">
        <f>'C завтраками| Bed and breakfast'!DT14-1650</f>
        <v>6700</v>
      </c>
      <c r="DU12" s="93">
        <f>'C завтраками| Bed and breakfast'!DU14-1650</f>
        <v>6200</v>
      </c>
      <c r="DV12" s="93">
        <f>'C завтраками| Bed and breakfast'!DV14-1650</f>
        <v>6200</v>
      </c>
      <c r="DW12" s="93">
        <f>'C завтраками| Bed and breakfast'!DW14-1650</f>
        <v>6200</v>
      </c>
      <c r="DX12" s="93">
        <f>'C завтраками| Bed and breakfast'!DX14-1650</f>
        <v>6200</v>
      </c>
      <c r="DY12" s="93">
        <f>'C завтраками| Bed and breakfast'!DY14-1650</f>
        <v>6200</v>
      </c>
      <c r="DZ12" s="93">
        <f>'C завтраками| Bed and breakfast'!DZ14-1650</f>
        <v>6700</v>
      </c>
      <c r="EA12" s="93">
        <f>'C завтраками| Bed and breakfast'!EA14-1650</f>
        <v>6700</v>
      </c>
      <c r="EB12" s="93">
        <f>'C завтраками| Bed and breakfast'!EB14-1650</f>
        <v>6200</v>
      </c>
      <c r="EC12" s="93">
        <f>'C завтраками| Bed and breakfast'!EC14-1650</f>
        <v>6200</v>
      </c>
      <c r="ED12" s="93">
        <f>'C завтраками| Bed and breakfast'!ED14-1650</f>
        <v>6200</v>
      </c>
      <c r="EE12" s="93">
        <f>'C завтраками| Bed and breakfast'!EE14-1650</f>
        <v>6200</v>
      </c>
      <c r="EF12" s="93">
        <f>'C завтраками| Bed and breakfast'!EF14-1650</f>
        <v>7200</v>
      </c>
    </row>
    <row r="13" spans="1:136">
      <c r="A13" s="14" t="s">
        <v>7</v>
      </c>
      <c r="B13" s="93"/>
      <c r="C13" s="93"/>
      <c r="D13" s="93"/>
      <c r="E13" s="93"/>
      <c r="F13" s="93"/>
      <c r="G13" s="93"/>
      <c r="H13" s="93"/>
      <c r="I13" s="93"/>
      <c r="J13" s="93"/>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3"/>
      <c r="DO13" s="93"/>
      <c r="DP13" s="93"/>
      <c r="DQ13" s="93"/>
      <c r="DR13" s="93"/>
      <c r="DS13" s="93"/>
      <c r="DT13" s="93"/>
      <c r="DU13" s="93"/>
      <c r="DV13" s="93"/>
      <c r="DW13" s="93"/>
      <c r="DX13" s="93"/>
      <c r="DY13" s="93"/>
      <c r="DZ13" s="93"/>
      <c r="EA13" s="93"/>
      <c r="EB13" s="93"/>
      <c r="EC13" s="93"/>
      <c r="ED13" s="93"/>
      <c r="EE13" s="93"/>
      <c r="EF13" s="93"/>
    </row>
    <row r="14" spans="1:136">
      <c r="A14" s="92" t="s">
        <v>21</v>
      </c>
      <c r="B14" s="93">
        <f>'C завтраками| Bed and breakfast'!B17-1500</f>
        <v>10000</v>
      </c>
      <c r="C14" s="93">
        <f>'C завтраками| Bed and breakfast'!C17-1500</f>
        <v>10000</v>
      </c>
      <c r="D14" s="93">
        <f>'C завтраками| Bed and breakfast'!D17-1500</f>
        <v>10300</v>
      </c>
      <c r="E14" s="93">
        <f>'C завтраками| Bed and breakfast'!E17-1500</f>
        <v>10300</v>
      </c>
      <c r="F14" s="93">
        <f>'C завтраками| Bed and breakfast'!F17-1500</f>
        <v>12400</v>
      </c>
      <c r="G14" s="93">
        <f>'C завтраками| Bed and breakfast'!G17-1500</f>
        <v>12400</v>
      </c>
      <c r="H14" s="93">
        <f>'C завтраками| Bed and breakfast'!H17-1500</f>
        <v>12400</v>
      </c>
      <c r="I14" s="93">
        <f>'C завтраками| Bed and breakfast'!I17-1500</f>
        <v>13700</v>
      </c>
      <c r="J14" s="93">
        <f>'C завтраками| Bed and breakfast'!J17-1500</f>
        <v>13700</v>
      </c>
      <c r="K14" s="99">
        <f>'C завтраками| Bed and breakfast'!K17-1500</f>
        <v>15100</v>
      </c>
      <c r="L14" s="99">
        <f>'C завтраками| Bed and breakfast'!L17-1500</f>
        <v>17700</v>
      </c>
      <c r="M14" s="99">
        <f>'C завтраками| Bed and breakfast'!M17-1500</f>
        <v>15500</v>
      </c>
      <c r="N14" s="99">
        <f>'C завтраками| Bed and breakfast'!N17-2000</f>
        <v>27900</v>
      </c>
      <c r="O14" s="99">
        <f>'C завтраками| Bed and breakfast'!O17-2000</f>
        <v>32700</v>
      </c>
      <c r="P14" s="99">
        <f>'C завтраками| Bed and breakfast'!P17-2000</f>
        <v>40500</v>
      </c>
      <c r="Q14" s="99">
        <f>'C завтраками| Bed and breakfast'!Q17-2000</f>
        <v>40500</v>
      </c>
      <c r="R14" s="99">
        <f>'C завтраками| Bed and breakfast'!R17-2000</f>
        <v>39200</v>
      </c>
      <c r="S14" s="99">
        <f>'C завтраками| Bed and breakfast'!S17-2000</f>
        <v>39200</v>
      </c>
      <c r="T14" s="99">
        <f>'C завтраками| Bed and breakfast'!T17-2000</f>
        <v>43000</v>
      </c>
      <c r="U14" s="99">
        <f>'C завтраками| Bed and breakfast'!U17-2000</f>
        <v>43000</v>
      </c>
      <c r="V14" s="99">
        <f>'C завтраками| Bed and breakfast'!V17-2000</f>
        <v>41500</v>
      </c>
      <c r="W14" s="99">
        <f>'C завтраками| Bed and breakfast'!W17-2000</f>
        <v>41500</v>
      </c>
      <c r="X14" s="99">
        <f>'C завтраками| Bed and breakfast'!X17-2000</f>
        <v>37900</v>
      </c>
      <c r="Y14" s="99">
        <f>'C завтраками| Bed and breakfast'!Y17-1850</f>
        <v>30100</v>
      </c>
      <c r="Z14" s="99">
        <f>'C завтраками| Bed and breakfast'!Z17-1850</f>
        <v>24100</v>
      </c>
      <c r="AA14" s="99">
        <f>'C завтраками| Bed and breakfast'!AA17-1850</f>
        <v>23400</v>
      </c>
      <c r="AB14" s="99">
        <f>'C завтраками| Bed and breakfast'!AB17-1850</f>
        <v>23400</v>
      </c>
      <c r="AC14" s="99">
        <f>'C завтраками| Bed and breakfast'!AC17-1850</f>
        <v>23400</v>
      </c>
      <c r="AD14" s="99">
        <f>'C завтраками| Bed and breakfast'!AD17-1850</f>
        <v>22700</v>
      </c>
      <c r="AE14" s="99">
        <f>'C завтраками| Bed and breakfast'!AE17-1850</f>
        <v>22700</v>
      </c>
      <c r="AF14" s="99">
        <f>'C завтраками| Bed and breakfast'!AF17-1850</f>
        <v>20100</v>
      </c>
      <c r="AG14" s="99">
        <f>'C завтраками| Bed and breakfast'!AG17-1850</f>
        <v>20100</v>
      </c>
      <c r="AH14" s="99">
        <f>'C завтраками| Bed and breakfast'!AH17-1850</f>
        <v>20100</v>
      </c>
      <c r="AI14" s="99">
        <f>'C завтраками| Bed and breakfast'!AI17-1850</f>
        <v>20100</v>
      </c>
      <c r="AJ14" s="99">
        <f>'C завтраками| Bed and breakfast'!AJ17-1850</f>
        <v>22900</v>
      </c>
      <c r="AK14" s="99">
        <f>'C завтраками| Bed and breakfast'!AK17-1850</f>
        <v>22900</v>
      </c>
      <c r="AL14" s="99">
        <f>'C завтраками| Bed and breakfast'!AL17-1850</f>
        <v>25600</v>
      </c>
      <c r="AM14" s="99">
        <f>'C завтраками| Bed and breakfast'!AM17-1850</f>
        <v>25600</v>
      </c>
      <c r="AN14" s="99">
        <f>'C завтраками| Bed and breakfast'!AN17-1850</f>
        <v>28600</v>
      </c>
      <c r="AO14" s="99">
        <f>'C завтраками| Bed and breakfast'!AO17-1850</f>
        <v>28600</v>
      </c>
      <c r="AP14" s="99">
        <f>'C завтраками| Bed and breakfast'!AP17-1850</f>
        <v>25600</v>
      </c>
      <c r="AQ14" s="99">
        <f>'C завтраками| Bed and breakfast'!AQ17-1850</f>
        <v>25600</v>
      </c>
      <c r="AR14" s="99">
        <f>'C завтраками| Bed and breakfast'!AR17-1850</f>
        <v>27100</v>
      </c>
      <c r="AS14" s="99">
        <f>'C завтраками| Bed and breakfast'!AS17-1850</f>
        <v>27100</v>
      </c>
      <c r="AT14" s="99">
        <f>'C завтраками| Bed and breakfast'!AT17-1850</f>
        <v>27100</v>
      </c>
      <c r="AU14" s="99">
        <f>'C завтраками| Bed and breakfast'!AU17-1850</f>
        <v>27100</v>
      </c>
      <c r="AV14" s="99">
        <f>'C завтраками| Bed and breakfast'!AV17-1850</f>
        <v>27100</v>
      </c>
      <c r="AW14" s="99">
        <f>'C завтраками| Bed and breakfast'!AW17-1850</f>
        <v>27100</v>
      </c>
      <c r="AX14" s="99">
        <f>'C завтраками| Bed and breakfast'!AX17-1850</f>
        <v>28600</v>
      </c>
      <c r="AY14" s="99">
        <f>'C завтраками| Bed and breakfast'!AY17-1850</f>
        <v>28600</v>
      </c>
      <c r="AZ14" s="99">
        <f>'C завтраками| Bed and breakfast'!AZ17-1850</f>
        <v>28600</v>
      </c>
      <c r="BA14" s="99">
        <f>'C завтраками| Bed and breakfast'!BA17-1850</f>
        <v>25600</v>
      </c>
      <c r="BB14" s="99">
        <f>'C завтраками| Bed and breakfast'!BB17-1850</f>
        <v>25600</v>
      </c>
      <c r="BC14" s="99">
        <f>'C завтраками| Bed and breakfast'!BC17-1850</f>
        <v>25600</v>
      </c>
      <c r="BD14" s="99">
        <f>'C завтраками| Bed and breakfast'!BD17-1850</f>
        <v>25600</v>
      </c>
      <c r="BE14" s="99">
        <f>'C завтраками| Bed and breakfast'!BE17-1850</f>
        <v>25600</v>
      </c>
      <c r="BF14" s="99">
        <f>'C завтраками| Bed and breakfast'!BF17-1850</f>
        <v>27100</v>
      </c>
      <c r="BG14" s="99">
        <f>'C завтраками| Bed and breakfast'!BG17-1850</f>
        <v>27100</v>
      </c>
      <c r="BH14" s="99">
        <f>'C завтраками| Bed and breakfast'!BH17-1850</f>
        <v>27100</v>
      </c>
      <c r="BI14" s="99">
        <f>'C завтраками| Bed and breakfast'!BI17-1850</f>
        <v>30100</v>
      </c>
      <c r="BJ14" s="99">
        <f>'C завтраками| Bed and breakfast'!BJ17-1850</f>
        <v>30100</v>
      </c>
      <c r="BK14" s="99">
        <f>'C завтраками| Bed and breakfast'!BK17-1850</f>
        <v>30100</v>
      </c>
      <c r="BL14" s="99">
        <f>'C завтраками| Bed and breakfast'!BL17-1850</f>
        <v>30100</v>
      </c>
      <c r="BM14" s="99">
        <f>'C завтраками| Bed and breakfast'!BM17-1850</f>
        <v>30100</v>
      </c>
      <c r="BN14" s="99">
        <f>'C завтраками| Bed and breakfast'!BN17-1850</f>
        <v>30100</v>
      </c>
      <c r="BO14" s="99">
        <f>'C завтраками| Bed and breakfast'!BO17-1850</f>
        <v>32500</v>
      </c>
      <c r="BP14" s="99">
        <f>'C завтраками| Bed and breakfast'!BP17-1850</f>
        <v>32500</v>
      </c>
      <c r="BQ14" s="99">
        <f>'C завтраками| Bed and breakfast'!BQ17-1850</f>
        <v>36400</v>
      </c>
      <c r="BR14" s="99">
        <f>'C завтраками| Bed and breakfast'!BR17-1850</f>
        <v>38900</v>
      </c>
      <c r="BS14" s="99">
        <f>'C завтраками| Bed and breakfast'!BS17-1850</f>
        <v>38900</v>
      </c>
      <c r="BT14" s="99">
        <f>'C завтраками| Bed and breakfast'!BT17-1850</f>
        <v>38900</v>
      </c>
      <c r="BU14" s="99">
        <f>'C завтраками| Bed and breakfast'!BU17-1850</f>
        <v>38900</v>
      </c>
      <c r="BV14" s="99">
        <f>'C завтраками| Bed and breakfast'!BV17-1850</f>
        <v>38900</v>
      </c>
      <c r="BW14" s="99">
        <f>'C завтраками| Bed and breakfast'!BW17-1850</f>
        <v>30100</v>
      </c>
      <c r="BX14" s="99">
        <f>'C завтраками| Bed and breakfast'!BX17-1850</f>
        <v>25600</v>
      </c>
      <c r="BY14" s="99">
        <f>'C завтраками| Bed and breakfast'!BY17-1850</f>
        <v>25600</v>
      </c>
      <c r="BZ14" s="99">
        <f>'C завтраками| Bed and breakfast'!BZ17-1850</f>
        <v>24100</v>
      </c>
      <c r="CA14" s="99">
        <f>'C завтраками| Bed and breakfast'!CA17-1850</f>
        <v>24100</v>
      </c>
      <c r="CB14" s="99">
        <f>'C завтраками| Bed and breakfast'!CB17-1850</f>
        <v>24100</v>
      </c>
      <c r="CC14" s="99">
        <f>'C завтраками| Bed and breakfast'!CC17-1850</f>
        <v>25600</v>
      </c>
      <c r="CD14" s="99">
        <f>'C завтраками| Bed and breakfast'!CD17-1850</f>
        <v>25600</v>
      </c>
      <c r="CE14" s="99">
        <f>'C завтраками| Bed and breakfast'!CE17-1850</f>
        <v>25600</v>
      </c>
      <c r="CF14" s="99">
        <f>'C завтраками| Bed and breakfast'!CF17-1850</f>
        <v>22000</v>
      </c>
      <c r="CG14" s="99">
        <f>'C завтраками| Bed and breakfast'!CG17-1850</f>
        <v>16800</v>
      </c>
      <c r="CH14" s="99">
        <f>'C завтраками| Bed and breakfast'!CH17-1850</f>
        <v>16800</v>
      </c>
      <c r="CI14" s="99">
        <f>'C завтраками| Bed and breakfast'!CI17-1850</f>
        <v>16800</v>
      </c>
      <c r="CJ14" s="99">
        <f>'C завтраками| Bed and breakfast'!CJ17-1850</f>
        <v>16800</v>
      </c>
      <c r="CK14" s="99">
        <f>'C завтраками| Bed and breakfast'!CK17-1850</f>
        <v>16800</v>
      </c>
      <c r="CL14" s="99">
        <f>'C завтраками| Bed and breakfast'!CL17-1850</f>
        <v>16800</v>
      </c>
      <c r="CM14" s="99">
        <f>'C завтраками| Bed and breakfast'!CM17-1850</f>
        <v>16800</v>
      </c>
      <c r="CN14" s="99">
        <f>'C завтраками| Bed and breakfast'!CN17-1850</f>
        <v>16800</v>
      </c>
      <c r="CO14" s="99">
        <f>'C завтраками| Bed and breakfast'!CO17-1850</f>
        <v>16800</v>
      </c>
      <c r="CP14" s="99">
        <f>'C завтраками| Bed and breakfast'!CP17-1850</f>
        <v>16100</v>
      </c>
      <c r="CQ14" s="99">
        <f>'C завтраками| Bed and breakfast'!CQ17-1850</f>
        <v>16100</v>
      </c>
      <c r="CR14" s="99">
        <f>'C завтраками| Bed and breakfast'!CR17-1850</f>
        <v>16100</v>
      </c>
      <c r="CS14" s="99">
        <f>'C завтраками| Bed and breakfast'!CS17-1850</f>
        <v>15400</v>
      </c>
      <c r="CT14" s="99">
        <f>'C завтраками| Bed and breakfast'!CT17-1850</f>
        <v>15400</v>
      </c>
      <c r="CU14" s="99">
        <f>'C завтраками| Bed and breakfast'!CU17-1850</f>
        <v>15400</v>
      </c>
      <c r="CV14" s="99">
        <f>'C завтраками| Bed and breakfast'!CV17-1850</f>
        <v>15400</v>
      </c>
      <c r="CW14" s="99">
        <f>'C завтраками| Bed and breakfast'!CW17-1850</f>
        <v>15400</v>
      </c>
      <c r="CX14" s="99">
        <f>'C завтраками| Bed and breakfast'!CX17-1850</f>
        <v>15400</v>
      </c>
      <c r="CY14" s="99">
        <f>'C завтраками| Bed and breakfast'!CY17-1850</f>
        <v>15400</v>
      </c>
      <c r="CZ14" s="99">
        <f>'C завтраками| Bed and breakfast'!CZ17-1850</f>
        <v>14700</v>
      </c>
      <c r="DA14" s="99">
        <f>'C завтраками| Bed and breakfast'!DA17-1850</f>
        <v>14700</v>
      </c>
      <c r="DB14" s="99">
        <f>'C завтраками| Bed and breakfast'!DB17-1850</f>
        <v>14700</v>
      </c>
      <c r="DC14" s="99">
        <f>'C завтраками| Bed and breakfast'!DC17-1650</f>
        <v>13200</v>
      </c>
      <c r="DD14" s="99">
        <f>'C завтраками| Bed and breakfast'!DD17-1650</f>
        <v>13200</v>
      </c>
      <c r="DE14" s="99">
        <f>'C завтраками| Bed and breakfast'!DE17-1650</f>
        <v>13200</v>
      </c>
      <c r="DF14" s="99">
        <f>'C завтраками| Bed and breakfast'!DF17-1650</f>
        <v>13200</v>
      </c>
      <c r="DG14" s="99">
        <f>'C завтраками| Bed and breakfast'!DG17-1650</f>
        <v>13200</v>
      </c>
      <c r="DH14" s="99">
        <f>'C завтраками| Bed and breakfast'!DH17-1650</f>
        <v>12700</v>
      </c>
      <c r="DI14" s="99">
        <f>'C завтраками| Bed and breakfast'!DI17-1650</f>
        <v>12700</v>
      </c>
      <c r="DJ14" s="99">
        <f>'C завтраками| Bed and breakfast'!DJ17-1650</f>
        <v>12700</v>
      </c>
      <c r="DK14" s="99">
        <f>'C завтраками| Bed and breakfast'!DK17-1650</f>
        <v>12700</v>
      </c>
      <c r="DL14" s="99">
        <f>'C завтраками| Bed and breakfast'!DL17-1650</f>
        <v>12700</v>
      </c>
      <c r="DM14" s="99">
        <f>'C завтраками| Bed and breakfast'!DM17-1650</f>
        <v>12700</v>
      </c>
      <c r="DN14" s="93">
        <f>'C завтраками| Bed and breakfast'!DN17-1650</f>
        <v>10700</v>
      </c>
      <c r="DO14" s="93">
        <f>'C завтраками| Bed and breakfast'!DO17-1650</f>
        <v>10700</v>
      </c>
      <c r="DP14" s="93">
        <f>'C завтраками| Bed and breakfast'!DP17-1650</f>
        <v>10700</v>
      </c>
      <c r="DQ14" s="93">
        <f>'C завтраками| Bed and breakfast'!DQ17-1650</f>
        <v>10700</v>
      </c>
      <c r="DR14" s="93">
        <f>'C завтраками| Bed and breakfast'!DR17-1650</f>
        <v>10700</v>
      </c>
      <c r="DS14" s="93">
        <f>'C завтраками| Bed and breakfast'!DS17-1650</f>
        <v>11200</v>
      </c>
      <c r="DT14" s="93">
        <f>'C завтраками| Bed and breakfast'!DT17-1650</f>
        <v>11200</v>
      </c>
      <c r="DU14" s="93">
        <f>'C завтраками| Bed and breakfast'!DU17-1650</f>
        <v>10700</v>
      </c>
      <c r="DV14" s="93">
        <f>'C завтраками| Bed and breakfast'!DV17-1650</f>
        <v>10700</v>
      </c>
      <c r="DW14" s="93">
        <f>'C завтраками| Bed and breakfast'!DW17-1650</f>
        <v>10700</v>
      </c>
      <c r="DX14" s="93">
        <f>'C завтраками| Bed and breakfast'!DX17-1650</f>
        <v>10700</v>
      </c>
      <c r="DY14" s="93">
        <f>'C завтраками| Bed and breakfast'!DY17-1650</f>
        <v>10700</v>
      </c>
      <c r="DZ14" s="93">
        <f>'C завтраками| Bed and breakfast'!DZ17-1650</f>
        <v>11200</v>
      </c>
      <c r="EA14" s="93">
        <f>'C завтраками| Bed and breakfast'!EA17-1650</f>
        <v>11200</v>
      </c>
      <c r="EB14" s="93">
        <f>'C завтраками| Bed and breakfast'!EB17-1650</f>
        <v>10700</v>
      </c>
      <c r="EC14" s="93">
        <f>'C завтраками| Bed and breakfast'!EC17-1650</f>
        <v>10700</v>
      </c>
      <c r="ED14" s="93">
        <f>'C завтраками| Bed and breakfast'!ED17-1650</f>
        <v>10700</v>
      </c>
      <c r="EE14" s="93">
        <f>'C завтраками| Bed and breakfast'!EE17-1650</f>
        <v>10700</v>
      </c>
      <c r="EF14" s="93">
        <f>'C завтраками| Bed and breakfast'!EF17-1650</f>
        <v>11700</v>
      </c>
    </row>
    <row r="15" spans="1:136">
      <c r="A15" s="15" t="s">
        <v>8</v>
      </c>
      <c r="B15" s="93"/>
      <c r="C15" s="93"/>
      <c r="D15" s="93"/>
      <c r="E15" s="93"/>
      <c r="F15" s="93"/>
      <c r="G15" s="93"/>
      <c r="H15" s="93"/>
      <c r="I15" s="93"/>
      <c r="J15" s="93"/>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3"/>
      <c r="DO15" s="93"/>
      <c r="DP15" s="93"/>
      <c r="DQ15" s="93"/>
      <c r="DR15" s="93"/>
      <c r="DS15" s="93"/>
      <c r="DT15" s="93"/>
      <c r="DU15" s="93"/>
      <c r="DV15" s="93"/>
      <c r="DW15" s="93"/>
      <c r="DX15" s="93"/>
      <c r="DY15" s="93"/>
      <c r="DZ15" s="93"/>
      <c r="EA15" s="93"/>
      <c r="EB15" s="93"/>
      <c r="EC15" s="93"/>
      <c r="ED15" s="93"/>
      <c r="EE15" s="93"/>
      <c r="EF15" s="93"/>
    </row>
    <row r="16" spans="1:136">
      <c r="A16" s="92" t="s">
        <v>21</v>
      </c>
      <c r="B16" s="93">
        <f>'C завтраками| Bed and breakfast'!B20-1500</f>
        <v>13000</v>
      </c>
      <c r="C16" s="93">
        <f>'C завтраками| Bed and breakfast'!C20-1500</f>
        <v>13000</v>
      </c>
      <c r="D16" s="93">
        <f>'C завтраками| Bed and breakfast'!D20-1500</f>
        <v>13300</v>
      </c>
      <c r="E16" s="93">
        <f>'C завтраками| Bed and breakfast'!E20-1500</f>
        <v>13300</v>
      </c>
      <c r="F16" s="93">
        <f>'C завтраками| Bed and breakfast'!F20-1500</f>
        <v>15400</v>
      </c>
      <c r="G16" s="93">
        <f>'C завтраками| Bed and breakfast'!G20-1500</f>
        <v>15400</v>
      </c>
      <c r="H16" s="93">
        <f>'C завтраками| Bed and breakfast'!H20-1500</f>
        <v>15400</v>
      </c>
      <c r="I16" s="93">
        <f>'C завтраками| Bed and breakfast'!I20-1500</f>
        <v>16700</v>
      </c>
      <c r="J16" s="93">
        <f>'C завтраками| Bed and breakfast'!J20-1500</f>
        <v>16700</v>
      </c>
      <c r="K16" s="99">
        <f>'C завтраками| Bed and breakfast'!K20-1500</f>
        <v>18100</v>
      </c>
      <c r="L16" s="99">
        <f>'C завтраками| Bed and breakfast'!L20-1500</f>
        <v>20700</v>
      </c>
      <c r="M16" s="99">
        <f>'C завтраками| Bed and breakfast'!M20-1500</f>
        <v>18500</v>
      </c>
      <c r="N16" s="99">
        <f>'C завтраками| Bed and breakfast'!N20-2000</f>
        <v>29400</v>
      </c>
      <c r="O16" s="99">
        <f>'C завтраками| Bed and breakfast'!O20-2000</f>
        <v>34200</v>
      </c>
      <c r="P16" s="99">
        <f>'C завтраками| Bed and breakfast'!P20-2000</f>
        <v>42000</v>
      </c>
      <c r="Q16" s="99">
        <f>'C завтраками| Bed and breakfast'!Q20-2000</f>
        <v>42000</v>
      </c>
      <c r="R16" s="99">
        <f>'C завтраками| Bed and breakfast'!R20-2000</f>
        <v>40700</v>
      </c>
      <c r="S16" s="99">
        <f>'C завтраками| Bed and breakfast'!S20-2000</f>
        <v>40700</v>
      </c>
      <c r="T16" s="99">
        <f>'C завтраками| Bed and breakfast'!T20-2000</f>
        <v>44500</v>
      </c>
      <c r="U16" s="99">
        <f>'C завтраками| Bed and breakfast'!U20-2000</f>
        <v>44500</v>
      </c>
      <c r="V16" s="99">
        <f>'C завтраками| Bed and breakfast'!V20-2000</f>
        <v>43000</v>
      </c>
      <c r="W16" s="99">
        <f>'C завтраками| Bed and breakfast'!W20-2000</f>
        <v>43000</v>
      </c>
      <c r="X16" s="99">
        <f>'C завтраками| Bed and breakfast'!X20-2000</f>
        <v>39400</v>
      </c>
      <c r="Y16" s="99">
        <f>'C завтраками| Bed and breakfast'!Y20-1850</f>
        <v>31600</v>
      </c>
      <c r="Z16" s="99">
        <f>'C завтраками| Bed and breakfast'!Z20-1850</f>
        <v>25600</v>
      </c>
      <c r="AA16" s="99">
        <f>'C завтраками| Bed and breakfast'!AA20-1850</f>
        <v>24900</v>
      </c>
      <c r="AB16" s="99">
        <f>'C завтраками| Bed and breakfast'!AB20-1850</f>
        <v>24900</v>
      </c>
      <c r="AC16" s="99">
        <f>'C завтраками| Bed and breakfast'!AC20-1850</f>
        <v>24900</v>
      </c>
      <c r="AD16" s="99">
        <f>'C завтраками| Bed and breakfast'!AD20-1850</f>
        <v>24200</v>
      </c>
      <c r="AE16" s="99">
        <f>'C завтраками| Bed and breakfast'!AE20-1850</f>
        <v>24200</v>
      </c>
      <c r="AF16" s="99">
        <f>'C завтраками| Bed and breakfast'!AF20-1850</f>
        <v>21600</v>
      </c>
      <c r="AG16" s="99">
        <f>'C завтраками| Bed and breakfast'!AG20-1850</f>
        <v>21600</v>
      </c>
      <c r="AH16" s="99">
        <f>'C завтраками| Bed and breakfast'!AH20-1850</f>
        <v>21600</v>
      </c>
      <c r="AI16" s="99">
        <f>'C завтраками| Bed and breakfast'!AI20-1850</f>
        <v>21600</v>
      </c>
      <c r="AJ16" s="99">
        <f>'C завтраками| Bed and breakfast'!AJ20-1850</f>
        <v>24400</v>
      </c>
      <c r="AK16" s="99">
        <f>'C завтраками| Bed and breakfast'!AK20-1850</f>
        <v>24400</v>
      </c>
      <c r="AL16" s="99">
        <f>'C завтраками| Bed and breakfast'!AL20-1850</f>
        <v>27100</v>
      </c>
      <c r="AM16" s="99">
        <f>'C завтраками| Bed and breakfast'!AM20-1850</f>
        <v>27100</v>
      </c>
      <c r="AN16" s="99">
        <f>'C завтраками| Bed and breakfast'!AN20-1850</f>
        <v>30100</v>
      </c>
      <c r="AO16" s="99">
        <f>'C завтраками| Bed and breakfast'!AO20-1850</f>
        <v>30100</v>
      </c>
      <c r="AP16" s="99">
        <f>'C завтраками| Bed and breakfast'!AP20-1850</f>
        <v>27100</v>
      </c>
      <c r="AQ16" s="99">
        <f>'C завтраками| Bed and breakfast'!AQ20-1850</f>
        <v>27100</v>
      </c>
      <c r="AR16" s="99">
        <f>'C завтраками| Bed and breakfast'!AR20-1850</f>
        <v>28600</v>
      </c>
      <c r="AS16" s="99">
        <f>'C завтраками| Bed and breakfast'!AS20-1850</f>
        <v>28600</v>
      </c>
      <c r="AT16" s="99">
        <f>'C завтраками| Bed and breakfast'!AT20-1850</f>
        <v>28600</v>
      </c>
      <c r="AU16" s="99">
        <f>'C завтраками| Bed and breakfast'!AU20-1850</f>
        <v>28600</v>
      </c>
      <c r="AV16" s="99">
        <f>'C завтраками| Bed and breakfast'!AV20-1850</f>
        <v>28600</v>
      </c>
      <c r="AW16" s="99">
        <f>'C завтраками| Bed and breakfast'!AW20-1850</f>
        <v>28600</v>
      </c>
      <c r="AX16" s="99">
        <f>'C завтраками| Bed and breakfast'!AX20-1850</f>
        <v>30100</v>
      </c>
      <c r="AY16" s="99">
        <f>'C завтраками| Bed and breakfast'!AY20-1850</f>
        <v>30100</v>
      </c>
      <c r="AZ16" s="99">
        <f>'C завтраками| Bed and breakfast'!AZ20-1850</f>
        <v>30100</v>
      </c>
      <c r="BA16" s="99">
        <f>'C завтраками| Bed and breakfast'!BA20-1850</f>
        <v>27100</v>
      </c>
      <c r="BB16" s="99">
        <f>'C завтраками| Bed and breakfast'!BB20-1850</f>
        <v>27100</v>
      </c>
      <c r="BC16" s="99">
        <f>'C завтраками| Bed and breakfast'!BC20-1850</f>
        <v>27100</v>
      </c>
      <c r="BD16" s="99">
        <f>'C завтраками| Bed and breakfast'!BD20-1850</f>
        <v>27100</v>
      </c>
      <c r="BE16" s="99">
        <f>'C завтраками| Bed and breakfast'!BE20-1850</f>
        <v>27100</v>
      </c>
      <c r="BF16" s="99">
        <f>'C завтраками| Bed and breakfast'!BF20-1850</f>
        <v>28600</v>
      </c>
      <c r="BG16" s="99">
        <f>'C завтраками| Bed and breakfast'!BG20-1850</f>
        <v>28600</v>
      </c>
      <c r="BH16" s="99">
        <f>'C завтраками| Bed and breakfast'!BH20-1850</f>
        <v>28600</v>
      </c>
      <c r="BI16" s="99">
        <f>'C завтраками| Bed and breakfast'!BI20-1850</f>
        <v>31600</v>
      </c>
      <c r="BJ16" s="99">
        <f>'C завтраками| Bed and breakfast'!BJ20-1850</f>
        <v>31600</v>
      </c>
      <c r="BK16" s="99">
        <f>'C завтраками| Bed and breakfast'!BK20-1850</f>
        <v>31600</v>
      </c>
      <c r="BL16" s="99">
        <f>'C завтраками| Bed and breakfast'!BL20-1850</f>
        <v>31600</v>
      </c>
      <c r="BM16" s="99">
        <f>'C завтраками| Bed and breakfast'!BM20-1850</f>
        <v>31600</v>
      </c>
      <c r="BN16" s="99">
        <f>'C завтраками| Bed and breakfast'!BN20-1850</f>
        <v>31600</v>
      </c>
      <c r="BO16" s="99">
        <f>'C завтраками| Bed and breakfast'!BO20-1850</f>
        <v>34000</v>
      </c>
      <c r="BP16" s="99">
        <f>'C завтраками| Bed and breakfast'!BP20-1850</f>
        <v>34000</v>
      </c>
      <c r="BQ16" s="99">
        <f>'C завтраками| Bed and breakfast'!BQ20-1850</f>
        <v>37900</v>
      </c>
      <c r="BR16" s="99">
        <f>'C завтраками| Bed and breakfast'!BR20-1850</f>
        <v>40400</v>
      </c>
      <c r="BS16" s="99">
        <f>'C завтраками| Bed and breakfast'!BS20-1850</f>
        <v>40400</v>
      </c>
      <c r="BT16" s="99">
        <f>'C завтраками| Bed and breakfast'!BT20-1850</f>
        <v>40400</v>
      </c>
      <c r="BU16" s="99">
        <f>'C завтраками| Bed and breakfast'!BU20-1850</f>
        <v>40400</v>
      </c>
      <c r="BV16" s="99">
        <f>'C завтраками| Bed and breakfast'!BV20-1850</f>
        <v>40400</v>
      </c>
      <c r="BW16" s="99">
        <f>'C завтраками| Bed and breakfast'!BW20-1850</f>
        <v>31600</v>
      </c>
      <c r="BX16" s="99">
        <f>'C завтраками| Bed and breakfast'!BX20-1850</f>
        <v>27100</v>
      </c>
      <c r="BY16" s="99">
        <f>'C завтраками| Bed and breakfast'!BY20-1850</f>
        <v>27100</v>
      </c>
      <c r="BZ16" s="99">
        <f>'C завтраками| Bed and breakfast'!BZ20-1850</f>
        <v>25600</v>
      </c>
      <c r="CA16" s="99">
        <f>'C завтраками| Bed and breakfast'!CA20-1850</f>
        <v>25600</v>
      </c>
      <c r="CB16" s="99">
        <f>'C завтраками| Bed and breakfast'!CB20-1850</f>
        <v>25600</v>
      </c>
      <c r="CC16" s="99">
        <f>'C завтраками| Bed and breakfast'!CC20-1850</f>
        <v>27100</v>
      </c>
      <c r="CD16" s="99">
        <f>'C завтраками| Bed and breakfast'!CD20-1850</f>
        <v>27100</v>
      </c>
      <c r="CE16" s="99">
        <f>'C завтраками| Bed and breakfast'!CE20-1850</f>
        <v>27100</v>
      </c>
      <c r="CF16" s="99">
        <f>'C завтраками| Bed and breakfast'!CF20-1850</f>
        <v>23500</v>
      </c>
      <c r="CG16" s="99">
        <f>'C завтраками| Bed and breakfast'!CG20-1850</f>
        <v>18800</v>
      </c>
      <c r="CH16" s="99">
        <f>'C завтраками| Bed and breakfast'!CH20-1850</f>
        <v>18800</v>
      </c>
      <c r="CI16" s="99">
        <f>'C завтраками| Bed and breakfast'!CI20-1850</f>
        <v>18800</v>
      </c>
      <c r="CJ16" s="99">
        <f>'C завтраками| Bed and breakfast'!CJ20-1850</f>
        <v>18800</v>
      </c>
      <c r="CK16" s="99">
        <f>'C завтраками| Bed and breakfast'!CK20-1850</f>
        <v>18800</v>
      </c>
      <c r="CL16" s="99">
        <f>'C завтраками| Bed and breakfast'!CL20-1850</f>
        <v>18800</v>
      </c>
      <c r="CM16" s="99">
        <f>'C завтраками| Bed and breakfast'!CM20-1850</f>
        <v>18800</v>
      </c>
      <c r="CN16" s="99">
        <f>'C завтраками| Bed and breakfast'!CN20-1850</f>
        <v>18800</v>
      </c>
      <c r="CO16" s="99">
        <f>'C завтраками| Bed and breakfast'!CO20-1850</f>
        <v>18800</v>
      </c>
      <c r="CP16" s="99">
        <f>'C завтраками| Bed and breakfast'!CP20-1850</f>
        <v>18100</v>
      </c>
      <c r="CQ16" s="99">
        <f>'C завтраками| Bed and breakfast'!CQ20-1850</f>
        <v>18100</v>
      </c>
      <c r="CR16" s="99">
        <f>'C завтраками| Bed and breakfast'!CR20-1850</f>
        <v>18100</v>
      </c>
      <c r="CS16" s="99">
        <f>'C завтраками| Bed and breakfast'!CS20-1850</f>
        <v>17400</v>
      </c>
      <c r="CT16" s="99">
        <f>'C завтраками| Bed and breakfast'!CT20-1850</f>
        <v>17400</v>
      </c>
      <c r="CU16" s="99">
        <f>'C завтраками| Bed and breakfast'!CU20-1850</f>
        <v>17400</v>
      </c>
      <c r="CV16" s="99">
        <f>'C завтраками| Bed and breakfast'!CV20-1850</f>
        <v>17400</v>
      </c>
      <c r="CW16" s="99">
        <f>'C завтраками| Bed and breakfast'!CW20-1850</f>
        <v>17400</v>
      </c>
      <c r="CX16" s="99">
        <f>'C завтраками| Bed and breakfast'!CX20-1850</f>
        <v>17400</v>
      </c>
      <c r="CY16" s="99">
        <f>'C завтраками| Bed and breakfast'!CY20-1850</f>
        <v>17400</v>
      </c>
      <c r="CZ16" s="99">
        <f>'C завтраками| Bed and breakfast'!CZ20-1850</f>
        <v>16700</v>
      </c>
      <c r="DA16" s="99">
        <f>'C завтраками| Bed and breakfast'!DA20-1850</f>
        <v>16700</v>
      </c>
      <c r="DB16" s="99">
        <f>'C завтраками| Bed and breakfast'!DB20-1850</f>
        <v>16700</v>
      </c>
      <c r="DC16" s="99">
        <f>'C завтраками| Bed and breakfast'!DC20-1650</f>
        <v>16200</v>
      </c>
      <c r="DD16" s="99">
        <f>'C завтраками| Bed and breakfast'!DD20-1650</f>
        <v>16200</v>
      </c>
      <c r="DE16" s="99">
        <f>'C завтраками| Bed and breakfast'!DE20-1650</f>
        <v>16200</v>
      </c>
      <c r="DF16" s="99">
        <f>'C завтраками| Bed and breakfast'!DF20-1650</f>
        <v>16200</v>
      </c>
      <c r="DG16" s="99">
        <f>'C завтраками| Bed and breakfast'!DG20-1650</f>
        <v>16200</v>
      </c>
      <c r="DH16" s="99">
        <f>'C завтраками| Bed and breakfast'!DH20-1650</f>
        <v>15700</v>
      </c>
      <c r="DI16" s="99">
        <f>'C завтраками| Bed and breakfast'!DI20-1650</f>
        <v>15700</v>
      </c>
      <c r="DJ16" s="99">
        <f>'C завтраками| Bed and breakfast'!DJ20-1650</f>
        <v>15700</v>
      </c>
      <c r="DK16" s="99">
        <f>'C завтраками| Bed and breakfast'!DK20-1650</f>
        <v>15700</v>
      </c>
      <c r="DL16" s="99">
        <f>'C завтраками| Bed and breakfast'!DL20-1650</f>
        <v>15700</v>
      </c>
      <c r="DM16" s="99">
        <f>'C завтраками| Bed and breakfast'!DM20-1650</f>
        <v>15700</v>
      </c>
      <c r="DN16" s="93">
        <f>'C завтраками| Bed and breakfast'!DN20-1650</f>
        <v>13700</v>
      </c>
      <c r="DO16" s="93">
        <f>'C завтраками| Bed and breakfast'!DO20-1650</f>
        <v>13700</v>
      </c>
      <c r="DP16" s="93">
        <f>'C завтраками| Bed and breakfast'!DP20-1650</f>
        <v>13700</v>
      </c>
      <c r="DQ16" s="93">
        <f>'C завтраками| Bed and breakfast'!DQ20-1650</f>
        <v>13700</v>
      </c>
      <c r="DR16" s="93">
        <f>'C завтраками| Bed and breakfast'!DR20-1650</f>
        <v>13700</v>
      </c>
      <c r="DS16" s="93">
        <f>'C завтраками| Bed and breakfast'!DS20-1650</f>
        <v>14200</v>
      </c>
      <c r="DT16" s="93">
        <f>'C завтраками| Bed and breakfast'!DT20-1650</f>
        <v>14200</v>
      </c>
      <c r="DU16" s="93">
        <f>'C завтраками| Bed and breakfast'!DU20-1650</f>
        <v>13700</v>
      </c>
      <c r="DV16" s="93">
        <f>'C завтраками| Bed and breakfast'!DV20-1650</f>
        <v>13700</v>
      </c>
      <c r="DW16" s="93">
        <f>'C завтраками| Bed and breakfast'!DW20-1650</f>
        <v>13700</v>
      </c>
      <c r="DX16" s="93">
        <f>'C завтраками| Bed and breakfast'!DX20-1650</f>
        <v>13700</v>
      </c>
      <c r="DY16" s="93">
        <f>'C завтраками| Bed and breakfast'!DY20-1650</f>
        <v>13700</v>
      </c>
      <c r="DZ16" s="93">
        <f>'C завтраками| Bed and breakfast'!DZ20-1650</f>
        <v>14200</v>
      </c>
      <c r="EA16" s="93">
        <f>'C завтраками| Bed and breakfast'!EA20-1650</f>
        <v>14200</v>
      </c>
      <c r="EB16" s="93">
        <f>'C завтраками| Bed and breakfast'!EB20-1650</f>
        <v>13700</v>
      </c>
      <c r="EC16" s="93">
        <f>'C завтраками| Bed and breakfast'!EC20-1650</f>
        <v>13700</v>
      </c>
      <c r="ED16" s="93">
        <f>'C завтраками| Bed and breakfast'!ED20-1650</f>
        <v>13700</v>
      </c>
      <c r="EE16" s="93">
        <f>'C завтраками| Bed and breakfast'!EE20-1650</f>
        <v>13700</v>
      </c>
      <c r="EF16" s="93">
        <f>'C завтраками| Bed and breakfast'!EF20-1650</f>
        <v>14700</v>
      </c>
    </row>
    <row r="17" spans="1:1" ht="10.35" customHeight="1">
      <c r="A17" s="95"/>
    </row>
    <row r="18" spans="1:1" ht="16.5" customHeight="1"/>
    <row r="19" spans="1:1" ht="11.45" customHeight="1">
      <c r="A19" s="4" t="s">
        <v>13</v>
      </c>
    </row>
    <row r="20" spans="1:1" ht="12.75" customHeight="1">
      <c r="A20" s="19" t="s">
        <v>14</v>
      </c>
    </row>
    <row r="21" spans="1:1" ht="12.75" customHeight="1">
      <c r="A21" s="19" t="s">
        <v>15</v>
      </c>
    </row>
    <row r="22" spans="1:1" ht="12.75" customHeight="1">
      <c r="A22" s="19" t="s">
        <v>16</v>
      </c>
    </row>
    <row r="23" spans="1:1" ht="12.75" customHeight="1">
      <c r="A23" s="20" t="s">
        <v>17</v>
      </c>
    </row>
    <row r="24" spans="1:1" ht="11.45" customHeight="1">
      <c r="A24" s="19"/>
    </row>
    <row r="25" spans="1:1" ht="11.45" customHeight="1">
      <c r="A25" s="51" t="s">
        <v>18</v>
      </c>
    </row>
    <row r="26" spans="1:1" ht="48">
      <c r="A26" s="52" t="s">
        <v>298</v>
      </c>
    </row>
    <row r="27" spans="1:1">
      <c r="A27" s="21" t="s">
        <v>23</v>
      </c>
    </row>
    <row r="28" spans="1:1">
      <c r="A28" s="26" t="s">
        <v>24</v>
      </c>
    </row>
  </sheetData>
  <pageMargins left="0.7" right="0.7" top="0.75" bottom="0.75" header="0.3" footer="0.3"/>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D39"/>
  <sheetViews>
    <sheetView zoomScale="110" zoomScaleNormal="110" workbookViewId="0">
      <selection activeCell="D13" sqref="D13"/>
    </sheetView>
  </sheetViews>
  <sheetFormatPr defaultColWidth="9.140625" defaultRowHeight="12"/>
  <cols>
    <col min="1" max="1" width="75.28515625" style="2" customWidth="1"/>
    <col min="2" max="16384" width="9.140625" style="2"/>
  </cols>
  <sheetData>
    <row r="1" spans="1:4" ht="12" customHeight="1">
      <c r="A1" s="3" t="s">
        <v>0</v>
      </c>
    </row>
    <row r="2" spans="1:4" ht="12" customHeight="1">
      <c r="A2" s="206" t="s">
        <v>88</v>
      </c>
    </row>
    <row r="3" spans="1:4" ht="10.35" customHeight="1">
      <c r="A3" s="5"/>
    </row>
    <row r="4" spans="1:4" ht="11.45" customHeight="1">
      <c r="A4" s="6" t="s">
        <v>2</v>
      </c>
    </row>
    <row r="5" spans="1:4" s="1" customFormat="1" ht="33.75" customHeight="1">
      <c r="A5" s="7" t="s">
        <v>3</v>
      </c>
      <c r="B5" s="104" t="e">
        <f>'C завтраками| Bed and breakfast'!#REF!</f>
        <v>#REF!</v>
      </c>
      <c r="C5" s="104" t="e">
        <f>'C завтраками| Bed and breakfast'!#REF!</f>
        <v>#REF!</v>
      </c>
      <c r="D5" s="104" t="e">
        <f>'C завтраками| Bed and breakfast'!#REF!</f>
        <v>#REF!</v>
      </c>
    </row>
    <row r="6" spans="1:4">
      <c r="A6" s="7"/>
      <c r="B6" s="104" t="e">
        <f>'C завтраками| Bed and breakfast'!#REF!</f>
        <v>#REF!</v>
      </c>
      <c r="C6" s="104" t="e">
        <f>'C завтраками| Bed and breakfast'!#REF!</f>
        <v>#REF!</v>
      </c>
      <c r="D6" s="104" t="e">
        <f>'C завтраками| Bed and breakfast'!#REF!</f>
        <v>#REF!</v>
      </c>
    </row>
    <row r="7" spans="1:4">
      <c r="A7" s="10" t="s">
        <v>4</v>
      </c>
      <c r="B7" s="11"/>
      <c r="C7" s="11"/>
      <c r="D7" s="11"/>
    </row>
    <row r="8" spans="1:4">
      <c r="A8" s="10">
        <v>1</v>
      </c>
      <c r="B8" s="13" t="e">
        <f>'C завтраками| Bed and breakfast'!#REF!*0.75</f>
        <v>#REF!</v>
      </c>
      <c r="C8" s="13" t="e">
        <f>'C завтраками| Bed and breakfast'!#REF!*0.75</f>
        <v>#REF!</v>
      </c>
      <c r="D8" s="13" t="e">
        <f>'C завтраками| Bed and breakfast'!#REF!*0.75</f>
        <v>#REF!</v>
      </c>
    </row>
    <row r="9" spans="1:4">
      <c r="A9" s="10">
        <v>2</v>
      </c>
      <c r="B9" s="13" t="e">
        <f>'C завтраками| Bed and breakfast'!#REF!*0.75</f>
        <v>#REF!</v>
      </c>
      <c r="C9" s="13" t="e">
        <f>'C завтраками| Bed and breakfast'!#REF!*0.75</f>
        <v>#REF!</v>
      </c>
      <c r="D9" s="13" t="e">
        <f>'C завтраками| Bed and breakfast'!#REF!*0.75</f>
        <v>#REF!</v>
      </c>
    </row>
    <row r="10" spans="1:4">
      <c r="A10" s="10" t="s">
        <v>5</v>
      </c>
      <c r="B10" s="13"/>
      <c r="C10" s="13"/>
      <c r="D10" s="13"/>
    </row>
    <row r="11" spans="1:4">
      <c r="A11" s="10">
        <v>1</v>
      </c>
      <c r="B11" s="13" t="e">
        <f>'C завтраками| Bed and breakfast'!#REF!*0.75</f>
        <v>#REF!</v>
      </c>
      <c r="C11" s="13" t="e">
        <f>'C завтраками| Bed and breakfast'!#REF!*0.75</f>
        <v>#REF!</v>
      </c>
      <c r="D11" s="13" t="e">
        <f>'C завтраками| Bed and breakfast'!#REF!*0.75</f>
        <v>#REF!</v>
      </c>
    </row>
    <row r="12" spans="1:4">
      <c r="A12" s="10">
        <v>2</v>
      </c>
      <c r="B12" s="13" t="e">
        <f>'C завтраками| Bed and breakfast'!#REF!*0.75</f>
        <v>#REF!</v>
      </c>
      <c r="C12" s="13" t="e">
        <f>'C завтраками| Bed and breakfast'!#REF!*0.75</f>
        <v>#REF!</v>
      </c>
      <c r="D12" s="13" t="e">
        <f>'C завтраками| Bed and breakfast'!#REF!*0.75</f>
        <v>#REF!</v>
      </c>
    </row>
    <row r="13" spans="1:4">
      <c r="A13" s="30" t="s">
        <v>6</v>
      </c>
      <c r="B13" s="13"/>
      <c r="C13" s="13"/>
      <c r="D13" s="13"/>
    </row>
    <row r="14" spans="1:4">
      <c r="A14" s="30">
        <v>1</v>
      </c>
      <c r="B14" s="13" t="e">
        <f>'C завтраками| Bed and breakfast'!#REF!*0.75</f>
        <v>#REF!</v>
      </c>
      <c r="C14" s="13" t="e">
        <f>'C завтраками| Bed and breakfast'!#REF!*0.75</f>
        <v>#REF!</v>
      </c>
      <c r="D14" s="13" t="e">
        <f>'C завтраками| Bed and breakfast'!#REF!*0.75</f>
        <v>#REF!</v>
      </c>
    </row>
    <row r="15" spans="1:4">
      <c r="A15" s="30">
        <v>2</v>
      </c>
      <c r="B15" s="13" t="e">
        <f>'C завтраками| Bed and breakfast'!#REF!*0.75</f>
        <v>#REF!</v>
      </c>
      <c r="C15" s="13" t="e">
        <f>'C завтраками| Bed and breakfast'!#REF!*0.75</f>
        <v>#REF!</v>
      </c>
      <c r="D15" s="13" t="e">
        <f>'C завтраками| Bed and breakfast'!#REF!*0.75</f>
        <v>#REF!</v>
      </c>
    </row>
    <row r="16" spans="1:4">
      <c r="A16" s="14" t="s">
        <v>7</v>
      </c>
      <c r="B16" s="13"/>
      <c r="C16" s="13"/>
      <c r="D16" s="13"/>
    </row>
    <row r="17" spans="1:4">
      <c r="A17" s="10">
        <v>1</v>
      </c>
      <c r="B17" s="13" t="e">
        <f>'C завтраками| Bed and breakfast'!#REF!*0.75</f>
        <v>#REF!</v>
      </c>
      <c r="C17" s="13" t="e">
        <f>'C завтраками| Bed and breakfast'!#REF!*0.75</f>
        <v>#REF!</v>
      </c>
      <c r="D17" s="13" t="e">
        <f>'C завтраками| Bed and breakfast'!#REF!*0.75</f>
        <v>#REF!</v>
      </c>
    </row>
    <row r="18" spans="1:4">
      <c r="A18" s="10">
        <v>2</v>
      </c>
      <c r="B18" s="13" t="e">
        <f>'C завтраками| Bed and breakfast'!#REF!*0.75</f>
        <v>#REF!</v>
      </c>
      <c r="C18" s="13" t="e">
        <f>'C завтраками| Bed and breakfast'!#REF!*0.75</f>
        <v>#REF!</v>
      </c>
      <c r="D18" s="13" t="e">
        <f>'C завтраками| Bed and breakfast'!#REF!*0.75</f>
        <v>#REF!</v>
      </c>
    </row>
    <row r="19" spans="1:4">
      <c r="A19" s="15" t="s">
        <v>8</v>
      </c>
      <c r="B19" s="13"/>
      <c r="C19" s="13"/>
      <c r="D19" s="13"/>
    </row>
    <row r="20" spans="1:4">
      <c r="A20" s="10">
        <v>1</v>
      </c>
      <c r="B20" s="13" t="e">
        <f>'C завтраками| Bed and breakfast'!#REF!*0.75</f>
        <v>#REF!</v>
      </c>
      <c r="C20" s="13" t="e">
        <f>'C завтраками| Bed and breakfast'!#REF!*0.75</f>
        <v>#REF!</v>
      </c>
      <c r="D20" s="13" t="e">
        <f>'C завтраками| Bed and breakfast'!#REF!*0.75</f>
        <v>#REF!</v>
      </c>
    </row>
    <row r="21" spans="1:4">
      <c r="A21" s="10">
        <v>2</v>
      </c>
      <c r="B21" s="13" t="e">
        <f>'C завтраками| Bed and breakfast'!#REF!*0.75</f>
        <v>#REF!</v>
      </c>
      <c r="C21" s="13" t="e">
        <f>'C завтраками| Bed and breakfast'!#REF!*0.75</f>
        <v>#REF!</v>
      </c>
      <c r="D21" s="13" t="e">
        <f>'C завтраками| Bed and breakfast'!#REF!*0.75</f>
        <v>#REF!</v>
      </c>
    </row>
    <row r="22" spans="1:4">
      <c r="A22" s="16" t="s">
        <v>9</v>
      </c>
      <c r="B22" s="13"/>
      <c r="C22" s="13"/>
      <c r="D22" s="13"/>
    </row>
    <row r="23" spans="1:4">
      <c r="A23" s="17" t="s">
        <v>10</v>
      </c>
      <c r="B23" s="13" t="e">
        <f>'C завтраками| Bed and breakfast'!#REF!*0.75</f>
        <v>#REF!</v>
      </c>
      <c r="C23" s="13" t="e">
        <f>'C завтраками| Bed and breakfast'!#REF!*0.75</f>
        <v>#REF!</v>
      </c>
      <c r="D23" s="13" t="e">
        <f>'C завтраками| Bed and breakfast'!#REF!*0.75</f>
        <v>#REF!</v>
      </c>
    </row>
    <row r="24" spans="1:4" ht="9.6" customHeight="1"/>
    <row r="25" spans="1:4" ht="11.45" customHeight="1">
      <c r="A25" s="21" t="s">
        <v>13</v>
      </c>
    </row>
    <row r="26" spans="1:4" ht="11.45" customHeight="1">
      <c r="A26" s="20" t="s">
        <v>14</v>
      </c>
    </row>
    <row r="27" spans="1:4" ht="11.45" customHeight="1">
      <c r="A27" s="20" t="s">
        <v>15</v>
      </c>
    </row>
    <row r="28" spans="1:4" ht="26.45" customHeight="1">
      <c r="A28" s="171" t="s">
        <v>16</v>
      </c>
    </row>
    <row r="29" spans="1:4">
      <c r="A29" s="20" t="s">
        <v>17</v>
      </c>
    </row>
    <row r="30" spans="1:4" ht="11.45" customHeight="1"/>
    <row r="31" spans="1:4">
      <c r="A31" s="207" t="s">
        <v>18</v>
      </c>
    </row>
    <row r="32" spans="1:4" ht="72">
      <c r="A32" s="208" t="s">
        <v>89</v>
      </c>
    </row>
    <row r="33" spans="1:1">
      <c r="A33" s="24" t="s">
        <v>70</v>
      </c>
    </row>
    <row r="34" spans="1:1">
      <c r="A34" s="53" t="s">
        <v>90</v>
      </c>
    </row>
    <row r="35" spans="1:1">
      <c r="A35" s="54" t="s">
        <v>91</v>
      </c>
    </row>
    <row r="36" spans="1:1">
      <c r="A36" s="209"/>
    </row>
    <row r="37" spans="1:1">
      <c r="A37" s="24" t="s">
        <v>92</v>
      </c>
    </row>
    <row r="38" spans="1:1">
      <c r="A38" s="210" t="s">
        <v>93</v>
      </c>
    </row>
    <row r="39" spans="1:1">
      <c r="A39" s="210" t="s">
        <v>94</v>
      </c>
    </row>
  </sheetData>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D64"/>
  <sheetViews>
    <sheetView zoomScale="110" zoomScaleNormal="110" workbookViewId="0">
      <selection activeCell="B1" sqref="B1:D1048576"/>
    </sheetView>
  </sheetViews>
  <sheetFormatPr defaultColWidth="9.140625" defaultRowHeight="12"/>
  <cols>
    <col min="1" max="1" width="75.28515625" style="2" customWidth="1"/>
    <col min="2" max="16384" width="9.140625" style="2"/>
  </cols>
  <sheetData>
    <row r="1" spans="1:4" ht="12" customHeight="1">
      <c r="A1" s="3" t="s">
        <v>0</v>
      </c>
    </row>
    <row r="2" spans="1:4" ht="12" customHeight="1">
      <c r="A2" s="206" t="s">
        <v>88</v>
      </c>
    </row>
    <row r="3" spans="1:4" ht="10.35" customHeight="1">
      <c r="A3" s="5"/>
    </row>
    <row r="4" spans="1:4" ht="11.45" customHeight="1">
      <c r="A4" s="6" t="s">
        <v>2</v>
      </c>
    </row>
    <row r="5" spans="1:4" s="1" customFormat="1" ht="33.75" customHeight="1">
      <c r="A5" s="7" t="s">
        <v>3</v>
      </c>
      <c r="B5" s="104" t="e">
        <f>'4=3 | COMISSION'!B5</f>
        <v>#REF!</v>
      </c>
      <c r="C5" s="104" t="e">
        <f>'4=3 | COMISSION'!C5</f>
        <v>#REF!</v>
      </c>
      <c r="D5" s="104" t="e">
        <f>'4=3 | COMISSION'!D5</f>
        <v>#REF!</v>
      </c>
    </row>
    <row r="6" spans="1:4">
      <c r="A6" s="7"/>
      <c r="B6" s="104" t="e">
        <f>'4=3 | COMISSION'!B6</f>
        <v>#REF!</v>
      </c>
      <c r="C6" s="104" t="e">
        <f>'4=3 | COMISSION'!C6</f>
        <v>#REF!</v>
      </c>
      <c r="D6" s="104" t="e">
        <f>'4=3 | COMISSION'!D6</f>
        <v>#REF!</v>
      </c>
    </row>
    <row r="7" spans="1:4">
      <c r="A7" s="10" t="s">
        <v>4</v>
      </c>
      <c r="B7" s="11"/>
      <c r="C7" s="11"/>
      <c r="D7" s="11"/>
    </row>
    <row r="8" spans="1:4">
      <c r="A8" s="10">
        <v>1</v>
      </c>
      <c r="B8" s="13" t="e">
        <f>'4=3 | COMISSION'!B8</f>
        <v>#REF!</v>
      </c>
      <c r="C8" s="13" t="e">
        <f>'4=3 | COMISSION'!C8</f>
        <v>#REF!</v>
      </c>
      <c r="D8" s="13" t="e">
        <f>'4=3 | COMISSION'!D8</f>
        <v>#REF!</v>
      </c>
    </row>
    <row r="9" spans="1:4">
      <c r="A9" s="10">
        <v>2</v>
      </c>
      <c r="B9" s="13" t="e">
        <f>'4=3 | COMISSION'!B9</f>
        <v>#REF!</v>
      </c>
      <c r="C9" s="13" t="e">
        <f>'4=3 | COMISSION'!C9</f>
        <v>#REF!</v>
      </c>
      <c r="D9" s="13" t="e">
        <f>'4=3 | COMISSION'!D9</f>
        <v>#REF!</v>
      </c>
    </row>
    <row r="10" spans="1:4">
      <c r="A10" s="10" t="s">
        <v>5</v>
      </c>
      <c r="B10" s="13"/>
      <c r="C10" s="13"/>
      <c r="D10" s="13"/>
    </row>
    <row r="11" spans="1:4">
      <c r="A11" s="10">
        <v>1</v>
      </c>
      <c r="B11" s="13" t="e">
        <f>'4=3 | COMISSION'!B11</f>
        <v>#REF!</v>
      </c>
      <c r="C11" s="13" t="e">
        <f>'4=3 | COMISSION'!C11</f>
        <v>#REF!</v>
      </c>
      <c r="D11" s="13" t="e">
        <f>'4=3 | COMISSION'!D11</f>
        <v>#REF!</v>
      </c>
    </row>
    <row r="12" spans="1:4">
      <c r="A12" s="10">
        <v>2</v>
      </c>
      <c r="B12" s="13" t="e">
        <f>'4=3 | COMISSION'!B12</f>
        <v>#REF!</v>
      </c>
      <c r="C12" s="13" t="e">
        <f>'4=3 | COMISSION'!C12</f>
        <v>#REF!</v>
      </c>
      <c r="D12" s="13" t="e">
        <f>'4=3 | COMISSION'!D12</f>
        <v>#REF!</v>
      </c>
    </row>
    <row r="13" spans="1:4">
      <c r="A13" s="30" t="s">
        <v>6</v>
      </c>
      <c r="B13" s="13"/>
      <c r="C13" s="13"/>
      <c r="D13" s="13"/>
    </row>
    <row r="14" spans="1:4">
      <c r="A14" s="30">
        <v>1</v>
      </c>
      <c r="B14" s="13" t="e">
        <f>'4=3 | COMISSION'!B14</f>
        <v>#REF!</v>
      </c>
      <c r="C14" s="13" t="e">
        <f>'4=3 | COMISSION'!C14</f>
        <v>#REF!</v>
      </c>
      <c r="D14" s="13" t="e">
        <f>'4=3 | COMISSION'!D14</f>
        <v>#REF!</v>
      </c>
    </row>
    <row r="15" spans="1:4">
      <c r="A15" s="30">
        <v>2</v>
      </c>
      <c r="B15" s="13" t="e">
        <f>'4=3 | COMISSION'!B15</f>
        <v>#REF!</v>
      </c>
      <c r="C15" s="13" t="e">
        <f>'4=3 | COMISSION'!C15</f>
        <v>#REF!</v>
      </c>
      <c r="D15" s="13" t="e">
        <f>'4=3 | COMISSION'!D15</f>
        <v>#REF!</v>
      </c>
    </row>
    <row r="16" spans="1:4">
      <c r="A16" s="14" t="s">
        <v>7</v>
      </c>
      <c r="B16" s="13"/>
      <c r="C16" s="13"/>
      <c r="D16" s="13"/>
    </row>
    <row r="17" spans="1:4">
      <c r="A17" s="10">
        <v>1</v>
      </c>
      <c r="B17" s="13" t="e">
        <f>'4=3 | COMISSION'!B17</f>
        <v>#REF!</v>
      </c>
      <c r="C17" s="13" t="e">
        <f>'4=3 | COMISSION'!C17</f>
        <v>#REF!</v>
      </c>
      <c r="D17" s="13" t="e">
        <f>'4=3 | COMISSION'!D17</f>
        <v>#REF!</v>
      </c>
    </row>
    <row r="18" spans="1:4">
      <c r="A18" s="10">
        <v>2</v>
      </c>
      <c r="B18" s="13" t="e">
        <f>'4=3 | COMISSION'!B18</f>
        <v>#REF!</v>
      </c>
      <c r="C18" s="13" t="e">
        <f>'4=3 | COMISSION'!C18</f>
        <v>#REF!</v>
      </c>
      <c r="D18" s="13" t="e">
        <f>'4=3 | COMISSION'!D18</f>
        <v>#REF!</v>
      </c>
    </row>
    <row r="19" spans="1:4">
      <c r="A19" s="15" t="s">
        <v>8</v>
      </c>
      <c r="B19" s="13"/>
      <c r="C19" s="13"/>
      <c r="D19" s="13"/>
    </row>
    <row r="20" spans="1:4">
      <c r="A20" s="10">
        <v>1</v>
      </c>
      <c r="B20" s="13" t="e">
        <f>'4=3 | COMISSION'!B20</f>
        <v>#REF!</v>
      </c>
      <c r="C20" s="13" t="e">
        <f>'4=3 | COMISSION'!C20</f>
        <v>#REF!</v>
      </c>
      <c r="D20" s="13" t="e">
        <f>'4=3 | COMISSION'!D20</f>
        <v>#REF!</v>
      </c>
    </row>
    <row r="21" spans="1:4">
      <c r="A21" s="10">
        <v>2</v>
      </c>
      <c r="B21" s="13" t="e">
        <f>'4=3 | COMISSION'!B21</f>
        <v>#REF!</v>
      </c>
      <c r="C21" s="13" t="e">
        <f>'4=3 | COMISSION'!C21</f>
        <v>#REF!</v>
      </c>
      <c r="D21" s="13" t="e">
        <f>'4=3 | COMISSION'!D21</f>
        <v>#REF!</v>
      </c>
    </row>
    <row r="22" spans="1:4">
      <c r="A22" s="16" t="s">
        <v>9</v>
      </c>
      <c r="B22" s="13"/>
      <c r="C22" s="13"/>
      <c r="D22" s="13"/>
    </row>
    <row r="23" spans="1:4">
      <c r="A23" s="17" t="s">
        <v>10</v>
      </c>
      <c r="B23" s="13" t="e">
        <f>'4=3 | COMISSION'!B23</f>
        <v>#REF!</v>
      </c>
      <c r="C23" s="13" t="e">
        <f>'4=3 | COMISSION'!C23</f>
        <v>#REF!</v>
      </c>
      <c r="D23" s="13" t="e">
        <f>'4=3 | COMISSION'!D23</f>
        <v>#REF!</v>
      </c>
    </row>
    <row r="24" spans="1:4" hidden="1">
      <c r="A24" s="16" t="s">
        <v>11</v>
      </c>
      <c r="B24" s="13">
        <f>'4=3 | COMISSION'!B24</f>
        <v>0</v>
      </c>
      <c r="C24" s="13">
        <f>'4=3 | COMISSION'!C24</f>
        <v>0</v>
      </c>
      <c r="D24" s="13">
        <f>'4=3 | COMISSION'!D24</f>
        <v>0</v>
      </c>
    </row>
    <row r="25" spans="1:4" hidden="1">
      <c r="A25" s="17" t="s">
        <v>12</v>
      </c>
      <c r="B25" s="13">
        <f>'4=3 | COMISSION'!B25</f>
        <v>0</v>
      </c>
      <c r="C25" s="13">
        <f>'4=3 | COMISSION'!C25</f>
        <v>0</v>
      </c>
      <c r="D25" s="13">
        <f>'4=3 | COMISSION'!D25</f>
        <v>0</v>
      </c>
    </row>
    <row r="26" spans="1:4" ht="17.25" customHeight="1">
      <c r="A26" s="27" t="s">
        <v>41</v>
      </c>
      <c r="B26" s="29"/>
      <c r="C26" s="29"/>
      <c r="D26" s="29"/>
    </row>
    <row r="27" spans="1:4">
      <c r="A27" s="7" t="s">
        <v>3</v>
      </c>
      <c r="B27" s="104" t="e">
        <f t="shared" ref="B27:D27" si="0">B5</f>
        <v>#REF!</v>
      </c>
      <c r="C27" s="104" t="e">
        <f t="shared" si="0"/>
        <v>#REF!</v>
      </c>
      <c r="D27" s="104" t="e">
        <f t="shared" si="0"/>
        <v>#REF!</v>
      </c>
    </row>
    <row r="28" spans="1:4" ht="20.25" customHeight="1">
      <c r="A28" s="7"/>
      <c r="B28" s="104" t="e">
        <f t="shared" ref="B28:D28" si="1">B6</f>
        <v>#REF!</v>
      </c>
      <c r="C28" s="104" t="e">
        <f t="shared" si="1"/>
        <v>#REF!</v>
      </c>
      <c r="D28" s="104" t="e">
        <f t="shared" si="1"/>
        <v>#REF!</v>
      </c>
    </row>
    <row r="29" spans="1:4">
      <c r="A29" s="10" t="s">
        <v>4</v>
      </c>
      <c r="B29" s="11"/>
      <c r="C29" s="11"/>
      <c r="D29" s="11"/>
    </row>
    <row r="30" spans="1:4">
      <c r="A30" s="10">
        <v>1</v>
      </c>
      <c r="B30" s="18" t="e">
        <f t="shared" ref="B30:D30" si="2">ROUNDUP(B8*0.87,)</f>
        <v>#REF!</v>
      </c>
      <c r="C30" s="18" t="e">
        <f t="shared" si="2"/>
        <v>#REF!</v>
      </c>
      <c r="D30" s="18" t="e">
        <f t="shared" si="2"/>
        <v>#REF!</v>
      </c>
    </row>
    <row r="31" spans="1:4">
      <c r="A31" s="10">
        <v>2</v>
      </c>
      <c r="B31" s="18" t="e">
        <f t="shared" ref="B31:D31" si="3">ROUNDUP(B9*0.87,)</f>
        <v>#REF!</v>
      </c>
      <c r="C31" s="18" t="e">
        <f t="shared" si="3"/>
        <v>#REF!</v>
      </c>
      <c r="D31" s="18" t="e">
        <f t="shared" si="3"/>
        <v>#REF!</v>
      </c>
    </row>
    <row r="32" spans="1:4">
      <c r="A32" s="10" t="s">
        <v>5</v>
      </c>
      <c r="B32" s="18"/>
      <c r="C32" s="18"/>
      <c r="D32" s="18"/>
    </row>
    <row r="33" spans="1:4">
      <c r="A33" s="10">
        <v>1</v>
      </c>
      <c r="B33" s="18" t="e">
        <f t="shared" ref="B33:D33" si="4">ROUNDUP(B11*0.87,)</f>
        <v>#REF!</v>
      </c>
      <c r="C33" s="18" t="e">
        <f t="shared" si="4"/>
        <v>#REF!</v>
      </c>
      <c r="D33" s="18" t="e">
        <f t="shared" si="4"/>
        <v>#REF!</v>
      </c>
    </row>
    <row r="34" spans="1:4">
      <c r="A34" s="10">
        <v>2</v>
      </c>
      <c r="B34" s="18" t="e">
        <f t="shared" ref="B34:D34" si="5">ROUNDUP(B12*0.87,)</f>
        <v>#REF!</v>
      </c>
      <c r="C34" s="18" t="e">
        <f t="shared" si="5"/>
        <v>#REF!</v>
      </c>
      <c r="D34" s="18" t="e">
        <f t="shared" si="5"/>
        <v>#REF!</v>
      </c>
    </row>
    <row r="35" spans="1:4">
      <c r="A35" s="30" t="s">
        <v>6</v>
      </c>
      <c r="B35" s="18"/>
      <c r="C35" s="18"/>
      <c r="D35" s="18"/>
    </row>
    <row r="36" spans="1:4">
      <c r="A36" s="30">
        <v>1</v>
      </c>
      <c r="B36" s="18" t="e">
        <f t="shared" ref="B36:D36" si="6">ROUNDUP(B14*0.87,)</f>
        <v>#REF!</v>
      </c>
      <c r="C36" s="18" t="e">
        <f t="shared" si="6"/>
        <v>#REF!</v>
      </c>
      <c r="D36" s="18" t="e">
        <f t="shared" si="6"/>
        <v>#REF!</v>
      </c>
    </row>
    <row r="37" spans="1:4">
      <c r="A37" s="30">
        <v>2</v>
      </c>
      <c r="B37" s="18" t="e">
        <f t="shared" ref="B37:D37" si="7">ROUNDUP(B15*0.87,)</f>
        <v>#REF!</v>
      </c>
      <c r="C37" s="18" t="e">
        <f t="shared" si="7"/>
        <v>#REF!</v>
      </c>
      <c r="D37" s="18" t="e">
        <f t="shared" si="7"/>
        <v>#REF!</v>
      </c>
    </row>
    <row r="38" spans="1:4">
      <c r="A38" s="14" t="s">
        <v>7</v>
      </c>
      <c r="B38" s="18"/>
      <c r="C38" s="18"/>
      <c r="D38" s="18"/>
    </row>
    <row r="39" spans="1:4">
      <c r="A39" s="10">
        <v>1</v>
      </c>
      <c r="B39" s="18" t="e">
        <f t="shared" ref="B39:D39" si="8">ROUNDUP(B17*0.87,)</f>
        <v>#REF!</v>
      </c>
      <c r="C39" s="18" t="e">
        <f t="shared" si="8"/>
        <v>#REF!</v>
      </c>
      <c r="D39" s="18" t="e">
        <f t="shared" si="8"/>
        <v>#REF!</v>
      </c>
    </row>
    <row r="40" spans="1:4">
      <c r="A40" s="10">
        <v>2</v>
      </c>
      <c r="B40" s="18" t="e">
        <f t="shared" ref="B40:D40" si="9">ROUNDUP(B18*0.87,)</f>
        <v>#REF!</v>
      </c>
      <c r="C40" s="18" t="e">
        <f t="shared" si="9"/>
        <v>#REF!</v>
      </c>
      <c r="D40" s="18" t="e">
        <f t="shared" si="9"/>
        <v>#REF!</v>
      </c>
    </row>
    <row r="41" spans="1:4">
      <c r="A41" s="15" t="s">
        <v>66</v>
      </c>
      <c r="B41" s="18"/>
      <c r="C41" s="18"/>
      <c r="D41" s="18"/>
    </row>
    <row r="42" spans="1:4">
      <c r="A42" s="10">
        <v>1</v>
      </c>
      <c r="B42" s="18" t="e">
        <f t="shared" ref="B42:D42" si="10">ROUNDUP(B20*0.87,)</f>
        <v>#REF!</v>
      </c>
      <c r="C42" s="18" t="e">
        <f t="shared" si="10"/>
        <v>#REF!</v>
      </c>
      <c r="D42" s="18" t="e">
        <f t="shared" si="10"/>
        <v>#REF!</v>
      </c>
    </row>
    <row r="43" spans="1:4">
      <c r="A43" s="10">
        <v>2</v>
      </c>
      <c r="B43" s="18" t="e">
        <f t="shared" ref="B43:D43" si="11">ROUNDUP(B21*0.87,)</f>
        <v>#REF!</v>
      </c>
      <c r="C43" s="18" t="e">
        <f t="shared" si="11"/>
        <v>#REF!</v>
      </c>
      <c r="D43" s="18" t="e">
        <f t="shared" si="11"/>
        <v>#REF!</v>
      </c>
    </row>
    <row r="44" spans="1:4">
      <c r="A44" s="16" t="s">
        <v>9</v>
      </c>
      <c r="B44" s="18"/>
      <c r="C44" s="18"/>
      <c r="D44" s="18"/>
    </row>
    <row r="45" spans="1:4">
      <c r="A45" s="17" t="s">
        <v>10</v>
      </c>
      <c r="B45" s="18" t="e">
        <f t="shared" ref="B45:D45" si="12">ROUNDUP(B23*0.87,)</f>
        <v>#REF!</v>
      </c>
      <c r="C45" s="18" t="e">
        <f t="shared" si="12"/>
        <v>#REF!</v>
      </c>
      <c r="D45" s="18" t="e">
        <f t="shared" si="12"/>
        <v>#REF!</v>
      </c>
    </row>
    <row r="46" spans="1:4" hidden="1">
      <c r="A46" s="16" t="s">
        <v>11</v>
      </c>
    </row>
    <row r="47" spans="1:4" hidden="1">
      <c r="A47" s="17" t="s">
        <v>12</v>
      </c>
    </row>
    <row r="48" spans="1:4" ht="11.45" customHeight="1">
      <c r="A48" s="111"/>
    </row>
    <row r="49" spans="1:1" ht="12" customHeight="1"/>
    <row r="50" spans="1:1" ht="9.6" customHeight="1"/>
    <row r="51" spans="1:1" ht="11.45" customHeight="1">
      <c r="A51" s="21" t="s">
        <v>13</v>
      </c>
    </row>
    <row r="52" spans="1:1" ht="11.45" customHeight="1">
      <c r="A52" s="20" t="s">
        <v>14</v>
      </c>
    </row>
    <row r="53" spans="1:1" ht="11.45" customHeight="1">
      <c r="A53" s="20" t="s">
        <v>15</v>
      </c>
    </row>
    <row r="54" spans="1:1" ht="26.45" customHeight="1">
      <c r="A54" s="171" t="s">
        <v>16</v>
      </c>
    </row>
    <row r="55" spans="1:1">
      <c r="A55" s="20" t="s">
        <v>17</v>
      </c>
    </row>
    <row r="56" spans="1:1" ht="11.45" customHeight="1"/>
    <row r="57" spans="1:1" ht="72">
      <c r="A57" s="208" t="s">
        <v>89</v>
      </c>
    </row>
    <row r="58" spans="1:1">
      <c r="A58" s="24" t="s">
        <v>70</v>
      </c>
    </row>
    <row r="59" spans="1:1">
      <c r="A59" s="53" t="s">
        <v>90</v>
      </c>
    </row>
    <row r="60" spans="1:1">
      <c r="A60" s="54" t="s">
        <v>91</v>
      </c>
    </row>
    <row r="61" spans="1:1">
      <c r="A61" s="209"/>
    </row>
    <row r="62" spans="1:1">
      <c r="A62" s="24" t="s">
        <v>92</v>
      </c>
    </row>
    <row r="63" spans="1:1">
      <c r="A63" s="210" t="s">
        <v>93</v>
      </c>
    </row>
    <row r="64" spans="1:1">
      <c r="A64" s="210" t="s">
        <v>94</v>
      </c>
    </row>
  </sheetData>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D64"/>
  <sheetViews>
    <sheetView zoomScale="110" zoomScaleNormal="110" workbookViewId="0">
      <selection activeCell="B1" sqref="B1:D1048576"/>
    </sheetView>
  </sheetViews>
  <sheetFormatPr defaultColWidth="9.140625" defaultRowHeight="12"/>
  <cols>
    <col min="1" max="1" width="75.28515625" style="2" customWidth="1"/>
    <col min="2" max="16384" width="9.140625" style="2"/>
  </cols>
  <sheetData>
    <row r="1" spans="1:4" ht="12" customHeight="1">
      <c r="A1" s="3" t="s">
        <v>0</v>
      </c>
    </row>
    <row r="2" spans="1:4" ht="12" customHeight="1">
      <c r="A2" s="206" t="s">
        <v>88</v>
      </c>
    </row>
    <row r="3" spans="1:4" ht="10.35" customHeight="1">
      <c r="A3" s="5"/>
    </row>
    <row r="4" spans="1:4" ht="11.45" customHeight="1">
      <c r="A4" s="6" t="s">
        <v>2</v>
      </c>
    </row>
    <row r="5" spans="1:4" s="1" customFormat="1" ht="33.75" customHeight="1">
      <c r="A5" s="7" t="s">
        <v>3</v>
      </c>
      <c r="B5" s="104" t="e">
        <f>'4=3 | COMISSION'!B5</f>
        <v>#REF!</v>
      </c>
      <c r="C5" s="104" t="e">
        <f>'4=3 | COMISSION'!C5</f>
        <v>#REF!</v>
      </c>
      <c r="D5" s="104" t="e">
        <f>'4=3 | COMISSION'!D5</f>
        <v>#REF!</v>
      </c>
    </row>
    <row r="6" spans="1:4">
      <c r="A6" s="7"/>
      <c r="B6" s="104" t="e">
        <f>'4=3 | COMISSION'!B6</f>
        <v>#REF!</v>
      </c>
      <c r="C6" s="104" t="e">
        <f>'4=3 | COMISSION'!C6</f>
        <v>#REF!</v>
      </c>
      <c r="D6" s="104" t="e">
        <f>'4=3 | COMISSION'!D6</f>
        <v>#REF!</v>
      </c>
    </row>
    <row r="7" spans="1:4">
      <c r="A7" s="10" t="s">
        <v>4</v>
      </c>
      <c r="B7" s="11"/>
      <c r="C7" s="11"/>
      <c r="D7" s="11"/>
    </row>
    <row r="8" spans="1:4">
      <c r="A8" s="10">
        <v>1</v>
      </c>
      <c r="B8" s="13" t="e">
        <f>'4=3 | COMISSION'!B8</f>
        <v>#REF!</v>
      </c>
      <c r="C8" s="13" t="e">
        <f>'4=3 | COMISSION'!C8</f>
        <v>#REF!</v>
      </c>
      <c r="D8" s="13" t="e">
        <f>'4=3 | COMISSION'!D8</f>
        <v>#REF!</v>
      </c>
    </row>
    <row r="9" spans="1:4">
      <c r="A9" s="10">
        <v>2</v>
      </c>
      <c r="B9" s="13" t="e">
        <f>'4=3 | COMISSION'!B9</f>
        <v>#REF!</v>
      </c>
      <c r="C9" s="13" t="e">
        <f>'4=3 | COMISSION'!C9</f>
        <v>#REF!</v>
      </c>
      <c r="D9" s="13" t="e">
        <f>'4=3 | COMISSION'!D9</f>
        <v>#REF!</v>
      </c>
    </row>
    <row r="10" spans="1:4">
      <c r="A10" s="10" t="s">
        <v>5</v>
      </c>
      <c r="B10" s="13"/>
      <c r="C10" s="13"/>
      <c r="D10" s="13"/>
    </row>
    <row r="11" spans="1:4">
      <c r="A11" s="10">
        <v>1</v>
      </c>
      <c r="B11" s="13" t="e">
        <f>'4=3 | COMISSION'!B11</f>
        <v>#REF!</v>
      </c>
      <c r="C11" s="13" t="e">
        <f>'4=3 | COMISSION'!C11</f>
        <v>#REF!</v>
      </c>
      <c r="D11" s="13" t="e">
        <f>'4=3 | COMISSION'!D11</f>
        <v>#REF!</v>
      </c>
    </row>
    <row r="12" spans="1:4">
      <c r="A12" s="10">
        <v>2</v>
      </c>
      <c r="B12" s="13" t="e">
        <f>'4=3 | COMISSION'!B12</f>
        <v>#REF!</v>
      </c>
      <c r="C12" s="13" t="e">
        <f>'4=3 | COMISSION'!C12</f>
        <v>#REF!</v>
      </c>
      <c r="D12" s="13" t="e">
        <f>'4=3 | COMISSION'!D12</f>
        <v>#REF!</v>
      </c>
    </row>
    <row r="13" spans="1:4">
      <c r="A13" s="30" t="s">
        <v>6</v>
      </c>
      <c r="B13" s="13"/>
      <c r="C13" s="13"/>
      <c r="D13" s="13"/>
    </row>
    <row r="14" spans="1:4">
      <c r="A14" s="30">
        <v>1</v>
      </c>
      <c r="B14" s="13" t="e">
        <f>'4=3 | COMISSION'!B14</f>
        <v>#REF!</v>
      </c>
      <c r="C14" s="13" t="e">
        <f>'4=3 | COMISSION'!C14</f>
        <v>#REF!</v>
      </c>
      <c r="D14" s="13" t="e">
        <f>'4=3 | COMISSION'!D14</f>
        <v>#REF!</v>
      </c>
    </row>
    <row r="15" spans="1:4">
      <c r="A15" s="30">
        <v>2</v>
      </c>
      <c r="B15" s="13" t="e">
        <f>'4=3 | COMISSION'!B15</f>
        <v>#REF!</v>
      </c>
      <c r="C15" s="13" t="e">
        <f>'4=3 | COMISSION'!C15</f>
        <v>#REF!</v>
      </c>
      <c r="D15" s="13" t="e">
        <f>'4=3 | COMISSION'!D15</f>
        <v>#REF!</v>
      </c>
    </row>
    <row r="16" spans="1:4">
      <c r="A16" s="14" t="s">
        <v>7</v>
      </c>
      <c r="B16" s="13"/>
      <c r="C16" s="13"/>
      <c r="D16" s="13"/>
    </row>
    <row r="17" spans="1:4">
      <c r="A17" s="10">
        <v>1</v>
      </c>
      <c r="B17" s="13" t="e">
        <f>'4=3 | COMISSION'!B17</f>
        <v>#REF!</v>
      </c>
      <c r="C17" s="13" t="e">
        <f>'4=3 | COMISSION'!C17</f>
        <v>#REF!</v>
      </c>
      <c r="D17" s="13" t="e">
        <f>'4=3 | COMISSION'!D17</f>
        <v>#REF!</v>
      </c>
    </row>
    <row r="18" spans="1:4">
      <c r="A18" s="10">
        <v>2</v>
      </c>
      <c r="B18" s="13" t="e">
        <f>'4=3 | COMISSION'!B18</f>
        <v>#REF!</v>
      </c>
      <c r="C18" s="13" t="e">
        <f>'4=3 | COMISSION'!C18</f>
        <v>#REF!</v>
      </c>
      <c r="D18" s="13" t="e">
        <f>'4=3 | COMISSION'!D18</f>
        <v>#REF!</v>
      </c>
    </row>
    <row r="19" spans="1:4">
      <c r="A19" s="15" t="s">
        <v>8</v>
      </c>
      <c r="B19" s="13"/>
      <c r="C19" s="13"/>
      <c r="D19" s="13"/>
    </row>
    <row r="20" spans="1:4">
      <c r="A20" s="10">
        <v>1</v>
      </c>
      <c r="B20" s="13" t="e">
        <f>'4=3 | COMISSION'!B20</f>
        <v>#REF!</v>
      </c>
      <c r="C20" s="13" t="e">
        <f>'4=3 | COMISSION'!C20</f>
        <v>#REF!</v>
      </c>
      <c r="D20" s="13" t="e">
        <f>'4=3 | COMISSION'!D20</f>
        <v>#REF!</v>
      </c>
    </row>
    <row r="21" spans="1:4">
      <c r="A21" s="10">
        <v>2</v>
      </c>
      <c r="B21" s="13" t="e">
        <f>'4=3 | COMISSION'!B21</f>
        <v>#REF!</v>
      </c>
      <c r="C21" s="13" t="e">
        <f>'4=3 | COMISSION'!C21</f>
        <v>#REF!</v>
      </c>
      <c r="D21" s="13" t="e">
        <f>'4=3 | COMISSION'!D21</f>
        <v>#REF!</v>
      </c>
    </row>
    <row r="22" spans="1:4">
      <c r="A22" s="16" t="s">
        <v>9</v>
      </c>
      <c r="B22" s="13"/>
      <c r="C22" s="13"/>
      <c r="D22" s="13"/>
    </row>
    <row r="23" spans="1:4">
      <c r="A23" s="17" t="s">
        <v>10</v>
      </c>
      <c r="B23" s="13" t="e">
        <f>'4=3 | COMISSION'!B23</f>
        <v>#REF!</v>
      </c>
      <c r="C23" s="13" t="e">
        <f>'4=3 | COMISSION'!C23</f>
        <v>#REF!</v>
      </c>
      <c r="D23" s="13" t="e">
        <f>'4=3 | COMISSION'!D23</f>
        <v>#REF!</v>
      </c>
    </row>
    <row r="24" spans="1:4" hidden="1">
      <c r="A24" s="16" t="s">
        <v>11</v>
      </c>
      <c r="B24" s="13">
        <f>'4=3 | COMISSION'!B24</f>
        <v>0</v>
      </c>
      <c r="C24" s="13">
        <f>'4=3 | COMISSION'!C24</f>
        <v>0</v>
      </c>
      <c r="D24" s="13">
        <f>'4=3 | COMISSION'!D24</f>
        <v>0</v>
      </c>
    </row>
    <row r="25" spans="1:4" hidden="1">
      <c r="A25" s="17" t="s">
        <v>12</v>
      </c>
      <c r="B25" s="13">
        <f>'4=3 | COMISSION'!B25</f>
        <v>0</v>
      </c>
      <c r="C25" s="13">
        <f>'4=3 | COMISSION'!C25</f>
        <v>0</v>
      </c>
      <c r="D25" s="13">
        <f>'4=3 | COMISSION'!D25</f>
        <v>0</v>
      </c>
    </row>
    <row r="26" spans="1:4" ht="17.25" customHeight="1">
      <c r="A26" s="27" t="s">
        <v>41</v>
      </c>
      <c r="B26" s="29"/>
      <c r="C26" s="29"/>
      <c r="D26" s="29"/>
    </row>
    <row r="27" spans="1:4">
      <c r="A27" s="7" t="s">
        <v>3</v>
      </c>
      <c r="B27" s="104" t="e">
        <f t="shared" ref="B27:D27" si="0">B5</f>
        <v>#REF!</v>
      </c>
      <c r="C27" s="104" t="e">
        <f t="shared" si="0"/>
        <v>#REF!</v>
      </c>
      <c r="D27" s="104" t="e">
        <f t="shared" si="0"/>
        <v>#REF!</v>
      </c>
    </row>
    <row r="28" spans="1:4" ht="20.25" customHeight="1">
      <c r="A28" s="7"/>
      <c r="B28" s="104" t="e">
        <f t="shared" ref="B28:D28" si="1">B6</f>
        <v>#REF!</v>
      </c>
      <c r="C28" s="104" t="e">
        <f t="shared" si="1"/>
        <v>#REF!</v>
      </c>
      <c r="D28" s="104" t="e">
        <f t="shared" si="1"/>
        <v>#REF!</v>
      </c>
    </row>
    <row r="29" spans="1:4">
      <c r="A29" s="10" t="s">
        <v>4</v>
      </c>
      <c r="B29" s="11"/>
      <c r="C29" s="11"/>
      <c r="D29" s="11"/>
    </row>
    <row r="30" spans="1:4">
      <c r="A30" s="10">
        <v>1</v>
      </c>
      <c r="B30" s="18" t="e">
        <f t="shared" ref="B30:D30" si="2">ROUNDUP(B8*0.87,)+25</f>
        <v>#REF!</v>
      </c>
      <c r="C30" s="18" t="e">
        <f t="shared" si="2"/>
        <v>#REF!</v>
      </c>
      <c r="D30" s="18" t="e">
        <f t="shared" si="2"/>
        <v>#REF!</v>
      </c>
    </row>
    <row r="31" spans="1:4">
      <c r="A31" s="10">
        <v>2</v>
      </c>
      <c r="B31" s="18" t="e">
        <f t="shared" ref="B31:D31" si="3">ROUNDUP(B9*0.87,)+25</f>
        <v>#REF!</v>
      </c>
      <c r="C31" s="18" t="e">
        <f t="shared" si="3"/>
        <v>#REF!</v>
      </c>
      <c r="D31" s="18" t="e">
        <f t="shared" si="3"/>
        <v>#REF!</v>
      </c>
    </row>
    <row r="32" spans="1:4">
      <c r="A32" s="10" t="s">
        <v>5</v>
      </c>
      <c r="B32" s="18"/>
      <c r="C32" s="18"/>
      <c r="D32" s="18"/>
    </row>
    <row r="33" spans="1:4">
      <c r="A33" s="10">
        <v>1</v>
      </c>
      <c r="B33" s="18" t="e">
        <f t="shared" ref="B33:D33" si="4">ROUNDUP(B11*0.87,)+25</f>
        <v>#REF!</v>
      </c>
      <c r="C33" s="18" t="e">
        <f t="shared" si="4"/>
        <v>#REF!</v>
      </c>
      <c r="D33" s="18" t="e">
        <f t="shared" si="4"/>
        <v>#REF!</v>
      </c>
    </row>
    <row r="34" spans="1:4">
      <c r="A34" s="10">
        <v>2</v>
      </c>
      <c r="B34" s="18" t="e">
        <f t="shared" ref="B34:D34" si="5">ROUNDUP(B12*0.87,)+25</f>
        <v>#REF!</v>
      </c>
      <c r="C34" s="18" t="e">
        <f t="shared" si="5"/>
        <v>#REF!</v>
      </c>
      <c r="D34" s="18" t="e">
        <f t="shared" si="5"/>
        <v>#REF!</v>
      </c>
    </row>
    <row r="35" spans="1:4">
      <c r="A35" s="30" t="s">
        <v>6</v>
      </c>
      <c r="B35" s="18"/>
      <c r="C35" s="18"/>
      <c r="D35" s="18"/>
    </row>
    <row r="36" spans="1:4">
      <c r="A36" s="30">
        <v>1</v>
      </c>
      <c r="B36" s="18" t="e">
        <f t="shared" ref="B36:D36" si="6">ROUNDUP(B14*0.87,)+25</f>
        <v>#REF!</v>
      </c>
      <c r="C36" s="18" t="e">
        <f t="shared" si="6"/>
        <v>#REF!</v>
      </c>
      <c r="D36" s="18" t="e">
        <f t="shared" si="6"/>
        <v>#REF!</v>
      </c>
    </row>
    <row r="37" spans="1:4">
      <c r="A37" s="30">
        <v>2</v>
      </c>
      <c r="B37" s="18" t="e">
        <f t="shared" ref="B37:D37" si="7">ROUNDUP(B15*0.87,)+25</f>
        <v>#REF!</v>
      </c>
      <c r="C37" s="18" t="e">
        <f t="shared" si="7"/>
        <v>#REF!</v>
      </c>
      <c r="D37" s="18" t="e">
        <f t="shared" si="7"/>
        <v>#REF!</v>
      </c>
    </row>
    <row r="38" spans="1:4">
      <c r="A38" s="14" t="s">
        <v>7</v>
      </c>
      <c r="B38" s="18"/>
      <c r="C38" s="18"/>
      <c r="D38" s="18"/>
    </row>
    <row r="39" spans="1:4">
      <c r="A39" s="10">
        <v>1</v>
      </c>
      <c r="B39" s="18" t="e">
        <f t="shared" ref="B39:D39" si="8">ROUNDUP(B17*0.87,)+25</f>
        <v>#REF!</v>
      </c>
      <c r="C39" s="18" t="e">
        <f t="shared" si="8"/>
        <v>#REF!</v>
      </c>
      <c r="D39" s="18" t="e">
        <f t="shared" si="8"/>
        <v>#REF!</v>
      </c>
    </row>
    <row r="40" spans="1:4">
      <c r="A40" s="10">
        <v>2</v>
      </c>
      <c r="B40" s="18" t="e">
        <f t="shared" ref="B40:D40" si="9">ROUNDUP(B18*0.87,)+25</f>
        <v>#REF!</v>
      </c>
      <c r="C40" s="18" t="e">
        <f t="shared" si="9"/>
        <v>#REF!</v>
      </c>
      <c r="D40" s="18" t="e">
        <f t="shared" si="9"/>
        <v>#REF!</v>
      </c>
    </row>
    <row r="41" spans="1:4">
      <c r="A41" s="15" t="s">
        <v>66</v>
      </c>
      <c r="B41" s="18"/>
      <c r="C41" s="18"/>
      <c r="D41" s="18"/>
    </row>
    <row r="42" spans="1:4">
      <c r="A42" s="10">
        <v>1</v>
      </c>
      <c r="B42" s="18" t="e">
        <f t="shared" ref="B42:D42" si="10">ROUNDUP(B20*0.87,)+25</f>
        <v>#REF!</v>
      </c>
      <c r="C42" s="18" t="e">
        <f t="shared" si="10"/>
        <v>#REF!</v>
      </c>
      <c r="D42" s="18" t="e">
        <f t="shared" si="10"/>
        <v>#REF!</v>
      </c>
    </row>
    <row r="43" spans="1:4">
      <c r="A43" s="10">
        <v>2</v>
      </c>
      <c r="B43" s="18" t="e">
        <f t="shared" ref="B43:D43" si="11">ROUNDUP(B21*0.87,)+25</f>
        <v>#REF!</v>
      </c>
      <c r="C43" s="18" t="e">
        <f t="shared" si="11"/>
        <v>#REF!</v>
      </c>
      <c r="D43" s="18" t="e">
        <f t="shared" si="11"/>
        <v>#REF!</v>
      </c>
    </row>
    <row r="44" spans="1:4">
      <c r="A44" s="16" t="s">
        <v>9</v>
      </c>
      <c r="B44" s="18"/>
      <c r="C44" s="18"/>
      <c r="D44" s="18"/>
    </row>
    <row r="45" spans="1:4">
      <c r="A45" s="17" t="s">
        <v>10</v>
      </c>
      <c r="B45" s="18" t="e">
        <f t="shared" ref="B45:D45" si="12">ROUNDUP(B23*0.87,)+25</f>
        <v>#REF!</v>
      </c>
      <c r="C45" s="18" t="e">
        <f t="shared" si="12"/>
        <v>#REF!</v>
      </c>
      <c r="D45" s="18" t="e">
        <f t="shared" si="12"/>
        <v>#REF!</v>
      </c>
    </row>
    <row r="46" spans="1:4" hidden="1">
      <c r="A46" s="16" t="s">
        <v>11</v>
      </c>
    </row>
    <row r="47" spans="1:4" hidden="1">
      <c r="A47" s="17" t="s">
        <v>12</v>
      </c>
    </row>
    <row r="48" spans="1:4" ht="11.45" customHeight="1">
      <c r="A48" s="111"/>
    </row>
    <row r="49" spans="1:1" ht="12" customHeight="1"/>
    <row r="50" spans="1:1" ht="9.6" customHeight="1"/>
    <row r="51" spans="1:1" ht="11.45" customHeight="1">
      <c r="A51" s="21" t="s">
        <v>13</v>
      </c>
    </row>
    <row r="52" spans="1:1" ht="11.45" customHeight="1">
      <c r="A52" s="20" t="s">
        <v>14</v>
      </c>
    </row>
    <row r="53" spans="1:1" ht="11.45" customHeight="1">
      <c r="A53" s="20" t="s">
        <v>15</v>
      </c>
    </row>
    <row r="54" spans="1:1" ht="26.45" customHeight="1">
      <c r="A54" s="171" t="s">
        <v>16</v>
      </c>
    </row>
    <row r="55" spans="1:1">
      <c r="A55" s="20" t="s">
        <v>17</v>
      </c>
    </row>
    <row r="56" spans="1:1" ht="11.45" customHeight="1"/>
    <row r="57" spans="1:1" ht="72">
      <c r="A57" s="208" t="s">
        <v>89</v>
      </c>
    </row>
    <row r="58" spans="1:1">
      <c r="A58" s="24" t="s">
        <v>70</v>
      </c>
    </row>
    <row r="59" spans="1:1">
      <c r="A59" s="53" t="s">
        <v>90</v>
      </c>
    </row>
    <row r="60" spans="1:1">
      <c r="A60" s="54" t="s">
        <v>91</v>
      </c>
    </row>
    <row r="61" spans="1:1">
      <c r="A61" s="209"/>
    </row>
    <row r="62" spans="1:1">
      <c r="A62" s="24" t="s">
        <v>92</v>
      </c>
    </row>
    <row r="63" spans="1:1">
      <c r="A63" s="210" t="s">
        <v>93</v>
      </c>
    </row>
    <row r="64" spans="1:1">
      <c r="A64" s="210" t="s">
        <v>94</v>
      </c>
    </row>
  </sheetData>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D64"/>
  <sheetViews>
    <sheetView zoomScale="110" zoomScaleNormal="110" workbookViewId="0">
      <selection activeCell="B1" sqref="B1:D1048576"/>
    </sheetView>
  </sheetViews>
  <sheetFormatPr defaultColWidth="9.140625" defaultRowHeight="12"/>
  <cols>
    <col min="1" max="1" width="75.28515625" style="2" customWidth="1"/>
    <col min="2" max="16384" width="9.140625" style="2"/>
  </cols>
  <sheetData>
    <row r="1" spans="1:4" ht="12" customHeight="1">
      <c r="A1" s="3" t="s">
        <v>0</v>
      </c>
    </row>
    <row r="2" spans="1:4" ht="12" customHeight="1">
      <c r="A2" s="206" t="s">
        <v>88</v>
      </c>
    </row>
    <row r="3" spans="1:4" ht="10.35" customHeight="1">
      <c r="A3" s="5"/>
    </row>
    <row r="4" spans="1:4" ht="11.45" customHeight="1">
      <c r="A4" s="6" t="s">
        <v>2</v>
      </c>
    </row>
    <row r="5" spans="1:4" s="1" customFormat="1" ht="33.75" customHeight="1">
      <c r="A5" s="7" t="s">
        <v>3</v>
      </c>
      <c r="B5" s="104" t="e">
        <f>'4=3 | COMISSION'!B5</f>
        <v>#REF!</v>
      </c>
      <c r="C5" s="104" t="e">
        <f>'4=3 | COMISSION'!C5</f>
        <v>#REF!</v>
      </c>
      <c r="D5" s="104" t="e">
        <f>'4=3 | COMISSION'!D5</f>
        <v>#REF!</v>
      </c>
    </row>
    <row r="6" spans="1:4">
      <c r="A6" s="7"/>
      <c r="B6" s="104" t="e">
        <f>'4=3 | COMISSION'!B6</f>
        <v>#REF!</v>
      </c>
      <c r="C6" s="104" t="e">
        <f>'4=3 | COMISSION'!C6</f>
        <v>#REF!</v>
      </c>
      <c r="D6" s="104" t="e">
        <f>'4=3 | COMISSION'!D6</f>
        <v>#REF!</v>
      </c>
    </row>
    <row r="7" spans="1:4">
      <c r="A7" s="10" t="s">
        <v>4</v>
      </c>
      <c r="B7" s="11"/>
      <c r="C7" s="11"/>
      <c r="D7" s="11"/>
    </row>
    <row r="8" spans="1:4">
      <c r="A8" s="10">
        <v>1</v>
      </c>
      <c r="B8" s="13" t="e">
        <f>'4=3 | COMISSION'!B8</f>
        <v>#REF!</v>
      </c>
      <c r="C8" s="13" t="e">
        <f>'4=3 | COMISSION'!C8</f>
        <v>#REF!</v>
      </c>
      <c r="D8" s="13" t="e">
        <f>'4=3 | COMISSION'!D8</f>
        <v>#REF!</v>
      </c>
    </row>
    <row r="9" spans="1:4">
      <c r="A9" s="10">
        <v>2</v>
      </c>
      <c r="B9" s="13" t="e">
        <f>'4=3 | COMISSION'!B9</f>
        <v>#REF!</v>
      </c>
      <c r="C9" s="13" t="e">
        <f>'4=3 | COMISSION'!C9</f>
        <v>#REF!</v>
      </c>
      <c r="D9" s="13" t="e">
        <f>'4=3 | COMISSION'!D9</f>
        <v>#REF!</v>
      </c>
    </row>
    <row r="10" spans="1:4">
      <c r="A10" s="10" t="s">
        <v>5</v>
      </c>
      <c r="B10" s="13"/>
      <c r="C10" s="13"/>
      <c r="D10" s="13"/>
    </row>
    <row r="11" spans="1:4">
      <c r="A11" s="10">
        <v>1</v>
      </c>
      <c r="B11" s="13" t="e">
        <f>'4=3 | COMISSION'!B11</f>
        <v>#REF!</v>
      </c>
      <c r="C11" s="13" t="e">
        <f>'4=3 | COMISSION'!C11</f>
        <v>#REF!</v>
      </c>
      <c r="D11" s="13" t="e">
        <f>'4=3 | COMISSION'!D11</f>
        <v>#REF!</v>
      </c>
    </row>
    <row r="12" spans="1:4">
      <c r="A12" s="10">
        <v>2</v>
      </c>
      <c r="B12" s="13" t="e">
        <f>'4=3 | COMISSION'!B12</f>
        <v>#REF!</v>
      </c>
      <c r="C12" s="13" t="e">
        <f>'4=3 | COMISSION'!C12</f>
        <v>#REF!</v>
      </c>
      <c r="D12" s="13" t="e">
        <f>'4=3 | COMISSION'!D12</f>
        <v>#REF!</v>
      </c>
    </row>
    <row r="13" spans="1:4">
      <c r="A13" s="30" t="s">
        <v>6</v>
      </c>
      <c r="B13" s="13"/>
      <c r="C13" s="13"/>
      <c r="D13" s="13"/>
    </row>
    <row r="14" spans="1:4">
      <c r="A14" s="30">
        <v>1</v>
      </c>
      <c r="B14" s="13" t="e">
        <f>'4=3 | COMISSION'!B14</f>
        <v>#REF!</v>
      </c>
      <c r="C14" s="13" t="e">
        <f>'4=3 | COMISSION'!C14</f>
        <v>#REF!</v>
      </c>
      <c r="D14" s="13" t="e">
        <f>'4=3 | COMISSION'!D14</f>
        <v>#REF!</v>
      </c>
    </row>
    <row r="15" spans="1:4">
      <c r="A15" s="30">
        <v>2</v>
      </c>
      <c r="B15" s="13" t="e">
        <f>'4=3 | COMISSION'!B15</f>
        <v>#REF!</v>
      </c>
      <c r="C15" s="13" t="e">
        <f>'4=3 | COMISSION'!C15</f>
        <v>#REF!</v>
      </c>
      <c r="D15" s="13" t="e">
        <f>'4=3 | COMISSION'!D15</f>
        <v>#REF!</v>
      </c>
    </row>
    <row r="16" spans="1:4">
      <c r="A16" s="14" t="s">
        <v>7</v>
      </c>
      <c r="B16" s="13"/>
      <c r="C16" s="13"/>
      <c r="D16" s="13"/>
    </row>
    <row r="17" spans="1:4">
      <c r="A17" s="10">
        <v>1</v>
      </c>
      <c r="B17" s="13" t="e">
        <f>'4=3 | COMISSION'!B17</f>
        <v>#REF!</v>
      </c>
      <c r="C17" s="13" t="e">
        <f>'4=3 | COMISSION'!C17</f>
        <v>#REF!</v>
      </c>
      <c r="D17" s="13" t="e">
        <f>'4=3 | COMISSION'!D17</f>
        <v>#REF!</v>
      </c>
    </row>
    <row r="18" spans="1:4">
      <c r="A18" s="10">
        <v>2</v>
      </c>
      <c r="B18" s="13" t="e">
        <f>'4=3 | COMISSION'!B18</f>
        <v>#REF!</v>
      </c>
      <c r="C18" s="13" t="e">
        <f>'4=3 | COMISSION'!C18</f>
        <v>#REF!</v>
      </c>
      <c r="D18" s="13" t="e">
        <f>'4=3 | COMISSION'!D18</f>
        <v>#REF!</v>
      </c>
    </row>
    <row r="19" spans="1:4">
      <c r="A19" s="15" t="s">
        <v>8</v>
      </c>
      <c r="B19" s="13"/>
      <c r="C19" s="13"/>
      <c r="D19" s="13"/>
    </row>
    <row r="20" spans="1:4">
      <c r="A20" s="10">
        <v>1</v>
      </c>
      <c r="B20" s="13" t="e">
        <f>'4=3 | COMISSION'!B20</f>
        <v>#REF!</v>
      </c>
      <c r="C20" s="13" t="e">
        <f>'4=3 | COMISSION'!C20</f>
        <v>#REF!</v>
      </c>
      <c r="D20" s="13" t="e">
        <f>'4=3 | COMISSION'!D20</f>
        <v>#REF!</v>
      </c>
    </row>
    <row r="21" spans="1:4">
      <c r="A21" s="10">
        <v>2</v>
      </c>
      <c r="B21" s="13" t="e">
        <f>'4=3 | COMISSION'!B21</f>
        <v>#REF!</v>
      </c>
      <c r="C21" s="13" t="e">
        <f>'4=3 | COMISSION'!C21</f>
        <v>#REF!</v>
      </c>
      <c r="D21" s="13" t="e">
        <f>'4=3 | COMISSION'!D21</f>
        <v>#REF!</v>
      </c>
    </row>
    <row r="22" spans="1:4">
      <c r="A22" s="16" t="s">
        <v>9</v>
      </c>
      <c r="B22" s="13"/>
      <c r="C22" s="13"/>
      <c r="D22" s="13"/>
    </row>
    <row r="23" spans="1:4">
      <c r="A23" s="17" t="s">
        <v>10</v>
      </c>
      <c r="B23" s="13" t="e">
        <f>'4=3 | COMISSION'!B23</f>
        <v>#REF!</v>
      </c>
      <c r="C23" s="13" t="e">
        <f>'4=3 | COMISSION'!C23</f>
        <v>#REF!</v>
      </c>
      <c r="D23" s="13" t="e">
        <f>'4=3 | COMISSION'!D23</f>
        <v>#REF!</v>
      </c>
    </row>
    <row r="24" spans="1:4" hidden="1">
      <c r="A24" s="16" t="s">
        <v>11</v>
      </c>
      <c r="B24" s="13">
        <f>'4=3 | COMISSION'!B24</f>
        <v>0</v>
      </c>
      <c r="C24" s="13">
        <f>'4=3 | COMISSION'!C24</f>
        <v>0</v>
      </c>
      <c r="D24" s="13">
        <f>'4=3 | COMISSION'!D24</f>
        <v>0</v>
      </c>
    </row>
    <row r="25" spans="1:4" hidden="1">
      <c r="A25" s="17" t="s">
        <v>12</v>
      </c>
      <c r="B25" s="13">
        <f>'4=3 | COMISSION'!B25</f>
        <v>0</v>
      </c>
      <c r="C25" s="13">
        <f>'4=3 | COMISSION'!C25</f>
        <v>0</v>
      </c>
      <c r="D25" s="13">
        <f>'4=3 | COMISSION'!D25</f>
        <v>0</v>
      </c>
    </row>
    <row r="26" spans="1:4" ht="17.25" customHeight="1">
      <c r="A26" s="27" t="s">
        <v>41</v>
      </c>
      <c r="B26" s="29"/>
      <c r="C26" s="29"/>
      <c r="D26" s="29"/>
    </row>
    <row r="27" spans="1:4">
      <c r="A27" s="7" t="s">
        <v>3</v>
      </c>
      <c r="B27" s="104" t="e">
        <f t="shared" ref="B27:D27" si="0">B5</f>
        <v>#REF!</v>
      </c>
      <c r="C27" s="104" t="e">
        <f t="shared" si="0"/>
        <v>#REF!</v>
      </c>
      <c r="D27" s="104" t="e">
        <f t="shared" si="0"/>
        <v>#REF!</v>
      </c>
    </row>
    <row r="28" spans="1:4" ht="20.25" customHeight="1">
      <c r="A28" s="7"/>
      <c r="B28" s="104" t="e">
        <f t="shared" ref="B28:D28" si="1">B6</f>
        <v>#REF!</v>
      </c>
      <c r="C28" s="104" t="e">
        <f t="shared" si="1"/>
        <v>#REF!</v>
      </c>
      <c r="D28" s="104" t="e">
        <f t="shared" si="1"/>
        <v>#REF!</v>
      </c>
    </row>
    <row r="29" spans="1:4">
      <c r="A29" s="10" t="s">
        <v>4</v>
      </c>
      <c r="B29" s="11"/>
      <c r="C29" s="11"/>
      <c r="D29" s="11"/>
    </row>
    <row r="30" spans="1:4">
      <c r="A30" s="10">
        <v>1</v>
      </c>
      <c r="B30" s="18" t="e">
        <f t="shared" ref="B30:D30" si="2">ROUNDUP(B8*0.85,)</f>
        <v>#REF!</v>
      </c>
      <c r="C30" s="18" t="e">
        <f t="shared" si="2"/>
        <v>#REF!</v>
      </c>
      <c r="D30" s="18" t="e">
        <f t="shared" si="2"/>
        <v>#REF!</v>
      </c>
    </row>
    <row r="31" spans="1:4">
      <c r="A31" s="10">
        <v>2</v>
      </c>
      <c r="B31" s="18" t="e">
        <f t="shared" ref="B31:D31" si="3">ROUNDUP(B9*0.85,)</f>
        <v>#REF!</v>
      </c>
      <c r="C31" s="18" t="e">
        <f t="shared" si="3"/>
        <v>#REF!</v>
      </c>
      <c r="D31" s="18" t="e">
        <f t="shared" si="3"/>
        <v>#REF!</v>
      </c>
    </row>
    <row r="32" spans="1:4">
      <c r="A32" s="10" t="s">
        <v>5</v>
      </c>
      <c r="B32" s="18"/>
      <c r="C32" s="18"/>
      <c r="D32" s="18"/>
    </row>
    <row r="33" spans="1:4">
      <c r="A33" s="10">
        <v>1</v>
      </c>
      <c r="B33" s="18" t="e">
        <f t="shared" ref="B33:D33" si="4">ROUNDUP(B11*0.85,)</f>
        <v>#REF!</v>
      </c>
      <c r="C33" s="18" t="e">
        <f t="shared" si="4"/>
        <v>#REF!</v>
      </c>
      <c r="D33" s="18" t="e">
        <f t="shared" si="4"/>
        <v>#REF!</v>
      </c>
    </row>
    <row r="34" spans="1:4">
      <c r="A34" s="10">
        <v>2</v>
      </c>
      <c r="B34" s="18" t="e">
        <f t="shared" ref="B34:D34" si="5">ROUNDUP(B12*0.85,)</f>
        <v>#REF!</v>
      </c>
      <c r="C34" s="18" t="e">
        <f t="shared" si="5"/>
        <v>#REF!</v>
      </c>
      <c r="D34" s="18" t="e">
        <f t="shared" si="5"/>
        <v>#REF!</v>
      </c>
    </row>
    <row r="35" spans="1:4">
      <c r="A35" s="30" t="s">
        <v>6</v>
      </c>
      <c r="B35" s="18"/>
      <c r="C35" s="18"/>
      <c r="D35" s="18"/>
    </row>
    <row r="36" spans="1:4">
      <c r="A36" s="30">
        <v>1</v>
      </c>
      <c r="B36" s="18" t="e">
        <f t="shared" ref="B36:D36" si="6">ROUNDUP(B14*0.85,)</f>
        <v>#REF!</v>
      </c>
      <c r="C36" s="18" t="e">
        <f t="shared" si="6"/>
        <v>#REF!</v>
      </c>
      <c r="D36" s="18" t="e">
        <f t="shared" si="6"/>
        <v>#REF!</v>
      </c>
    </row>
    <row r="37" spans="1:4">
      <c r="A37" s="30">
        <v>2</v>
      </c>
      <c r="B37" s="18" t="e">
        <f t="shared" ref="B37:D37" si="7">ROUNDUP(B15*0.85,)</f>
        <v>#REF!</v>
      </c>
      <c r="C37" s="18" t="e">
        <f t="shared" si="7"/>
        <v>#REF!</v>
      </c>
      <c r="D37" s="18" t="e">
        <f t="shared" si="7"/>
        <v>#REF!</v>
      </c>
    </row>
    <row r="38" spans="1:4">
      <c r="A38" s="14" t="s">
        <v>7</v>
      </c>
      <c r="B38" s="18"/>
      <c r="C38" s="18"/>
      <c r="D38" s="18"/>
    </row>
    <row r="39" spans="1:4">
      <c r="A39" s="10">
        <v>1</v>
      </c>
      <c r="B39" s="18" t="e">
        <f t="shared" ref="B39:D39" si="8">ROUNDUP(B17*0.85,)</f>
        <v>#REF!</v>
      </c>
      <c r="C39" s="18" t="e">
        <f t="shared" si="8"/>
        <v>#REF!</v>
      </c>
      <c r="D39" s="18" t="e">
        <f t="shared" si="8"/>
        <v>#REF!</v>
      </c>
    </row>
    <row r="40" spans="1:4">
      <c r="A40" s="10">
        <v>2</v>
      </c>
      <c r="B40" s="18" t="e">
        <f t="shared" ref="B40:D40" si="9">ROUNDUP(B18*0.85,)</f>
        <v>#REF!</v>
      </c>
      <c r="C40" s="18" t="e">
        <f t="shared" si="9"/>
        <v>#REF!</v>
      </c>
      <c r="D40" s="18" t="e">
        <f t="shared" si="9"/>
        <v>#REF!</v>
      </c>
    </row>
    <row r="41" spans="1:4">
      <c r="A41" s="15" t="s">
        <v>66</v>
      </c>
      <c r="B41" s="18"/>
      <c r="C41" s="18"/>
      <c r="D41" s="18"/>
    </row>
    <row r="42" spans="1:4">
      <c r="A42" s="10">
        <v>1</v>
      </c>
      <c r="B42" s="18" t="e">
        <f t="shared" ref="B42:D42" si="10">ROUNDUP(B20*0.85,)</f>
        <v>#REF!</v>
      </c>
      <c r="C42" s="18" t="e">
        <f t="shared" si="10"/>
        <v>#REF!</v>
      </c>
      <c r="D42" s="18" t="e">
        <f t="shared" si="10"/>
        <v>#REF!</v>
      </c>
    </row>
    <row r="43" spans="1:4">
      <c r="A43" s="10">
        <v>2</v>
      </c>
      <c r="B43" s="18" t="e">
        <f t="shared" ref="B43:D43" si="11">ROUNDUP(B21*0.85,)</f>
        <v>#REF!</v>
      </c>
      <c r="C43" s="18" t="e">
        <f t="shared" si="11"/>
        <v>#REF!</v>
      </c>
      <c r="D43" s="18" t="e">
        <f t="shared" si="11"/>
        <v>#REF!</v>
      </c>
    </row>
    <row r="44" spans="1:4">
      <c r="A44" s="16" t="s">
        <v>9</v>
      </c>
      <c r="B44" s="18"/>
      <c r="C44" s="18"/>
      <c r="D44" s="18"/>
    </row>
    <row r="45" spans="1:4">
      <c r="A45" s="17" t="s">
        <v>10</v>
      </c>
      <c r="B45" s="18" t="e">
        <f t="shared" ref="B45:D45" si="12">ROUNDUP(B23*0.85,)</f>
        <v>#REF!</v>
      </c>
      <c r="C45" s="18" t="e">
        <f t="shared" si="12"/>
        <v>#REF!</v>
      </c>
      <c r="D45" s="18" t="e">
        <f t="shared" si="12"/>
        <v>#REF!</v>
      </c>
    </row>
    <row r="46" spans="1:4" hidden="1">
      <c r="A46" s="16" t="s">
        <v>11</v>
      </c>
    </row>
    <row r="47" spans="1:4" hidden="1">
      <c r="A47" s="17" t="s">
        <v>12</v>
      </c>
    </row>
    <row r="48" spans="1:4" ht="11.45" customHeight="1">
      <c r="A48" s="111"/>
    </row>
    <row r="49" spans="1:1" ht="12" customHeight="1"/>
    <row r="50" spans="1:1" ht="9.6" customHeight="1"/>
    <row r="51" spans="1:1" ht="11.45" customHeight="1">
      <c r="A51" s="21" t="s">
        <v>13</v>
      </c>
    </row>
    <row r="52" spans="1:1" ht="11.45" customHeight="1">
      <c r="A52" s="20" t="s">
        <v>14</v>
      </c>
    </row>
    <row r="53" spans="1:1" ht="11.45" customHeight="1">
      <c r="A53" s="20" t="s">
        <v>15</v>
      </c>
    </row>
    <row r="54" spans="1:1" ht="26.45" customHeight="1">
      <c r="A54" s="171" t="s">
        <v>16</v>
      </c>
    </row>
    <row r="55" spans="1:1">
      <c r="A55" s="20" t="s">
        <v>17</v>
      </c>
    </row>
    <row r="56" spans="1:1" ht="11.45" customHeight="1"/>
    <row r="57" spans="1:1" ht="72">
      <c r="A57" s="208" t="s">
        <v>89</v>
      </c>
    </row>
    <row r="58" spans="1:1">
      <c r="A58" s="24" t="s">
        <v>70</v>
      </c>
    </row>
    <row r="59" spans="1:1">
      <c r="A59" s="53" t="s">
        <v>90</v>
      </c>
    </row>
    <row r="60" spans="1:1">
      <c r="A60" s="54" t="s">
        <v>91</v>
      </c>
    </row>
    <row r="61" spans="1:1">
      <c r="A61" s="209"/>
    </row>
    <row r="62" spans="1:1">
      <c r="A62" s="24" t="s">
        <v>92</v>
      </c>
    </row>
    <row r="63" spans="1:1">
      <c r="A63" s="210" t="s">
        <v>93</v>
      </c>
    </row>
    <row r="64" spans="1:1">
      <c r="A64" s="210" t="s">
        <v>94</v>
      </c>
    </row>
  </sheetData>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B72"/>
  <sheetViews>
    <sheetView topLeftCell="A19" workbookViewId="0">
      <selection activeCell="F20" sqref="F20"/>
    </sheetView>
  </sheetViews>
  <sheetFormatPr defaultColWidth="8.7109375" defaultRowHeight="15"/>
  <cols>
    <col min="1" max="1" width="87.42578125" style="61" customWidth="1"/>
    <col min="2" max="16384" width="8.7109375" style="61"/>
  </cols>
  <sheetData>
    <row r="1" spans="1:2">
      <c r="A1" s="3" t="s">
        <v>0</v>
      </c>
    </row>
    <row r="3" spans="1:2">
      <c r="A3" s="50" t="s">
        <v>44</v>
      </c>
    </row>
    <row r="4" spans="1:2">
      <c r="A4" s="145" t="s">
        <v>2</v>
      </c>
    </row>
    <row r="6" spans="1:2" ht="25.5" customHeight="1">
      <c r="A6" s="7" t="s">
        <v>3</v>
      </c>
      <c r="B6" s="9" t="e">
        <f>#REF!</f>
        <v>#REF!</v>
      </c>
    </row>
    <row r="7" spans="1:2" ht="25.5" customHeight="1">
      <c r="A7" s="7"/>
      <c r="B7" s="9" t="e">
        <f>#REF!</f>
        <v>#REF!</v>
      </c>
    </row>
    <row r="8" spans="1:2">
      <c r="A8" s="64" t="s">
        <v>4</v>
      </c>
      <c r="B8" s="65"/>
    </row>
    <row r="9" spans="1:2">
      <c r="A9" s="64">
        <v>1</v>
      </c>
      <c r="B9" s="85" t="e">
        <f>#REF!</f>
        <v>#REF!</v>
      </c>
    </row>
    <row r="10" spans="1:2">
      <c r="A10" s="64">
        <v>2</v>
      </c>
      <c r="B10" s="85" t="e">
        <f>#REF!</f>
        <v>#REF!</v>
      </c>
    </row>
    <row r="11" spans="1:2" ht="18.75" customHeight="1">
      <c r="A11" s="64" t="s">
        <v>5</v>
      </c>
      <c r="B11" s="85"/>
    </row>
    <row r="12" spans="1:2">
      <c r="A12" s="64">
        <v>1</v>
      </c>
      <c r="B12" s="85" t="e">
        <f>#REF!</f>
        <v>#REF!</v>
      </c>
    </row>
    <row r="13" spans="1:2">
      <c r="A13" s="64">
        <v>2</v>
      </c>
      <c r="B13" s="85" t="e">
        <f>#REF!</f>
        <v>#REF!</v>
      </c>
    </row>
    <row r="14" spans="1:2" s="65" customFormat="1">
      <c r="A14" s="30" t="s">
        <v>6</v>
      </c>
      <c r="B14" s="85"/>
    </row>
    <row r="15" spans="1:2" s="65" customFormat="1">
      <c r="A15" s="191">
        <v>1</v>
      </c>
      <c r="B15" s="85" t="e">
        <f t="shared" ref="B15" si="0">B12</f>
        <v>#REF!</v>
      </c>
    </row>
    <row r="16" spans="1:2" s="65" customFormat="1">
      <c r="A16" s="191">
        <v>2</v>
      </c>
      <c r="B16" s="85" t="e">
        <f t="shared" ref="B16" si="1">B13</f>
        <v>#REF!</v>
      </c>
    </row>
    <row r="17" spans="1:2">
      <c r="A17" s="64" t="s">
        <v>7</v>
      </c>
      <c r="B17" s="85"/>
    </row>
    <row r="18" spans="1:2">
      <c r="A18" s="64">
        <v>1</v>
      </c>
      <c r="B18" s="85" t="e">
        <f>#REF!</f>
        <v>#REF!</v>
      </c>
    </row>
    <row r="19" spans="1:2">
      <c r="A19" s="64">
        <v>2</v>
      </c>
      <c r="B19" s="85" t="e">
        <f>#REF!</f>
        <v>#REF!</v>
      </c>
    </row>
    <row r="20" spans="1:2">
      <c r="A20" s="124" t="s">
        <v>42</v>
      </c>
      <c r="B20" s="85"/>
    </row>
    <row r="21" spans="1:2">
      <c r="A21" s="64">
        <v>1</v>
      </c>
      <c r="B21" s="85" t="e">
        <f>#REF!</f>
        <v>#REF!</v>
      </c>
    </row>
    <row r="22" spans="1:2">
      <c r="A22" s="64">
        <v>2</v>
      </c>
      <c r="B22" s="85" t="e">
        <f>#REF!</f>
        <v>#REF!</v>
      </c>
    </row>
    <row r="23" spans="1:2">
      <c r="A23" s="68"/>
      <c r="B23" s="195"/>
    </row>
    <row r="24" spans="1:2">
      <c r="A24" s="244" t="s">
        <v>41</v>
      </c>
      <c r="B24" s="65"/>
    </row>
    <row r="25" spans="1:2">
      <c r="A25" s="245"/>
      <c r="B25" s="9" t="e">
        <f t="shared" ref="B25" si="2">B6</f>
        <v>#REF!</v>
      </c>
    </row>
    <row r="26" spans="1:2" s="83" customFormat="1" ht="34.5" customHeight="1">
      <c r="A26" s="7" t="s">
        <v>3</v>
      </c>
      <c r="B26" s="9" t="e">
        <f t="shared" ref="B26" si="3">B7</f>
        <v>#REF!</v>
      </c>
    </row>
    <row r="27" spans="1:2">
      <c r="A27" s="64" t="s">
        <v>4</v>
      </c>
    </row>
    <row r="28" spans="1:2">
      <c r="A28" s="64">
        <v>1</v>
      </c>
      <c r="B28" s="109" t="e">
        <f t="shared" ref="B28" si="4">B9*0.9</f>
        <v>#REF!</v>
      </c>
    </row>
    <row r="29" spans="1:2">
      <c r="A29" s="64">
        <v>2</v>
      </c>
      <c r="B29" s="109" t="e">
        <f t="shared" ref="B29" si="5">B10*0.9</f>
        <v>#REF!</v>
      </c>
    </row>
    <row r="30" spans="1:2">
      <c r="A30" s="64" t="s">
        <v>5</v>
      </c>
      <c r="B30" s="109"/>
    </row>
    <row r="31" spans="1:2">
      <c r="A31" s="64">
        <v>1</v>
      </c>
      <c r="B31" s="109" t="e">
        <f t="shared" ref="B31" si="6">B12*0.9</f>
        <v>#REF!</v>
      </c>
    </row>
    <row r="32" spans="1:2">
      <c r="A32" s="64">
        <v>2</v>
      </c>
      <c r="B32" s="109" t="e">
        <f t="shared" ref="B32" si="7">B13*0.9</f>
        <v>#REF!</v>
      </c>
    </row>
    <row r="33" spans="1:2" s="65" customFormat="1">
      <c r="A33" s="30" t="s">
        <v>6</v>
      </c>
      <c r="B33" s="85"/>
    </row>
    <row r="34" spans="1:2" s="65" customFormat="1">
      <c r="A34" s="191">
        <v>1</v>
      </c>
      <c r="B34" s="85" t="e">
        <f t="shared" ref="B34" si="8">B31</f>
        <v>#REF!</v>
      </c>
    </row>
    <row r="35" spans="1:2" s="65" customFormat="1">
      <c r="A35" s="191">
        <v>2</v>
      </c>
      <c r="B35" s="85" t="e">
        <f t="shared" ref="B35" si="9">B32</f>
        <v>#REF!</v>
      </c>
    </row>
    <row r="36" spans="1:2">
      <c r="A36" s="64" t="s">
        <v>7</v>
      </c>
      <c r="B36" s="109"/>
    </row>
    <row r="37" spans="1:2">
      <c r="A37" s="64">
        <v>1</v>
      </c>
      <c r="B37" s="109" t="e">
        <f t="shared" ref="B37" si="10">B18*0.9</f>
        <v>#REF!</v>
      </c>
    </row>
    <row r="38" spans="1:2">
      <c r="A38" s="64">
        <v>2</v>
      </c>
      <c r="B38" s="109" t="e">
        <f t="shared" ref="B38" si="11">B19*0.9</f>
        <v>#REF!</v>
      </c>
    </row>
    <row r="39" spans="1:2" ht="19.5" customHeight="1">
      <c r="A39" s="124" t="s">
        <v>42</v>
      </c>
      <c r="B39" s="109"/>
    </row>
    <row r="40" spans="1:2">
      <c r="A40" s="64">
        <v>1</v>
      </c>
      <c r="B40" s="109" t="e">
        <f t="shared" ref="B40" si="12">B21*0.9</f>
        <v>#REF!</v>
      </c>
    </row>
    <row r="41" spans="1:2">
      <c r="A41" s="64">
        <v>2</v>
      </c>
      <c r="B41" s="109" t="e">
        <f t="shared" ref="B41" si="13">B22*0.9</f>
        <v>#REF!</v>
      </c>
    </row>
    <row r="43" spans="1:2" ht="117.75" customHeight="1">
      <c r="A43" s="69" t="s">
        <v>95</v>
      </c>
    </row>
    <row r="44" spans="1:2">
      <c r="A44" s="113" t="s">
        <v>27</v>
      </c>
    </row>
    <row r="45" spans="1:2">
      <c r="A45" s="212" t="s">
        <v>96</v>
      </c>
    </row>
    <row r="46" spans="1:2">
      <c r="A46" s="115" t="s">
        <v>97</v>
      </c>
    </row>
    <row r="47" spans="1:2">
      <c r="A47" s="153"/>
    </row>
    <row r="48" spans="1:2">
      <c r="A48" s="154" t="s">
        <v>13</v>
      </c>
    </row>
    <row r="49" spans="1:1">
      <c r="A49" s="133" t="s">
        <v>34</v>
      </c>
    </row>
    <row r="50" spans="1:1">
      <c r="A50" s="134" t="s">
        <v>14</v>
      </c>
    </row>
    <row r="51" spans="1:1">
      <c r="A51" s="134" t="s">
        <v>15</v>
      </c>
    </row>
    <row r="52" spans="1:1">
      <c r="A52" s="112" t="s">
        <v>16</v>
      </c>
    </row>
    <row r="53" spans="1:1">
      <c r="A53" s="20" t="s">
        <v>17</v>
      </c>
    </row>
    <row r="54" spans="1:1" ht="24">
      <c r="A54" s="112" t="s">
        <v>98</v>
      </c>
    </row>
    <row r="55" spans="1:1">
      <c r="A55" s="151"/>
    </row>
    <row r="56" spans="1:1" ht="25.5">
      <c r="A56" s="116" t="s">
        <v>99</v>
      </c>
    </row>
    <row r="57" spans="1:1" ht="38.25">
      <c r="A57" s="213" t="s">
        <v>100</v>
      </c>
    </row>
    <row r="58" spans="1:1" ht="25.5">
      <c r="A58" s="213" t="s">
        <v>101</v>
      </c>
    </row>
    <row r="59" spans="1:1" ht="25.5">
      <c r="A59" s="213" t="s">
        <v>102</v>
      </c>
    </row>
    <row r="60" spans="1:1" ht="38.25">
      <c r="A60" s="213" t="s">
        <v>103</v>
      </c>
    </row>
    <row r="61" spans="1:1" ht="38.25">
      <c r="A61" s="213" t="s">
        <v>104</v>
      </c>
    </row>
    <row r="62" spans="1:1">
      <c r="A62" s="213" t="s">
        <v>105</v>
      </c>
    </row>
    <row r="63" spans="1:1">
      <c r="A63" s="118"/>
    </row>
    <row r="64" spans="1:1" ht="31.5">
      <c r="A64" s="77" t="s">
        <v>60</v>
      </c>
    </row>
    <row r="65" spans="1:1" ht="21">
      <c r="A65" s="78" t="s">
        <v>61</v>
      </c>
    </row>
    <row r="66" spans="1:1" ht="43.5">
      <c r="A66" s="79" t="s">
        <v>106</v>
      </c>
    </row>
    <row r="67" spans="1:1" ht="21">
      <c r="A67" s="80" t="s">
        <v>63</v>
      </c>
    </row>
    <row r="68" spans="1:1">
      <c r="A68" s="81"/>
    </row>
    <row r="69" spans="1:1">
      <c r="A69" s="82" t="s">
        <v>18</v>
      </c>
    </row>
    <row r="70" spans="1:1" ht="24">
      <c r="A70" s="25" t="s">
        <v>64</v>
      </c>
    </row>
    <row r="71" spans="1:1" ht="24">
      <c r="A71" s="25" t="s">
        <v>65</v>
      </c>
    </row>
    <row r="72" spans="1:1">
      <c r="A72" s="81"/>
    </row>
  </sheetData>
  <mergeCells count="1">
    <mergeCell ref="A24:A2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B69"/>
  <sheetViews>
    <sheetView workbookViewId="0">
      <selection activeCell="B1" sqref="B1:B1048576"/>
    </sheetView>
  </sheetViews>
  <sheetFormatPr defaultColWidth="8.7109375" defaultRowHeight="15"/>
  <cols>
    <col min="1" max="1" width="72.28515625" style="61" customWidth="1"/>
    <col min="2" max="16384" width="8.7109375" style="61"/>
  </cols>
  <sheetData>
    <row r="1" spans="1:2">
      <c r="A1" s="62" t="s">
        <v>0</v>
      </c>
    </row>
    <row r="2" spans="1:2">
      <c r="A2" s="63" t="s">
        <v>107</v>
      </c>
      <c r="B2" s="84" t="e">
        <f>'Каникулы в горах 25 | FIT15 '!#REF!</f>
        <v>#REF!</v>
      </c>
    </row>
    <row r="3" spans="1:2" ht="25.5" customHeight="1">
      <c r="A3" s="7" t="s">
        <v>3</v>
      </c>
      <c r="B3" s="84" t="e">
        <f>'Каникулы в горах 25 | FIT15 '!#REF!</f>
        <v>#REF!</v>
      </c>
    </row>
    <row r="4" spans="1:2">
      <c r="A4" s="64" t="s">
        <v>4</v>
      </c>
      <c r="B4" s="65"/>
    </row>
    <row r="5" spans="1:2">
      <c r="A5" s="64">
        <v>1</v>
      </c>
      <c r="B5" s="85" t="e">
        <f>'Каникулы в горах 25 | FIT15 '!#REF!</f>
        <v>#REF!</v>
      </c>
    </row>
    <row r="6" spans="1:2">
      <c r="A6" s="64">
        <v>2</v>
      </c>
      <c r="B6" s="85" t="e">
        <f>'Каникулы в горах 25 | FIT15 '!#REF!</f>
        <v>#REF!</v>
      </c>
    </row>
    <row r="7" spans="1:2" ht="18.75" customHeight="1">
      <c r="A7" s="64" t="s">
        <v>5</v>
      </c>
      <c r="B7" s="85"/>
    </row>
    <row r="8" spans="1:2">
      <c r="A8" s="64">
        <v>1</v>
      </c>
      <c r="B8" s="85" t="e">
        <f>'Каникулы в горах 25 | FIT15 '!#REF!</f>
        <v>#REF!</v>
      </c>
    </row>
    <row r="9" spans="1:2">
      <c r="A9" s="64">
        <v>2</v>
      </c>
      <c r="B9" s="85" t="e">
        <f>'Каникулы в горах 25 | FIT15 '!#REF!</f>
        <v>#REF!</v>
      </c>
    </row>
    <row r="10" spans="1:2">
      <c r="A10" s="64" t="s">
        <v>7</v>
      </c>
      <c r="B10" s="85"/>
    </row>
    <row r="11" spans="1:2">
      <c r="A11" s="64">
        <v>1</v>
      </c>
      <c r="B11" s="85" t="e">
        <f>'Каникулы в горах 25 | FIT15 '!#REF!</f>
        <v>#REF!</v>
      </c>
    </row>
    <row r="12" spans="1:2">
      <c r="A12" s="64">
        <v>2</v>
      </c>
      <c r="B12" s="85" t="e">
        <f>'Каникулы в горах 25 | FIT15 '!#REF!</f>
        <v>#REF!</v>
      </c>
    </row>
    <row r="13" spans="1:2">
      <c r="A13" s="14" t="s">
        <v>66</v>
      </c>
      <c r="B13" s="85"/>
    </row>
    <row r="14" spans="1:2">
      <c r="A14" s="64">
        <v>1</v>
      </c>
      <c r="B14" s="85" t="e">
        <f>'Каникулы в горах 25 | FIT15 '!#REF!</f>
        <v>#REF!</v>
      </c>
    </row>
    <row r="15" spans="1:2">
      <c r="A15" s="64">
        <v>2</v>
      </c>
      <c r="B15" s="85" t="e">
        <f>'Каникулы в горах 25 | FIT15 '!#REF!</f>
        <v>#REF!</v>
      </c>
    </row>
    <row r="16" spans="1:2">
      <c r="A16" s="66" t="s">
        <v>9</v>
      </c>
      <c r="B16" s="85"/>
    </row>
    <row r="17" spans="1:2">
      <c r="A17" s="67" t="s">
        <v>10</v>
      </c>
      <c r="B17" s="85" t="e">
        <f>'Каникулы в горах 25 | FIT15 '!#REF!</f>
        <v>#REF!</v>
      </c>
    </row>
    <row r="18" spans="1:2">
      <c r="A18" s="68"/>
      <c r="B18" s="65"/>
    </row>
    <row r="19" spans="1:2" s="83" customFormat="1" ht="34.5" customHeight="1">
      <c r="A19" s="86" t="s">
        <v>41</v>
      </c>
      <c r="B19" s="9" t="e">
        <f t="shared" ref="B19" si="0">B2</f>
        <v>#REF!</v>
      </c>
    </row>
    <row r="20" spans="1:2" s="83" customFormat="1" ht="34.5" customHeight="1">
      <c r="A20" s="7" t="s">
        <v>3</v>
      </c>
      <c r="B20" s="9" t="e">
        <f t="shared" ref="B20" si="1">B3</f>
        <v>#REF!</v>
      </c>
    </row>
    <row r="21" spans="1:2">
      <c r="A21" s="64" t="s">
        <v>4</v>
      </c>
      <c r="B21" s="65"/>
    </row>
    <row r="22" spans="1:2">
      <c r="A22" s="64">
        <v>1</v>
      </c>
      <c r="B22" s="18" t="e">
        <f t="shared" ref="B22" si="2">ROUNDUP(B5*0.87,)</f>
        <v>#REF!</v>
      </c>
    </row>
    <row r="23" spans="1:2">
      <c r="A23" s="64">
        <v>2</v>
      </c>
      <c r="B23" s="30" t="e">
        <f t="shared" ref="B23" si="3">ROUNDUP(B6*0.87,)</f>
        <v>#REF!</v>
      </c>
    </row>
    <row r="24" spans="1:2" ht="24">
      <c r="A24" s="64" t="s">
        <v>5</v>
      </c>
      <c r="B24" s="30"/>
    </row>
    <row r="25" spans="1:2">
      <c r="A25" s="64">
        <v>1</v>
      </c>
      <c r="B25" s="30" t="e">
        <f t="shared" ref="B25" si="4">ROUNDUP(B8*0.87,)</f>
        <v>#REF!</v>
      </c>
    </row>
    <row r="26" spans="1:2">
      <c r="A26" s="64">
        <v>2</v>
      </c>
      <c r="B26" s="30" t="e">
        <f t="shared" ref="B26" si="5">ROUNDUP(B9*0.87,)</f>
        <v>#REF!</v>
      </c>
    </row>
    <row r="27" spans="1:2">
      <c r="A27" s="64" t="s">
        <v>7</v>
      </c>
      <c r="B27" s="30"/>
    </row>
    <row r="28" spans="1:2">
      <c r="A28" s="64">
        <v>1</v>
      </c>
      <c r="B28" s="30" t="e">
        <f t="shared" ref="B28" si="6">ROUNDUP(B11*0.87,)</f>
        <v>#REF!</v>
      </c>
    </row>
    <row r="29" spans="1:2">
      <c r="A29" s="64">
        <v>2</v>
      </c>
      <c r="B29" s="30" t="e">
        <f t="shared" ref="B29" si="7">ROUNDUP(B12*0.87,)</f>
        <v>#REF!</v>
      </c>
    </row>
    <row r="30" spans="1:2" ht="19.5" customHeight="1">
      <c r="A30" s="15" t="s">
        <v>66</v>
      </c>
      <c r="B30" s="30"/>
    </row>
    <row r="31" spans="1:2">
      <c r="A31" s="64">
        <v>1</v>
      </c>
      <c r="B31" s="30" t="e">
        <f t="shared" ref="B31" si="8">ROUNDUP(B14*0.87,)</f>
        <v>#REF!</v>
      </c>
    </row>
    <row r="32" spans="1:2">
      <c r="A32" s="64">
        <v>2</v>
      </c>
      <c r="B32" s="30" t="e">
        <f t="shared" ref="B32" si="9">ROUNDUP(B15*0.87,)</f>
        <v>#REF!</v>
      </c>
    </row>
    <row r="33" spans="1:2">
      <c r="A33" s="66" t="s">
        <v>9</v>
      </c>
      <c r="B33" s="30"/>
    </row>
    <row r="34" spans="1:2">
      <c r="A34" s="67" t="s">
        <v>10</v>
      </c>
      <c r="B34" s="30" t="e">
        <f t="shared" ref="B34" si="10">ROUNDUP(B17*0.87,)</f>
        <v>#REF!</v>
      </c>
    </row>
    <row r="37" spans="1:2" ht="165">
      <c r="A37" s="69" t="s">
        <v>108</v>
      </c>
    </row>
    <row r="38" spans="1:2">
      <c r="A38" s="70" t="s">
        <v>27</v>
      </c>
    </row>
    <row r="39" spans="1:2">
      <c r="A39" s="14" t="s">
        <v>109</v>
      </c>
    </row>
    <row r="40" spans="1:2">
      <c r="A40" s="14" t="s">
        <v>110</v>
      </c>
    </row>
    <row r="41" spans="1:2">
      <c r="A41" s="153"/>
    </row>
    <row r="42" spans="1:2">
      <c r="A42" s="70" t="s">
        <v>13</v>
      </c>
    </row>
    <row r="44" spans="1:2">
      <c r="A44" s="133" t="s">
        <v>34</v>
      </c>
    </row>
    <row r="45" spans="1:2">
      <c r="A45" s="134" t="s">
        <v>14</v>
      </c>
    </row>
    <row r="46" spans="1:2">
      <c r="A46" s="134" t="s">
        <v>15</v>
      </c>
    </row>
    <row r="47" spans="1:2" ht="24">
      <c r="A47" s="112" t="s">
        <v>16</v>
      </c>
    </row>
    <row r="48" spans="1:2">
      <c r="A48" s="20" t="s">
        <v>17</v>
      </c>
    </row>
    <row r="49" spans="1:1" ht="24">
      <c r="A49" s="112" t="s">
        <v>98</v>
      </c>
    </row>
    <row r="50" spans="1:1">
      <c r="A50" s="151"/>
    </row>
    <row r="51" spans="1:1" ht="26.25">
      <c r="A51" s="155" t="s">
        <v>111</v>
      </c>
    </row>
    <row r="52" spans="1:1" ht="45">
      <c r="A52" s="211" t="s">
        <v>52</v>
      </c>
    </row>
    <row r="53" spans="1:1" ht="22.5">
      <c r="A53" s="211" t="s">
        <v>112</v>
      </c>
    </row>
    <row r="54" spans="1:1" ht="33.75">
      <c r="A54" s="211" t="s">
        <v>113</v>
      </c>
    </row>
    <row r="55" spans="1:1" ht="22.5">
      <c r="A55" s="211" t="s">
        <v>114</v>
      </c>
    </row>
    <row r="56" spans="1:1" ht="22.5">
      <c r="A56" s="211" t="s">
        <v>115</v>
      </c>
    </row>
    <row r="57" spans="1:1" ht="33.75">
      <c r="A57" s="211" t="s">
        <v>116</v>
      </c>
    </row>
    <row r="58" spans="1:1" ht="33.75">
      <c r="A58" s="211" t="s">
        <v>117</v>
      </c>
    </row>
    <row r="59" spans="1:1" ht="42">
      <c r="A59" s="77" t="s">
        <v>60</v>
      </c>
    </row>
    <row r="60" spans="1:1" ht="21">
      <c r="A60" s="78" t="s">
        <v>61</v>
      </c>
    </row>
    <row r="61" spans="1:1" ht="54">
      <c r="A61" s="79" t="s">
        <v>106</v>
      </c>
    </row>
    <row r="62" spans="1:1" ht="31.5">
      <c r="A62" s="80" t="s">
        <v>63</v>
      </c>
    </row>
    <row r="63" spans="1:1">
      <c r="A63" s="81"/>
    </row>
    <row r="64" spans="1:1">
      <c r="A64" s="82" t="s">
        <v>18</v>
      </c>
    </row>
    <row r="65" spans="1:1" ht="24">
      <c r="A65" s="25" t="s">
        <v>64</v>
      </c>
    </row>
    <row r="66" spans="1:1" ht="24">
      <c r="A66" s="25" t="s">
        <v>65</v>
      </c>
    </row>
    <row r="67" spans="1:1" ht="24">
      <c r="A67" s="25" t="s">
        <v>64</v>
      </c>
    </row>
    <row r="68" spans="1:1" ht="24">
      <c r="A68" s="25" t="s">
        <v>65</v>
      </c>
    </row>
    <row r="69" spans="1:1">
      <c r="A69" s="157"/>
    </row>
  </sheetData>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D59"/>
  <sheetViews>
    <sheetView zoomScale="110" zoomScaleNormal="110" workbookViewId="0">
      <selection activeCell="B1" sqref="B1:D1048576"/>
    </sheetView>
  </sheetViews>
  <sheetFormatPr defaultColWidth="9.140625" defaultRowHeight="12"/>
  <cols>
    <col min="1" max="1" width="75.28515625" style="2" customWidth="1"/>
    <col min="2" max="16384" width="9.140625" style="2"/>
  </cols>
  <sheetData>
    <row r="1" spans="1:4" ht="12" customHeight="1">
      <c r="A1" s="3" t="s">
        <v>0</v>
      </c>
    </row>
    <row r="2" spans="1:4" ht="12" customHeight="1">
      <c r="A2" s="206" t="s">
        <v>88</v>
      </c>
    </row>
    <row r="3" spans="1:4" ht="10.35" customHeight="1">
      <c r="A3" s="5"/>
    </row>
    <row r="4" spans="1:4" ht="11.45" customHeight="1">
      <c r="A4" s="6" t="s">
        <v>2</v>
      </c>
    </row>
    <row r="5" spans="1:4" s="1" customFormat="1" ht="33.75" customHeight="1">
      <c r="A5" s="7" t="s">
        <v>3</v>
      </c>
      <c r="B5" s="104" t="e">
        <f>'4=3 | FIT18'!B5</f>
        <v>#REF!</v>
      </c>
      <c r="C5" s="104" t="e">
        <f>'4=3 | FIT18'!C5</f>
        <v>#REF!</v>
      </c>
      <c r="D5" s="104" t="e">
        <f>'4=3 | FIT18'!D5</f>
        <v>#REF!</v>
      </c>
    </row>
    <row r="6" spans="1:4">
      <c r="A6" s="7"/>
      <c r="B6" s="104" t="e">
        <f>'4=3 | FIT18'!B6</f>
        <v>#REF!</v>
      </c>
      <c r="C6" s="104" t="e">
        <f>'4=3 | FIT18'!C6</f>
        <v>#REF!</v>
      </c>
      <c r="D6" s="104" t="e">
        <f>'4=3 | FIT18'!D6</f>
        <v>#REF!</v>
      </c>
    </row>
    <row r="7" spans="1:4">
      <c r="A7" s="10" t="s">
        <v>4</v>
      </c>
      <c r="B7" s="11"/>
      <c r="C7" s="11"/>
      <c r="D7" s="11"/>
    </row>
    <row r="8" spans="1:4">
      <c r="A8" s="10">
        <v>1</v>
      </c>
      <c r="B8" s="13" t="e">
        <f>'4=3 | FIT18'!B8</f>
        <v>#REF!</v>
      </c>
      <c r="C8" s="13" t="e">
        <f>'4=3 | FIT18'!C8</f>
        <v>#REF!</v>
      </c>
      <c r="D8" s="13" t="e">
        <f>'4=3 | FIT18'!D8</f>
        <v>#REF!</v>
      </c>
    </row>
    <row r="9" spans="1:4">
      <c r="A9" s="10">
        <v>2</v>
      </c>
      <c r="B9" s="13" t="e">
        <f>'4=3 | FIT18'!B9</f>
        <v>#REF!</v>
      </c>
      <c r="C9" s="13" t="e">
        <f>'4=3 | FIT18'!C9</f>
        <v>#REF!</v>
      </c>
      <c r="D9" s="13" t="e">
        <f>'4=3 | FIT18'!D9</f>
        <v>#REF!</v>
      </c>
    </row>
    <row r="10" spans="1:4">
      <c r="A10" s="10" t="s">
        <v>5</v>
      </c>
      <c r="B10" s="13"/>
      <c r="C10" s="13"/>
      <c r="D10" s="13"/>
    </row>
    <row r="11" spans="1:4">
      <c r="A11" s="10">
        <v>1</v>
      </c>
      <c r="B11" s="13" t="e">
        <f>'4=3 | FIT18'!B11</f>
        <v>#REF!</v>
      </c>
      <c r="C11" s="13" t="e">
        <f>'4=3 | FIT18'!C11</f>
        <v>#REF!</v>
      </c>
      <c r="D11" s="13" t="e">
        <f>'4=3 | FIT18'!D11</f>
        <v>#REF!</v>
      </c>
    </row>
    <row r="12" spans="1:4">
      <c r="A12" s="10">
        <v>2</v>
      </c>
      <c r="B12" s="13" t="e">
        <f>'4=3 | FIT18'!B12</f>
        <v>#REF!</v>
      </c>
      <c r="C12" s="13" t="e">
        <f>'4=3 | FIT18'!C12</f>
        <v>#REF!</v>
      </c>
      <c r="D12" s="13" t="e">
        <f>'4=3 | FIT18'!D12</f>
        <v>#REF!</v>
      </c>
    </row>
    <row r="13" spans="1:4">
      <c r="A13" s="14" t="s">
        <v>7</v>
      </c>
      <c r="B13" s="13"/>
      <c r="C13" s="13"/>
      <c r="D13" s="13"/>
    </row>
    <row r="14" spans="1:4">
      <c r="A14" s="10">
        <v>1</v>
      </c>
      <c r="B14" s="13" t="e">
        <f>'4=3 | FIT18'!B14</f>
        <v>#REF!</v>
      </c>
      <c r="C14" s="13" t="e">
        <f>'4=3 | FIT18'!C14</f>
        <v>#REF!</v>
      </c>
      <c r="D14" s="13" t="e">
        <f>'4=3 | FIT18'!D14</f>
        <v>#REF!</v>
      </c>
    </row>
    <row r="15" spans="1:4">
      <c r="A15" s="10">
        <v>2</v>
      </c>
      <c r="B15" s="13" t="e">
        <f>'4=3 | FIT18'!B15</f>
        <v>#REF!</v>
      </c>
      <c r="C15" s="13" t="e">
        <f>'4=3 | FIT18'!C15</f>
        <v>#REF!</v>
      </c>
      <c r="D15" s="13" t="e">
        <f>'4=3 | FIT18'!D15</f>
        <v>#REF!</v>
      </c>
    </row>
    <row r="16" spans="1:4">
      <c r="A16" s="15" t="s">
        <v>8</v>
      </c>
      <c r="B16" s="13"/>
      <c r="C16" s="13"/>
      <c r="D16" s="13"/>
    </row>
    <row r="17" spans="1:4">
      <c r="A17" s="10">
        <v>1</v>
      </c>
      <c r="B17" s="13" t="e">
        <f>'4=3 | FIT18'!B17</f>
        <v>#REF!</v>
      </c>
      <c r="C17" s="13" t="e">
        <f>'4=3 | FIT18'!C17</f>
        <v>#REF!</v>
      </c>
      <c r="D17" s="13" t="e">
        <f>'4=3 | FIT18'!D17</f>
        <v>#REF!</v>
      </c>
    </row>
    <row r="18" spans="1:4">
      <c r="A18" s="10">
        <v>2</v>
      </c>
      <c r="B18" s="13" t="e">
        <f>'4=3 | FIT18'!B18</f>
        <v>#REF!</v>
      </c>
      <c r="C18" s="13" t="e">
        <f>'4=3 | FIT18'!C18</f>
        <v>#REF!</v>
      </c>
      <c r="D18" s="13" t="e">
        <f>'4=3 | FIT18'!D18</f>
        <v>#REF!</v>
      </c>
    </row>
    <row r="19" spans="1:4">
      <c r="A19" s="16" t="s">
        <v>9</v>
      </c>
      <c r="B19" s="13"/>
      <c r="C19" s="13"/>
      <c r="D19" s="13"/>
    </row>
    <row r="20" spans="1:4">
      <c r="A20" s="17" t="s">
        <v>10</v>
      </c>
      <c r="B20" s="13" t="e">
        <f>'4=3 | FIT18'!B20</f>
        <v>#REF!</v>
      </c>
      <c r="C20" s="13" t="e">
        <f>'4=3 | FIT18'!C20</f>
        <v>#REF!</v>
      </c>
      <c r="D20" s="13" t="e">
        <f>'4=3 | FIT18'!D20</f>
        <v>#REF!</v>
      </c>
    </row>
    <row r="21" spans="1:4" hidden="1">
      <c r="A21" s="16" t="s">
        <v>11</v>
      </c>
      <c r="B21" s="13" t="e">
        <f>'4=3 | COMISSION'!#REF!</f>
        <v>#REF!</v>
      </c>
      <c r="C21" s="13" t="e">
        <f>'4=3 | COMISSION'!#REF!</f>
        <v>#REF!</v>
      </c>
      <c r="D21" s="13" t="e">
        <f>'4=3 | COMISSION'!#REF!</f>
        <v>#REF!</v>
      </c>
    </row>
    <row r="22" spans="1:4" hidden="1">
      <c r="A22" s="17" t="s">
        <v>12</v>
      </c>
      <c r="B22" s="13" t="e">
        <f>'4=3 | COMISSION'!#REF!</f>
        <v>#REF!</v>
      </c>
      <c r="C22" s="13" t="e">
        <f>'4=3 | COMISSION'!#REF!</f>
        <v>#REF!</v>
      </c>
      <c r="D22" s="13" t="e">
        <f>'4=3 | COMISSION'!#REF!</f>
        <v>#REF!</v>
      </c>
    </row>
    <row r="23" spans="1:4" ht="17.25" customHeight="1">
      <c r="A23" s="27" t="s">
        <v>41</v>
      </c>
      <c r="B23" s="29"/>
      <c r="C23" s="29"/>
      <c r="D23" s="29"/>
    </row>
    <row r="24" spans="1:4">
      <c r="A24" s="7" t="s">
        <v>3</v>
      </c>
      <c r="B24" s="104" t="e">
        <f t="shared" ref="B24:D24" si="0">B5</f>
        <v>#REF!</v>
      </c>
      <c r="C24" s="104" t="e">
        <f t="shared" si="0"/>
        <v>#REF!</v>
      </c>
      <c r="D24" s="104" t="e">
        <f t="shared" si="0"/>
        <v>#REF!</v>
      </c>
    </row>
    <row r="25" spans="1:4" ht="20.25" customHeight="1">
      <c r="A25" s="7"/>
      <c r="B25" s="104" t="e">
        <f t="shared" ref="B25:D25" si="1">B6</f>
        <v>#REF!</v>
      </c>
      <c r="C25" s="104" t="e">
        <f t="shared" si="1"/>
        <v>#REF!</v>
      </c>
      <c r="D25" s="104" t="e">
        <f t="shared" si="1"/>
        <v>#REF!</v>
      </c>
    </row>
    <row r="26" spans="1:4">
      <c r="A26" s="10" t="s">
        <v>4</v>
      </c>
      <c r="B26" s="11"/>
      <c r="C26" s="11"/>
      <c r="D26" s="11"/>
    </row>
    <row r="27" spans="1:4">
      <c r="A27" s="10">
        <v>1</v>
      </c>
      <c r="B27" s="18" t="e">
        <f t="shared" ref="B27:D27" si="2">ROUNDUP(B8*0.9,)</f>
        <v>#REF!</v>
      </c>
      <c r="C27" s="18" t="e">
        <f t="shared" si="2"/>
        <v>#REF!</v>
      </c>
      <c r="D27" s="18" t="e">
        <f t="shared" si="2"/>
        <v>#REF!</v>
      </c>
    </row>
    <row r="28" spans="1:4">
      <c r="A28" s="10">
        <v>2</v>
      </c>
      <c r="B28" s="30" t="e">
        <f t="shared" ref="B28:D28" si="3">ROUNDUP(B9*0.9,)</f>
        <v>#REF!</v>
      </c>
      <c r="C28" s="30" t="e">
        <f t="shared" si="3"/>
        <v>#REF!</v>
      </c>
      <c r="D28" s="30" t="e">
        <f t="shared" si="3"/>
        <v>#REF!</v>
      </c>
    </row>
    <row r="29" spans="1:4">
      <c r="A29" s="10" t="s">
        <v>5</v>
      </c>
      <c r="B29" s="30"/>
      <c r="C29" s="30"/>
      <c r="D29" s="30"/>
    </row>
    <row r="30" spans="1:4">
      <c r="A30" s="10">
        <v>1</v>
      </c>
      <c r="B30" s="30" t="e">
        <f t="shared" ref="B30:D30" si="4">ROUNDUP(B11*0.9,)</f>
        <v>#REF!</v>
      </c>
      <c r="C30" s="30" t="e">
        <f t="shared" si="4"/>
        <v>#REF!</v>
      </c>
      <c r="D30" s="30" t="e">
        <f t="shared" si="4"/>
        <v>#REF!</v>
      </c>
    </row>
    <row r="31" spans="1:4">
      <c r="A31" s="10">
        <v>2</v>
      </c>
      <c r="B31" s="30" t="e">
        <f t="shared" ref="B31:D31" si="5">ROUNDUP(B12*0.9,)</f>
        <v>#REF!</v>
      </c>
      <c r="C31" s="30" t="e">
        <f t="shared" si="5"/>
        <v>#REF!</v>
      </c>
      <c r="D31" s="30" t="e">
        <f t="shared" si="5"/>
        <v>#REF!</v>
      </c>
    </row>
    <row r="32" spans="1:4">
      <c r="A32" s="14" t="s">
        <v>7</v>
      </c>
      <c r="B32" s="30"/>
      <c r="C32" s="30"/>
      <c r="D32" s="30"/>
    </row>
    <row r="33" spans="1:4">
      <c r="A33" s="10">
        <v>1</v>
      </c>
      <c r="B33" s="30" t="e">
        <f t="shared" ref="B33:D33" si="6">ROUNDUP(B14*0.9,)</f>
        <v>#REF!</v>
      </c>
      <c r="C33" s="30" t="e">
        <f t="shared" si="6"/>
        <v>#REF!</v>
      </c>
      <c r="D33" s="30" t="e">
        <f t="shared" si="6"/>
        <v>#REF!</v>
      </c>
    </row>
    <row r="34" spans="1:4">
      <c r="A34" s="10">
        <v>2</v>
      </c>
      <c r="B34" s="30" t="e">
        <f t="shared" ref="B34:D34" si="7">ROUNDUP(B15*0.9,)</f>
        <v>#REF!</v>
      </c>
      <c r="C34" s="30" t="e">
        <f t="shared" si="7"/>
        <v>#REF!</v>
      </c>
      <c r="D34" s="30" t="e">
        <f t="shared" si="7"/>
        <v>#REF!</v>
      </c>
    </row>
    <row r="35" spans="1:4">
      <c r="A35" s="15" t="s">
        <v>66</v>
      </c>
      <c r="B35" s="30"/>
      <c r="C35" s="30"/>
      <c r="D35" s="30"/>
    </row>
    <row r="36" spans="1:4">
      <c r="A36" s="10">
        <v>1</v>
      </c>
      <c r="B36" s="30" t="e">
        <f t="shared" ref="B36:D36" si="8">ROUNDUP(B17*0.9,)</f>
        <v>#REF!</v>
      </c>
      <c r="C36" s="30" t="e">
        <f t="shared" si="8"/>
        <v>#REF!</v>
      </c>
      <c r="D36" s="30" t="e">
        <f t="shared" si="8"/>
        <v>#REF!</v>
      </c>
    </row>
    <row r="37" spans="1:4">
      <c r="A37" s="10">
        <v>2</v>
      </c>
      <c r="B37" s="30" t="e">
        <f t="shared" ref="B37:D37" si="9">ROUNDUP(B18*0.9,)</f>
        <v>#REF!</v>
      </c>
      <c r="C37" s="30" t="e">
        <f t="shared" si="9"/>
        <v>#REF!</v>
      </c>
      <c r="D37" s="30" t="e">
        <f t="shared" si="9"/>
        <v>#REF!</v>
      </c>
    </row>
    <row r="38" spans="1:4">
      <c r="A38" s="16" t="s">
        <v>9</v>
      </c>
      <c r="B38" s="30"/>
      <c r="C38" s="30"/>
      <c r="D38" s="30"/>
    </row>
    <row r="39" spans="1:4">
      <c r="A39" s="17" t="s">
        <v>10</v>
      </c>
      <c r="B39" s="30" t="e">
        <f t="shared" ref="B39:D39" si="10">ROUNDUP(B20*0.9,)</f>
        <v>#REF!</v>
      </c>
      <c r="C39" s="30" t="e">
        <f t="shared" si="10"/>
        <v>#REF!</v>
      </c>
      <c r="D39" s="30" t="e">
        <f t="shared" si="10"/>
        <v>#REF!</v>
      </c>
    </row>
    <row r="40" spans="1:4" hidden="1">
      <c r="A40" s="16" t="s">
        <v>11</v>
      </c>
    </row>
    <row r="41" spans="1:4" hidden="1">
      <c r="A41" s="17" t="s">
        <v>12</v>
      </c>
    </row>
    <row r="42" spans="1:4" ht="11.45" customHeight="1">
      <c r="A42" s="111"/>
    </row>
    <row r="43" spans="1:4" ht="12" customHeight="1"/>
    <row r="44" spans="1:4" ht="9.6" customHeight="1"/>
    <row r="45" spans="1:4" ht="11.45" customHeight="1">
      <c r="A45" s="21" t="s">
        <v>13</v>
      </c>
    </row>
    <row r="46" spans="1:4" ht="11.45" customHeight="1">
      <c r="A46" s="20" t="s">
        <v>14</v>
      </c>
    </row>
    <row r="47" spans="1:4" ht="11.45" customHeight="1">
      <c r="A47" s="20" t="s">
        <v>15</v>
      </c>
    </row>
    <row r="48" spans="1:4" ht="26.45" customHeight="1">
      <c r="A48" s="171" t="s">
        <v>16</v>
      </c>
    </row>
    <row r="49" spans="1:1">
      <c r="A49" s="20" t="s">
        <v>17</v>
      </c>
    </row>
    <row r="50" spans="1:1" ht="11.45" customHeight="1"/>
    <row r="51" spans="1:1">
      <c r="A51" s="207" t="s">
        <v>18</v>
      </c>
    </row>
    <row r="52" spans="1:1" ht="72">
      <c r="A52" s="208" t="s">
        <v>89</v>
      </c>
    </row>
    <row r="53" spans="1:1">
      <c r="A53" s="24" t="s">
        <v>70</v>
      </c>
    </row>
    <row r="54" spans="1:1">
      <c r="A54" s="53" t="s">
        <v>90</v>
      </c>
    </row>
    <row r="55" spans="1:1">
      <c r="A55" s="54" t="s">
        <v>91</v>
      </c>
    </row>
    <row r="56" spans="1:1">
      <c r="A56" s="209"/>
    </row>
    <row r="57" spans="1:1">
      <c r="A57" s="24" t="s">
        <v>92</v>
      </c>
    </row>
    <row r="58" spans="1:1">
      <c r="A58" s="210" t="s">
        <v>93</v>
      </c>
    </row>
    <row r="59" spans="1:1">
      <c r="A59" s="210" t="s">
        <v>94</v>
      </c>
    </row>
  </sheetData>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EX64"/>
  <sheetViews>
    <sheetView workbookViewId="0">
      <selection activeCell="A62" sqref="A62"/>
    </sheetView>
  </sheetViews>
  <sheetFormatPr defaultColWidth="8.7109375" defaultRowHeight="15"/>
  <cols>
    <col min="1" max="1" width="87.42578125" style="61" customWidth="1"/>
    <col min="2" max="16384" width="8.7109375" style="61"/>
  </cols>
  <sheetData>
    <row r="1" spans="1:10">
      <c r="A1" s="3" t="s">
        <v>0</v>
      </c>
    </row>
    <row r="3" spans="1:10">
      <c r="A3" s="50" t="s">
        <v>118</v>
      </c>
    </row>
    <row r="4" spans="1:10">
      <c r="A4" s="145" t="s">
        <v>2</v>
      </c>
    </row>
    <row r="6" spans="1:10" ht="25.5" customHeight="1">
      <c r="A6" s="7" t="s">
        <v>3</v>
      </c>
      <c r="B6" s="8">
        <f>'C завтраками| Bed and breakfast'!B5</f>
        <v>46008</v>
      </c>
      <c r="C6" s="8">
        <f>'C завтраками| Bed and breakfast'!C5</f>
        <v>46009</v>
      </c>
      <c r="D6" s="8">
        <f>'C завтраками| Bed and breakfast'!D5</f>
        <v>46010</v>
      </c>
      <c r="E6" s="8">
        <f>'C завтраками| Bed and breakfast'!E5</f>
        <v>46011</v>
      </c>
      <c r="F6" s="9">
        <f>'C завтраками| Bed and breakfast'!F5</f>
        <v>46012</v>
      </c>
      <c r="G6" s="9">
        <f>'C завтраками| Bed and breakfast'!G5</f>
        <v>46013</v>
      </c>
      <c r="H6" s="9">
        <f>'C завтраками| Bed and breakfast'!H5</f>
        <v>46014</v>
      </c>
      <c r="I6" s="9">
        <f>'C завтраками| Bed and breakfast'!I5</f>
        <v>46015</v>
      </c>
      <c r="J6" s="8">
        <f>'C завтраками| Bed and breakfast'!J5</f>
        <v>46016</v>
      </c>
    </row>
    <row r="7" spans="1:10" ht="25.5" customHeight="1">
      <c r="A7" s="7"/>
      <c r="B7" s="8">
        <f>'C завтраками| Bed and breakfast'!B6</f>
        <v>46008</v>
      </c>
      <c r="C7" s="8">
        <f>'C завтраками| Bed and breakfast'!C6</f>
        <v>46009</v>
      </c>
      <c r="D7" s="8">
        <f>'C завтраками| Bed and breakfast'!D6</f>
        <v>46010</v>
      </c>
      <c r="E7" s="8">
        <f>'C завтраками| Bed and breakfast'!E6</f>
        <v>46011</v>
      </c>
      <c r="F7" s="9">
        <f>'C завтраками| Bed and breakfast'!F6</f>
        <v>46012</v>
      </c>
      <c r="G7" s="9">
        <f>'C завтраками| Bed and breakfast'!G6</f>
        <v>46013</v>
      </c>
      <c r="H7" s="9">
        <f>'C завтраками| Bed and breakfast'!H6</f>
        <v>46014</v>
      </c>
      <c r="I7" s="9">
        <f>'C завтраками| Bed and breakfast'!I6</f>
        <v>46015</v>
      </c>
      <c r="J7" s="8">
        <f>'C завтраками| Bed and breakfast'!J6</f>
        <v>46016</v>
      </c>
    </row>
    <row r="8" spans="1:10">
      <c r="A8" s="64" t="s">
        <v>4</v>
      </c>
    </row>
    <row r="9" spans="1:10">
      <c r="A9" s="64">
        <v>1</v>
      </c>
      <c r="B9" s="109">
        <f>'C завтраками| Bed and breakfast'!B8*0.9</f>
        <v>6300</v>
      </c>
      <c r="C9" s="109">
        <f>'C завтраками| Bed and breakfast'!C8*0.9</f>
        <v>6300</v>
      </c>
      <c r="D9" s="109">
        <f>'C завтраками| Bed and breakfast'!D8*0.9</f>
        <v>6570</v>
      </c>
      <c r="E9" s="109">
        <f>'C завтраками| Bed and breakfast'!E8*0.9</f>
        <v>6570</v>
      </c>
      <c r="F9" s="109">
        <f>'C завтраками| Bed and breakfast'!F8*0.9</f>
        <v>8460</v>
      </c>
      <c r="G9" s="109">
        <f>'C завтраками| Bed and breakfast'!G8*0.9</f>
        <v>8460</v>
      </c>
      <c r="H9" s="109">
        <f>'C завтраками| Bed and breakfast'!H8*0.9</f>
        <v>8460</v>
      </c>
      <c r="I9" s="109">
        <f>'C завтраками| Bed and breakfast'!I8*0.9</f>
        <v>9630</v>
      </c>
      <c r="J9" s="109">
        <f>'C завтраками| Bed and breakfast'!J8*0.9</f>
        <v>9630</v>
      </c>
    </row>
    <row r="10" spans="1:10">
      <c r="A10" s="64">
        <v>2</v>
      </c>
      <c r="B10" s="109">
        <f>'C завтраками| Bed and breakfast'!B9*0.9</f>
        <v>7650</v>
      </c>
      <c r="C10" s="109">
        <f>'C завтраками| Bed and breakfast'!C9*0.9</f>
        <v>7650</v>
      </c>
      <c r="D10" s="109">
        <f>'C завтраками| Bed and breakfast'!D9*0.9</f>
        <v>7920</v>
      </c>
      <c r="E10" s="109">
        <f>'C завтраками| Bed and breakfast'!E9*0.9</f>
        <v>7920</v>
      </c>
      <c r="F10" s="109">
        <f>'C завтраками| Bed and breakfast'!F9*0.9</f>
        <v>9810</v>
      </c>
      <c r="G10" s="109">
        <f>'C завтраками| Bed and breakfast'!G9*0.9</f>
        <v>9810</v>
      </c>
      <c r="H10" s="109">
        <f>'C завтраками| Bed and breakfast'!H9*0.9</f>
        <v>9810</v>
      </c>
      <c r="I10" s="109">
        <f>'C завтраками| Bed and breakfast'!I9*0.9</f>
        <v>10980</v>
      </c>
      <c r="J10" s="109">
        <f>'C завтраками| Bed and breakfast'!J9*0.9</f>
        <v>10980</v>
      </c>
    </row>
    <row r="11" spans="1:10" ht="18.75" customHeight="1">
      <c r="A11" s="64" t="s">
        <v>5</v>
      </c>
      <c r="B11" s="109"/>
      <c r="C11" s="109"/>
      <c r="D11" s="109"/>
      <c r="E11" s="109"/>
      <c r="F11" s="109"/>
      <c r="G11" s="109"/>
      <c r="H11" s="109"/>
      <c r="I11" s="109"/>
      <c r="J11" s="109"/>
    </row>
    <row r="12" spans="1:10">
      <c r="A12" s="64">
        <v>1</v>
      </c>
      <c r="B12" s="109">
        <f>'C завтраками| Bed and breakfast'!B11*0.9</f>
        <v>7200</v>
      </c>
      <c r="C12" s="109">
        <f>'C завтраками| Bed and breakfast'!C11*0.9</f>
        <v>7200</v>
      </c>
      <c r="D12" s="109">
        <f>'C завтраками| Bed and breakfast'!D11*0.9</f>
        <v>7470</v>
      </c>
      <c r="E12" s="109">
        <f>'C завтраками| Bed and breakfast'!E11*0.9</f>
        <v>7470</v>
      </c>
      <c r="F12" s="109">
        <f>'C завтраками| Bed and breakfast'!F11*0.9</f>
        <v>9360</v>
      </c>
      <c r="G12" s="109">
        <f>'C завтраками| Bed and breakfast'!G11*0.9</f>
        <v>9360</v>
      </c>
      <c r="H12" s="109">
        <f>'C завтраками| Bed and breakfast'!H11*0.9</f>
        <v>9360</v>
      </c>
      <c r="I12" s="109">
        <f>'C завтраками| Bed and breakfast'!I11*0.9</f>
        <v>10530</v>
      </c>
      <c r="J12" s="109">
        <f>'C завтраками| Bed and breakfast'!J11*0.9</f>
        <v>10530</v>
      </c>
    </row>
    <row r="13" spans="1:10">
      <c r="A13" s="64">
        <v>2</v>
      </c>
      <c r="B13" s="109">
        <f>'C завтраками| Bed and breakfast'!B12*0.9</f>
        <v>8550</v>
      </c>
      <c r="C13" s="109">
        <f>'C завтраками| Bed and breakfast'!C12*0.9</f>
        <v>8550</v>
      </c>
      <c r="D13" s="109">
        <f>'C завтраками| Bed and breakfast'!D12*0.9</f>
        <v>8820</v>
      </c>
      <c r="E13" s="109">
        <f>'C завтраками| Bed and breakfast'!E12*0.9</f>
        <v>8820</v>
      </c>
      <c r="F13" s="109">
        <f>'C завтраками| Bed and breakfast'!F12*0.9</f>
        <v>10710</v>
      </c>
      <c r="G13" s="109">
        <f>'C завтраками| Bed and breakfast'!G12*0.9</f>
        <v>10710</v>
      </c>
      <c r="H13" s="109">
        <f>'C завтраками| Bed and breakfast'!H12*0.9</f>
        <v>10710</v>
      </c>
      <c r="I13" s="109">
        <f>'C завтраками| Bed and breakfast'!I12*0.9</f>
        <v>11880</v>
      </c>
      <c r="J13" s="109">
        <f>'C завтраками| Bed and breakfast'!J12*0.9</f>
        <v>11880</v>
      </c>
    </row>
    <row r="14" spans="1:10" s="65" customFormat="1" ht="18.75" customHeight="1">
      <c r="A14" s="30" t="s">
        <v>6</v>
      </c>
      <c r="B14" s="109"/>
      <c r="C14" s="109"/>
      <c r="D14" s="109"/>
      <c r="E14" s="109"/>
      <c r="F14" s="109"/>
      <c r="G14" s="109"/>
      <c r="H14" s="109"/>
      <c r="I14" s="109"/>
      <c r="J14" s="109"/>
    </row>
    <row r="15" spans="1:10" s="65" customFormat="1">
      <c r="A15" s="191">
        <v>1</v>
      </c>
      <c r="B15" s="109">
        <f>'C завтраками| Bed and breakfast'!B14*0.9</f>
        <v>6750</v>
      </c>
      <c r="C15" s="109">
        <f>'C завтраками| Bed and breakfast'!C14*0.9</f>
        <v>6750</v>
      </c>
      <c r="D15" s="109">
        <f>'C завтраками| Bed and breakfast'!D14*0.9</f>
        <v>7020</v>
      </c>
      <c r="E15" s="109">
        <f>'C завтраками| Bed and breakfast'!E14*0.9</f>
        <v>7020</v>
      </c>
      <c r="F15" s="109">
        <f>'C завтраками| Bed and breakfast'!F14*0.9</f>
        <v>8910</v>
      </c>
      <c r="G15" s="109">
        <f>'C завтраками| Bed and breakfast'!G14*0.9</f>
        <v>8910</v>
      </c>
      <c r="H15" s="109">
        <f>'C завтраками| Bed and breakfast'!H14*0.9</f>
        <v>8910</v>
      </c>
      <c r="I15" s="109">
        <f>'C завтраками| Bed and breakfast'!I14*0.9</f>
        <v>10080</v>
      </c>
      <c r="J15" s="109">
        <f>'C завтраками| Bed and breakfast'!J14*0.9</f>
        <v>10080</v>
      </c>
    </row>
    <row r="16" spans="1:10" s="65" customFormat="1">
      <c r="A16" s="191">
        <v>2</v>
      </c>
      <c r="B16" s="109">
        <f>'C завтраками| Bed and breakfast'!B15*0.9</f>
        <v>8100</v>
      </c>
      <c r="C16" s="109">
        <f>'C завтраками| Bed and breakfast'!C15*0.9</f>
        <v>8100</v>
      </c>
      <c r="D16" s="109">
        <f>'C завтраками| Bed and breakfast'!D15*0.9</f>
        <v>8370</v>
      </c>
      <c r="E16" s="109">
        <f>'C завтраками| Bed and breakfast'!E15*0.9</f>
        <v>8370</v>
      </c>
      <c r="F16" s="109">
        <f>'C завтраками| Bed and breakfast'!F15*0.9</f>
        <v>10260</v>
      </c>
      <c r="G16" s="109">
        <f>'C завтраками| Bed and breakfast'!G15*0.9</f>
        <v>10260</v>
      </c>
      <c r="H16" s="109">
        <f>'C завтраками| Bed and breakfast'!H15*0.9</f>
        <v>10260</v>
      </c>
      <c r="I16" s="109">
        <f>'C завтраками| Bed and breakfast'!I15*0.9</f>
        <v>11430</v>
      </c>
      <c r="J16" s="109">
        <f>'C завтраками| Bed and breakfast'!J15*0.9</f>
        <v>11430</v>
      </c>
    </row>
    <row r="17" spans="1:10">
      <c r="A17" s="64" t="s">
        <v>7</v>
      </c>
      <c r="B17" s="109"/>
      <c r="C17" s="109"/>
      <c r="D17" s="109"/>
      <c r="E17" s="109"/>
      <c r="F17" s="109"/>
      <c r="G17" s="109"/>
      <c r="H17" s="109"/>
      <c r="I17" s="109"/>
      <c r="J17" s="109"/>
    </row>
    <row r="18" spans="1:10">
      <c r="A18" s="64">
        <v>1</v>
      </c>
      <c r="B18" s="109">
        <f>'C завтраками| Bed and breakfast'!B17*0.9</f>
        <v>10350</v>
      </c>
      <c r="C18" s="109">
        <f>'C завтраками| Bed and breakfast'!C17*0.9</f>
        <v>10350</v>
      </c>
      <c r="D18" s="109">
        <f>'C завтраками| Bed and breakfast'!D17*0.9</f>
        <v>10620</v>
      </c>
      <c r="E18" s="109">
        <f>'C завтраками| Bed and breakfast'!E17*0.9</f>
        <v>10620</v>
      </c>
      <c r="F18" s="109">
        <f>'C завтраками| Bed and breakfast'!F17*0.9</f>
        <v>12510</v>
      </c>
      <c r="G18" s="109">
        <f>'C завтраками| Bed and breakfast'!G17*0.9</f>
        <v>12510</v>
      </c>
      <c r="H18" s="109">
        <f>'C завтраками| Bed and breakfast'!H17*0.9</f>
        <v>12510</v>
      </c>
      <c r="I18" s="109">
        <f>'C завтраками| Bed and breakfast'!I17*0.9</f>
        <v>13680</v>
      </c>
      <c r="J18" s="109">
        <f>'C завтраками| Bed and breakfast'!J17*0.9</f>
        <v>13680</v>
      </c>
    </row>
    <row r="19" spans="1:10">
      <c r="A19" s="64">
        <v>2</v>
      </c>
      <c r="B19" s="109">
        <f>'C завтраками| Bed and breakfast'!B18*0.9</f>
        <v>11700</v>
      </c>
      <c r="C19" s="109">
        <f>'C завтраками| Bed and breakfast'!C18*0.9</f>
        <v>11700</v>
      </c>
      <c r="D19" s="109">
        <f>'C завтраками| Bed and breakfast'!D18*0.9</f>
        <v>11970</v>
      </c>
      <c r="E19" s="109">
        <f>'C завтраками| Bed and breakfast'!E18*0.9</f>
        <v>11970</v>
      </c>
      <c r="F19" s="109">
        <f>'C завтраками| Bed and breakfast'!F18*0.9</f>
        <v>13860</v>
      </c>
      <c r="G19" s="109">
        <f>'C завтраками| Bed and breakfast'!G18*0.9</f>
        <v>13860</v>
      </c>
      <c r="H19" s="109">
        <f>'C завтраками| Bed and breakfast'!H18*0.9</f>
        <v>13860</v>
      </c>
      <c r="I19" s="109">
        <f>'C завтраками| Bed and breakfast'!I18*0.9</f>
        <v>15030</v>
      </c>
      <c r="J19" s="109">
        <f>'C завтраками| Bed and breakfast'!J18*0.9</f>
        <v>15030</v>
      </c>
    </row>
    <row r="20" spans="1:10">
      <c r="A20" s="124" t="s">
        <v>42</v>
      </c>
      <c r="B20" s="109"/>
      <c r="C20" s="109"/>
      <c r="D20" s="109"/>
      <c r="E20" s="109"/>
      <c r="F20" s="109"/>
      <c r="G20" s="109"/>
      <c r="H20" s="109"/>
      <c r="I20" s="109"/>
      <c r="J20" s="109"/>
    </row>
    <row r="21" spans="1:10">
      <c r="A21" s="64">
        <v>1</v>
      </c>
      <c r="B21" s="109">
        <f>'C завтраками| Bed and breakfast'!B20*0.9</f>
        <v>13050</v>
      </c>
      <c r="C21" s="109">
        <f>'C завтраками| Bed and breakfast'!C20*0.9</f>
        <v>13050</v>
      </c>
      <c r="D21" s="109">
        <f>'C завтраками| Bed and breakfast'!D20*0.9</f>
        <v>13320</v>
      </c>
      <c r="E21" s="109">
        <f>'C завтраками| Bed and breakfast'!E20*0.9</f>
        <v>13320</v>
      </c>
      <c r="F21" s="109">
        <f>'C завтраками| Bed and breakfast'!F20*0.9</f>
        <v>15210</v>
      </c>
      <c r="G21" s="109">
        <f>'C завтраками| Bed and breakfast'!G20*0.9</f>
        <v>15210</v>
      </c>
      <c r="H21" s="109">
        <f>'C завтраками| Bed and breakfast'!H20*0.9</f>
        <v>15210</v>
      </c>
      <c r="I21" s="109">
        <f>'C завтраками| Bed and breakfast'!I20*0.9</f>
        <v>16380</v>
      </c>
      <c r="J21" s="109">
        <f>'C завтраками| Bed and breakfast'!J20*0.9</f>
        <v>16380</v>
      </c>
    </row>
    <row r="22" spans="1:10">
      <c r="A22" s="64">
        <v>2</v>
      </c>
      <c r="B22" s="109">
        <f>'C завтраками| Bed and breakfast'!B21*0.9</f>
        <v>14400</v>
      </c>
      <c r="C22" s="109">
        <f>'C завтраками| Bed and breakfast'!C21*0.9</f>
        <v>14400</v>
      </c>
      <c r="D22" s="109">
        <f>'C завтраками| Bed and breakfast'!D21*0.9</f>
        <v>14670</v>
      </c>
      <c r="E22" s="109">
        <f>'C завтраками| Bed and breakfast'!E21*0.9</f>
        <v>14670</v>
      </c>
      <c r="F22" s="109">
        <f>'C завтраками| Bed and breakfast'!F21*0.9</f>
        <v>16560</v>
      </c>
      <c r="G22" s="109">
        <f>'C завтраками| Bed and breakfast'!G21*0.9</f>
        <v>16560</v>
      </c>
      <c r="H22" s="109">
        <f>'C завтраками| Bed and breakfast'!H21*0.9</f>
        <v>16560</v>
      </c>
      <c r="I22" s="109">
        <f>'C завтраками| Bed and breakfast'!I21*0.9</f>
        <v>17730</v>
      </c>
      <c r="J22" s="109">
        <f>'C завтраками| Bed and breakfast'!J21*0.9</f>
        <v>17730</v>
      </c>
    </row>
    <row r="23" spans="1:10" ht="195">
      <c r="A23" s="196" t="s">
        <v>119</v>
      </c>
    </row>
    <row r="24" spans="1:10">
      <c r="A24" s="70" t="s">
        <v>27</v>
      </c>
    </row>
    <row r="25" spans="1:10">
      <c r="A25" s="71" t="s">
        <v>120</v>
      </c>
    </row>
    <row r="26" spans="1:10">
      <c r="A26" s="71" t="s">
        <v>121</v>
      </c>
    </row>
    <row r="27" spans="1:10">
      <c r="A27" s="71" t="s">
        <v>122</v>
      </c>
    </row>
    <row r="28" spans="1:10">
      <c r="A28" s="197"/>
    </row>
    <row r="29" spans="1:10">
      <c r="A29" s="70" t="s">
        <v>13</v>
      </c>
    </row>
    <row r="30" spans="1:10">
      <c r="A30" s="133" t="s">
        <v>34</v>
      </c>
    </row>
    <row r="31" spans="1:10">
      <c r="A31" s="198" t="s">
        <v>123</v>
      </c>
    </row>
    <row r="32" spans="1:10">
      <c r="A32" s="134" t="s">
        <v>14</v>
      </c>
    </row>
    <row r="33" spans="1:154">
      <c r="A33" s="134" t="s">
        <v>15</v>
      </c>
    </row>
    <row r="34" spans="1:154">
      <c r="A34" s="112" t="s">
        <v>16</v>
      </c>
    </row>
    <row r="35" spans="1:154">
      <c r="A35" s="20" t="s">
        <v>17</v>
      </c>
    </row>
    <row r="36" spans="1:154">
      <c r="A36" s="73" t="s">
        <v>49</v>
      </c>
    </row>
    <row r="37" spans="1:154">
      <c r="A37" s="151"/>
    </row>
    <row r="38" spans="1:154" ht="28.5">
      <c r="A38" s="199" t="s">
        <v>124</v>
      </c>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row>
    <row r="39" spans="1:154" ht="30">
      <c r="A39" s="200" t="s">
        <v>125</v>
      </c>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row>
    <row r="40" spans="1:154" ht="30">
      <c r="A40" s="200" t="s">
        <v>126</v>
      </c>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row>
    <row r="41" spans="1:154">
      <c r="A41" s="200"/>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row>
    <row r="42" spans="1:154" ht="48.75" customHeight="1">
      <c r="A42" s="201" t="s">
        <v>127</v>
      </c>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row>
    <row r="43" spans="1:154">
      <c r="A43" s="202" t="s">
        <v>128</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row>
    <row r="44" spans="1:154" ht="25.5">
      <c r="A44" s="201" t="s">
        <v>129</v>
      </c>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row>
    <row r="45" spans="1:154">
      <c r="A45" s="203"/>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row>
    <row r="46" spans="1:154">
      <c r="A46" s="201" t="s">
        <v>130</v>
      </c>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row>
    <row r="47" spans="1:154" ht="25.5">
      <c r="A47" s="201" t="s">
        <v>131</v>
      </c>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row>
    <row r="48" spans="1:154" ht="38.25">
      <c r="A48" s="201" t="s">
        <v>132</v>
      </c>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row>
    <row r="49" spans="1:154">
      <c r="A49" s="201" t="s">
        <v>133</v>
      </c>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row>
    <row r="50" spans="1:154" ht="25.5">
      <c r="A50" s="201" t="s">
        <v>134</v>
      </c>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row>
    <row r="51" spans="1:154">
      <c r="A51" s="201" t="s">
        <v>135</v>
      </c>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row>
    <row r="52" spans="1:154" ht="25.5">
      <c r="A52" s="201" t="s">
        <v>136</v>
      </c>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row>
    <row r="53" spans="1:154" ht="63.75">
      <c r="A53" s="201" t="s">
        <v>137</v>
      </c>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row>
    <row r="54" spans="1:154" ht="25.5">
      <c r="A54" s="201" t="s">
        <v>138</v>
      </c>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row>
    <row r="55" spans="1:154">
      <c r="A55" s="201" t="s">
        <v>139</v>
      </c>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row>
    <row r="56" spans="1:154">
      <c r="A56" s="201" t="s">
        <v>140</v>
      </c>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row>
    <row r="57" spans="1:154">
      <c r="A57" s="204"/>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row>
    <row r="58" spans="1:154" ht="25.5">
      <c r="A58" s="201" t="s">
        <v>141</v>
      </c>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row>
    <row r="59" spans="1:154">
      <c r="A59" s="81"/>
    </row>
    <row r="60" spans="1:154">
      <c r="A60" s="82" t="s">
        <v>18</v>
      </c>
    </row>
    <row r="61" spans="1:154" ht="24">
      <c r="A61" s="25" t="s">
        <v>300</v>
      </c>
    </row>
    <row r="62" spans="1:154">
      <c r="A62" s="25"/>
    </row>
    <row r="63" spans="1:154">
      <c r="A63" s="205"/>
    </row>
    <row r="64" spans="1:154">
      <c r="A64" s="205"/>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EZ82"/>
  <sheetViews>
    <sheetView workbookViewId="0">
      <selection activeCell="A60" sqref="A60:A61"/>
    </sheetView>
  </sheetViews>
  <sheetFormatPr defaultColWidth="8.7109375" defaultRowHeight="15"/>
  <cols>
    <col min="1" max="1" width="87.42578125" style="61" customWidth="1"/>
    <col min="2" max="16384" width="8.7109375" style="61"/>
  </cols>
  <sheetData>
    <row r="1" spans="1:10">
      <c r="A1" s="3" t="s">
        <v>0</v>
      </c>
    </row>
    <row r="3" spans="1:10">
      <c r="A3" s="50" t="s">
        <v>118</v>
      </c>
    </row>
    <row r="4" spans="1:10">
      <c r="A4" s="145" t="s">
        <v>2</v>
      </c>
    </row>
    <row r="6" spans="1:10" ht="25.5" customHeight="1">
      <c r="A6" s="7" t="s">
        <v>3</v>
      </c>
      <c r="B6" s="9">
        <f>'Отель + Сочи Парк comiss'!B6</f>
        <v>46008</v>
      </c>
      <c r="C6" s="9">
        <f>'Отель + Сочи Парк comiss'!C6</f>
        <v>46009</v>
      </c>
      <c r="D6" s="9">
        <f>'Отель + Сочи Парк comiss'!D6</f>
        <v>46010</v>
      </c>
      <c r="E6" s="9">
        <f>'Отель + Сочи Парк comiss'!E6</f>
        <v>46011</v>
      </c>
      <c r="F6" s="9">
        <f>'Отель + Сочи Парк comiss'!F6</f>
        <v>46012</v>
      </c>
      <c r="G6" s="9">
        <f>'Отель + Сочи Парк comiss'!G6</f>
        <v>46013</v>
      </c>
      <c r="H6" s="9">
        <f>'Отель + Сочи Парк comiss'!H6</f>
        <v>46014</v>
      </c>
      <c r="I6" s="9">
        <f>'Отель + Сочи Парк comiss'!I6</f>
        <v>46015</v>
      </c>
      <c r="J6" s="9">
        <f>'Отель + Сочи Парк comiss'!J6</f>
        <v>46016</v>
      </c>
    </row>
    <row r="7" spans="1:10" ht="25.5" customHeight="1">
      <c r="A7" s="7"/>
      <c r="B7" s="9">
        <f>'Отель + Сочи Парк comiss'!B7</f>
        <v>46008</v>
      </c>
      <c r="C7" s="9">
        <f>'Отель + Сочи Парк comiss'!C7</f>
        <v>46009</v>
      </c>
      <c r="D7" s="9">
        <f>'Отель + Сочи Парк comiss'!D7</f>
        <v>46010</v>
      </c>
      <c r="E7" s="9">
        <f>'Отель + Сочи Парк comiss'!E7</f>
        <v>46011</v>
      </c>
      <c r="F7" s="9">
        <f>'Отель + Сочи Парк comiss'!F7</f>
        <v>46012</v>
      </c>
      <c r="G7" s="9">
        <f>'Отель + Сочи Парк comiss'!G7</f>
        <v>46013</v>
      </c>
      <c r="H7" s="9">
        <f>'Отель + Сочи Парк comiss'!H7</f>
        <v>46014</v>
      </c>
      <c r="I7" s="9">
        <f>'Отель + Сочи Парк comiss'!I7</f>
        <v>46015</v>
      </c>
      <c r="J7" s="9">
        <f>'Отель + Сочи Парк comiss'!J7</f>
        <v>46016</v>
      </c>
    </row>
    <row r="8" spans="1:10">
      <c r="A8" s="64" t="s">
        <v>4</v>
      </c>
      <c r="B8" s="65"/>
      <c r="C8" s="65"/>
      <c r="D8" s="65"/>
      <c r="E8" s="65"/>
      <c r="F8" s="65"/>
      <c r="G8" s="65"/>
      <c r="H8" s="65"/>
      <c r="I8" s="65"/>
      <c r="J8" s="65"/>
    </row>
    <row r="9" spans="1:10">
      <c r="A9" s="64">
        <v>1</v>
      </c>
      <c r="B9" s="85">
        <f>'Отель + Сочи Парк comiss'!B9</f>
        <v>6300</v>
      </c>
      <c r="C9" s="85">
        <f>'Отель + Сочи Парк comiss'!C9</f>
        <v>6300</v>
      </c>
      <c r="D9" s="85">
        <f>'Отель + Сочи Парк comiss'!D9</f>
        <v>6570</v>
      </c>
      <c r="E9" s="85">
        <f>'Отель + Сочи Парк comiss'!E9</f>
        <v>6570</v>
      </c>
      <c r="F9" s="85">
        <f>'Отель + Сочи Парк comiss'!F9</f>
        <v>8460</v>
      </c>
      <c r="G9" s="85">
        <f>'Отель + Сочи Парк comiss'!G9</f>
        <v>8460</v>
      </c>
      <c r="H9" s="85">
        <f>'Отель + Сочи Парк comiss'!H9</f>
        <v>8460</v>
      </c>
      <c r="I9" s="85">
        <f>'Отель + Сочи Парк comiss'!I9</f>
        <v>9630</v>
      </c>
      <c r="J9" s="85">
        <f>'Отель + Сочи Парк comiss'!J9</f>
        <v>9630</v>
      </c>
    </row>
    <row r="10" spans="1:10">
      <c r="A10" s="64">
        <v>2</v>
      </c>
      <c r="B10" s="85">
        <f>'Отель + Сочи Парк comiss'!B10</f>
        <v>7650</v>
      </c>
      <c r="C10" s="85">
        <f>'Отель + Сочи Парк comiss'!C10</f>
        <v>7650</v>
      </c>
      <c r="D10" s="85">
        <f>'Отель + Сочи Парк comiss'!D10</f>
        <v>7920</v>
      </c>
      <c r="E10" s="85">
        <f>'Отель + Сочи Парк comiss'!E10</f>
        <v>7920</v>
      </c>
      <c r="F10" s="85">
        <f>'Отель + Сочи Парк comiss'!F10</f>
        <v>9810</v>
      </c>
      <c r="G10" s="85">
        <f>'Отель + Сочи Парк comiss'!G10</f>
        <v>9810</v>
      </c>
      <c r="H10" s="85">
        <f>'Отель + Сочи Парк comiss'!H10</f>
        <v>9810</v>
      </c>
      <c r="I10" s="85">
        <f>'Отель + Сочи Парк comiss'!I10</f>
        <v>10980</v>
      </c>
      <c r="J10" s="85">
        <f>'Отель + Сочи Парк comiss'!J10</f>
        <v>10980</v>
      </c>
    </row>
    <row r="11" spans="1:10" ht="18.75" customHeight="1">
      <c r="A11" s="64" t="s">
        <v>5</v>
      </c>
      <c r="B11" s="85"/>
      <c r="C11" s="85"/>
      <c r="D11" s="85"/>
      <c r="E11" s="85"/>
      <c r="F11" s="85"/>
      <c r="G11" s="85"/>
      <c r="H11" s="85"/>
      <c r="I11" s="85"/>
      <c r="J11" s="85"/>
    </row>
    <row r="12" spans="1:10">
      <c r="A12" s="64">
        <v>1</v>
      </c>
      <c r="B12" s="85">
        <f>'Отель + Сочи Парк comiss'!B12</f>
        <v>7200</v>
      </c>
      <c r="C12" s="85">
        <f>'Отель + Сочи Парк comiss'!C12</f>
        <v>7200</v>
      </c>
      <c r="D12" s="85">
        <f>'Отель + Сочи Парк comiss'!D12</f>
        <v>7470</v>
      </c>
      <c r="E12" s="85">
        <f>'Отель + Сочи Парк comiss'!E12</f>
        <v>7470</v>
      </c>
      <c r="F12" s="85">
        <f>'Отель + Сочи Парк comiss'!F12</f>
        <v>9360</v>
      </c>
      <c r="G12" s="85">
        <f>'Отель + Сочи Парк comiss'!G12</f>
        <v>9360</v>
      </c>
      <c r="H12" s="85">
        <f>'Отель + Сочи Парк comiss'!H12</f>
        <v>9360</v>
      </c>
      <c r="I12" s="85">
        <f>'Отель + Сочи Парк comiss'!I12</f>
        <v>10530</v>
      </c>
      <c r="J12" s="85">
        <f>'Отель + Сочи Парк comiss'!J12</f>
        <v>10530</v>
      </c>
    </row>
    <row r="13" spans="1:10">
      <c r="A13" s="64">
        <v>2</v>
      </c>
      <c r="B13" s="85">
        <f>'Отель + Сочи Парк comiss'!B13</f>
        <v>8550</v>
      </c>
      <c r="C13" s="85">
        <f>'Отель + Сочи Парк comiss'!C13</f>
        <v>8550</v>
      </c>
      <c r="D13" s="85">
        <f>'Отель + Сочи Парк comiss'!D13</f>
        <v>8820</v>
      </c>
      <c r="E13" s="85">
        <f>'Отель + Сочи Парк comiss'!E13</f>
        <v>8820</v>
      </c>
      <c r="F13" s="85">
        <f>'Отель + Сочи Парк comiss'!F13</f>
        <v>10710</v>
      </c>
      <c r="G13" s="85">
        <f>'Отель + Сочи Парк comiss'!G13</f>
        <v>10710</v>
      </c>
      <c r="H13" s="85">
        <f>'Отель + Сочи Парк comiss'!H13</f>
        <v>10710</v>
      </c>
      <c r="I13" s="85">
        <f>'Отель + Сочи Парк comiss'!I13</f>
        <v>11880</v>
      </c>
      <c r="J13" s="85">
        <f>'Отель + Сочи Парк comiss'!J13</f>
        <v>11880</v>
      </c>
    </row>
    <row r="14" spans="1:10" s="65" customFormat="1">
      <c r="A14" s="30" t="s">
        <v>6</v>
      </c>
      <c r="B14" s="85"/>
      <c r="C14" s="85"/>
      <c r="D14" s="85"/>
      <c r="E14" s="85"/>
      <c r="F14" s="85"/>
      <c r="G14" s="85"/>
      <c r="H14" s="85"/>
      <c r="I14" s="85"/>
      <c r="J14" s="85"/>
    </row>
    <row r="15" spans="1:10" s="65" customFormat="1">
      <c r="A15" s="191">
        <v>1</v>
      </c>
      <c r="B15" s="85">
        <f>'Отель + Сочи Парк comiss'!B15</f>
        <v>6750</v>
      </c>
      <c r="C15" s="85">
        <f>'Отель + Сочи Парк comiss'!C15</f>
        <v>6750</v>
      </c>
      <c r="D15" s="85">
        <f>'Отель + Сочи Парк comiss'!D15</f>
        <v>7020</v>
      </c>
      <c r="E15" s="85">
        <f>'Отель + Сочи Парк comiss'!E15</f>
        <v>7020</v>
      </c>
      <c r="F15" s="85">
        <f>'Отель + Сочи Парк comiss'!F15</f>
        <v>8910</v>
      </c>
      <c r="G15" s="85">
        <f>'Отель + Сочи Парк comiss'!G15</f>
        <v>8910</v>
      </c>
      <c r="H15" s="85">
        <f>'Отель + Сочи Парк comiss'!H15</f>
        <v>8910</v>
      </c>
      <c r="I15" s="85">
        <f>'Отель + Сочи Парк comiss'!I15</f>
        <v>10080</v>
      </c>
      <c r="J15" s="85">
        <f>'Отель + Сочи Парк comiss'!J15</f>
        <v>10080</v>
      </c>
    </row>
    <row r="16" spans="1:10" s="65" customFormat="1">
      <c r="A16" s="191">
        <v>2</v>
      </c>
      <c r="B16" s="85">
        <f>'Отель + Сочи Парк comiss'!B16</f>
        <v>8100</v>
      </c>
      <c r="C16" s="85">
        <f>'Отель + Сочи Парк comiss'!C16</f>
        <v>8100</v>
      </c>
      <c r="D16" s="85">
        <f>'Отель + Сочи Парк comiss'!D16</f>
        <v>8370</v>
      </c>
      <c r="E16" s="85">
        <f>'Отель + Сочи Парк comiss'!E16</f>
        <v>8370</v>
      </c>
      <c r="F16" s="85">
        <f>'Отель + Сочи Парк comiss'!F16</f>
        <v>10260</v>
      </c>
      <c r="G16" s="85">
        <f>'Отель + Сочи Парк comiss'!G16</f>
        <v>10260</v>
      </c>
      <c r="H16" s="85">
        <f>'Отель + Сочи Парк comiss'!H16</f>
        <v>10260</v>
      </c>
      <c r="I16" s="85">
        <f>'Отель + Сочи Парк comiss'!I16</f>
        <v>11430</v>
      </c>
      <c r="J16" s="85">
        <f>'Отель + Сочи Парк comiss'!J16</f>
        <v>11430</v>
      </c>
    </row>
    <row r="17" spans="1:10" ht="14.25" customHeight="1">
      <c r="A17" s="64" t="s">
        <v>7</v>
      </c>
      <c r="B17" s="85"/>
      <c r="C17" s="85"/>
      <c r="D17" s="85"/>
      <c r="E17" s="85"/>
      <c r="F17" s="85"/>
      <c r="G17" s="85"/>
      <c r="H17" s="85"/>
      <c r="I17" s="85"/>
      <c r="J17" s="85"/>
    </row>
    <row r="18" spans="1:10">
      <c r="A18" s="64">
        <v>1</v>
      </c>
      <c r="B18" s="85">
        <f>'Отель + Сочи Парк comiss'!B18</f>
        <v>10350</v>
      </c>
      <c r="C18" s="85">
        <f>'Отель + Сочи Парк comiss'!C18</f>
        <v>10350</v>
      </c>
      <c r="D18" s="85">
        <f>'Отель + Сочи Парк comiss'!D18</f>
        <v>10620</v>
      </c>
      <c r="E18" s="85">
        <f>'Отель + Сочи Парк comiss'!E18</f>
        <v>10620</v>
      </c>
      <c r="F18" s="85">
        <f>'Отель + Сочи Парк comiss'!F18</f>
        <v>12510</v>
      </c>
      <c r="G18" s="85">
        <f>'Отель + Сочи Парк comiss'!G18</f>
        <v>12510</v>
      </c>
      <c r="H18" s="85">
        <f>'Отель + Сочи Парк comiss'!H18</f>
        <v>12510</v>
      </c>
      <c r="I18" s="85">
        <f>'Отель + Сочи Парк comiss'!I18</f>
        <v>13680</v>
      </c>
      <c r="J18" s="85">
        <f>'Отель + Сочи Парк comiss'!J18</f>
        <v>13680</v>
      </c>
    </row>
    <row r="19" spans="1:10">
      <c r="A19" s="64">
        <v>2</v>
      </c>
      <c r="B19" s="85">
        <f>'Отель + Сочи Парк comiss'!B19</f>
        <v>11700</v>
      </c>
      <c r="C19" s="85">
        <f>'Отель + Сочи Парк comiss'!C19</f>
        <v>11700</v>
      </c>
      <c r="D19" s="85">
        <f>'Отель + Сочи Парк comiss'!D19</f>
        <v>11970</v>
      </c>
      <c r="E19" s="85">
        <f>'Отель + Сочи Парк comiss'!E19</f>
        <v>11970</v>
      </c>
      <c r="F19" s="85">
        <f>'Отель + Сочи Парк comiss'!F19</f>
        <v>13860</v>
      </c>
      <c r="G19" s="85">
        <f>'Отель + Сочи Парк comiss'!G19</f>
        <v>13860</v>
      </c>
      <c r="H19" s="85">
        <f>'Отель + Сочи Парк comiss'!H19</f>
        <v>13860</v>
      </c>
      <c r="I19" s="85">
        <f>'Отель + Сочи Парк comiss'!I19</f>
        <v>15030</v>
      </c>
      <c r="J19" s="85">
        <f>'Отель + Сочи Парк comiss'!J19</f>
        <v>15030</v>
      </c>
    </row>
    <row r="20" spans="1:10">
      <c r="A20" s="124" t="s">
        <v>42</v>
      </c>
      <c r="B20" s="85"/>
      <c r="C20" s="85"/>
      <c r="D20" s="85"/>
      <c r="E20" s="85"/>
      <c r="F20" s="85"/>
      <c r="G20" s="85"/>
      <c r="H20" s="85"/>
      <c r="I20" s="85"/>
      <c r="J20" s="85"/>
    </row>
    <row r="21" spans="1:10">
      <c r="A21" s="64">
        <v>1</v>
      </c>
      <c r="B21" s="85">
        <f>'Отель + Сочи Парк comiss'!B21</f>
        <v>13050</v>
      </c>
      <c r="C21" s="85">
        <f>'Отель + Сочи Парк comiss'!C21</f>
        <v>13050</v>
      </c>
      <c r="D21" s="85">
        <f>'Отель + Сочи Парк comiss'!D21</f>
        <v>13320</v>
      </c>
      <c r="E21" s="85">
        <f>'Отель + Сочи Парк comiss'!E21</f>
        <v>13320</v>
      </c>
      <c r="F21" s="85">
        <f>'Отель + Сочи Парк comiss'!F21</f>
        <v>15210</v>
      </c>
      <c r="G21" s="85">
        <f>'Отель + Сочи Парк comiss'!G21</f>
        <v>15210</v>
      </c>
      <c r="H21" s="85">
        <f>'Отель + Сочи Парк comiss'!H21</f>
        <v>15210</v>
      </c>
      <c r="I21" s="85">
        <f>'Отель + Сочи Парк comiss'!I21</f>
        <v>16380</v>
      </c>
      <c r="J21" s="85">
        <f>'Отель + Сочи Парк comiss'!J21</f>
        <v>16380</v>
      </c>
    </row>
    <row r="22" spans="1:10">
      <c r="A22" s="64">
        <v>2</v>
      </c>
      <c r="B22" s="85">
        <f>'Отель + Сочи Парк comiss'!B22</f>
        <v>14400</v>
      </c>
      <c r="C22" s="85">
        <f>'Отель + Сочи Парк comiss'!C22</f>
        <v>14400</v>
      </c>
      <c r="D22" s="85">
        <f>'Отель + Сочи Парк comiss'!D22</f>
        <v>14670</v>
      </c>
      <c r="E22" s="85">
        <f>'Отель + Сочи Парк comiss'!E22</f>
        <v>14670</v>
      </c>
      <c r="F22" s="85">
        <f>'Отель + Сочи Парк comiss'!F22</f>
        <v>16560</v>
      </c>
      <c r="G22" s="85">
        <f>'Отель + Сочи Парк comiss'!G22</f>
        <v>16560</v>
      </c>
      <c r="H22" s="85">
        <f>'Отель + Сочи Парк comiss'!H22</f>
        <v>16560</v>
      </c>
      <c r="I22" s="85">
        <f>'Отель + Сочи Парк comiss'!I22</f>
        <v>17730</v>
      </c>
      <c r="J22" s="85">
        <f>'Отель + Сочи Парк comiss'!J22</f>
        <v>17730</v>
      </c>
    </row>
    <row r="23" spans="1:10">
      <c r="A23" s="68"/>
      <c r="B23" s="195"/>
      <c r="C23" s="195"/>
      <c r="D23" s="195"/>
      <c r="E23" s="195"/>
      <c r="F23" s="195"/>
      <c r="G23" s="195"/>
      <c r="H23" s="195"/>
      <c r="I23" s="195"/>
      <c r="J23" s="195"/>
    </row>
    <row r="24" spans="1:10">
      <c r="A24" s="244" t="s">
        <v>41</v>
      </c>
      <c r="B24" s="65"/>
      <c r="C24" s="65"/>
      <c r="D24" s="65"/>
      <c r="E24" s="65"/>
      <c r="F24" s="65"/>
      <c r="G24" s="65"/>
      <c r="H24" s="65"/>
      <c r="I24" s="65"/>
      <c r="J24" s="65"/>
    </row>
    <row r="25" spans="1:10">
      <c r="A25" s="245"/>
      <c r="B25" s="9">
        <f t="shared" ref="B25:J25" si="0">B6</f>
        <v>46008</v>
      </c>
      <c r="C25" s="9">
        <f t="shared" si="0"/>
        <v>46009</v>
      </c>
      <c r="D25" s="9">
        <f t="shared" si="0"/>
        <v>46010</v>
      </c>
      <c r="E25" s="9">
        <f t="shared" si="0"/>
        <v>46011</v>
      </c>
      <c r="F25" s="9">
        <f t="shared" si="0"/>
        <v>46012</v>
      </c>
      <c r="G25" s="9">
        <f t="shared" si="0"/>
        <v>46013</v>
      </c>
      <c r="H25" s="9">
        <f t="shared" si="0"/>
        <v>46014</v>
      </c>
      <c r="I25" s="9">
        <f t="shared" si="0"/>
        <v>46015</v>
      </c>
      <c r="J25" s="9">
        <f t="shared" si="0"/>
        <v>46016</v>
      </c>
    </row>
    <row r="26" spans="1:10" s="83" customFormat="1" ht="34.5" customHeight="1">
      <c r="A26" s="7" t="s">
        <v>3</v>
      </c>
      <c r="B26" s="9">
        <f t="shared" ref="B26:J26" si="1">B7</f>
        <v>46008</v>
      </c>
      <c r="C26" s="9">
        <f t="shared" si="1"/>
        <v>46009</v>
      </c>
      <c r="D26" s="9">
        <f t="shared" si="1"/>
        <v>46010</v>
      </c>
      <c r="E26" s="9">
        <f t="shared" si="1"/>
        <v>46011</v>
      </c>
      <c r="F26" s="9">
        <f t="shared" si="1"/>
        <v>46012</v>
      </c>
      <c r="G26" s="9">
        <f t="shared" si="1"/>
        <v>46013</v>
      </c>
      <c r="H26" s="9">
        <f t="shared" si="1"/>
        <v>46014</v>
      </c>
      <c r="I26" s="9">
        <f t="shared" si="1"/>
        <v>46015</v>
      </c>
      <c r="J26" s="9">
        <f t="shared" si="1"/>
        <v>46016</v>
      </c>
    </row>
    <row r="27" spans="1:10">
      <c r="A27" s="64" t="s">
        <v>4</v>
      </c>
    </row>
    <row r="28" spans="1:10">
      <c r="A28" s="64">
        <v>1</v>
      </c>
      <c r="B28" s="109">
        <f t="shared" ref="B28:J28" si="2">B9*0.9</f>
        <v>5670</v>
      </c>
      <c r="C28" s="109">
        <f t="shared" si="2"/>
        <v>5670</v>
      </c>
      <c r="D28" s="109">
        <f t="shared" si="2"/>
        <v>5913</v>
      </c>
      <c r="E28" s="109">
        <f t="shared" si="2"/>
        <v>5913</v>
      </c>
      <c r="F28" s="109">
        <f t="shared" si="2"/>
        <v>7614</v>
      </c>
      <c r="G28" s="109">
        <f t="shared" si="2"/>
        <v>7614</v>
      </c>
      <c r="H28" s="109">
        <f t="shared" si="2"/>
        <v>7614</v>
      </c>
      <c r="I28" s="109">
        <f t="shared" si="2"/>
        <v>8667</v>
      </c>
      <c r="J28" s="109">
        <f t="shared" si="2"/>
        <v>8667</v>
      </c>
    </row>
    <row r="29" spans="1:10">
      <c r="A29" s="64">
        <v>2</v>
      </c>
      <c r="B29" s="109">
        <f t="shared" ref="B29:J29" si="3">B10*0.9</f>
        <v>6885</v>
      </c>
      <c r="C29" s="109">
        <f t="shared" si="3"/>
        <v>6885</v>
      </c>
      <c r="D29" s="109">
        <f t="shared" si="3"/>
        <v>7128</v>
      </c>
      <c r="E29" s="109">
        <f t="shared" si="3"/>
        <v>7128</v>
      </c>
      <c r="F29" s="109">
        <f t="shared" si="3"/>
        <v>8829</v>
      </c>
      <c r="G29" s="109">
        <f t="shared" si="3"/>
        <v>8829</v>
      </c>
      <c r="H29" s="109">
        <f t="shared" si="3"/>
        <v>8829</v>
      </c>
      <c r="I29" s="109">
        <f t="shared" si="3"/>
        <v>9882</v>
      </c>
      <c r="J29" s="109">
        <f t="shared" si="3"/>
        <v>9882</v>
      </c>
    </row>
    <row r="30" spans="1:10">
      <c r="A30" s="64" t="s">
        <v>5</v>
      </c>
      <c r="B30" s="109"/>
      <c r="C30" s="109"/>
      <c r="D30" s="109"/>
      <c r="E30" s="109"/>
      <c r="F30" s="109"/>
      <c r="G30" s="109"/>
      <c r="H30" s="109"/>
      <c r="I30" s="109"/>
      <c r="J30" s="109"/>
    </row>
    <row r="31" spans="1:10">
      <c r="A31" s="64">
        <v>1</v>
      </c>
      <c r="B31" s="109">
        <f t="shared" ref="B31:J31" si="4">B12*0.9</f>
        <v>6480</v>
      </c>
      <c r="C31" s="109">
        <f t="shared" si="4"/>
        <v>6480</v>
      </c>
      <c r="D31" s="109">
        <f t="shared" si="4"/>
        <v>6723</v>
      </c>
      <c r="E31" s="109">
        <f t="shared" si="4"/>
        <v>6723</v>
      </c>
      <c r="F31" s="109">
        <f t="shared" si="4"/>
        <v>8424</v>
      </c>
      <c r="G31" s="109">
        <f t="shared" si="4"/>
        <v>8424</v>
      </c>
      <c r="H31" s="109">
        <f t="shared" si="4"/>
        <v>8424</v>
      </c>
      <c r="I31" s="109">
        <f t="shared" si="4"/>
        <v>9477</v>
      </c>
      <c r="J31" s="109">
        <f t="shared" si="4"/>
        <v>9477</v>
      </c>
    </row>
    <row r="32" spans="1:10">
      <c r="A32" s="64">
        <v>2</v>
      </c>
      <c r="B32" s="109">
        <f t="shared" ref="B32:J32" si="5">B13*0.9</f>
        <v>7695</v>
      </c>
      <c r="C32" s="109">
        <f t="shared" si="5"/>
        <v>7695</v>
      </c>
      <c r="D32" s="109">
        <f t="shared" si="5"/>
        <v>7938</v>
      </c>
      <c r="E32" s="109">
        <f t="shared" si="5"/>
        <v>7938</v>
      </c>
      <c r="F32" s="109">
        <f t="shared" si="5"/>
        <v>9639</v>
      </c>
      <c r="G32" s="109">
        <f t="shared" si="5"/>
        <v>9639</v>
      </c>
      <c r="H32" s="109">
        <f t="shared" si="5"/>
        <v>9639</v>
      </c>
      <c r="I32" s="109">
        <f t="shared" si="5"/>
        <v>10692</v>
      </c>
      <c r="J32" s="109">
        <f t="shared" si="5"/>
        <v>10692</v>
      </c>
    </row>
    <row r="33" spans="1:10" s="65" customFormat="1">
      <c r="A33" s="30" t="s">
        <v>6</v>
      </c>
      <c r="B33" s="85"/>
      <c r="C33" s="85"/>
      <c r="D33" s="85"/>
      <c r="E33" s="85"/>
      <c r="F33" s="85"/>
      <c r="G33" s="85"/>
      <c r="H33" s="85"/>
      <c r="I33" s="85"/>
      <c r="J33" s="85"/>
    </row>
    <row r="34" spans="1:10" s="65" customFormat="1">
      <c r="A34" s="191">
        <v>1</v>
      </c>
      <c r="B34" s="85">
        <f t="shared" ref="B34:J34" si="6">B31</f>
        <v>6480</v>
      </c>
      <c r="C34" s="85">
        <f t="shared" si="6"/>
        <v>6480</v>
      </c>
      <c r="D34" s="85">
        <f t="shared" si="6"/>
        <v>6723</v>
      </c>
      <c r="E34" s="85">
        <f t="shared" si="6"/>
        <v>6723</v>
      </c>
      <c r="F34" s="85">
        <f t="shared" si="6"/>
        <v>8424</v>
      </c>
      <c r="G34" s="85">
        <f t="shared" si="6"/>
        <v>8424</v>
      </c>
      <c r="H34" s="85">
        <f t="shared" si="6"/>
        <v>8424</v>
      </c>
      <c r="I34" s="85">
        <f t="shared" si="6"/>
        <v>9477</v>
      </c>
      <c r="J34" s="85">
        <f t="shared" si="6"/>
        <v>9477</v>
      </c>
    </row>
    <row r="35" spans="1:10" s="65" customFormat="1">
      <c r="A35" s="191">
        <v>2</v>
      </c>
      <c r="B35" s="85">
        <f t="shared" ref="B35:J35" si="7">B32</f>
        <v>7695</v>
      </c>
      <c r="C35" s="85">
        <f t="shared" si="7"/>
        <v>7695</v>
      </c>
      <c r="D35" s="85">
        <f t="shared" si="7"/>
        <v>7938</v>
      </c>
      <c r="E35" s="85">
        <f t="shared" si="7"/>
        <v>7938</v>
      </c>
      <c r="F35" s="85">
        <f t="shared" si="7"/>
        <v>9639</v>
      </c>
      <c r="G35" s="85">
        <f t="shared" si="7"/>
        <v>9639</v>
      </c>
      <c r="H35" s="85">
        <f t="shared" si="7"/>
        <v>9639</v>
      </c>
      <c r="I35" s="85">
        <f t="shared" si="7"/>
        <v>10692</v>
      </c>
      <c r="J35" s="85">
        <f t="shared" si="7"/>
        <v>10692</v>
      </c>
    </row>
    <row r="36" spans="1:10">
      <c r="A36" s="64" t="s">
        <v>7</v>
      </c>
      <c r="B36" s="109"/>
      <c r="C36" s="109"/>
      <c r="D36" s="109"/>
      <c r="E36" s="109"/>
      <c r="F36" s="109"/>
      <c r="G36" s="109"/>
      <c r="H36" s="109"/>
      <c r="I36" s="109"/>
      <c r="J36" s="109"/>
    </row>
    <row r="37" spans="1:10">
      <c r="A37" s="64">
        <v>1</v>
      </c>
      <c r="B37" s="109">
        <f t="shared" ref="B37:J37" si="8">B18*0.9</f>
        <v>9315</v>
      </c>
      <c r="C37" s="109">
        <f t="shared" si="8"/>
        <v>9315</v>
      </c>
      <c r="D37" s="109">
        <f t="shared" si="8"/>
        <v>9558</v>
      </c>
      <c r="E37" s="109">
        <f t="shared" si="8"/>
        <v>9558</v>
      </c>
      <c r="F37" s="109">
        <f t="shared" si="8"/>
        <v>11259</v>
      </c>
      <c r="G37" s="109">
        <f t="shared" si="8"/>
        <v>11259</v>
      </c>
      <c r="H37" s="109">
        <f t="shared" si="8"/>
        <v>11259</v>
      </c>
      <c r="I37" s="109">
        <f t="shared" si="8"/>
        <v>12312</v>
      </c>
      <c r="J37" s="109">
        <f t="shared" si="8"/>
        <v>12312</v>
      </c>
    </row>
    <row r="38" spans="1:10">
      <c r="A38" s="64">
        <v>2</v>
      </c>
      <c r="B38" s="109">
        <f t="shared" ref="B38:J38" si="9">B19*0.9</f>
        <v>10530</v>
      </c>
      <c r="C38" s="109">
        <f t="shared" si="9"/>
        <v>10530</v>
      </c>
      <c r="D38" s="109">
        <f t="shared" si="9"/>
        <v>10773</v>
      </c>
      <c r="E38" s="109">
        <f t="shared" si="9"/>
        <v>10773</v>
      </c>
      <c r="F38" s="109">
        <f t="shared" si="9"/>
        <v>12474</v>
      </c>
      <c r="G38" s="109">
        <f t="shared" si="9"/>
        <v>12474</v>
      </c>
      <c r="H38" s="109">
        <f t="shared" si="9"/>
        <v>12474</v>
      </c>
      <c r="I38" s="109">
        <f t="shared" si="9"/>
        <v>13527</v>
      </c>
      <c r="J38" s="109">
        <f t="shared" si="9"/>
        <v>13527</v>
      </c>
    </row>
    <row r="39" spans="1:10" ht="19.5" customHeight="1">
      <c r="A39" s="124" t="s">
        <v>42</v>
      </c>
      <c r="B39" s="109"/>
      <c r="C39" s="109"/>
      <c r="D39" s="109"/>
      <c r="E39" s="109"/>
      <c r="F39" s="109"/>
      <c r="G39" s="109"/>
      <c r="H39" s="109"/>
      <c r="I39" s="109"/>
      <c r="J39" s="109"/>
    </row>
    <row r="40" spans="1:10">
      <c r="A40" s="64">
        <v>1</v>
      </c>
      <c r="B40" s="109">
        <f t="shared" ref="B40:J40" si="10">B21*0.9</f>
        <v>11745</v>
      </c>
      <c r="C40" s="109">
        <f t="shared" si="10"/>
        <v>11745</v>
      </c>
      <c r="D40" s="109">
        <f t="shared" si="10"/>
        <v>11988</v>
      </c>
      <c r="E40" s="109">
        <f t="shared" si="10"/>
        <v>11988</v>
      </c>
      <c r="F40" s="109">
        <f t="shared" si="10"/>
        <v>13689</v>
      </c>
      <c r="G40" s="109">
        <f t="shared" si="10"/>
        <v>13689</v>
      </c>
      <c r="H40" s="109">
        <f t="shared" si="10"/>
        <v>13689</v>
      </c>
      <c r="I40" s="109">
        <f t="shared" si="10"/>
        <v>14742</v>
      </c>
      <c r="J40" s="109">
        <f t="shared" si="10"/>
        <v>14742</v>
      </c>
    </row>
    <row r="41" spans="1:10">
      <c r="A41" s="64">
        <v>2</v>
      </c>
      <c r="B41" s="109">
        <f t="shared" ref="B41:J41" si="11">B22*0.9</f>
        <v>12960</v>
      </c>
      <c r="C41" s="109">
        <f t="shared" si="11"/>
        <v>12960</v>
      </c>
      <c r="D41" s="109">
        <f t="shared" si="11"/>
        <v>13203</v>
      </c>
      <c r="E41" s="109">
        <f t="shared" si="11"/>
        <v>13203</v>
      </c>
      <c r="F41" s="109">
        <f t="shared" si="11"/>
        <v>14904</v>
      </c>
      <c r="G41" s="109">
        <f t="shared" si="11"/>
        <v>14904</v>
      </c>
      <c r="H41" s="109">
        <f t="shared" si="11"/>
        <v>14904</v>
      </c>
      <c r="I41" s="109">
        <f t="shared" si="11"/>
        <v>15957</v>
      </c>
      <c r="J41" s="109">
        <f t="shared" si="11"/>
        <v>15957</v>
      </c>
    </row>
    <row r="43" spans="1:10" ht="195">
      <c r="A43" s="196" t="s">
        <v>119</v>
      </c>
    </row>
    <row r="44" spans="1:10">
      <c r="A44" s="70" t="s">
        <v>27</v>
      </c>
    </row>
    <row r="45" spans="1:10">
      <c r="A45" s="71" t="s">
        <v>120</v>
      </c>
    </row>
    <row r="46" spans="1:10">
      <c r="A46" s="71" t="s">
        <v>121</v>
      </c>
    </row>
    <row r="47" spans="1:10">
      <c r="A47" s="71" t="s">
        <v>122</v>
      </c>
    </row>
    <row r="48" spans="1:10">
      <c r="A48" s="197"/>
    </row>
    <row r="49" spans="1:156">
      <c r="A49" s="70" t="s">
        <v>13</v>
      </c>
    </row>
    <row r="50" spans="1:156">
      <c r="A50" s="133" t="s">
        <v>34</v>
      </c>
    </row>
    <row r="51" spans="1:156">
      <c r="A51" s="198" t="s">
        <v>123</v>
      </c>
    </row>
    <row r="52" spans="1:156">
      <c r="A52" s="134" t="s">
        <v>14</v>
      </c>
    </row>
    <row r="53" spans="1:156">
      <c r="A53" s="134" t="s">
        <v>15</v>
      </c>
    </row>
    <row r="54" spans="1:156">
      <c r="A54" s="112" t="s">
        <v>16</v>
      </c>
    </row>
    <row r="55" spans="1:156">
      <c r="A55" s="20" t="s">
        <v>17</v>
      </c>
    </row>
    <row r="56" spans="1:156">
      <c r="A56" s="73" t="s">
        <v>49</v>
      </c>
    </row>
    <row r="57" spans="1:156">
      <c r="A57" s="151"/>
    </row>
    <row r="58" spans="1:156" ht="28.5">
      <c r="A58" s="199" t="s">
        <v>124</v>
      </c>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row>
    <row r="59" spans="1:156" ht="30">
      <c r="A59" s="200" t="s">
        <v>125</v>
      </c>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row>
    <row r="60" spans="1:156" ht="30">
      <c r="A60" s="200" t="s">
        <v>126</v>
      </c>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row>
    <row r="61" spans="1:156">
      <c r="A61" s="200"/>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row>
    <row r="62" spans="1:156" ht="48.75" customHeight="1">
      <c r="A62" s="201" t="s">
        <v>127</v>
      </c>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row>
    <row r="63" spans="1:156">
      <c r="A63" s="202" t="s">
        <v>128</v>
      </c>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row>
    <row r="64" spans="1:156" ht="25.5">
      <c r="A64" s="201" t="s">
        <v>129</v>
      </c>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row>
    <row r="65" spans="1:156">
      <c r="A65" s="203"/>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row>
    <row r="66" spans="1:156">
      <c r="A66" s="201" t="s">
        <v>130</v>
      </c>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row>
    <row r="67" spans="1:156" ht="25.5">
      <c r="A67" s="201" t="s">
        <v>131</v>
      </c>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row>
    <row r="68" spans="1:156" ht="38.25">
      <c r="A68" s="201" t="s">
        <v>132</v>
      </c>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row>
    <row r="69" spans="1:156">
      <c r="A69" s="201" t="s">
        <v>133</v>
      </c>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row>
    <row r="70" spans="1:156" ht="25.5">
      <c r="A70" s="201" t="s">
        <v>134</v>
      </c>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row>
    <row r="71" spans="1:156">
      <c r="A71" s="201" t="s">
        <v>135</v>
      </c>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row>
    <row r="72" spans="1:156" ht="25.5">
      <c r="A72" s="201" t="s">
        <v>136</v>
      </c>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row>
    <row r="73" spans="1:156" ht="63.75">
      <c r="A73" s="201" t="s">
        <v>137</v>
      </c>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row>
    <row r="74" spans="1:156" ht="25.5">
      <c r="A74" s="201" t="s">
        <v>138</v>
      </c>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row>
    <row r="75" spans="1:156">
      <c r="A75" s="201" t="s">
        <v>139</v>
      </c>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row>
    <row r="76" spans="1:156">
      <c r="A76" s="201" t="s">
        <v>140</v>
      </c>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row>
    <row r="77" spans="1:156">
      <c r="A77" s="204"/>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row>
    <row r="78" spans="1:156" ht="25.5">
      <c r="A78" s="201" t="s">
        <v>141</v>
      </c>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row>
    <row r="79" spans="1:156">
      <c r="A79" s="81"/>
    </row>
    <row r="80" spans="1:156">
      <c r="A80" s="82" t="s">
        <v>18</v>
      </c>
    </row>
    <row r="81" spans="1:1" ht="24">
      <c r="A81" s="25" t="s">
        <v>142</v>
      </c>
    </row>
    <row r="82" spans="1:1" ht="24">
      <c r="A82" s="25" t="s">
        <v>143</v>
      </c>
    </row>
  </sheetData>
  <mergeCells count="1">
    <mergeCell ref="A24:A2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J95"/>
  <sheetViews>
    <sheetView workbookViewId="0">
      <selection activeCell="A60" sqref="A60:A61"/>
    </sheetView>
  </sheetViews>
  <sheetFormatPr defaultColWidth="8.7109375" defaultRowHeight="15"/>
  <cols>
    <col min="1" max="1" width="87.42578125" style="61" customWidth="1"/>
    <col min="2" max="16384" width="8.7109375" style="61"/>
  </cols>
  <sheetData>
    <row r="1" spans="1:10">
      <c r="A1" s="3" t="s">
        <v>0</v>
      </c>
    </row>
    <row r="3" spans="1:10">
      <c r="A3" s="50" t="s">
        <v>118</v>
      </c>
    </row>
    <row r="4" spans="1:10">
      <c r="A4" s="145" t="s">
        <v>2</v>
      </c>
    </row>
    <row r="6" spans="1:10" ht="25.5" customHeight="1">
      <c r="A6" s="7" t="s">
        <v>3</v>
      </c>
      <c r="B6" s="9">
        <f>'Отель + Сочи Парк comiss'!B6</f>
        <v>46008</v>
      </c>
      <c r="C6" s="9">
        <f>'Отель + Сочи Парк comiss'!C6</f>
        <v>46009</v>
      </c>
      <c r="D6" s="9">
        <f>'Отель + Сочи Парк comiss'!D6</f>
        <v>46010</v>
      </c>
      <c r="E6" s="9">
        <f>'Отель + Сочи Парк comiss'!E6</f>
        <v>46011</v>
      </c>
      <c r="F6" s="9">
        <f>'Отель + Сочи Парк comiss'!F6</f>
        <v>46012</v>
      </c>
      <c r="G6" s="9">
        <f>'Отель + Сочи Парк comiss'!G6</f>
        <v>46013</v>
      </c>
      <c r="H6" s="9">
        <f>'Отель + Сочи Парк comiss'!H6</f>
        <v>46014</v>
      </c>
      <c r="I6" s="9">
        <f>'Отель + Сочи Парк comiss'!I6</f>
        <v>46015</v>
      </c>
      <c r="J6" s="9">
        <f>'Отель + Сочи Парк comiss'!J6</f>
        <v>46016</v>
      </c>
    </row>
    <row r="7" spans="1:10" ht="25.5" customHeight="1">
      <c r="A7" s="7"/>
      <c r="B7" s="9">
        <f>'Отель + Сочи Парк comiss'!B7</f>
        <v>46008</v>
      </c>
      <c r="C7" s="9">
        <f>'Отель + Сочи Парк comiss'!C7</f>
        <v>46009</v>
      </c>
      <c r="D7" s="9">
        <f>'Отель + Сочи Парк comiss'!D7</f>
        <v>46010</v>
      </c>
      <c r="E7" s="9">
        <f>'Отель + Сочи Парк comiss'!E7</f>
        <v>46011</v>
      </c>
      <c r="F7" s="9">
        <f>'Отель + Сочи Парк comiss'!F7</f>
        <v>46012</v>
      </c>
      <c r="G7" s="9">
        <f>'Отель + Сочи Парк comiss'!G7</f>
        <v>46013</v>
      </c>
      <c r="H7" s="9">
        <f>'Отель + Сочи Парк comiss'!H7</f>
        <v>46014</v>
      </c>
      <c r="I7" s="9">
        <f>'Отель + Сочи Парк comiss'!I7</f>
        <v>46015</v>
      </c>
      <c r="J7" s="9">
        <f>'Отель + Сочи Парк comiss'!J7</f>
        <v>46016</v>
      </c>
    </row>
    <row r="8" spans="1:10">
      <c r="A8" s="64" t="s">
        <v>4</v>
      </c>
      <c r="B8" s="65"/>
      <c r="C8" s="65"/>
      <c r="D8" s="65"/>
      <c r="E8" s="65"/>
      <c r="F8" s="65"/>
      <c r="G8" s="65"/>
      <c r="H8" s="65"/>
      <c r="I8" s="65"/>
      <c r="J8" s="65"/>
    </row>
    <row r="9" spans="1:10">
      <c r="A9" s="64">
        <v>1</v>
      </c>
      <c r="B9" s="85">
        <f>'Отель + Сочи Парк comiss'!B9</f>
        <v>6300</v>
      </c>
      <c r="C9" s="85">
        <f>'Отель + Сочи Парк comiss'!C9</f>
        <v>6300</v>
      </c>
      <c r="D9" s="85">
        <f>'Отель + Сочи Парк comiss'!D9</f>
        <v>6570</v>
      </c>
      <c r="E9" s="85">
        <f>'Отель + Сочи Парк comiss'!E9</f>
        <v>6570</v>
      </c>
      <c r="F9" s="85">
        <f>'Отель + Сочи Парк comiss'!F9</f>
        <v>8460</v>
      </c>
      <c r="G9" s="85">
        <f>'Отель + Сочи Парк comiss'!G9</f>
        <v>8460</v>
      </c>
      <c r="H9" s="85">
        <f>'Отель + Сочи Парк comiss'!H9</f>
        <v>8460</v>
      </c>
      <c r="I9" s="85">
        <f>'Отель + Сочи Парк comiss'!I9</f>
        <v>9630</v>
      </c>
      <c r="J9" s="85">
        <f>'Отель + Сочи Парк comiss'!J9</f>
        <v>9630</v>
      </c>
    </row>
    <row r="10" spans="1:10">
      <c r="A10" s="64">
        <v>2</v>
      </c>
      <c r="B10" s="85">
        <f>'Отель + Сочи Парк comiss'!B10</f>
        <v>7650</v>
      </c>
      <c r="C10" s="85">
        <f>'Отель + Сочи Парк comiss'!C10</f>
        <v>7650</v>
      </c>
      <c r="D10" s="85">
        <f>'Отель + Сочи Парк comiss'!D10</f>
        <v>7920</v>
      </c>
      <c r="E10" s="85">
        <f>'Отель + Сочи Парк comiss'!E10</f>
        <v>7920</v>
      </c>
      <c r="F10" s="85">
        <f>'Отель + Сочи Парк comiss'!F10</f>
        <v>9810</v>
      </c>
      <c r="G10" s="85">
        <f>'Отель + Сочи Парк comiss'!G10</f>
        <v>9810</v>
      </c>
      <c r="H10" s="85">
        <f>'Отель + Сочи Парк comiss'!H10</f>
        <v>9810</v>
      </c>
      <c r="I10" s="85">
        <f>'Отель + Сочи Парк comiss'!I10</f>
        <v>10980</v>
      </c>
      <c r="J10" s="85">
        <f>'Отель + Сочи Парк comiss'!J10</f>
        <v>10980</v>
      </c>
    </row>
    <row r="11" spans="1:10" ht="18.75" customHeight="1">
      <c r="A11" s="64" t="s">
        <v>5</v>
      </c>
      <c r="B11" s="85"/>
      <c r="C11" s="85"/>
      <c r="D11" s="85"/>
      <c r="E11" s="85"/>
      <c r="F11" s="85"/>
      <c r="G11" s="85"/>
      <c r="H11" s="85"/>
      <c r="I11" s="85"/>
      <c r="J11" s="85"/>
    </row>
    <row r="12" spans="1:10">
      <c r="A12" s="64">
        <v>1</v>
      </c>
      <c r="B12" s="85">
        <f>'Отель + Сочи Парк comiss'!B12</f>
        <v>7200</v>
      </c>
      <c r="C12" s="85">
        <f>'Отель + Сочи Парк comiss'!C12</f>
        <v>7200</v>
      </c>
      <c r="D12" s="85">
        <f>'Отель + Сочи Парк comiss'!D12</f>
        <v>7470</v>
      </c>
      <c r="E12" s="85">
        <f>'Отель + Сочи Парк comiss'!E12</f>
        <v>7470</v>
      </c>
      <c r="F12" s="85">
        <f>'Отель + Сочи Парк comiss'!F12</f>
        <v>9360</v>
      </c>
      <c r="G12" s="85">
        <f>'Отель + Сочи Парк comiss'!G12</f>
        <v>9360</v>
      </c>
      <c r="H12" s="85">
        <f>'Отель + Сочи Парк comiss'!H12</f>
        <v>9360</v>
      </c>
      <c r="I12" s="85">
        <f>'Отель + Сочи Парк comiss'!I12</f>
        <v>10530</v>
      </c>
      <c r="J12" s="85">
        <f>'Отель + Сочи Парк comiss'!J12</f>
        <v>10530</v>
      </c>
    </row>
    <row r="13" spans="1:10">
      <c r="A13" s="64">
        <v>2</v>
      </c>
      <c r="B13" s="85">
        <f>'Отель + Сочи Парк comiss'!B13</f>
        <v>8550</v>
      </c>
      <c r="C13" s="85">
        <f>'Отель + Сочи Парк comiss'!C13</f>
        <v>8550</v>
      </c>
      <c r="D13" s="85">
        <f>'Отель + Сочи Парк comiss'!D13</f>
        <v>8820</v>
      </c>
      <c r="E13" s="85">
        <f>'Отель + Сочи Парк comiss'!E13</f>
        <v>8820</v>
      </c>
      <c r="F13" s="85">
        <f>'Отель + Сочи Парк comiss'!F13</f>
        <v>10710</v>
      </c>
      <c r="G13" s="85">
        <f>'Отель + Сочи Парк comiss'!G13</f>
        <v>10710</v>
      </c>
      <c r="H13" s="85">
        <f>'Отель + Сочи Парк comiss'!H13</f>
        <v>10710</v>
      </c>
      <c r="I13" s="85">
        <f>'Отель + Сочи Парк comiss'!I13</f>
        <v>11880</v>
      </c>
      <c r="J13" s="85">
        <f>'Отель + Сочи Парк comiss'!J13</f>
        <v>11880</v>
      </c>
    </row>
    <row r="14" spans="1:10" s="65" customFormat="1">
      <c r="A14" s="30" t="s">
        <v>6</v>
      </c>
      <c r="B14" s="85"/>
      <c r="C14" s="85"/>
      <c r="D14" s="85"/>
      <c r="E14" s="85"/>
      <c r="F14" s="85"/>
      <c r="G14" s="85"/>
      <c r="H14" s="85"/>
      <c r="I14" s="85"/>
      <c r="J14" s="85"/>
    </row>
    <row r="15" spans="1:10" s="65" customFormat="1">
      <c r="A15" s="191">
        <v>1</v>
      </c>
      <c r="B15" s="85">
        <f>'Отель + Сочи Парк comiss'!B15</f>
        <v>6750</v>
      </c>
      <c r="C15" s="85">
        <f>'Отель + Сочи Парк comiss'!C15</f>
        <v>6750</v>
      </c>
      <c r="D15" s="85">
        <f>'Отель + Сочи Парк comiss'!D15</f>
        <v>7020</v>
      </c>
      <c r="E15" s="85">
        <f>'Отель + Сочи Парк comiss'!E15</f>
        <v>7020</v>
      </c>
      <c r="F15" s="85">
        <f>'Отель + Сочи Парк comiss'!F15</f>
        <v>8910</v>
      </c>
      <c r="G15" s="85">
        <f>'Отель + Сочи Парк comiss'!G15</f>
        <v>8910</v>
      </c>
      <c r="H15" s="85">
        <f>'Отель + Сочи Парк comiss'!H15</f>
        <v>8910</v>
      </c>
      <c r="I15" s="85">
        <f>'Отель + Сочи Парк comiss'!I15</f>
        <v>10080</v>
      </c>
      <c r="J15" s="85">
        <f>'Отель + Сочи Парк comiss'!J15</f>
        <v>10080</v>
      </c>
    </row>
    <row r="16" spans="1:10" s="65" customFormat="1">
      <c r="A16" s="191">
        <v>2</v>
      </c>
      <c r="B16" s="85">
        <f>'Отель + Сочи Парк comiss'!B16</f>
        <v>8100</v>
      </c>
      <c r="C16" s="85">
        <f>'Отель + Сочи Парк comiss'!C16</f>
        <v>8100</v>
      </c>
      <c r="D16" s="85">
        <f>'Отель + Сочи Парк comiss'!D16</f>
        <v>8370</v>
      </c>
      <c r="E16" s="85">
        <f>'Отель + Сочи Парк comiss'!E16</f>
        <v>8370</v>
      </c>
      <c r="F16" s="85">
        <f>'Отель + Сочи Парк comiss'!F16</f>
        <v>10260</v>
      </c>
      <c r="G16" s="85">
        <f>'Отель + Сочи Парк comiss'!G16</f>
        <v>10260</v>
      </c>
      <c r="H16" s="85">
        <f>'Отель + Сочи Парк comiss'!H16</f>
        <v>10260</v>
      </c>
      <c r="I16" s="85">
        <f>'Отель + Сочи Парк comiss'!I16</f>
        <v>11430</v>
      </c>
      <c r="J16" s="85">
        <f>'Отель + Сочи Парк comiss'!J16</f>
        <v>11430</v>
      </c>
    </row>
    <row r="17" spans="1:10">
      <c r="A17" s="64" t="s">
        <v>7</v>
      </c>
      <c r="B17" s="85"/>
      <c r="C17" s="85"/>
      <c r="D17" s="85"/>
      <c r="E17" s="85"/>
      <c r="F17" s="85"/>
      <c r="G17" s="85"/>
      <c r="H17" s="85"/>
      <c r="I17" s="85"/>
      <c r="J17" s="85"/>
    </row>
    <row r="18" spans="1:10">
      <c r="A18" s="64">
        <v>1</v>
      </c>
      <c r="B18" s="85">
        <f>'Отель + Сочи Парк comiss'!B18</f>
        <v>10350</v>
      </c>
      <c r="C18" s="85">
        <f>'Отель + Сочи Парк comiss'!C18</f>
        <v>10350</v>
      </c>
      <c r="D18" s="85">
        <f>'Отель + Сочи Парк comiss'!D18</f>
        <v>10620</v>
      </c>
      <c r="E18" s="85">
        <f>'Отель + Сочи Парк comiss'!E18</f>
        <v>10620</v>
      </c>
      <c r="F18" s="85">
        <f>'Отель + Сочи Парк comiss'!F18</f>
        <v>12510</v>
      </c>
      <c r="G18" s="85">
        <f>'Отель + Сочи Парк comiss'!G18</f>
        <v>12510</v>
      </c>
      <c r="H18" s="85">
        <f>'Отель + Сочи Парк comiss'!H18</f>
        <v>12510</v>
      </c>
      <c r="I18" s="85">
        <f>'Отель + Сочи Парк comiss'!I18</f>
        <v>13680</v>
      </c>
      <c r="J18" s="85">
        <f>'Отель + Сочи Парк comiss'!J18</f>
        <v>13680</v>
      </c>
    </row>
    <row r="19" spans="1:10">
      <c r="A19" s="64">
        <v>2</v>
      </c>
      <c r="B19" s="85">
        <f>'Отель + Сочи Парк comiss'!B19</f>
        <v>11700</v>
      </c>
      <c r="C19" s="85">
        <f>'Отель + Сочи Парк comiss'!C19</f>
        <v>11700</v>
      </c>
      <c r="D19" s="85">
        <f>'Отель + Сочи Парк comiss'!D19</f>
        <v>11970</v>
      </c>
      <c r="E19" s="85">
        <f>'Отель + Сочи Парк comiss'!E19</f>
        <v>11970</v>
      </c>
      <c r="F19" s="85">
        <f>'Отель + Сочи Парк comiss'!F19</f>
        <v>13860</v>
      </c>
      <c r="G19" s="85">
        <f>'Отель + Сочи Парк comiss'!G19</f>
        <v>13860</v>
      </c>
      <c r="H19" s="85">
        <f>'Отель + Сочи Парк comiss'!H19</f>
        <v>13860</v>
      </c>
      <c r="I19" s="85">
        <f>'Отель + Сочи Парк comiss'!I19</f>
        <v>15030</v>
      </c>
      <c r="J19" s="85">
        <f>'Отель + Сочи Парк comiss'!J19</f>
        <v>15030</v>
      </c>
    </row>
    <row r="20" spans="1:10">
      <c r="A20" s="124" t="s">
        <v>42</v>
      </c>
      <c r="B20" s="85"/>
      <c r="C20" s="85"/>
      <c r="D20" s="85"/>
      <c r="E20" s="85"/>
      <c r="F20" s="85"/>
      <c r="G20" s="85"/>
      <c r="H20" s="85"/>
      <c r="I20" s="85"/>
      <c r="J20" s="85"/>
    </row>
    <row r="21" spans="1:10">
      <c r="A21" s="64">
        <v>1</v>
      </c>
      <c r="B21" s="85">
        <f>'Отель + Сочи Парк comiss'!B21</f>
        <v>13050</v>
      </c>
      <c r="C21" s="85">
        <f>'Отель + Сочи Парк comiss'!C21</f>
        <v>13050</v>
      </c>
      <c r="D21" s="85">
        <f>'Отель + Сочи Парк comiss'!D21</f>
        <v>13320</v>
      </c>
      <c r="E21" s="85">
        <f>'Отель + Сочи Парк comiss'!E21</f>
        <v>13320</v>
      </c>
      <c r="F21" s="85">
        <f>'Отель + Сочи Парк comiss'!F21</f>
        <v>15210</v>
      </c>
      <c r="G21" s="85">
        <f>'Отель + Сочи Парк comiss'!G21</f>
        <v>15210</v>
      </c>
      <c r="H21" s="85">
        <f>'Отель + Сочи Парк comiss'!H21</f>
        <v>15210</v>
      </c>
      <c r="I21" s="85">
        <f>'Отель + Сочи Парк comiss'!I21</f>
        <v>16380</v>
      </c>
      <c r="J21" s="85">
        <f>'Отель + Сочи Парк comiss'!J21</f>
        <v>16380</v>
      </c>
    </row>
    <row r="22" spans="1:10">
      <c r="A22" s="64">
        <v>2</v>
      </c>
      <c r="B22" s="85">
        <f>'Отель + Сочи Парк comiss'!B22</f>
        <v>14400</v>
      </c>
      <c r="C22" s="85">
        <f>'Отель + Сочи Парк comiss'!C22</f>
        <v>14400</v>
      </c>
      <c r="D22" s="85">
        <f>'Отель + Сочи Парк comiss'!D22</f>
        <v>14670</v>
      </c>
      <c r="E22" s="85">
        <f>'Отель + Сочи Парк comiss'!E22</f>
        <v>14670</v>
      </c>
      <c r="F22" s="85">
        <f>'Отель + Сочи Парк comiss'!F22</f>
        <v>16560</v>
      </c>
      <c r="G22" s="85">
        <f>'Отель + Сочи Парк comiss'!G22</f>
        <v>16560</v>
      </c>
      <c r="H22" s="85">
        <f>'Отель + Сочи Парк comiss'!H22</f>
        <v>16560</v>
      </c>
      <c r="I22" s="85">
        <f>'Отель + Сочи Парк comiss'!I22</f>
        <v>17730</v>
      </c>
      <c r="J22" s="85">
        <f>'Отель + Сочи Парк comiss'!J22</f>
        <v>17730</v>
      </c>
    </row>
    <row r="23" spans="1:10">
      <c r="A23" s="68"/>
      <c r="B23" s="195"/>
      <c r="C23" s="195"/>
      <c r="D23" s="195"/>
      <c r="E23" s="195"/>
      <c r="F23" s="195"/>
      <c r="G23" s="195"/>
      <c r="H23" s="195"/>
      <c r="I23" s="195"/>
      <c r="J23" s="195"/>
    </row>
    <row r="24" spans="1:10">
      <c r="A24" s="244" t="s">
        <v>41</v>
      </c>
      <c r="B24" s="65"/>
      <c r="C24" s="65"/>
      <c r="D24" s="65"/>
      <c r="E24" s="65"/>
      <c r="F24" s="65"/>
      <c r="G24" s="65"/>
      <c r="H24" s="65"/>
      <c r="I24" s="65"/>
      <c r="J24" s="65"/>
    </row>
    <row r="25" spans="1:10">
      <c r="A25" s="245"/>
      <c r="B25" s="9">
        <f t="shared" ref="B25:J25" si="0">B6</f>
        <v>46008</v>
      </c>
      <c r="C25" s="9">
        <f t="shared" si="0"/>
        <v>46009</v>
      </c>
      <c r="D25" s="9">
        <f t="shared" si="0"/>
        <v>46010</v>
      </c>
      <c r="E25" s="9">
        <f t="shared" si="0"/>
        <v>46011</v>
      </c>
      <c r="F25" s="9">
        <f t="shared" si="0"/>
        <v>46012</v>
      </c>
      <c r="G25" s="9">
        <f t="shared" si="0"/>
        <v>46013</v>
      </c>
      <c r="H25" s="9">
        <f t="shared" si="0"/>
        <v>46014</v>
      </c>
      <c r="I25" s="9">
        <f t="shared" si="0"/>
        <v>46015</v>
      </c>
      <c r="J25" s="9">
        <f t="shared" si="0"/>
        <v>46016</v>
      </c>
    </row>
    <row r="26" spans="1:10" s="83" customFormat="1" ht="34.5" customHeight="1">
      <c r="A26" s="7" t="s">
        <v>3</v>
      </c>
      <c r="B26" s="9">
        <f t="shared" ref="B26:J26" si="1">B7</f>
        <v>46008</v>
      </c>
      <c r="C26" s="9">
        <f t="shared" si="1"/>
        <v>46009</v>
      </c>
      <c r="D26" s="9">
        <f t="shared" si="1"/>
        <v>46010</v>
      </c>
      <c r="E26" s="9">
        <f t="shared" si="1"/>
        <v>46011</v>
      </c>
      <c r="F26" s="9">
        <f t="shared" si="1"/>
        <v>46012</v>
      </c>
      <c r="G26" s="9">
        <f t="shared" si="1"/>
        <v>46013</v>
      </c>
      <c r="H26" s="9">
        <f t="shared" si="1"/>
        <v>46014</v>
      </c>
      <c r="I26" s="9">
        <f t="shared" si="1"/>
        <v>46015</v>
      </c>
      <c r="J26" s="9">
        <f t="shared" si="1"/>
        <v>46016</v>
      </c>
    </row>
    <row r="27" spans="1:10">
      <c r="A27" s="64" t="s">
        <v>4</v>
      </c>
      <c r="B27" s="65"/>
      <c r="C27" s="65"/>
      <c r="D27" s="65"/>
      <c r="E27" s="65"/>
      <c r="F27" s="65"/>
      <c r="G27" s="65"/>
      <c r="H27" s="65"/>
      <c r="I27" s="65"/>
      <c r="J27" s="65"/>
    </row>
    <row r="28" spans="1:10">
      <c r="A28" s="64">
        <v>1</v>
      </c>
      <c r="B28" s="85">
        <f t="shared" ref="B28:J28" si="2">B9*0.87</f>
        <v>5481</v>
      </c>
      <c r="C28" s="85">
        <f t="shared" si="2"/>
        <v>5481</v>
      </c>
      <c r="D28" s="85">
        <f t="shared" si="2"/>
        <v>5716</v>
      </c>
      <c r="E28" s="85">
        <f t="shared" si="2"/>
        <v>5716</v>
      </c>
      <c r="F28" s="85">
        <f t="shared" si="2"/>
        <v>7360</v>
      </c>
      <c r="G28" s="85">
        <f t="shared" si="2"/>
        <v>7360</v>
      </c>
      <c r="H28" s="85">
        <f t="shared" si="2"/>
        <v>7360</v>
      </c>
      <c r="I28" s="85">
        <f t="shared" si="2"/>
        <v>8378</v>
      </c>
      <c r="J28" s="85">
        <f t="shared" si="2"/>
        <v>8378</v>
      </c>
    </row>
    <row r="29" spans="1:10">
      <c r="A29" s="64">
        <v>2</v>
      </c>
      <c r="B29" s="85">
        <f t="shared" ref="B29:J29" si="3">B10*0.87</f>
        <v>6656</v>
      </c>
      <c r="C29" s="85">
        <f t="shared" si="3"/>
        <v>6656</v>
      </c>
      <c r="D29" s="85">
        <f t="shared" si="3"/>
        <v>6890</v>
      </c>
      <c r="E29" s="85">
        <f t="shared" si="3"/>
        <v>6890</v>
      </c>
      <c r="F29" s="85">
        <f t="shared" si="3"/>
        <v>8535</v>
      </c>
      <c r="G29" s="85">
        <f t="shared" si="3"/>
        <v>8535</v>
      </c>
      <c r="H29" s="85">
        <f t="shared" si="3"/>
        <v>8535</v>
      </c>
      <c r="I29" s="85">
        <f t="shared" si="3"/>
        <v>9553</v>
      </c>
      <c r="J29" s="85">
        <f t="shared" si="3"/>
        <v>9553</v>
      </c>
    </row>
    <row r="30" spans="1:10">
      <c r="A30" s="64" t="s">
        <v>5</v>
      </c>
      <c r="B30" s="85"/>
      <c r="C30" s="85"/>
      <c r="D30" s="85"/>
      <c r="E30" s="85"/>
      <c r="F30" s="85"/>
      <c r="G30" s="85"/>
      <c r="H30" s="85"/>
      <c r="I30" s="85"/>
      <c r="J30" s="85"/>
    </row>
    <row r="31" spans="1:10">
      <c r="A31" s="64">
        <v>1</v>
      </c>
      <c r="B31" s="109">
        <f t="shared" ref="B31:J31" si="4">B12*0.87</f>
        <v>6264</v>
      </c>
      <c r="C31" s="109">
        <f t="shared" si="4"/>
        <v>6264</v>
      </c>
      <c r="D31" s="109">
        <f t="shared" si="4"/>
        <v>6499</v>
      </c>
      <c r="E31" s="109">
        <f t="shared" si="4"/>
        <v>6499</v>
      </c>
      <c r="F31" s="109">
        <f t="shared" si="4"/>
        <v>8143</v>
      </c>
      <c r="G31" s="109">
        <f t="shared" si="4"/>
        <v>8143</v>
      </c>
      <c r="H31" s="109">
        <f t="shared" si="4"/>
        <v>8143</v>
      </c>
      <c r="I31" s="109">
        <f t="shared" si="4"/>
        <v>9161</v>
      </c>
      <c r="J31" s="109">
        <f t="shared" si="4"/>
        <v>9161</v>
      </c>
    </row>
    <row r="32" spans="1:10">
      <c r="A32" s="64">
        <v>2</v>
      </c>
      <c r="B32" s="109">
        <f t="shared" ref="B32:J32" si="5">B13*0.87</f>
        <v>7439</v>
      </c>
      <c r="C32" s="109">
        <f t="shared" si="5"/>
        <v>7439</v>
      </c>
      <c r="D32" s="109">
        <f t="shared" si="5"/>
        <v>7673</v>
      </c>
      <c r="E32" s="109">
        <f t="shared" si="5"/>
        <v>7673</v>
      </c>
      <c r="F32" s="109">
        <f t="shared" si="5"/>
        <v>9318</v>
      </c>
      <c r="G32" s="109">
        <f t="shared" si="5"/>
        <v>9318</v>
      </c>
      <c r="H32" s="109">
        <f t="shared" si="5"/>
        <v>9318</v>
      </c>
      <c r="I32" s="109">
        <f t="shared" si="5"/>
        <v>10336</v>
      </c>
      <c r="J32" s="109">
        <f t="shared" si="5"/>
        <v>10336</v>
      </c>
    </row>
    <row r="33" spans="1:10" s="65" customFormat="1">
      <c r="A33" s="30" t="s">
        <v>6</v>
      </c>
      <c r="B33" s="85"/>
      <c r="C33" s="85"/>
      <c r="D33" s="85"/>
      <c r="E33" s="85"/>
      <c r="F33" s="85"/>
      <c r="G33" s="85"/>
      <c r="H33" s="85"/>
      <c r="I33" s="85"/>
      <c r="J33" s="85"/>
    </row>
    <row r="34" spans="1:10" s="65" customFormat="1">
      <c r="A34" s="191">
        <v>1</v>
      </c>
      <c r="B34" s="85">
        <f t="shared" ref="B34:J34" si="6">B31</f>
        <v>6264</v>
      </c>
      <c r="C34" s="85">
        <f t="shared" si="6"/>
        <v>6264</v>
      </c>
      <c r="D34" s="85">
        <f t="shared" si="6"/>
        <v>6499</v>
      </c>
      <c r="E34" s="85">
        <f t="shared" si="6"/>
        <v>6499</v>
      </c>
      <c r="F34" s="85">
        <f t="shared" si="6"/>
        <v>8143</v>
      </c>
      <c r="G34" s="85">
        <f t="shared" si="6"/>
        <v>8143</v>
      </c>
      <c r="H34" s="85">
        <f t="shared" si="6"/>
        <v>8143</v>
      </c>
      <c r="I34" s="85">
        <f t="shared" si="6"/>
        <v>9161</v>
      </c>
      <c r="J34" s="85">
        <f t="shared" si="6"/>
        <v>9161</v>
      </c>
    </row>
    <row r="35" spans="1:10" s="65" customFormat="1">
      <c r="A35" s="191">
        <v>2</v>
      </c>
      <c r="B35" s="85">
        <f t="shared" ref="B35:J35" si="7">B32</f>
        <v>7439</v>
      </c>
      <c r="C35" s="85">
        <f t="shared" si="7"/>
        <v>7439</v>
      </c>
      <c r="D35" s="85">
        <f t="shared" si="7"/>
        <v>7673</v>
      </c>
      <c r="E35" s="85">
        <f t="shared" si="7"/>
        <v>7673</v>
      </c>
      <c r="F35" s="85">
        <f t="shared" si="7"/>
        <v>9318</v>
      </c>
      <c r="G35" s="85">
        <f t="shared" si="7"/>
        <v>9318</v>
      </c>
      <c r="H35" s="85">
        <f t="shared" si="7"/>
        <v>9318</v>
      </c>
      <c r="I35" s="85">
        <f t="shared" si="7"/>
        <v>10336</v>
      </c>
      <c r="J35" s="85">
        <f t="shared" si="7"/>
        <v>10336</v>
      </c>
    </row>
    <row r="36" spans="1:10">
      <c r="A36" s="64" t="s">
        <v>7</v>
      </c>
      <c r="B36" s="109"/>
      <c r="C36" s="109"/>
      <c r="D36" s="109"/>
      <c r="E36" s="109"/>
      <c r="F36" s="109"/>
      <c r="G36" s="109"/>
      <c r="H36" s="109"/>
      <c r="I36" s="109"/>
      <c r="J36" s="109"/>
    </row>
    <row r="37" spans="1:10">
      <c r="A37" s="64">
        <v>1</v>
      </c>
      <c r="B37" s="109">
        <f t="shared" ref="B37:J37" si="8">B18*0.87</f>
        <v>9005</v>
      </c>
      <c r="C37" s="109">
        <f t="shared" si="8"/>
        <v>9005</v>
      </c>
      <c r="D37" s="109">
        <f t="shared" si="8"/>
        <v>9239</v>
      </c>
      <c r="E37" s="109">
        <f t="shared" si="8"/>
        <v>9239</v>
      </c>
      <c r="F37" s="109">
        <f t="shared" si="8"/>
        <v>10884</v>
      </c>
      <c r="G37" s="109">
        <f t="shared" si="8"/>
        <v>10884</v>
      </c>
      <c r="H37" s="109">
        <f t="shared" si="8"/>
        <v>10884</v>
      </c>
      <c r="I37" s="109">
        <f t="shared" si="8"/>
        <v>11902</v>
      </c>
      <c r="J37" s="109">
        <f t="shared" si="8"/>
        <v>11902</v>
      </c>
    </row>
    <row r="38" spans="1:10">
      <c r="A38" s="64">
        <v>2</v>
      </c>
      <c r="B38" s="109">
        <f t="shared" ref="B38:J38" si="9">B19*0.87</f>
        <v>10179</v>
      </c>
      <c r="C38" s="109">
        <f t="shared" si="9"/>
        <v>10179</v>
      </c>
      <c r="D38" s="109">
        <f t="shared" si="9"/>
        <v>10414</v>
      </c>
      <c r="E38" s="109">
        <f t="shared" si="9"/>
        <v>10414</v>
      </c>
      <c r="F38" s="109">
        <f t="shared" si="9"/>
        <v>12058</v>
      </c>
      <c r="G38" s="109">
        <f t="shared" si="9"/>
        <v>12058</v>
      </c>
      <c r="H38" s="109">
        <f t="shared" si="9"/>
        <v>12058</v>
      </c>
      <c r="I38" s="109">
        <f t="shared" si="9"/>
        <v>13076</v>
      </c>
      <c r="J38" s="109">
        <f t="shared" si="9"/>
        <v>13076</v>
      </c>
    </row>
    <row r="39" spans="1:10" ht="19.5" customHeight="1">
      <c r="A39" s="124" t="s">
        <v>42</v>
      </c>
      <c r="B39" s="109"/>
      <c r="C39" s="109"/>
      <c r="D39" s="109"/>
      <c r="E39" s="109"/>
      <c r="F39" s="109"/>
      <c r="G39" s="109"/>
      <c r="H39" s="109"/>
      <c r="I39" s="109"/>
      <c r="J39" s="109"/>
    </row>
    <row r="40" spans="1:10">
      <c r="A40" s="64">
        <v>1</v>
      </c>
      <c r="B40" s="109">
        <f t="shared" ref="B40:J40" si="10">B21*0.87</f>
        <v>11354</v>
      </c>
      <c r="C40" s="109">
        <f t="shared" si="10"/>
        <v>11354</v>
      </c>
      <c r="D40" s="109">
        <f t="shared" si="10"/>
        <v>11588</v>
      </c>
      <c r="E40" s="109">
        <f t="shared" si="10"/>
        <v>11588</v>
      </c>
      <c r="F40" s="109">
        <f t="shared" si="10"/>
        <v>13233</v>
      </c>
      <c r="G40" s="109">
        <f t="shared" si="10"/>
        <v>13233</v>
      </c>
      <c r="H40" s="109">
        <f t="shared" si="10"/>
        <v>13233</v>
      </c>
      <c r="I40" s="109">
        <f t="shared" si="10"/>
        <v>14251</v>
      </c>
      <c r="J40" s="109">
        <f t="shared" si="10"/>
        <v>14251</v>
      </c>
    </row>
    <row r="41" spans="1:10">
      <c r="A41" s="64">
        <v>2</v>
      </c>
      <c r="B41" s="109">
        <f t="shared" ref="B41:J41" si="11">B22*0.87</f>
        <v>12528</v>
      </c>
      <c r="C41" s="109">
        <f t="shared" si="11"/>
        <v>12528</v>
      </c>
      <c r="D41" s="109">
        <f t="shared" si="11"/>
        <v>12763</v>
      </c>
      <c r="E41" s="109">
        <f t="shared" si="11"/>
        <v>12763</v>
      </c>
      <c r="F41" s="109">
        <f t="shared" si="11"/>
        <v>14407</v>
      </c>
      <c r="G41" s="109">
        <f t="shared" si="11"/>
        <v>14407</v>
      </c>
      <c r="H41" s="109">
        <f t="shared" si="11"/>
        <v>14407</v>
      </c>
      <c r="I41" s="109">
        <f t="shared" si="11"/>
        <v>15425</v>
      </c>
      <c r="J41" s="109">
        <f t="shared" si="11"/>
        <v>15425</v>
      </c>
    </row>
    <row r="43" spans="1:10" ht="195">
      <c r="A43" s="196" t="s">
        <v>119</v>
      </c>
    </row>
    <row r="44" spans="1:10">
      <c r="A44" s="70" t="s">
        <v>27</v>
      </c>
    </row>
    <row r="45" spans="1:10">
      <c r="A45" s="71" t="s">
        <v>120</v>
      </c>
    </row>
    <row r="46" spans="1:10">
      <c r="A46" s="71" t="s">
        <v>121</v>
      </c>
    </row>
    <row r="47" spans="1:10">
      <c r="A47" s="71" t="s">
        <v>122</v>
      </c>
    </row>
    <row r="48" spans="1:10">
      <c r="A48" s="197"/>
    </row>
    <row r="49" spans="1:1">
      <c r="A49" s="70" t="s">
        <v>13</v>
      </c>
    </row>
    <row r="50" spans="1:1">
      <c r="A50" s="133" t="s">
        <v>34</v>
      </c>
    </row>
    <row r="51" spans="1:1">
      <c r="A51" s="198" t="s">
        <v>123</v>
      </c>
    </row>
    <row r="52" spans="1:1">
      <c r="A52" s="134" t="s">
        <v>14</v>
      </c>
    </row>
    <row r="53" spans="1:1">
      <c r="A53" s="134" t="s">
        <v>15</v>
      </c>
    </row>
    <row r="54" spans="1:1">
      <c r="A54" s="112" t="s">
        <v>16</v>
      </c>
    </row>
    <row r="55" spans="1:1">
      <c r="A55" s="20" t="s">
        <v>17</v>
      </c>
    </row>
    <row r="56" spans="1:1">
      <c r="A56" s="73" t="s">
        <v>49</v>
      </c>
    </row>
    <row r="57" spans="1:1">
      <c r="A57" s="151"/>
    </row>
    <row r="58" spans="1:1" ht="28.5">
      <c r="A58" s="199" t="s">
        <v>124</v>
      </c>
    </row>
    <row r="59" spans="1:1" ht="30">
      <c r="A59" s="200" t="s">
        <v>125</v>
      </c>
    </row>
    <row r="60" spans="1:1" ht="30">
      <c r="A60" s="200" t="s">
        <v>126</v>
      </c>
    </row>
    <row r="61" spans="1:1">
      <c r="A61" s="200"/>
    </row>
    <row r="62" spans="1:1" ht="51">
      <c r="A62" s="201" t="s">
        <v>127</v>
      </c>
    </row>
    <row r="63" spans="1:1">
      <c r="A63" s="202" t="s">
        <v>128</v>
      </c>
    </row>
    <row r="64" spans="1:1" ht="25.5">
      <c r="A64" s="201" t="s">
        <v>129</v>
      </c>
    </row>
    <row r="65" spans="1:1">
      <c r="A65" s="203"/>
    </row>
    <row r="66" spans="1:1">
      <c r="A66" s="201" t="s">
        <v>130</v>
      </c>
    </row>
    <row r="67" spans="1:1" ht="25.5">
      <c r="A67" s="201" t="s">
        <v>131</v>
      </c>
    </row>
    <row r="68" spans="1:1" ht="38.25">
      <c r="A68" s="201" t="s">
        <v>132</v>
      </c>
    </row>
    <row r="69" spans="1:1">
      <c r="A69" s="201" t="s">
        <v>133</v>
      </c>
    </row>
    <row r="70" spans="1:1" ht="25.5">
      <c r="A70" s="201" t="s">
        <v>134</v>
      </c>
    </row>
    <row r="71" spans="1:1">
      <c r="A71" s="201" t="s">
        <v>135</v>
      </c>
    </row>
    <row r="72" spans="1:1" ht="25.5">
      <c r="A72" s="201" t="s">
        <v>136</v>
      </c>
    </row>
    <row r="73" spans="1:1" ht="63.75">
      <c r="A73" s="201" t="s">
        <v>137</v>
      </c>
    </row>
    <row r="74" spans="1:1" ht="25.5">
      <c r="A74" s="201" t="s">
        <v>138</v>
      </c>
    </row>
    <row r="75" spans="1:1">
      <c r="A75" s="201" t="s">
        <v>139</v>
      </c>
    </row>
    <row r="76" spans="1:1">
      <c r="A76" s="201" t="s">
        <v>140</v>
      </c>
    </row>
    <row r="77" spans="1:1">
      <c r="A77" s="204"/>
    </row>
    <row r="78" spans="1:1" ht="25.5">
      <c r="A78" s="201" t="s">
        <v>141</v>
      </c>
    </row>
    <row r="79" spans="1:1">
      <c r="A79" s="81"/>
    </row>
    <row r="80" spans="1:1">
      <c r="A80" s="82" t="s">
        <v>18</v>
      </c>
    </row>
    <row r="81" spans="1:1" ht="24">
      <c r="A81" s="25" t="s">
        <v>142</v>
      </c>
    </row>
    <row r="82" spans="1:1" ht="24">
      <c r="A82" s="25" t="s">
        <v>143</v>
      </c>
    </row>
    <row r="83" spans="1:1" ht="25.5">
      <c r="A83" s="201" t="s">
        <v>134</v>
      </c>
    </row>
    <row r="84" spans="1:1">
      <c r="A84" s="201" t="s">
        <v>135</v>
      </c>
    </row>
    <row r="85" spans="1:1" ht="25.5">
      <c r="A85" s="201" t="s">
        <v>136</v>
      </c>
    </row>
    <row r="86" spans="1:1" ht="63.75">
      <c r="A86" s="201" t="s">
        <v>137</v>
      </c>
    </row>
    <row r="87" spans="1:1" ht="25.5">
      <c r="A87" s="201" t="s">
        <v>138</v>
      </c>
    </row>
    <row r="88" spans="1:1">
      <c r="A88" s="201" t="s">
        <v>139</v>
      </c>
    </row>
    <row r="89" spans="1:1">
      <c r="A89" s="201" t="s">
        <v>140</v>
      </c>
    </row>
    <row r="90" spans="1:1">
      <c r="A90" s="204"/>
    </row>
    <row r="91" spans="1:1" ht="25.5">
      <c r="A91" s="201" t="s">
        <v>141</v>
      </c>
    </row>
    <row r="92" spans="1:1">
      <c r="A92" s="81"/>
    </row>
    <row r="93" spans="1:1">
      <c r="A93" s="82" t="s">
        <v>18</v>
      </c>
    </row>
    <row r="94" spans="1:1" ht="24">
      <c r="A94" s="25" t="s">
        <v>142</v>
      </c>
    </row>
    <row r="95" spans="1:1" ht="24">
      <c r="A95" s="25" t="s">
        <v>143</v>
      </c>
    </row>
  </sheetData>
  <mergeCells count="1">
    <mergeCell ref="A24:A2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DN41"/>
  <sheetViews>
    <sheetView workbookViewId="0">
      <selection activeCell="A41" sqref="A41"/>
    </sheetView>
  </sheetViews>
  <sheetFormatPr defaultColWidth="8.7109375" defaultRowHeight="15"/>
  <cols>
    <col min="1" max="1" width="87.7109375" style="61" customWidth="1"/>
    <col min="2" max="3" width="8.7109375" style="61" hidden="1" customWidth="1"/>
    <col min="4" max="10" width="8.7109375" style="222" hidden="1" customWidth="1"/>
    <col min="11" max="14" width="8.7109375" style="61" hidden="1" customWidth="1"/>
    <col min="15" max="24" width="8.7109375" style="222" hidden="1" customWidth="1"/>
    <col min="25" max="16384" width="8.7109375" style="61"/>
  </cols>
  <sheetData>
    <row r="1" spans="1:118">
      <c r="A1" s="3" t="s">
        <v>0</v>
      </c>
    </row>
    <row r="2" spans="1:118">
      <c r="A2" s="122" t="s">
        <v>31</v>
      </c>
    </row>
    <row r="3" spans="1:118">
      <c r="A3" s="123" t="s">
        <v>2</v>
      </c>
    </row>
    <row r="4" spans="1:118" ht="25.5" customHeight="1">
      <c r="A4" s="7" t="s">
        <v>3</v>
      </c>
      <c r="B4" s="8">
        <f>'C завтраками| Bed and breakfast'!B5</f>
        <v>46008</v>
      </c>
      <c r="C4" s="8">
        <f>'C завтраками| Bed and breakfast'!C5</f>
        <v>46009</v>
      </c>
      <c r="D4" s="8">
        <f>'C завтраками| Bed and breakfast'!D5</f>
        <v>46010</v>
      </c>
      <c r="E4" s="8">
        <f>'C завтраками| Bed and breakfast'!E5</f>
        <v>46011</v>
      </c>
      <c r="F4" s="9">
        <f>'C завтраками| Bed and breakfast'!F5</f>
        <v>46012</v>
      </c>
      <c r="G4" s="9">
        <f>'C завтраками| Bed and breakfast'!G5</f>
        <v>46013</v>
      </c>
      <c r="H4" s="9">
        <f>'C завтраками| Bed and breakfast'!H5</f>
        <v>46014</v>
      </c>
      <c r="I4" s="9">
        <f>'C завтраками| Bed and breakfast'!I5</f>
        <v>46015</v>
      </c>
      <c r="J4" s="8">
        <f>'C завтраками| Bed and breakfast'!J5</f>
        <v>46016</v>
      </c>
      <c r="K4" s="9">
        <f>'C завтраками| Bed and breakfast'!K5</f>
        <v>46017</v>
      </c>
      <c r="L4" s="8">
        <f>'C завтраками| Bed and breakfast'!L5</f>
        <v>46018</v>
      </c>
      <c r="M4" s="9">
        <f>'C завтраками| Bed and breakfast'!M5</f>
        <v>46019</v>
      </c>
      <c r="N4" s="9">
        <f>'C завтраками| Bed and breakfast'!N5</f>
        <v>46020</v>
      </c>
      <c r="O4" s="57">
        <f>'C завтраками| Bed and breakfast'!O5</f>
        <v>46021</v>
      </c>
      <c r="P4" s="57">
        <f>'C завтраками| Bed and breakfast'!P5</f>
        <v>46022</v>
      </c>
      <c r="Q4" s="57">
        <f>'C завтраками| Bed and breakfast'!Q5</f>
        <v>46023</v>
      </c>
      <c r="R4" s="57">
        <f>'C завтраками| Bed and breakfast'!R5</f>
        <v>46024</v>
      </c>
      <c r="S4" s="57">
        <f>'C завтраками| Bed and breakfast'!S5</f>
        <v>46025</v>
      </c>
      <c r="T4" s="57">
        <f>'C завтраками| Bed and breakfast'!T5</f>
        <v>46026</v>
      </c>
      <c r="U4" s="57">
        <f>'C завтраками| Bed and breakfast'!U5</f>
        <v>46027</v>
      </c>
      <c r="V4" s="57">
        <f>'C завтраками| Bed and breakfast'!V5</f>
        <v>46028</v>
      </c>
      <c r="W4" s="57">
        <f>'C завтраками| Bed and breakfast'!W5</f>
        <v>46029</v>
      </c>
      <c r="X4" s="57">
        <f>'C завтраками| Bed and breakfast'!X5</f>
        <v>46030</v>
      </c>
      <c r="Y4" s="9">
        <f>'C завтраками| Bed and breakfast'!Y5</f>
        <v>46031</v>
      </c>
      <c r="Z4" s="9">
        <f>'C завтраками| Bed and breakfast'!Z5</f>
        <v>46032</v>
      </c>
      <c r="AA4" s="9">
        <f>'C завтраками| Bed and breakfast'!AA5</f>
        <v>46033</v>
      </c>
      <c r="AB4" s="9">
        <f>'C завтраками| Bed and breakfast'!AB5</f>
        <v>46034</v>
      </c>
      <c r="AC4" s="9">
        <f>'C завтраками| Bed and breakfast'!AC5</f>
        <v>46035</v>
      </c>
      <c r="AD4" s="9">
        <f>'C завтраками| Bed and breakfast'!AD5</f>
        <v>46036</v>
      </c>
      <c r="AE4" s="9">
        <f>'C завтраками| Bed and breakfast'!AE5</f>
        <v>46037</v>
      </c>
      <c r="AF4" s="8">
        <f>'C завтраками| Bed and breakfast'!AF5</f>
        <v>46038</v>
      </c>
      <c r="AG4" s="8">
        <f>'C завтраками| Bed and breakfast'!AG5</f>
        <v>46039</v>
      </c>
      <c r="AH4" s="8">
        <f>'C завтраками| Bed and breakfast'!AH5</f>
        <v>46040</v>
      </c>
      <c r="AI4" s="8">
        <f>'C завтраками| Bed and breakfast'!AI5</f>
        <v>46041</v>
      </c>
      <c r="AJ4" s="9">
        <f>'C завтраками| Bed and breakfast'!AJ5</f>
        <v>46042</v>
      </c>
      <c r="AK4" s="9">
        <f>'C завтраками| Bed and breakfast'!AK5</f>
        <v>46043</v>
      </c>
      <c r="AL4" s="9">
        <f>'C завтраками| Bed and breakfast'!AL5</f>
        <v>46044</v>
      </c>
      <c r="AM4" s="9">
        <f>'C завтраками| Bed and breakfast'!AM5</f>
        <v>46045</v>
      </c>
      <c r="AN4" s="9">
        <f>'C завтраками| Bed and breakfast'!AN5</f>
        <v>46046</v>
      </c>
      <c r="AO4" s="9">
        <f>'C завтраками| Bed and breakfast'!AO5</f>
        <v>46047</v>
      </c>
      <c r="AP4" s="9">
        <f>'C завтраками| Bed and breakfast'!AP5</f>
        <v>46048</v>
      </c>
      <c r="AQ4" s="9">
        <f>'C завтраками| Bed and breakfast'!AQ5</f>
        <v>46049</v>
      </c>
      <c r="AR4" s="9">
        <f>'C завтраками| Bed and breakfast'!AR5</f>
        <v>46050</v>
      </c>
      <c r="AS4" s="9">
        <f>'C завтраками| Bed and breakfast'!AS5</f>
        <v>46051</v>
      </c>
      <c r="AT4" s="9">
        <f>'C завтраками| Bed and breakfast'!AT5</f>
        <v>46052</v>
      </c>
      <c r="AU4" s="9">
        <f>'C завтраками| Bed and breakfast'!AU5</f>
        <v>46053</v>
      </c>
      <c r="AV4" s="9">
        <f>'C завтраками| Bed and breakfast'!AV5</f>
        <v>46054</v>
      </c>
      <c r="AW4" s="9">
        <f>'C завтраками| Bed and breakfast'!AW5</f>
        <v>46055</v>
      </c>
      <c r="AX4" s="9">
        <f>'C завтраками| Bed and breakfast'!AX5</f>
        <v>46056</v>
      </c>
      <c r="AY4" s="9">
        <f>'C завтраками| Bed and breakfast'!AY5</f>
        <v>46057</v>
      </c>
      <c r="AZ4" s="9">
        <f>'C завтраками| Bed and breakfast'!AZ5</f>
        <v>46058</v>
      </c>
      <c r="BA4" s="9">
        <f>'C завтраками| Bed and breakfast'!BA5</f>
        <v>46059</v>
      </c>
      <c r="BB4" s="9">
        <f>'C завтраками| Bed and breakfast'!BB5</f>
        <v>46060</v>
      </c>
      <c r="BC4" s="9">
        <f>'C завтраками| Bed and breakfast'!BC5</f>
        <v>46061</v>
      </c>
      <c r="BD4" s="9">
        <f>'C завтраками| Bed and breakfast'!BD5</f>
        <v>46062</v>
      </c>
      <c r="BE4" s="9">
        <f>'C завтраками| Bed and breakfast'!BE5</f>
        <v>46063</v>
      </c>
      <c r="BF4" s="9">
        <f>'C завтраками| Bed and breakfast'!BF5</f>
        <v>46064</v>
      </c>
      <c r="BG4" s="9">
        <f>'C завтраками| Bed and breakfast'!BG5</f>
        <v>46065</v>
      </c>
      <c r="BH4" s="9">
        <f>'C завтраками| Bed and breakfast'!BH5</f>
        <v>46066</v>
      </c>
      <c r="BI4" s="9">
        <f>'C завтраками| Bed and breakfast'!BI5</f>
        <v>46067</v>
      </c>
      <c r="BJ4" s="9">
        <f>'C завтраками| Bed and breakfast'!BJ5</f>
        <v>46068</v>
      </c>
      <c r="BK4" s="9">
        <f>'C завтраками| Bed and breakfast'!BK5</f>
        <v>46069</v>
      </c>
      <c r="BL4" s="9">
        <f>'C завтраками| Bed and breakfast'!BL5</f>
        <v>46070</v>
      </c>
      <c r="BM4" s="9">
        <f>'C завтраками| Bed and breakfast'!BM5</f>
        <v>46071</v>
      </c>
      <c r="BN4" s="9">
        <f>'C завтраками| Bed and breakfast'!BN5</f>
        <v>46072</v>
      </c>
      <c r="BO4" s="9">
        <f>'C завтраками| Bed and breakfast'!BO5</f>
        <v>46073</v>
      </c>
      <c r="BP4" s="9">
        <f>'C завтраками| Bed and breakfast'!BP5</f>
        <v>46074</v>
      </c>
      <c r="BQ4" s="9">
        <f>'C завтраками| Bed and breakfast'!BQ5</f>
        <v>46075</v>
      </c>
      <c r="BR4" s="9">
        <f>'C завтраками| Bed and breakfast'!BR5</f>
        <v>46076</v>
      </c>
      <c r="BS4" s="9">
        <f>'C завтраками| Bed and breakfast'!BS5</f>
        <v>46077</v>
      </c>
      <c r="BT4" s="9">
        <f>'C завтраками| Bed and breakfast'!BT5</f>
        <v>46078</v>
      </c>
      <c r="BU4" s="9">
        <f>'C завтраками| Bed and breakfast'!BU5</f>
        <v>46079</v>
      </c>
      <c r="BV4" s="9">
        <f>'C завтраками| Bed and breakfast'!BV5</f>
        <v>46080</v>
      </c>
      <c r="BW4" s="9">
        <f>'C завтраками| Bed and breakfast'!BW5</f>
        <v>46081</v>
      </c>
      <c r="BX4" s="8">
        <f>'C завтраками| Bed and breakfast'!BX5</f>
        <v>46082</v>
      </c>
      <c r="BY4" s="8">
        <f>'C завтраками| Bed and breakfast'!BY5</f>
        <v>46083</v>
      </c>
      <c r="BZ4" s="8">
        <f>'C завтраками| Bed and breakfast'!BZ5</f>
        <v>46084</v>
      </c>
      <c r="CA4" s="8">
        <f>'C завтраками| Bed and breakfast'!CA5</f>
        <v>46085</v>
      </c>
      <c r="CB4" s="8">
        <f>'C завтраками| Bed and breakfast'!CB5</f>
        <v>46086</v>
      </c>
      <c r="CC4" s="9">
        <f>'C завтраками| Bed and breakfast'!CC5</f>
        <v>46087</v>
      </c>
      <c r="CD4" s="9">
        <f>'C завтраками| Bed and breakfast'!CD5</f>
        <v>46088</v>
      </c>
      <c r="CE4" s="9">
        <f>'C завтраками| Bed and breakfast'!CE5</f>
        <v>46089</v>
      </c>
      <c r="CF4" s="9">
        <f>'C завтраками| Bed and breakfast'!CF5</f>
        <v>46090</v>
      </c>
      <c r="CG4" s="8">
        <f>'C завтраками| Bed and breakfast'!CG5</f>
        <v>46091</v>
      </c>
      <c r="CH4" s="8">
        <f>'C завтраками| Bed and breakfast'!CH5</f>
        <v>46092</v>
      </c>
      <c r="CI4" s="8">
        <f>'C завтраками| Bed and breakfast'!CI5</f>
        <v>46093</v>
      </c>
      <c r="CJ4" s="8">
        <f>'C завтраками| Bed and breakfast'!CJ5</f>
        <v>46094</v>
      </c>
      <c r="CK4" s="9">
        <f>'C завтраками| Bed and breakfast'!CK5</f>
        <v>46095</v>
      </c>
      <c r="CL4" s="9">
        <f>'C завтраками| Bed and breakfast'!CL5</f>
        <v>46096</v>
      </c>
      <c r="CM4" s="9">
        <f>'C завтраками| Bed and breakfast'!CM5</f>
        <v>46097</v>
      </c>
      <c r="CN4" s="9">
        <f>'C завтраками| Bed and breakfast'!CN5</f>
        <v>46098</v>
      </c>
      <c r="CO4" s="9">
        <f>'C завтраками| Bed and breakfast'!CO5</f>
        <v>46099</v>
      </c>
      <c r="CP4" s="9">
        <f>'C завтраками| Bed and breakfast'!CP5</f>
        <v>46100</v>
      </c>
      <c r="CQ4" s="9">
        <f>'C завтраками| Bed and breakfast'!CQ5</f>
        <v>46101</v>
      </c>
      <c r="CR4" s="9">
        <f>'C завтраками| Bed and breakfast'!CR5</f>
        <v>46102</v>
      </c>
      <c r="CS4" s="9">
        <f>'C завтраками| Bed and breakfast'!CS5</f>
        <v>46103</v>
      </c>
      <c r="CT4" s="9">
        <f>'C завтраками| Bed and breakfast'!CT5</f>
        <v>46104</v>
      </c>
      <c r="CU4" s="9">
        <f>'C завтраками| Bed and breakfast'!CU5</f>
        <v>46105</v>
      </c>
      <c r="CV4" s="9">
        <f>'C завтраками| Bed and breakfast'!CV5</f>
        <v>46106</v>
      </c>
      <c r="CW4" s="9">
        <f>'C завтраками| Bed and breakfast'!CW5</f>
        <v>46107</v>
      </c>
      <c r="CX4" s="9">
        <f>'C завтраками| Bed and breakfast'!CX5</f>
        <v>46108</v>
      </c>
      <c r="CY4" s="9">
        <f>'C завтраками| Bed and breakfast'!CY5</f>
        <v>46109</v>
      </c>
      <c r="CZ4" s="9">
        <f>'C завтраками| Bed and breakfast'!CZ5</f>
        <v>46110</v>
      </c>
      <c r="DA4" s="9">
        <f>'C завтраками| Bed and breakfast'!DA5</f>
        <v>46111</v>
      </c>
      <c r="DB4" s="9">
        <f>'C завтраками| Bed and breakfast'!DB5</f>
        <v>46112</v>
      </c>
      <c r="DC4" s="9">
        <f>'C завтраками| Bed and breakfast'!DC5</f>
        <v>46113</v>
      </c>
      <c r="DD4" s="9">
        <f>'C завтраками| Bed and breakfast'!DD5</f>
        <v>46114</v>
      </c>
      <c r="DE4" s="9">
        <f>'C завтраками| Bed and breakfast'!DE5</f>
        <v>46115</v>
      </c>
      <c r="DF4" s="9">
        <f>'C завтраками| Bed and breakfast'!DF5</f>
        <v>46116</v>
      </c>
      <c r="DG4" s="9">
        <f>'C завтраками| Bed and breakfast'!DG5</f>
        <v>46117</v>
      </c>
      <c r="DH4" s="9">
        <f>'C завтраками| Bed and breakfast'!DH5</f>
        <v>46118</v>
      </c>
      <c r="DI4" s="9">
        <f>'C завтраками| Bed and breakfast'!DI5</f>
        <v>46119</v>
      </c>
      <c r="DJ4" s="9">
        <f>'C завтраками| Bed and breakfast'!DJ5</f>
        <v>46120</v>
      </c>
      <c r="DK4" s="9">
        <f>'C завтраками| Bed and breakfast'!DK5</f>
        <v>46121</v>
      </c>
      <c r="DL4" s="9">
        <f>'C завтраками| Bed and breakfast'!DL5</f>
        <v>46122</v>
      </c>
      <c r="DM4" s="9">
        <f>'C завтраками| Bed and breakfast'!DM5</f>
        <v>46123</v>
      </c>
      <c r="DN4" s="9">
        <f>'C завтраками| Bed and breakfast'!DN5</f>
        <v>46124</v>
      </c>
    </row>
    <row r="5" spans="1:118" ht="25.5" customHeight="1">
      <c r="A5" s="7"/>
      <c r="B5" s="8">
        <f>'C завтраками| Bed and breakfast'!B6</f>
        <v>46008</v>
      </c>
      <c r="C5" s="8">
        <f>'C завтраками| Bed and breakfast'!C6</f>
        <v>46009</v>
      </c>
      <c r="D5" s="8">
        <f>'C завтраками| Bed and breakfast'!D6</f>
        <v>46010</v>
      </c>
      <c r="E5" s="8">
        <f>'C завтраками| Bed and breakfast'!E6</f>
        <v>46011</v>
      </c>
      <c r="F5" s="9">
        <f>'C завтраками| Bed and breakfast'!F6</f>
        <v>46012</v>
      </c>
      <c r="G5" s="9">
        <f>'C завтраками| Bed and breakfast'!G6</f>
        <v>46013</v>
      </c>
      <c r="H5" s="9">
        <f>'C завтраками| Bed and breakfast'!H6</f>
        <v>46014</v>
      </c>
      <c r="I5" s="9">
        <f>'C завтраками| Bed and breakfast'!I6</f>
        <v>46015</v>
      </c>
      <c r="J5" s="8">
        <f>'C завтраками| Bed and breakfast'!J6</f>
        <v>46016</v>
      </c>
      <c r="K5" s="9">
        <f>'C завтраками| Bed and breakfast'!K6</f>
        <v>46017</v>
      </c>
      <c r="L5" s="8">
        <f>'C завтраками| Bed and breakfast'!L6</f>
        <v>46018</v>
      </c>
      <c r="M5" s="9">
        <f>'C завтраками| Bed and breakfast'!M6</f>
        <v>46019</v>
      </c>
      <c r="N5" s="9">
        <f>'C завтраками| Bed and breakfast'!N6</f>
        <v>46020</v>
      </c>
      <c r="O5" s="57">
        <f>'C завтраками| Bed and breakfast'!O6</f>
        <v>46021</v>
      </c>
      <c r="P5" s="57">
        <f>'C завтраками| Bed and breakfast'!P6</f>
        <v>46022</v>
      </c>
      <c r="Q5" s="57">
        <f>'C завтраками| Bed and breakfast'!Q6</f>
        <v>46023</v>
      </c>
      <c r="R5" s="57">
        <f>'C завтраками| Bed and breakfast'!R6</f>
        <v>46024</v>
      </c>
      <c r="S5" s="57">
        <f>'C завтраками| Bed and breakfast'!S6</f>
        <v>46025</v>
      </c>
      <c r="T5" s="57">
        <f>'C завтраками| Bed and breakfast'!T6</f>
        <v>46026</v>
      </c>
      <c r="U5" s="57">
        <f>'C завтраками| Bed and breakfast'!U6</f>
        <v>46027</v>
      </c>
      <c r="V5" s="57">
        <f>'C завтраками| Bed and breakfast'!V6</f>
        <v>46028</v>
      </c>
      <c r="W5" s="57">
        <f>'C завтраками| Bed and breakfast'!W6</f>
        <v>46029</v>
      </c>
      <c r="X5" s="57">
        <f>'C завтраками| Bed and breakfast'!X6</f>
        <v>46030</v>
      </c>
      <c r="Y5" s="9">
        <f>'C завтраками| Bed and breakfast'!Y6</f>
        <v>46031</v>
      </c>
      <c r="Z5" s="9">
        <f>'C завтраками| Bed and breakfast'!Z6</f>
        <v>46032</v>
      </c>
      <c r="AA5" s="9">
        <f>'C завтраками| Bed and breakfast'!AA6</f>
        <v>46033</v>
      </c>
      <c r="AB5" s="9">
        <f>'C завтраками| Bed and breakfast'!AB6</f>
        <v>46034</v>
      </c>
      <c r="AC5" s="9">
        <f>'C завтраками| Bed and breakfast'!AC6</f>
        <v>46035</v>
      </c>
      <c r="AD5" s="9">
        <f>'C завтраками| Bed and breakfast'!AD6</f>
        <v>46036</v>
      </c>
      <c r="AE5" s="9">
        <f>'C завтраками| Bed and breakfast'!AE6</f>
        <v>46037</v>
      </c>
      <c r="AF5" s="8">
        <f>'C завтраками| Bed and breakfast'!AF6</f>
        <v>46038</v>
      </c>
      <c r="AG5" s="8">
        <f>'C завтраками| Bed and breakfast'!AG6</f>
        <v>46039</v>
      </c>
      <c r="AH5" s="8">
        <f>'C завтраками| Bed and breakfast'!AH6</f>
        <v>46040</v>
      </c>
      <c r="AI5" s="8">
        <f>'C завтраками| Bed and breakfast'!AI6</f>
        <v>46041</v>
      </c>
      <c r="AJ5" s="9">
        <f>'C завтраками| Bed and breakfast'!AJ6</f>
        <v>46042</v>
      </c>
      <c r="AK5" s="9">
        <f>'C завтраками| Bed and breakfast'!AK6</f>
        <v>46043</v>
      </c>
      <c r="AL5" s="9">
        <f>'C завтраками| Bed and breakfast'!AL6</f>
        <v>46044</v>
      </c>
      <c r="AM5" s="9">
        <f>'C завтраками| Bed and breakfast'!AM6</f>
        <v>46045</v>
      </c>
      <c r="AN5" s="9">
        <f>'C завтраками| Bed and breakfast'!AN6</f>
        <v>46046</v>
      </c>
      <c r="AO5" s="9">
        <f>'C завтраками| Bed and breakfast'!AO6</f>
        <v>46047</v>
      </c>
      <c r="AP5" s="9">
        <f>'C завтраками| Bed and breakfast'!AP6</f>
        <v>46048</v>
      </c>
      <c r="AQ5" s="9">
        <f>'C завтраками| Bed and breakfast'!AQ6</f>
        <v>46049</v>
      </c>
      <c r="AR5" s="9">
        <f>'C завтраками| Bed and breakfast'!AR6</f>
        <v>46050</v>
      </c>
      <c r="AS5" s="9">
        <f>'C завтраками| Bed and breakfast'!AS6</f>
        <v>46051</v>
      </c>
      <c r="AT5" s="9">
        <f>'C завтраками| Bed and breakfast'!AT6</f>
        <v>46052</v>
      </c>
      <c r="AU5" s="9">
        <f>'C завтраками| Bed and breakfast'!AU6</f>
        <v>46053</v>
      </c>
      <c r="AV5" s="9">
        <f>'C завтраками| Bed and breakfast'!AV6</f>
        <v>46054</v>
      </c>
      <c r="AW5" s="9">
        <f>'C завтраками| Bed and breakfast'!AW6</f>
        <v>46055</v>
      </c>
      <c r="AX5" s="9">
        <f>'C завтраками| Bed and breakfast'!AX6</f>
        <v>46056</v>
      </c>
      <c r="AY5" s="9">
        <f>'C завтраками| Bed and breakfast'!AY6</f>
        <v>46057</v>
      </c>
      <c r="AZ5" s="9">
        <f>'C завтраками| Bed and breakfast'!AZ6</f>
        <v>46058</v>
      </c>
      <c r="BA5" s="9">
        <f>'C завтраками| Bed and breakfast'!BA6</f>
        <v>46059</v>
      </c>
      <c r="BB5" s="9">
        <f>'C завтраками| Bed and breakfast'!BB6</f>
        <v>46060</v>
      </c>
      <c r="BC5" s="9">
        <f>'C завтраками| Bed and breakfast'!BC6</f>
        <v>46061</v>
      </c>
      <c r="BD5" s="9">
        <f>'C завтраками| Bed and breakfast'!BD6</f>
        <v>46062</v>
      </c>
      <c r="BE5" s="9">
        <f>'C завтраками| Bed and breakfast'!BE6</f>
        <v>46063</v>
      </c>
      <c r="BF5" s="9">
        <f>'C завтраками| Bed and breakfast'!BF6</f>
        <v>46064</v>
      </c>
      <c r="BG5" s="9">
        <f>'C завтраками| Bed and breakfast'!BG6</f>
        <v>46065</v>
      </c>
      <c r="BH5" s="9">
        <f>'C завтраками| Bed and breakfast'!BH6</f>
        <v>46066</v>
      </c>
      <c r="BI5" s="9">
        <f>'C завтраками| Bed and breakfast'!BI6</f>
        <v>46067</v>
      </c>
      <c r="BJ5" s="9">
        <f>'C завтраками| Bed and breakfast'!BJ6</f>
        <v>46068</v>
      </c>
      <c r="BK5" s="9">
        <f>'C завтраками| Bed and breakfast'!BK6</f>
        <v>46069</v>
      </c>
      <c r="BL5" s="9">
        <f>'C завтраками| Bed and breakfast'!BL6</f>
        <v>46070</v>
      </c>
      <c r="BM5" s="9">
        <f>'C завтраками| Bed and breakfast'!BM6</f>
        <v>46071</v>
      </c>
      <c r="BN5" s="9">
        <f>'C завтраками| Bed and breakfast'!BN6</f>
        <v>46072</v>
      </c>
      <c r="BO5" s="9">
        <f>'C завтраками| Bed and breakfast'!BO6</f>
        <v>46073</v>
      </c>
      <c r="BP5" s="9">
        <f>'C завтраками| Bed and breakfast'!BP6</f>
        <v>46074</v>
      </c>
      <c r="BQ5" s="9">
        <f>'C завтраками| Bed and breakfast'!BQ6</f>
        <v>46075</v>
      </c>
      <c r="BR5" s="9">
        <f>'C завтраками| Bed and breakfast'!BR6</f>
        <v>46076</v>
      </c>
      <c r="BS5" s="9">
        <f>'C завтраками| Bed and breakfast'!BS6</f>
        <v>46077</v>
      </c>
      <c r="BT5" s="9">
        <f>'C завтраками| Bed and breakfast'!BT6</f>
        <v>46078</v>
      </c>
      <c r="BU5" s="9">
        <f>'C завтраками| Bed and breakfast'!BU6</f>
        <v>46079</v>
      </c>
      <c r="BV5" s="9">
        <f>'C завтраками| Bed and breakfast'!BV6</f>
        <v>46080</v>
      </c>
      <c r="BW5" s="9">
        <f>'C завтраками| Bed and breakfast'!BW6</f>
        <v>46081</v>
      </c>
      <c r="BX5" s="8">
        <f>'C завтраками| Bed and breakfast'!BX6</f>
        <v>46082</v>
      </c>
      <c r="BY5" s="8">
        <f>'C завтраками| Bed and breakfast'!BY6</f>
        <v>46083</v>
      </c>
      <c r="BZ5" s="8">
        <f>'C завтраками| Bed and breakfast'!BZ6</f>
        <v>46084</v>
      </c>
      <c r="CA5" s="8">
        <f>'C завтраками| Bed and breakfast'!CA6</f>
        <v>46085</v>
      </c>
      <c r="CB5" s="8">
        <f>'C завтраками| Bed and breakfast'!CB6</f>
        <v>46086</v>
      </c>
      <c r="CC5" s="9">
        <f>'C завтраками| Bed and breakfast'!CC6</f>
        <v>46087</v>
      </c>
      <c r="CD5" s="9">
        <f>'C завтраками| Bed and breakfast'!CD6</f>
        <v>46088</v>
      </c>
      <c r="CE5" s="9">
        <f>'C завтраками| Bed and breakfast'!CE6</f>
        <v>46089</v>
      </c>
      <c r="CF5" s="9">
        <f>'C завтраками| Bed and breakfast'!CF6</f>
        <v>46090</v>
      </c>
      <c r="CG5" s="8">
        <f>'C завтраками| Bed and breakfast'!CG6</f>
        <v>46091</v>
      </c>
      <c r="CH5" s="8">
        <f>'C завтраками| Bed and breakfast'!CH6</f>
        <v>46092</v>
      </c>
      <c r="CI5" s="8">
        <f>'C завтраками| Bed and breakfast'!CI6</f>
        <v>46093</v>
      </c>
      <c r="CJ5" s="8">
        <f>'C завтраками| Bed and breakfast'!CJ6</f>
        <v>46094</v>
      </c>
      <c r="CK5" s="9">
        <f>'C завтраками| Bed and breakfast'!CK6</f>
        <v>46095</v>
      </c>
      <c r="CL5" s="9">
        <f>'C завтраками| Bed and breakfast'!CL6</f>
        <v>46096</v>
      </c>
      <c r="CM5" s="9">
        <f>'C завтраками| Bed and breakfast'!CM6</f>
        <v>46097</v>
      </c>
      <c r="CN5" s="9">
        <f>'C завтраками| Bed and breakfast'!CN6</f>
        <v>46098</v>
      </c>
      <c r="CO5" s="9">
        <f>'C завтраками| Bed and breakfast'!CO6</f>
        <v>46099</v>
      </c>
      <c r="CP5" s="9">
        <f>'C завтраками| Bed and breakfast'!CP6</f>
        <v>46100</v>
      </c>
      <c r="CQ5" s="9">
        <f>'C завтраками| Bed and breakfast'!CQ6</f>
        <v>46101</v>
      </c>
      <c r="CR5" s="9">
        <f>'C завтраками| Bed and breakfast'!CR6</f>
        <v>46102</v>
      </c>
      <c r="CS5" s="9">
        <f>'C завтраками| Bed and breakfast'!CS6</f>
        <v>46103</v>
      </c>
      <c r="CT5" s="9">
        <f>'C завтраками| Bed and breakfast'!CT6</f>
        <v>46104</v>
      </c>
      <c r="CU5" s="9">
        <f>'C завтраками| Bed and breakfast'!CU6</f>
        <v>46105</v>
      </c>
      <c r="CV5" s="9">
        <f>'C завтраками| Bed and breakfast'!CV6</f>
        <v>46106</v>
      </c>
      <c r="CW5" s="9">
        <f>'C завтраками| Bed and breakfast'!CW6</f>
        <v>46107</v>
      </c>
      <c r="CX5" s="9">
        <f>'C завтраками| Bed and breakfast'!CX6</f>
        <v>46108</v>
      </c>
      <c r="CY5" s="9">
        <f>'C завтраками| Bed and breakfast'!CY6</f>
        <v>46109</v>
      </c>
      <c r="CZ5" s="9">
        <f>'C завтраками| Bed and breakfast'!CZ6</f>
        <v>46110</v>
      </c>
      <c r="DA5" s="9">
        <f>'C завтраками| Bed and breakfast'!DA6</f>
        <v>46111</v>
      </c>
      <c r="DB5" s="9">
        <f>'C завтраками| Bed and breakfast'!DB6</f>
        <v>46112</v>
      </c>
      <c r="DC5" s="9">
        <f>'C завтраками| Bed and breakfast'!DC6</f>
        <v>46113</v>
      </c>
      <c r="DD5" s="9">
        <f>'C завтраками| Bed and breakfast'!DD6</f>
        <v>46114</v>
      </c>
      <c r="DE5" s="9">
        <f>'C завтраками| Bed and breakfast'!DE6</f>
        <v>46115</v>
      </c>
      <c r="DF5" s="9">
        <f>'C завтраками| Bed and breakfast'!DF6</f>
        <v>46116</v>
      </c>
      <c r="DG5" s="9">
        <f>'C завтраками| Bed and breakfast'!DG6</f>
        <v>46117</v>
      </c>
      <c r="DH5" s="9">
        <f>'C завтраками| Bed and breakfast'!DH6</f>
        <v>46118</v>
      </c>
      <c r="DI5" s="9">
        <f>'C завтраками| Bed and breakfast'!DI6</f>
        <v>46119</v>
      </c>
      <c r="DJ5" s="9">
        <f>'C завтраками| Bed and breakfast'!DJ6</f>
        <v>46120</v>
      </c>
      <c r="DK5" s="9">
        <f>'C завтраками| Bed and breakfast'!DK6</f>
        <v>46121</v>
      </c>
      <c r="DL5" s="9">
        <f>'C завтраками| Bed and breakfast'!DL6</f>
        <v>46122</v>
      </c>
      <c r="DM5" s="9">
        <f>'C завтраками| Bed and breakfast'!DM6</f>
        <v>46123</v>
      </c>
      <c r="DN5" s="9">
        <f>'C завтраками| Bed and breakfast'!DN6</f>
        <v>46124</v>
      </c>
    </row>
    <row r="6" spans="1:118">
      <c r="A6" s="64" t="s">
        <v>4</v>
      </c>
      <c r="D6" s="61"/>
      <c r="E6" s="61"/>
      <c r="F6" s="61"/>
      <c r="G6" s="61"/>
      <c r="H6" s="61"/>
      <c r="I6" s="61"/>
      <c r="J6" s="61"/>
    </row>
    <row r="7" spans="1:118">
      <c r="A7" s="64">
        <v>1</v>
      </c>
      <c r="B7" s="109">
        <f>'C завтраками| Bed and breakfast'!B8*0.9</f>
        <v>6300</v>
      </c>
      <c r="C7" s="109">
        <f>'C завтраками| Bed and breakfast'!C8*0.9</f>
        <v>6300</v>
      </c>
      <c r="D7" s="109">
        <f>'C завтраками| Bed and breakfast'!D8*0.9</f>
        <v>6570</v>
      </c>
      <c r="E7" s="109">
        <f>'C завтраками| Bed and breakfast'!E8*0.9</f>
        <v>6570</v>
      </c>
      <c r="F7" s="109">
        <f>'C завтраками| Bed and breakfast'!F8*0.9</f>
        <v>8460</v>
      </c>
      <c r="G7" s="109">
        <f>'C завтраками| Bed and breakfast'!G8*0.9</f>
        <v>8460</v>
      </c>
      <c r="H7" s="109">
        <f>'C завтраками| Bed and breakfast'!H8*0.9</f>
        <v>8460</v>
      </c>
      <c r="I7" s="109">
        <f>'C завтраками| Bed and breakfast'!I8*0.9</f>
        <v>9630</v>
      </c>
      <c r="J7" s="109">
        <f>'C завтраками| Bed and breakfast'!J8*0.9</f>
        <v>9630</v>
      </c>
      <c r="K7" s="109">
        <f>'C завтраками| Bed and breakfast'!K8*0.9</f>
        <v>10890</v>
      </c>
      <c r="L7" s="109">
        <f>'C завтраками| Bed and breakfast'!L8*0.9</f>
        <v>13230</v>
      </c>
      <c r="M7" s="109">
        <f>'C завтраками| Bed and breakfast'!M8*0.9</f>
        <v>11250</v>
      </c>
      <c r="N7" s="109">
        <f>'C завтраками| Bed and breakfast'!N8*0.9</f>
        <v>18810</v>
      </c>
      <c r="O7" s="238">
        <f>'C завтраками| Bed and breakfast'!O8*0.9</f>
        <v>23130</v>
      </c>
      <c r="P7" s="238">
        <f>'C завтраками| Bed and breakfast'!P8*0.9</f>
        <v>30150</v>
      </c>
      <c r="Q7" s="238">
        <f>'C завтраками| Bed and breakfast'!Q8*0.9</f>
        <v>30150</v>
      </c>
      <c r="R7" s="238">
        <f>'C завтраками| Bed and breakfast'!R8*0.9</f>
        <v>28980</v>
      </c>
      <c r="S7" s="238">
        <f>'C завтраками| Bed and breakfast'!S8*0.9</f>
        <v>28980</v>
      </c>
      <c r="T7" s="238">
        <f>'C завтраками| Bed and breakfast'!T8*0.9</f>
        <v>32400</v>
      </c>
      <c r="U7" s="238">
        <f>'C завтраками| Bed and breakfast'!U8*0.9</f>
        <v>32400</v>
      </c>
      <c r="V7" s="238">
        <f>'C завтраками| Bed and breakfast'!V8*0.9</f>
        <v>31050</v>
      </c>
      <c r="W7" s="238">
        <f>'C завтраками| Bed and breakfast'!W8*0.9</f>
        <v>31050</v>
      </c>
      <c r="X7" s="238">
        <f>'C завтраками| Bed and breakfast'!X8*0.9</f>
        <v>27810</v>
      </c>
      <c r="Y7" s="109">
        <f>'C завтраками| Bed and breakfast'!Y8*0.9</f>
        <v>21105</v>
      </c>
      <c r="Z7" s="109">
        <f>'C завтраками| Bed and breakfast'!Z8*0.9</f>
        <v>15705</v>
      </c>
      <c r="AA7" s="109">
        <f>'C завтраками| Bed and breakfast'!AA8*0.9</f>
        <v>15075</v>
      </c>
      <c r="AB7" s="109">
        <f>'C завтраками| Bed and breakfast'!AB8*0.9</f>
        <v>15075</v>
      </c>
      <c r="AC7" s="109">
        <f>'C завтраками| Bed and breakfast'!AC8*0.9</f>
        <v>15075</v>
      </c>
      <c r="AD7" s="109">
        <f>'C завтраками| Bed and breakfast'!AD8*0.9</f>
        <v>14445</v>
      </c>
      <c r="AE7" s="109">
        <f>'C завтраками| Bed and breakfast'!AE8*0.9</f>
        <v>14445</v>
      </c>
      <c r="AF7" s="109">
        <f>'C завтраками| Bed and breakfast'!AF8*0.9</f>
        <v>12105</v>
      </c>
      <c r="AG7" s="109">
        <f>'C завтраками| Bed and breakfast'!AG8*0.9</f>
        <v>12105</v>
      </c>
      <c r="AH7" s="109">
        <f>'C завтраками| Bed and breakfast'!AH8*0.9</f>
        <v>12105</v>
      </c>
      <c r="AI7" s="109">
        <f>'C завтраками| Bed and breakfast'!AI8*0.9</f>
        <v>12105</v>
      </c>
      <c r="AJ7" s="109">
        <f>'C завтраками| Bed and breakfast'!AJ8*0.9</f>
        <v>14625</v>
      </c>
      <c r="AK7" s="109">
        <f>'C завтраками| Bed and breakfast'!AK8*0.9</f>
        <v>14625</v>
      </c>
      <c r="AL7" s="109">
        <f>'C завтраками| Bed and breakfast'!AL8*0.9</f>
        <v>17055</v>
      </c>
      <c r="AM7" s="109">
        <f>'C завтраками| Bed and breakfast'!AM8*0.9</f>
        <v>17055</v>
      </c>
      <c r="AN7" s="109">
        <f>'C завтраками| Bed and breakfast'!AN8*0.9</f>
        <v>19755</v>
      </c>
      <c r="AO7" s="109">
        <f>'C завтраками| Bed and breakfast'!AO8*0.9</f>
        <v>19755</v>
      </c>
      <c r="AP7" s="109">
        <f>'C завтраками| Bed and breakfast'!AP8*0.9</f>
        <v>17055</v>
      </c>
      <c r="AQ7" s="109">
        <f>'C завтраками| Bed and breakfast'!AQ8*0.9</f>
        <v>17055</v>
      </c>
      <c r="AR7" s="109">
        <f>'C завтраками| Bed and breakfast'!AR8*0.9</f>
        <v>18405</v>
      </c>
      <c r="AS7" s="109">
        <f>'C завтраками| Bed and breakfast'!AS8*0.9</f>
        <v>18405</v>
      </c>
      <c r="AT7" s="109">
        <f>'C завтраками| Bed and breakfast'!AT8*0.9</f>
        <v>18405</v>
      </c>
      <c r="AU7" s="109">
        <f>'C завтраками| Bed and breakfast'!AU8*0.9</f>
        <v>18405</v>
      </c>
      <c r="AV7" s="109">
        <f>'C завтраками| Bed and breakfast'!AV8*0.9</f>
        <v>18405</v>
      </c>
      <c r="AW7" s="109">
        <f>'C завтраками| Bed and breakfast'!AW8*0.9</f>
        <v>18405</v>
      </c>
      <c r="AX7" s="109">
        <f>'C завтраками| Bed and breakfast'!AX8*0.9</f>
        <v>19755</v>
      </c>
      <c r="AY7" s="109">
        <f>'C завтраками| Bed and breakfast'!AY8*0.9</f>
        <v>19755</v>
      </c>
      <c r="AZ7" s="109">
        <f>'C завтраками| Bed and breakfast'!AZ8*0.9</f>
        <v>19755</v>
      </c>
      <c r="BA7" s="109">
        <f>'C завтраками| Bed and breakfast'!BA8*0.9</f>
        <v>17055</v>
      </c>
      <c r="BB7" s="109">
        <f>'C завтраками| Bed and breakfast'!BB8*0.9</f>
        <v>17055</v>
      </c>
      <c r="BC7" s="109">
        <f>'C завтраками| Bed and breakfast'!BC8*0.9</f>
        <v>17055</v>
      </c>
      <c r="BD7" s="109">
        <f>'C завтраками| Bed and breakfast'!BD8*0.9</f>
        <v>17055</v>
      </c>
      <c r="BE7" s="109">
        <f>'C завтраками| Bed and breakfast'!BE8*0.9</f>
        <v>17055</v>
      </c>
      <c r="BF7" s="109">
        <f>'C завтраками| Bed and breakfast'!BF8*0.9</f>
        <v>18405</v>
      </c>
      <c r="BG7" s="109">
        <f>'C завтраками| Bed and breakfast'!BG8*0.9</f>
        <v>18405</v>
      </c>
      <c r="BH7" s="109">
        <f>'C завтраками| Bed and breakfast'!BH8*0.9</f>
        <v>18405</v>
      </c>
      <c r="BI7" s="109">
        <f>'C завтраками| Bed and breakfast'!BI8*0.9</f>
        <v>21105</v>
      </c>
      <c r="BJ7" s="109">
        <f>'C завтраками| Bed and breakfast'!BJ8*0.9</f>
        <v>21105</v>
      </c>
      <c r="BK7" s="109">
        <f>'C завтраками| Bed and breakfast'!BK8*0.9</f>
        <v>21105</v>
      </c>
      <c r="BL7" s="109">
        <f>'C завтраками| Bed and breakfast'!BL8*0.9</f>
        <v>21105</v>
      </c>
      <c r="BM7" s="109">
        <f>'C завтраками| Bed and breakfast'!BM8*0.9</f>
        <v>21105</v>
      </c>
      <c r="BN7" s="109">
        <f>'C завтраками| Bed and breakfast'!BN8*0.9</f>
        <v>21105</v>
      </c>
      <c r="BO7" s="109">
        <f>'C завтраками| Bed and breakfast'!BO8*0.9</f>
        <v>23265</v>
      </c>
      <c r="BP7" s="109">
        <f>'C завтраками| Bed and breakfast'!BP8*0.9</f>
        <v>23265</v>
      </c>
      <c r="BQ7" s="109">
        <f>'C завтраками| Bed and breakfast'!BQ8*0.9</f>
        <v>26775</v>
      </c>
      <c r="BR7" s="109">
        <f>'C завтраками| Bed and breakfast'!BR8*0.9</f>
        <v>29025</v>
      </c>
      <c r="BS7" s="109">
        <f>'C завтраками| Bed and breakfast'!BS8*0.9</f>
        <v>29025</v>
      </c>
      <c r="BT7" s="109">
        <f>'C завтраками| Bed and breakfast'!BT8*0.9</f>
        <v>29025</v>
      </c>
      <c r="BU7" s="109">
        <f>'C завтраками| Bed and breakfast'!BU8*0.9</f>
        <v>29025</v>
      </c>
      <c r="BV7" s="109">
        <f>'C завтраками| Bed and breakfast'!BV8*0.9</f>
        <v>29025</v>
      </c>
      <c r="BW7" s="109">
        <f>'C завтраками| Bed and breakfast'!BW8*0.9</f>
        <v>21105</v>
      </c>
      <c r="BX7" s="109">
        <f>'C завтраками| Bed and breakfast'!BX8*0.9</f>
        <v>17055</v>
      </c>
      <c r="BY7" s="109">
        <f>'C завтраками| Bed and breakfast'!BY8*0.9</f>
        <v>17055</v>
      </c>
      <c r="BZ7" s="109">
        <f>'C завтраками| Bed and breakfast'!BZ8*0.9</f>
        <v>15705</v>
      </c>
      <c r="CA7" s="109">
        <f>'C завтраками| Bed and breakfast'!CA8*0.9</f>
        <v>15705</v>
      </c>
      <c r="CB7" s="109">
        <f>'C завтраками| Bed and breakfast'!CB8*0.9</f>
        <v>15705</v>
      </c>
      <c r="CC7" s="109">
        <f>'C завтраками| Bed and breakfast'!CC8*0.9</f>
        <v>17055</v>
      </c>
      <c r="CD7" s="109">
        <f>'C завтраками| Bed and breakfast'!CD8*0.9</f>
        <v>17055</v>
      </c>
      <c r="CE7" s="109">
        <f>'C завтраками| Bed and breakfast'!CE8*0.9</f>
        <v>17055</v>
      </c>
      <c r="CF7" s="109">
        <f>'C завтраками| Bed and breakfast'!CF8*0.9</f>
        <v>13815</v>
      </c>
      <c r="CG7" s="109">
        <f>'C завтраками| Bed and breakfast'!CG8*0.9</f>
        <v>10935</v>
      </c>
      <c r="CH7" s="109">
        <f>'C завтраками| Bed and breakfast'!CH8*0.9</f>
        <v>10935</v>
      </c>
      <c r="CI7" s="109">
        <f>'C завтраками| Bed and breakfast'!CI8*0.9</f>
        <v>10935</v>
      </c>
      <c r="CJ7" s="109">
        <f>'C завтраками| Bed and breakfast'!CJ8*0.9</f>
        <v>10935</v>
      </c>
      <c r="CK7" s="109">
        <f>'C завтраками| Bed and breakfast'!CK8*0.9</f>
        <v>10935</v>
      </c>
      <c r="CL7" s="109">
        <f>'C завтраками| Bed and breakfast'!CL8*0.9</f>
        <v>10935</v>
      </c>
      <c r="CM7" s="109">
        <f>'C завтраками| Bed and breakfast'!CM8*0.9</f>
        <v>10935</v>
      </c>
      <c r="CN7" s="109">
        <f>'C завтраками| Bed and breakfast'!CN8*0.9</f>
        <v>10935</v>
      </c>
      <c r="CO7" s="109">
        <f>'C завтраками| Bed and breakfast'!CO8*0.9</f>
        <v>10935</v>
      </c>
      <c r="CP7" s="109">
        <f>'C завтраками| Bed and breakfast'!CP8*0.9</f>
        <v>10305</v>
      </c>
      <c r="CQ7" s="109">
        <f>'C завтраками| Bed and breakfast'!CQ8*0.9</f>
        <v>10305</v>
      </c>
      <c r="CR7" s="109">
        <f>'C завтраками| Bed and breakfast'!CR8*0.9</f>
        <v>10305</v>
      </c>
      <c r="CS7" s="109">
        <f>'C завтраками| Bed and breakfast'!CS8*0.9</f>
        <v>9675</v>
      </c>
      <c r="CT7" s="109">
        <f>'C завтраками| Bed and breakfast'!CT8*0.9</f>
        <v>9675</v>
      </c>
      <c r="CU7" s="109">
        <f>'C завтраками| Bed and breakfast'!CU8*0.9</f>
        <v>9675</v>
      </c>
      <c r="CV7" s="109">
        <f>'C завтраками| Bed and breakfast'!CV8*0.9</f>
        <v>9675</v>
      </c>
      <c r="CW7" s="109">
        <f>'C завтраками| Bed and breakfast'!CW8*0.9</f>
        <v>9675</v>
      </c>
      <c r="CX7" s="109">
        <f>'C завтраками| Bed and breakfast'!CX8*0.9</f>
        <v>9675</v>
      </c>
      <c r="CY7" s="109">
        <f>'C завтраками| Bed and breakfast'!CY8*0.9</f>
        <v>9675</v>
      </c>
      <c r="CZ7" s="109">
        <f>'C завтраками| Bed and breakfast'!CZ8*0.9</f>
        <v>9045</v>
      </c>
      <c r="DA7" s="109">
        <f>'C завтраками| Bed and breakfast'!DA8*0.9</f>
        <v>9045</v>
      </c>
      <c r="DB7" s="109">
        <f>'C завтраками| Bed and breakfast'!DB8*0.9</f>
        <v>9045</v>
      </c>
      <c r="DC7" s="109">
        <f>'C завтраками| Bed and breakfast'!DC8*0.9</f>
        <v>8415</v>
      </c>
      <c r="DD7" s="109">
        <f>'C завтраками| Bed and breakfast'!DD8*0.9</f>
        <v>8415</v>
      </c>
      <c r="DE7" s="109">
        <f>'C завтраками| Bed and breakfast'!DE8*0.9</f>
        <v>8415</v>
      </c>
      <c r="DF7" s="109">
        <f>'C завтраками| Bed and breakfast'!DF8*0.9</f>
        <v>8415</v>
      </c>
      <c r="DG7" s="109">
        <f>'C завтраками| Bed and breakfast'!DG8*0.9</f>
        <v>8415</v>
      </c>
      <c r="DH7" s="109">
        <f>'C завтраками| Bed and breakfast'!DH8*0.9</f>
        <v>7965</v>
      </c>
      <c r="DI7" s="109">
        <f>'C завтраками| Bed and breakfast'!DI8*0.9</f>
        <v>7965</v>
      </c>
      <c r="DJ7" s="109">
        <f>'C завтраками| Bed and breakfast'!DJ8*0.9</f>
        <v>7965</v>
      </c>
      <c r="DK7" s="109">
        <f>'C завтраками| Bed and breakfast'!DK8*0.9</f>
        <v>7965</v>
      </c>
      <c r="DL7" s="109">
        <f>'C завтраками| Bed and breakfast'!DL8*0.9</f>
        <v>7965</v>
      </c>
      <c r="DM7" s="109">
        <f>'C завтраками| Bed and breakfast'!DM8*0.9</f>
        <v>7965</v>
      </c>
      <c r="DN7" s="109">
        <f>'C завтраками| Bed and breakfast'!DN8*0.9</f>
        <v>6165</v>
      </c>
    </row>
    <row r="8" spans="1:118">
      <c r="A8" s="64">
        <v>2</v>
      </c>
      <c r="B8" s="109">
        <f>'C завтраками| Bed and breakfast'!B9*0.9</f>
        <v>7650</v>
      </c>
      <c r="C8" s="109">
        <f>'C завтраками| Bed and breakfast'!C9*0.9</f>
        <v>7650</v>
      </c>
      <c r="D8" s="109">
        <f>'C завтраками| Bed and breakfast'!D9*0.9</f>
        <v>7920</v>
      </c>
      <c r="E8" s="109">
        <f>'C завтраками| Bed and breakfast'!E9*0.9</f>
        <v>7920</v>
      </c>
      <c r="F8" s="109">
        <f>'C завтраками| Bed and breakfast'!F9*0.9</f>
        <v>9810</v>
      </c>
      <c r="G8" s="109">
        <f>'C завтраками| Bed and breakfast'!G9*0.9</f>
        <v>9810</v>
      </c>
      <c r="H8" s="109">
        <f>'C завтраками| Bed and breakfast'!H9*0.9</f>
        <v>9810</v>
      </c>
      <c r="I8" s="109">
        <f>'C завтраками| Bed and breakfast'!I9*0.9</f>
        <v>10980</v>
      </c>
      <c r="J8" s="109">
        <f>'C завтраками| Bed and breakfast'!J9*0.9</f>
        <v>10980</v>
      </c>
      <c r="K8" s="109">
        <f>'C завтраками| Bed and breakfast'!K9*0.9</f>
        <v>12240</v>
      </c>
      <c r="L8" s="109">
        <f>'C завтраками| Bed and breakfast'!L9*0.9</f>
        <v>14580</v>
      </c>
      <c r="M8" s="109">
        <f>'C завтраками| Bed and breakfast'!M9*0.9</f>
        <v>12600</v>
      </c>
      <c r="N8" s="109">
        <f>'C завтраками| Bed and breakfast'!N9*0.9</f>
        <v>20610</v>
      </c>
      <c r="O8" s="238">
        <f>'C завтраками| Bed and breakfast'!O9*0.9</f>
        <v>24930</v>
      </c>
      <c r="P8" s="238">
        <f>'C завтраками| Bed and breakfast'!P9*0.9</f>
        <v>31950</v>
      </c>
      <c r="Q8" s="238">
        <f>'C завтраками| Bed and breakfast'!Q9*0.9</f>
        <v>31950</v>
      </c>
      <c r="R8" s="238">
        <f>'C завтраками| Bed and breakfast'!R9*0.9</f>
        <v>30780</v>
      </c>
      <c r="S8" s="238">
        <f>'C завтраками| Bed and breakfast'!S9*0.9</f>
        <v>30780</v>
      </c>
      <c r="T8" s="238">
        <f>'C завтраками| Bed and breakfast'!T9*0.9</f>
        <v>34200</v>
      </c>
      <c r="U8" s="238">
        <f>'C завтраками| Bed and breakfast'!U9*0.9</f>
        <v>34200</v>
      </c>
      <c r="V8" s="238">
        <f>'C завтраками| Bed and breakfast'!V9*0.9</f>
        <v>32850</v>
      </c>
      <c r="W8" s="238">
        <f>'C завтраками| Bed and breakfast'!W9*0.9</f>
        <v>32850</v>
      </c>
      <c r="X8" s="238">
        <f>'C завтраками| Bed and breakfast'!X9*0.9</f>
        <v>29610</v>
      </c>
      <c r="Y8" s="109">
        <f>'C завтраками| Bed and breakfast'!Y9*0.9</f>
        <v>22770</v>
      </c>
      <c r="Z8" s="109">
        <f>'C завтраками| Bed and breakfast'!Z9*0.9</f>
        <v>17370</v>
      </c>
      <c r="AA8" s="109">
        <f>'C завтраками| Bed and breakfast'!AA9*0.9</f>
        <v>16740</v>
      </c>
      <c r="AB8" s="109">
        <f>'C завтраками| Bed and breakfast'!AB9*0.9</f>
        <v>16740</v>
      </c>
      <c r="AC8" s="109">
        <f>'C завтраками| Bed and breakfast'!AC9*0.9</f>
        <v>16740</v>
      </c>
      <c r="AD8" s="109">
        <f>'C завтраками| Bed and breakfast'!AD9*0.9</f>
        <v>16110</v>
      </c>
      <c r="AE8" s="109">
        <f>'C завтраками| Bed and breakfast'!AE9*0.9</f>
        <v>16110</v>
      </c>
      <c r="AF8" s="109">
        <f>'C завтраками| Bed and breakfast'!AF9*0.9</f>
        <v>13770</v>
      </c>
      <c r="AG8" s="109">
        <f>'C завтраками| Bed and breakfast'!AG9*0.9</f>
        <v>13770</v>
      </c>
      <c r="AH8" s="109">
        <f>'C завтраками| Bed and breakfast'!AH9*0.9</f>
        <v>13770</v>
      </c>
      <c r="AI8" s="109">
        <f>'C завтраками| Bed and breakfast'!AI9*0.9</f>
        <v>13770</v>
      </c>
      <c r="AJ8" s="109">
        <f>'C завтраками| Bed and breakfast'!AJ9*0.9</f>
        <v>16290</v>
      </c>
      <c r="AK8" s="109">
        <f>'C завтраками| Bed and breakfast'!AK9*0.9</f>
        <v>16290</v>
      </c>
      <c r="AL8" s="109">
        <f>'C завтраками| Bed and breakfast'!AL9*0.9</f>
        <v>18720</v>
      </c>
      <c r="AM8" s="109">
        <f>'C завтраками| Bed and breakfast'!AM9*0.9</f>
        <v>18720</v>
      </c>
      <c r="AN8" s="109">
        <f>'C завтраками| Bed and breakfast'!AN9*0.9</f>
        <v>21420</v>
      </c>
      <c r="AO8" s="109">
        <f>'C завтраками| Bed and breakfast'!AO9*0.9</f>
        <v>21420</v>
      </c>
      <c r="AP8" s="109">
        <f>'C завтраками| Bed and breakfast'!AP9*0.9</f>
        <v>18720</v>
      </c>
      <c r="AQ8" s="109">
        <f>'C завтраками| Bed and breakfast'!AQ9*0.9</f>
        <v>18720</v>
      </c>
      <c r="AR8" s="109">
        <f>'C завтраками| Bed and breakfast'!AR9*0.9</f>
        <v>20070</v>
      </c>
      <c r="AS8" s="109">
        <f>'C завтраками| Bed and breakfast'!AS9*0.9</f>
        <v>20070</v>
      </c>
      <c r="AT8" s="109">
        <f>'C завтраками| Bed and breakfast'!AT9*0.9</f>
        <v>20070</v>
      </c>
      <c r="AU8" s="109">
        <f>'C завтраками| Bed and breakfast'!AU9*0.9</f>
        <v>20070</v>
      </c>
      <c r="AV8" s="109">
        <f>'C завтраками| Bed and breakfast'!AV9*0.9</f>
        <v>20070</v>
      </c>
      <c r="AW8" s="109">
        <f>'C завтраками| Bed and breakfast'!AW9*0.9</f>
        <v>20070</v>
      </c>
      <c r="AX8" s="109">
        <f>'C завтраками| Bed and breakfast'!AX9*0.9</f>
        <v>21420</v>
      </c>
      <c r="AY8" s="109">
        <f>'C завтраками| Bed and breakfast'!AY9*0.9</f>
        <v>21420</v>
      </c>
      <c r="AZ8" s="109">
        <f>'C завтраками| Bed and breakfast'!AZ9*0.9</f>
        <v>21420</v>
      </c>
      <c r="BA8" s="109">
        <f>'C завтраками| Bed and breakfast'!BA9*0.9</f>
        <v>18720</v>
      </c>
      <c r="BB8" s="109">
        <f>'C завтраками| Bed and breakfast'!BB9*0.9</f>
        <v>18720</v>
      </c>
      <c r="BC8" s="109">
        <f>'C завтраками| Bed and breakfast'!BC9*0.9</f>
        <v>18720</v>
      </c>
      <c r="BD8" s="109">
        <f>'C завтраками| Bed and breakfast'!BD9*0.9</f>
        <v>18720</v>
      </c>
      <c r="BE8" s="109">
        <f>'C завтраками| Bed and breakfast'!BE9*0.9</f>
        <v>18720</v>
      </c>
      <c r="BF8" s="109">
        <f>'C завтраками| Bed and breakfast'!BF9*0.9</f>
        <v>20070</v>
      </c>
      <c r="BG8" s="109">
        <f>'C завтраками| Bed and breakfast'!BG9*0.9</f>
        <v>20070</v>
      </c>
      <c r="BH8" s="109">
        <f>'C завтраками| Bed and breakfast'!BH9*0.9</f>
        <v>20070</v>
      </c>
      <c r="BI8" s="109">
        <f>'C завтраками| Bed and breakfast'!BI9*0.9</f>
        <v>22770</v>
      </c>
      <c r="BJ8" s="109">
        <f>'C завтраками| Bed and breakfast'!BJ9*0.9</f>
        <v>22770</v>
      </c>
      <c r="BK8" s="109">
        <f>'C завтраками| Bed and breakfast'!BK9*0.9</f>
        <v>22770</v>
      </c>
      <c r="BL8" s="109">
        <f>'C завтраками| Bed and breakfast'!BL9*0.9</f>
        <v>22770</v>
      </c>
      <c r="BM8" s="109">
        <f>'C завтраками| Bed and breakfast'!BM9*0.9</f>
        <v>22770</v>
      </c>
      <c r="BN8" s="109">
        <f>'C завтраками| Bed and breakfast'!BN9*0.9</f>
        <v>22770</v>
      </c>
      <c r="BO8" s="109">
        <f>'C завтраками| Bed and breakfast'!BO9*0.9</f>
        <v>24930</v>
      </c>
      <c r="BP8" s="109">
        <f>'C завтраками| Bed and breakfast'!BP9*0.9</f>
        <v>24930</v>
      </c>
      <c r="BQ8" s="109">
        <f>'C завтраками| Bed and breakfast'!BQ9*0.9</f>
        <v>28440</v>
      </c>
      <c r="BR8" s="109">
        <f>'C завтраками| Bed and breakfast'!BR9*0.9</f>
        <v>30690</v>
      </c>
      <c r="BS8" s="109">
        <f>'C завтраками| Bed and breakfast'!BS9*0.9</f>
        <v>30690</v>
      </c>
      <c r="BT8" s="109">
        <f>'C завтраками| Bed and breakfast'!BT9*0.9</f>
        <v>30690</v>
      </c>
      <c r="BU8" s="109">
        <f>'C завтраками| Bed and breakfast'!BU9*0.9</f>
        <v>30690</v>
      </c>
      <c r="BV8" s="109">
        <f>'C завтраками| Bed and breakfast'!BV9*0.9</f>
        <v>30690</v>
      </c>
      <c r="BW8" s="109">
        <f>'C завтраками| Bed and breakfast'!BW9*0.9</f>
        <v>22770</v>
      </c>
      <c r="BX8" s="109">
        <f>'C завтраками| Bed and breakfast'!BX9*0.9</f>
        <v>18720</v>
      </c>
      <c r="BY8" s="109">
        <f>'C завтраками| Bed and breakfast'!BY9*0.9</f>
        <v>18720</v>
      </c>
      <c r="BZ8" s="109">
        <f>'C завтраками| Bed and breakfast'!BZ9*0.9</f>
        <v>17370</v>
      </c>
      <c r="CA8" s="109">
        <f>'C завтраками| Bed and breakfast'!CA9*0.9</f>
        <v>17370</v>
      </c>
      <c r="CB8" s="109">
        <f>'C завтраками| Bed and breakfast'!CB9*0.9</f>
        <v>17370</v>
      </c>
      <c r="CC8" s="109">
        <f>'C завтраками| Bed and breakfast'!CC9*0.9</f>
        <v>18720</v>
      </c>
      <c r="CD8" s="109">
        <f>'C завтраками| Bed and breakfast'!CD9*0.9</f>
        <v>18720</v>
      </c>
      <c r="CE8" s="109">
        <f>'C завтраками| Bed and breakfast'!CE9*0.9</f>
        <v>18720</v>
      </c>
      <c r="CF8" s="109">
        <f>'C завтраками| Bed and breakfast'!CF9*0.9</f>
        <v>15480</v>
      </c>
      <c r="CG8" s="109">
        <f>'C завтраками| Bed and breakfast'!CG9*0.9</f>
        <v>12600</v>
      </c>
      <c r="CH8" s="109">
        <f>'C завтраками| Bed and breakfast'!CH9*0.9</f>
        <v>12600</v>
      </c>
      <c r="CI8" s="109">
        <f>'C завтраками| Bed and breakfast'!CI9*0.9</f>
        <v>12600</v>
      </c>
      <c r="CJ8" s="109">
        <f>'C завтраками| Bed and breakfast'!CJ9*0.9</f>
        <v>12600</v>
      </c>
      <c r="CK8" s="109">
        <f>'C завтраками| Bed and breakfast'!CK9*0.9</f>
        <v>12600</v>
      </c>
      <c r="CL8" s="109">
        <f>'C завтраками| Bed and breakfast'!CL9*0.9</f>
        <v>12600</v>
      </c>
      <c r="CM8" s="109">
        <f>'C завтраками| Bed and breakfast'!CM9*0.9</f>
        <v>12600</v>
      </c>
      <c r="CN8" s="109">
        <f>'C завтраками| Bed and breakfast'!CN9*0.9</f>
        <v>12600</v>
      </c>
      <c r="CO8" s="109">
        <f>'C завтраками| Bed and breakfast'!CO9*0.9</f>
        <v>12600</v>
      </c>
      <c r="CP8" s="109">
        <f>'C завтраками| Bed and breakfast'!CP9*0.9</f>
        <v>11970</v>
      </c>
      <c r="CQ8" s="109">
        <f>'C завтраками| Bed and breakfast'!CQ9*0.9</f>
        <v>11970</v>
      </c>
      <c r="CR8" s="109">
        <f>'C завтраками| Bed and breakfast'!CR9*0.9</f>
        <v>11970</v>
      </c>
      <c r="CS8" s="109">
        <f>'C завтраками| Bed and breakfast'!CS9*0.9</f>
        <v>11340</v>
      </c>
      <c r="CT8" s="109">
        <f>'C завтраками| Bed and breakfast'!CT9*0.9</f>
        <v>11340</v>
      </c>
      <c r="CU8" s="109">
        <f>'C завтраками| Bed and breakfast'!CU9*0.9</f>
        <v>11340</v>
      </c>
      <c r="CV8" s="109">
        <f>'C завтраками| Bed and breakfast'!CV9*0.9</f>
        <v>11340</v>
      </c>
      <c r="CW8" s="109">
        <f>'C завтраками| Bed and breakfast'!CW9*0.9</f>
        <v>11340</v>
      </c>
      <c r="CX8" s="109">
        <f>'C завтраками| Bed and breakfast'!CX9*0.9</f>
        <v>11340</v>
      </c>
      <c r="CY8" s="109">
        <f>'C завтраками| Bed and breakfast'!CY9*0.9</f>
        <v>11340</v>
      </c>
      <c r="CZ8" s="109">
        <f>'C завтраками| Bed and breakfast'!CZ9*0.9</f>
        <v>10710</v>
      </c>
      <c r="DA8" s="109">
        <f>'C завтраками| Bed and breakfast'!DA9*0.9</f>
        <v>10710</v>
      </c>
      <c r="DB8" s="109">
        <f>'C завтраками| Bed and breakfast'!DB9*0.9</f>
        <v>10710</v>
      </c>
      <c r="DC8" s="109">
        <f>'C завтраками| Bed and breakfast'!DC9*0.9</f>
        <v>9900</v>
      </c>
      <c r="DD8" s="109">
        <f>'C завтраками| Bed and breakfast'!DD9*0.9</f>
        <v>9900</v>
      </c>
      <c r="DE8" s="109">
        <f>'C завтраками| Bed and breakfast'!DE9*0.9</f>
        <v>9900</v>
      </c>
      <c r="DF8" s="109">
        <f>'C завтраками| Bed and breakfast'!DF9*0.9</f>
        <v>9900</v>
      </c>
      <c r="DG8" s="109">
        <f>'C завтраками| Bed and breakfast'!DG9*0.9</f>
        <v>9900</v>
      </c>
      <c r="DH8" s="109">
        <f>'C завтраками| Bed and breakfast'!DH9*0.9</f>
        <v>9450</v>
      </c>
      <c r="DI8" s="109">
        <f>'C завтраками| Bed and breakfast'!DI9*0.9</f>
        <v>9450</v>
      </c>
      <c r="DJ8" s="109">
        <f>'C завтраками| Bed and breakfast'!DJ9*0.9</f>
        <v>9450</v>
      </c>
      <c r="DK8" s="109">
        <f>'C завтраками| Bed and breakfast'!DK9*0.9</f>
        <v>9450</v>
      </c>
      <c r="DL8" s="109">
        <f>'C завтраками| Bed and breakfast'!DL9*0.9</f>
        <v>9450</v>
      </c>
      <c r="DM8" s="109">
        <f>'C завтраками| Bed and breakfast'!DM9*0.9</f>
        <v>9450</v>
      </c>
      <c r="DN8" s="109">
        <f>'C завтраками| Bed and breakfast'!DN9*0.9</f>
        <v>7650</v>
      </c>
    </row>
    <row r="9" spans="1:118" ht="18.75" customHeight="1">
      <c r="A9" s="64" t="s">
        <v>5</v>
      </c>
      <c r="B9" s="109"/>
      <c r="C9" s="109"/>
      <c r="D9" s="109"/>
      <c r="E9" s="109"/>
      <c r="F9" s="109"/>
      <c r="G9" s="109"/>
      <c r="H9" s="109"/>
      <c r="I9" s="109"/>
      <c r="J9" s="109"/>
      <c r="K9" s="109"/>
      <c r="L9" s="109"/>
      <c r="M9" s="109"/>
      <c r="N9" s="109"/>
      <c r="O9" s="238"/>
      <c r="P9" s="238"/>
      <c r="Q9" s="238"/>
      <c r="R9" s="238"/>
      <c r="S9" s="238"/>
      <c r="T9" s="238"/>
      <c r="U9" s="238"/>
      <c r="V9" s="238"/>
      <c r="W9" s="238"/>
      <c r="X9" s="238"/>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row>
    <row r="10" spans="1:118">
      <c r="A10" s="64">
        <v>1</v>
      </c>
      <c r="B10" s="109">
        <f>'C завтраками| Bed and breakfast'!B11*0.9</f>
        <v>7200</v>
      </c>
      <c r="C10" s="109">
        <f>'C завтраками| Bed and breakfast'!C11*0.9</f>
        <v>7200</v>
      </c>
      <c r="D10" s="109">
        <f>'C завтраками| Bed and breakfast'!D11*0.9</f>
        <v>7470</v>
      </c>
      <c r="E10" s="109">
        <f>'C завтраками| Bed and breakfast'!E11*0.9</f>
        <v>7470</v>
      </c>
      <c r="F10" s="109">
        <f>'C завтраками| Bed and breakfast'!F11*0.9</f>
        <v>9360</v>
      </c>
      <c r="G10" s="109">
        <f>'C завтраками| Bed and breakfast'!G11*0.9</f>
        <v>9360</v>
      </c>
      <c r="H10" s="109">
        <f>'C завтраками| Bed and breakfast'!H11*0.9</f>
        <v>9360</v>
      </c>
      <c r="I10" s="109">
        <f>'C завтраками| Bed and breakfast'!I11*0.9</f>
        <v>10530</v>
      </c>
      <c r="J10" s="109">
        <f>'C завтраками| Bed and breakfast'!J11*0.9</f>
        <v>10530</v>
      </c>
      <c r="K10" s="109">
        <f>'C завтраками| Bed and breakfast'!K11*0.9</f>
        <v>11790</v>
      </c>
      <c r="L10" s="109">
        <f>'C завтраками| Bed and breakfast'!L11*0.9</f>
        <v>14130</v>
      </c>
      <c r="M10" s="109">
        <f>'C завтраками| Bed and breakfast'!M11*0.9</f>
        <v>12150</v>
      </c>
      <c r="N10" s="109">
        <f>'C завтраками| Bed and breakfast'!N11*0.9</f>
        <v>21060</v>
      </c>
      <c r="O10" s="238">
        <f>'C завтраками| Bed and breakfast'!O11*0.9</f>
        <v>25380</v>
      </c>
      <c r="P10" s="238">
        <f>'C завтраками| Bed and breakfast'!P11*0.9</f>
        <v>32400</v>
      </c>
      <c r="Q10" s="238">
        <f>'C завтраками| Bed and breakfast'!Q11*0.9</f>
        <v>32400</v>
      </c>
      <c r="R10" s="238">
        <f>'C завтраками| Bed and breakfast'!R11*0.9</f>
        <v>31230</v>
      </c>
      <c r="S10" s="238">
        <f>'C завтраками| Bed and breakfast'!S11*0.9</f>
        <v>31230</v>
      </c>
      <c r="T10" s="238">
        <f>'C завтраками| Bed and breakfast'!T11*0.9</f>
        <v>34650</v>
      </c>
      <c r="U10" s="238">
        <f>'C завтраками| Bed and breakfast'!U11*0.9</f>
        <v>34650</v>
      </c>
      <c r="V10" s="238">
        <f>'C завтраками| Bed and breakfast'!V11*0.9</f>
        <v>33300</v>
      </c>
      <c r="W10" s="238">
        <f>'C завтраками| Bed and breakfast'!W11*0.9</f>
        <v>33300</v>
      </c>
      <c r="X10" s="238">
        <f>'C завтраками| Bed and breakfast'!X11*0.9</f>
        <v>30060</v>
      </c>
      <c r="Y10" s="109">
        <f>'C завтраками| Bed and breakfast'!Y11*0.9</f>
        <v>23355</v>
      </c>
      <c r="Z10" s="109">
        <f>'C завтраками| Bed and breakfast'!Z11*0.9</f>
        <v>17955</v>
      </c>
      <c r="AA10" s="109">
        <f>'C завтраками| Bed and breakfast'!AA11*0.9</f>
        <v>17325</v>
      </c>
      <c r="AB10" s="109">
        <f>'C завтраками| Bed and breakfast'!AB11*0.9</f>
        <v>17325</v>
      </c>
      <c r="AC10" s="109">
        <f>'C завтраками| Bed and breakfast'!AC11*0.9</f>
        <v>17325</v>
      </c>
      <c r="AD10" s="109">
        <f>'C завтраками| Bed and breakfast'!AD11*0.9</f>
        <v>16695</v>
      </c>
      <c r="AE10" s="109">
        <f>'C завтраками| Bed and breakfast'!AE11*0.9</f>
        <v>16695</v>
      </c>
      <c r="AF10" s="109">
        <f>'C завтраками| Bed and breakfast'!AF11*0.9</f>
        <v>14355</v>
      </c>
      <c r="AG10" s="109">
        <f>'C завтраками| Bed and breakfast'!AG11*0.9</f>
        <v>14355</v>
      </c>
      <c r="AH10" s="109">
        <f>'C завтраками| Bed and breakfast'!AH11*0.9</f>
        <v>14355</v>
      </c>
      <c r="AI10" s="109">
        <f>'C завтраками| Bed and breakfast'!AI11*0.9</f>
        <v>14355</v>
      </c>
      <c r="AJ10" s="109">
        <f>'C завтраками| Bed and breakfast'!AJ11*0.9</f>
        <v>16875</v>
      </c>
      <c r="AK10" s="109">
        <f>'C завтраками| Bed and breakfast'!AK11*0.9</f>
        <v>16875</v>
      </c>
      <c r="AL10" s="109">
        <f>'C завтраками| Bed and breakfast'!AL11*0.9</f>
        <v>19305</v>
      </c>
      <c r="AM10" s="109">
        <f>'C завтраками| Bed and breakfast'!AM11*0.9</f>
        <v>19305</v>
      </c>
      <c r="AN10" s="109">
        <f>'C завтраками| Bed and breakfast'!AN11*0.9</f>
        <v>22005</v>
      </c>
      <c r="AO10" s="109">
        <f>'C завтраками| Bed and breakfast'!AO11*0.9</f>
        <v>22005</v>
      </c>
      <c r="AP10" s="109">
        <f>'C завтраками| Bed and breakfast'!AP11*0.9</f>
        <v>19305</v>
      </c>
      <c r="AQ10" s="109">
        <f>'C завтраками| Bed and breakfast'!AQ11*0.9</f>
        <v>19305</v>
      </c>
      <c r="AR10" s="109">
        <f>'C завтраками| Bed and breakfast'!AR11*0.9</f>
        <v>20655</v>
      </c>
      <c r="AS10" s="109">
        <f>'C завтраками| Bed and breakfast'!AS11*0.9</f>
        <v>20655</v>
      </c>
      <c r="AT10" s="109">
        <f>'C завтраками| Bed and breakfast'!AT11*0.9</f>
        <v>20655</v>
      </c>
      <c r="AU10" s="109">
        <f>'C завтраками| Bed and breakfast'!AU11*0.9</f>
        <v>20655</v>
      </c>
      <c r="AV10" s="109">
        <f>'C завтраками| Bed and breakfast'!AV11*0.9</f>
        <v>20655</v>
      </c>
      <c r="AW10" s="109">
        <f>'C завтраками| Bed and breakfast'!AW11*0.9</f>
        <v>20655</v>
      </c>
      <c r="AX10" s="109">
        <f>'C завтраками| Bed and breakfast'!AX11*0.9</f>
        <v>22005</v>
      </c>
      <c r="AY10" s="109">
        <f>'C завтраками| Bed and breakfast'!AY11*0.9</f>
        <v>22005</v>
      </c>
      <c r="AZ10" s="109">
        <f>'C завтраками| Bed and breakfast'!AZ11*0.9</f>
        <v>22005</v>
      </c>
      <c r="BA10" s="109">
        <f>'C завтраками| Bed and breakfast'!BA11*0.9</f>
        <v>19305</v>
      </c>
      <c r="BB10" s="109">
        <f>'C завтраками| Bed and breakfast'!BB11*0.9</f>
        <v>19305</v>
      </c>
      <c r="BC10" s="109">
        <f>'C завтраками| Bed and breakfast'!BC11*0.9</f>
        <v>19305</v>
      </c>
      <c r="BD10" s="109">
        <f>'C завтраками| Bed and breakfast'!BD11*0.9</f>
        <v>19305</v>
      </c>
      <c r="BE10" s="109">
        <f>'C завтраками| Bed and breakfast'!BE11*0.9</f>
        <v>19305</v>
      </c>
      <c r="BF10" s="109">
        <f>'C завтраками| Bed and breakfast'!BF11*0.9</f>
        <v>20655</v>
      </c>
      <c r="BG10" s="109">
        <f>'C завтраками| Bed and breakfast'!BG11*0.9</f>
        <v>20655</v>
      </c>
      <c r="BH10" s="109">
        <f>'C завтраками| Bed and breakfast'!BH11*0.9</f>
        <v>20655</v>
      </c>
      <c r="BI10" s="109">
        <f>'C завтраками| Bed and breakfast'!BI11*0.9</f>
        <v>23355</v>
      </c>
      <c r="BJ10" s="109">
        <f>'C завтраками| Bed and breakfast'!BJ11*0.9</f>
        <v>23355</v>
      </c>
      <c r="BK10" s="109">
        <f>'C завтраками| Bed and breakfast'!BK11*0.9</f>
        <v>23355</v>
      </c>
      <c r="BL10" s="109">
        <f>'C завтраками| Bed and breakfast'!BL11*0.9</f>
        <v>23355</v>
      </c>
      <c r="BM10" s="109">
        <f>'C завтраками| Bed and breakfast'!BM11*0.9</f>
        <v>23355</v>
      </c>
      <c r="BN10" s="109">
        <f>'C завтраками| Bed and breakfast'!BN11*0.9</f>
        <v>23355</v>
      </c>
      <c r="BO10" s="109">
        <f>'C завтраками| Bed and breakfast'!BO11*0.9</f>
        <v>25515</v>
      </c>
      <c r="BP10" s="109">
        <f>'C завтраками| Bed and breakfast'!BP11*0.9</f>
        <v>25515</v>
      </c>
      <c r="BQ10" s="109">
        <f>'C завтраками| Bed and breakfast'!BQ11*0.9</f>
        <v>29025</v>
      </c>
      <c r="BR10" s="109">
        <f>'C завтраками| Bed and breakfast'!BR11*0.9</f>
        <v>31275</v>
      </c>
      <c r="BS10" s="109">
        <f>'C завтраками| Bed and breakfast'!BS11*0.9</f>
        <v>31275</v>
      </c>
      <c r="BT10" s="109">
        <f>'C завтраками| Bed and breakfast'!BT11*0.9</f>
        <v>31275</v>
      </c>
      <c r="BU10" s="109">
        <f>'C завтраками| Bed and breakfast'!BU11*0.9</f>
        <v>31275</v>
      </c>
      <c r="BV10" s="109">
        <f>'C завтраками| Bed and breakfast'!BV11*0.9</f>
        <v>31275</v>
      </c>
      <c r="BW10" s="109">
        <f>'C завтраками| Bed and breakfast'!BW11*0.9</f>
        <v>23355</v>
      </c>
      <c r="BX10" s="109">
        <f>'C завтраками| Bed and breakfast'!BX11*0.9</f>
        <v>19305</v>
      </c>
      <c r="BY10" s="109">
        <f>'C завтраками| Bed and breakfast'!BY11*0.9</f>
        <v>19305</v>
      </c>
      <c r="BZ10" s="109">
        <f>'C завтраками| Bed and breakfast'!BZ11*0.9</f>
        <v>17955</v>
      </c>
      <c r="CA10" s="109">
        <f>'C завтраками| Bed and breakfast'!CA11*0.9</f>
        <v>17955</v>
      </c>
      <c r="CB10" s="109">
        <f>'C завтраками| Bed and breakfast'!CB11*0.9</f>
        <v>17955</v>
      </c>
      <c r="CC10" s="109">
        <f>'C завтраками| Bed and breakfast'!CC11*0.9</f>
        <v>19305</v>
      </c>
      <c r="CD10" s="109">
        <f>'C завтраками| Bed and breakfast'!CD11*0.9</f>
        <v>19305</v>
      </c>
      <c r="CE10" s="109">
        <f>'C завтраками| Bed and breakfast'!CE11*0.9</f>
        <v>19305</v>
      </c>
      <c r="CF10" s="109">
        <f>'C завтраками| Bed and breakfast'!CF11*0.9</f>
        <v>16065</v>
      </c>
      <c r="CG10" s="109">
        <f>'C завтраками| Bed and breakfast'!CG11*0.9</f>
        <v>12285</v>
      </c>
      <c r="CH10" s="109">
        <f>'C завтраками| Bed and breakfast'!CH11*0.9</f>
        <v>12285</v>
      </c>
      <c r="CI10" s="109">
        <f>'C завтраками| Bed and breakfast'!CI11*0.9</f>
        <v>12285</v>
      </c>
      <c r="CJ10" s="109">
        <f>'C завтраками| Bed and breakfast'!CJ11*0.9</f>
        <v>12285</v>
      </c>
      <c r="CK10" s="109">
        <f>'C завтраками| Bed and breakfast'!CK11*0.9</f>
        <v>12285</v>
      </c>
      <c r="CL10" s="109">
        <f>'C завтраками| Bed and breakfast'!CL11*0.9</f>
        <v>12285</v>
      </c>
      <c r="CM10" s="109">
        <f>'C завтраками| Bed and breakfast'!CM11*0.9</f>
        <v>12285</v>
      </c>
      <c r="CN10" s="109">
        <f>'C завтраками| Bed and breakfast'!CN11*0.9</f>
        <v>12285</v>
      </c>
      <c r="CO10" s="109">
        <f>'C завтраками| Bed and breakfast'!CO11*0.9</f>
        <v>12285</v>
      </c>
      <c r="CP10" s="109">
        <f>'C завтраками| Bed and breakfast'!CP11*0.9</f>
        <v>11655</v>
      </c>
      <c r="CQ10" s="109">
        <f>'C завтраками| Bed and breakfast'!CQ11*0.9</f>
        <v>11655</v>
      </c>
      <c r="CR10" s="109">
        <f>'C завтраками| Bed and breakfast'!CR11*0.9</f>
        <v>11655</v>
      </c>
      <c r="CS10" s="109">
        <f>'C завтраками| Bed and breakfast'!CS11*0.9</f>
        <v>11025</v>
      </c>
      <c r="CT10" s="109">
        <f>'C завтраками| Bed and breakfast'!CT11*0.9</f>
        <v>11025</v>
      </c>
      <c r="CU10" s="109">
        <f>'C завтраками| Bed and breakfast'!CU11*0.9</f>
        <v>11025</v>
      </c>
      <c r="CV10" s="109">
        <f>'C завтраками| Bed and breakfast'!CV11*0.9</f>
        <v>11025</v>
      </c>
      <c r="CW10" s="109">
        <f>'C завтраками| Bed and breakfast'!CW11*0.9</f>
        <v>11025</v>
      </c>
      <c r="CX10" s="109">
        <f>'C завтраками| Bed and breakfast'!CX11*0.9</f>
        <v>11025</v>
      </c>
      <c r="CY10" s="109">
        <f>'C завтраками| Bed and breakfast'!CY11*0.9</f>
        <v>11025</v>
      </c>
      <c r="CZ10" s="109">
        <f>'C завтраками| Bed and breakfast'!CZ11*0.9</f>
        <v>10395</v>
      </c>
      <c r="DA10" s="109">
        <f>'C завтраками| Bed and breakfast'!DA11*0.9</f>
        <v>10395</v>
      </c>
      <c r="DB10" s="109">
        <f>'C завтраками| Bed and breakfast'!DB11*0.9</f>
        <v>10395</v>
      </c>
      <c r="DC10" s="109">
        <f>'C завтраками| Bed and breakfast'!DC11*0.9</f>
        <v>9765</v>
      </c>
      <c r="DD10" s="109">
        <f>'C завтраками| Bed and breakfast'!DD11*0.9</f>
        <v>9765</v>
      </c>
      <c r="DE10" s="109">
        <f>'C завтраками| Bed and breakfast'!DE11*0.9</f>
        <v>9765</v>
      </c>
      <c r="DF10" s="109">
        <f>'C завтраками| Bed and breakfast'!DF11*0.9</f>
        <v>9765</v>
      </c>
      <c r="DG10" s="109">
        <f>'C завтраками| Bed and breakfast'!DG11*0.9</f>
        <v>9765</v>
      </c>
      <c r="DH10" s="109">
        <f>'C завтраками| Bed and breakfast'!DH11*0.9</f>
        <v>9315</v>
      </c>
      <c r="DI10" s="109">
        <f>'C завтраками| Bed and breakfast'!DI11*0.9</f>
        <v>9315</v>
      </c>
      <c r="DJ10" s="109">
        <f>'C завтраками| Bed and breakfast'!DJ11*0.9</f>
        <v>9315</v>
      </c>
      <c r="DK10" s="109">
        <f>'C завтраками| Bed and breakfast'!DK11*0.9</f>
        <v>9315</v>
      </c>
      <c r="DL10" s="109">
        <f>'C завтраками| Bed and breakfast'!DL11*0.9</f>
        <v>9315</v>
      </c>
      <c r="DM10" s="109">
        <f>'C завтраками| Bed and breakfast'!DM11*0.9</f>
        <v>9315</v>
      </c>
      <c r="DN10" s="109">
        <f>'C завтраками| Bed and breakfast'!DN11*0.9</f>
        <v>7515</v>
      </c>
    </row>
    <row r="11" spans="1:118">
      <c r="A11" s="64">
        <v>2</v>
      </c>
      <c r="B11" s="109">
        <f>'C завтраками| Bed and breakfast'!B12*0.9</f>
        <v>8550</v>
      </c>
      <c r="C11" s="109">
        <f>'C завтраками| Bed and breakfast'!C12*0.9</f>
        <v>8550</v>
      </c>
      <c r="D11" s="109">
        <f>'C завтраками| Bed and breakfast'!D12*0.9</f>
        <v>8820</v>
      </c>
      <c r="E11" s="109">
        <f>'C завтраками| Bed and breakfast'!E12*0.9</f>
        <v>8820</v>
      </c>
      <c r="F11" s="109">
        <f>'C завтраками| Bed and breakfast'!F12*0.9</f>
        <v>10710</v>
      </c>
      <c r="G11" s="109">
        <f>'C завтраками| Bed and breakfast'!G12*0.9</f>
        <v>10710</v>
      </c>
      <c r="H11" s="109">
        <f>'C завтраками| Bed and breakfast'!H12*0.9</f>
        <v>10710</v>
      </c>
      <c r="I11" s="109">
        <f>'C завтраками| Bed and breakfast'!I12*0.9</f>
        <v>11880</v>
      </c>
      <c r="J11" s="109">
        <f>'C завтраками| Bed and breakfast'!J12*0.9</f>
        <v>11880</v>
      </c>
      <c r="K11" s="109">
        <f>'C завтраками| Bed and breakfast'!K12*0.9</f>
        <v>13140</v>
      </c>
      <c r="L11" s="109">
        <f>'C завтраками| Bed and breakfast'!L12*0.9</f>
        <v>15480</v>
      </c>
      <c r="M11" s="109">
        <f>'C завтраками| Bed and breakfast'!M12*0.9</f>
        <v>13500</v>
      </c>
      <c r="N11" s="109">
        <f>'C завтраками| Bed and breakfast'!N12*0.9</f>
        <v>22860</v>
      </c>
      <c r="O11" s="238">
        <f>'C завтраками| Bed and breakfast'!O12*0.9</f>
        <v>27180</v>
      </c>
      <c r="P11" s="238">
        <f>'C завтраками| Bed and breakfast'!P12*0.9</f>
        <v>34200</v>
      </c>
      <c r="Q11" s="238">
        <f>'C завтраками| Bed and breakfast'!Q12*0.9</f>
        <v>34200</v>
      </c>
      <c r="R11" s="238">
        <f>'C завтраками| Bed and breakfast'!R12*0.9</f>
        <v>33030</v>
      </c>
      <c r="S11" s="238">
        <f>'C завтраками| Bed and breakfast'!S12*0.9</f>
        <v>33030</v>
      </c>
      <c r="T11" s="238">
        <f>'C завтраками| Bed and breakfast'!T12*0.9</f>
        <v>36450</v>
      </c>
      <c r="U11" s="238">
        <f>'C завтраками| Bed and breakfast'!U12*0.9</f>
        <v>36450</v>
      </c>
      <c r="V11" s="238">
        <f>'C завтраками| Bed and breakfast'!V12*0.9</f>
        <v>35100</v>
      </c>
      <c r="W11" s="238">
        <f>'C завтраками| Bed and breakfast'!W12*0.9</f>
        <v>35100</v>
      </c>
      <c r="X11" s="238">
        <f>'C завтраками| Bed and breakfast'!X12*0.9</f>
        <v>31860</v>
      </c>
      <c r="Y11" s="109">
        <f>'C завтраками| Bed and breakfast'!Y12*0.9</f>
        <v>25020</v>
      </c>
      <c r="Z11" s="109">
        <f>'C завтраками| Bed and breakfast'!Z12*0.9</f>
        <v>19620</v>
      </c>
      <c r="AA11" s="109">
        <f>'C завтраками| Bed and breakfast'!AA12*0.9</f>
        <v>18990</v>
      </c>
      <c r="AB11" s="109">
        <f>'C завтраками| Bed and breakfast'!AB12*0.9</f>
        <v>18990</v>
      </c>
      <c r="AC11" s="109">
        <f>'C завтраками| Bed and breakfast'!AC12*0.9</f>
        <v>18990</v>
      </c>
      <c r="AD11" s="109">
        <f>'C завтраками| Bed and breakfast'!AD12*0.9</f>
        <v>18360</v>
      </c>
      <c r="AE11" s="109">
        <f>'C завтраками| Bed and breakfast'!AE12*0.9</f>
        <v>18360</v>
      </c>
      <c r="AF11" s="109">
        <f>'C завтраками| Bed and breakfast'!AF12*0.9</f>
        <v>16020</v>
      </c>
      <c r="AG11" s="109">
        <f>'C завтраками| Bed and breakfast'!AG12*0.9</f>
        <v>16020</v>
      </c>
      <c r="AH11" s="109">
        <f>'C завтраками| Bed and breakfast'!AH12*0.9</f>
        <v>16020</v>
      </c>
      <c r="AI11" s="109">
        <f>'C завтраками| Bed and breakfast'!AI12*0.9</f>
        <v>16020</v>
      </c>
      <c r="AJ11" s="109">
        <f>'C завтраками| Bed and breakfast'!AJ12*0.9</f>
        <v>18540</v>
      </c>
      <c r="AK11" s="109">
        <f>'C завтраками| Bed and breakfast'!AK12*0.9</f>
        <v>18540</v>
      </c>
      <c r="AL11" s="109">
        <f>'C завтраками| Bed and breakfast'!AL12*0.9</f>
        <v>20970</v>
      </c>
      <c r="AM11" s="109">
        <f>'C завтраками| Bed and breakfast'!AM12*0.9</f>
        <v>20970</v>
      </c>
      <c r="AN11" s="109">
        <f>'C завтраками| Bed and breakfast'!AN12*0.9</f>
        <v>23670</v>
      </c>
      <c r="AO11" s="109">
        <f>'C завтраками| Bed and breakfast'!AO12*0.9</f>
        <v>23670</v>
      </c>
      <c r="AP11" s="109">
        <f>'C завтраками| Bed and breakfast'!AP12*0.9</f>
        <v>20970</v>
      </c>
      <c r="AQ11" s="109">
        <f>'C завтраками| Bed and breakfast'!AQ12*0.9</f>
        <v>20970</v>
      </c>
      <c r="AR11" s="109">
        <f>'C завтраками| Bed and breakfast'!AR12*0.9</f>
        <v>22320</v>
      </c>
      <c r="AS11" s="109">
        <f>'C завтраками| Bed and breakfast'!AS12*0.9</f>
        <v>22320</v>
      </c>
      <c r="AT11" s="109">
        <f>'C завтраками| Bed and breakfast'!AT12*0.9</f>
        <v>22320</v>
      </c>
      <c r="AU11" s="109">
        <f>'C завтраками| Bed and breakfast'!AU12*0.9</f>
        <v>22320</v>
      </c>
      <c r="AV11" s="109">
        <f>'C завтраками| Bed and breakfast'!AV12*0.9</f>
        <v>22320</v>
      </c>
      <c r="AW11" s="109">
        <f>'C завтраками| Bed and breakfast'!AW12*0.9</f>
        <v>22320</v>
      </c>
      <c r="AX11" s="109">
        <f>'C завтраками| Bed and breakfast'!AX12*0.9</f>
        <v>23670</v>
      </c>
      <c r="AY11" s="109">
        <f>'C завтраками| Bed and breakfast'!AY12*0.9</f>
        <v>23670</v>
      </c>
      <c r="AZ11" s="109">
        <f>'C завтраками| Bed and breakfast'!AZ12*0.9</f>
        <v>23670</v>
      </c>
      <c r="BA11" s="109">
        <f>'C завтраками| Bed and breakfast'!BA12*0.9</f>
        <v>20970</v>
      </c>
      <c r="BB11" s="109">
        <f>'C завтраками| Bed and breakfast'!BB12*0.9</f>
        <v>20970</v>
      </c>
      <c r="BC11" s="109">
        <f>'C завтраками| Bed and breakfast'!BC12*0.9</f>
        <v>20970</v>
      </c>
      <c r="BD11" s="109">
        <f>'C завтраками| Bed and breakfast'!BD12*0.9</f>
        <v>20970</v>
      </c>
      <c r="BE11" s="109">
        <f>'C завтраками| Bed and breakfast'!BE12*0.9</f>
        <v>20970</v>
      </c>
      <c r="BF11" s="109">
        <f>'C завтраками| Bed and breakfast'!BF12*0.9</f>
        <v>22320</v>
      </c>
      <c r="BG11" s="109">
        <f>'C завтраками| Bed and breakfast'!BG12*0.9</f>
        <v>22320</v>
      </c>
      <c r="BH11" s="109">
        <f>'C завтраками| Bed and breakfast'!BH12*0.9</f>
        <v>22320</v>
      </c>
      <c r="BI11" s="109">
        <f>'C завтраками| Bed and breakfast'!BI12*0.9</f>
        <v>25020</v>
      </c>
      <c r="BJ11" s="109">
        <f>'C завтраками| Bed and breakfast'!BJ12*0.9</f>
        <v>25020</v>
      </c>
      <c r="BK11" s="109">
        <f>'C завтраками| Bed and breakfast'!BK12*0.9</f>
        <v>25020</v>
      </c>
      <c r="BL11" s="109">
        <f>'C завтраками| Bed and breakfast'!BL12*0.9</f>
        <v>25020</v>
      </c>
      <c r="BM11" s="109">
        <f>'C завтраками| Bed and breakfast'!BM12*0.9</f>
        <v>25020</v>
      </c>
      <c r="BN11" s="109">
        <f>'C завтраками| Bed and breakfast'!BN12*0.9</f>
        <v>25020</v>
      </c>
      <c r="BO11" s="109">
        <f>'C завтраками| Bed and breakfast'!BO12*0.9</f>
        <v>27180</v>
      </c>
      <c r="BP11" s="109">
        <f>'C завтраками| Bed and breakfast'!BP12*0.9</f>
        <v>27180</v>
      </c>
      <c r="BQ11" s="109">
        <f>'C завтраками| Bed and breakfast'!BQ12*0.9</f>
        <v>30690</v>
      </c>
      <c r="BR11" s="109">
        <f>'C завтраками| Bed and breakfast'!BR12*0.9</f>
        <v>32940</v>
      </c>
      <c r="BS11" s="109">
        <f>'C завтраками| Bed and breakfast'!BS12*0.9</f>
        <v>32940</v>
      </c>
      <c r="BT11" s="109">
        <f>'C завтраками| Bed and breakfast'!BT12*0.9</f>
        <v>32940</v>
      </c>
      <c r="BU11" s="109">
        <f>'C завтраками| Bed and breakfast'!BU12*0.9</f>
        <v>32940</v>
      </c>
      <c r="BV11" s="109">
        <f>'C завтраками| Bed and breakfast'!BV12*0.9</f>
        <v>32940</v>
      </c>
      <c r="BW11" s="109">
        <f>'C завтраками| Bed and breakfast'!BW12*0.9</f>
        <v>25020</v>
      </c>
      <c r="BX11" s="109">
        <f>'C завтраками| Bed and breakfast'!BX12*0.9</f>
        <v>20970</v>
      </c>
      <c r="BY11" s="109">
        <f>'C завтраками| Bed and breakfast'!BY12*0.9</f>
        <v>20970</v>
      </c>
      <c r="BZ11" s="109">
        <f>'C завтраками| Bed and breakfast'!BZ12*0.9</f>
        <v>19620</v>
      </c>
      <c r="CA11" s="109">
        <f>'C завтраками| Bed and breakfast'!CA12*0.9</f>
        <v>19620</v>
      </c>
      <c r="CB11" s="109">
        <f>'C завтраками| Bed and breakfast'!CB12*0.9</f>
        <v>19620</v>
      </c>
      <c r="CC11" s="109">
        <f>'C завтраками| Bed and breakfast'!CC12*0.9</f>
        <v>20970</v>
      </c>
      <c r="CD11" s="109">
        <f>'C завтраками| Bed and breakfast'!CD12*0.9</f>
        <v>20970</v>
      </c>
      <c r="CE11" s="109">
        <f>'C завтраками| Bed and breakfast'!CE12*0.9</f>
        <v>20970</v>
      </c>
      <c r="CF11" s="109">
        <f>'C завтраками| Bed and breakfast'!CF12*0.9</f>
        <v>17730</v>
      </c>
      <c r="CG11" s="109">
        <f>'C завтраками| Bed and breakfast'!CG12*0.9</f>
        <v>13950</v>
      </c>
      <c r="CH11" s="109">
        <f>'C завтраками| Bed and breakfast'!CH12*0.9</f>
        <v>13950</v>
      </c>
      <c r="CI11" s="109">
        <f>'C завтраками| Bed and breakfast'!CI12*0.9</f>
        <v>13950</v>
      </c>
      <c r="CJ11" s="109">
        <f>'C завтраками| Bed and breakfast'!CJ12*0.9</f>
        <v>13950</v>
      </c>
      <c r="CK11" s="109">
        <f>'C завтраками| Bed and breakfast'!CK12*0.9</f>
        <v>13950</v>
      </c>
      <c r="CL11" s="109">
        <f>'C завтраками| Bed and breakfast'!CL12*0.9</f>
        <v>13950</v>
      </c>
      <c r="CM11" s="109">
        <f>'C завтраками| Bed and breakfast'!CM12*0.9</f>
        <v>13950</v>
      </c>
      <c r="CN11" s="109">
        <f>'C завтраками| Bed and breakfast'!CN12*0.9</f>
        <v>13950</v>
      </c>
      <c r="CO11" s="109">
        <f>'C завтраками| Bed and breakfast'!CO12*0.9</f>
        <v>13950</v>
      </c>
      <c r="CP11" s="109">
        <f>'C завтраками| Bed and breakfast'!CP12*0.9</f>
        <v>13320</v>
      </c>
      <c r="CQ11" s="109">
        <f>'C завтраками| Bed and breakfast'!CQ12*0.9</f>
        <v>13320</v>
      </c>
      <c r="CR11" s="109">
        <f>'C завтраками| Bed and breakfast'!CR12*0.9</f>
        <v>13320</v>
      </c>
      <c r="CS11" s="109">
        <f>'C завтраками| Bed and breakfast'!CS12*0.9</f>
        <v>12690</v>
      </c>
      <c r="CT11" s="109">
        <f>'C завтраками| Bed and breakfast'!CT12*0.9</f>
        <v>12690</v>
      </c>
      <c r="CU11" s="109">
        <f>'C завтраками| Bed and breakfast'!CU12*0.9</f>
        <v>12690</v>
      </c>
      <c r="CV11" s="109">
        <f>'C завтраками| Bed and breakfast'!CV12*0.9</f>
        <v>12690</v>
      </c>
      <c r="CW11" s="109">
        <f>'C завтраками| Bed and breakfast'!CW12*0.9</f>
        <v>12690</v>
      </c>
      <c r="CX11" s="109">
        <f>'C завтраками| Bed and breakfast'!CX12*0.9</f>
        <v>12690</v>
      </c>
      <c r="CY11" s="109">
        <f>'C завтраками| Bed and breakfast'!CY12*0.9</f>
        <v>12690</v>
      </c>
      <c r="CZ11" s="109">
        <f>'C завтраками| Bed and breakfast'!CZ12*0.9</f>
        <v>12060</v>
      </c>
      <c r="DA11" s="109">
        <f>'C завтраками| Bed and breakfast'!DA12*0.9</f>
        <v>12060</v>
      </c>
      <c r="DB11" s="109">
        <f>'C завтраками| Bed and breakfast'!DB12*0.9</f>
        <v>12060</v>
      </c>
      <c r="DC11" s="109">
        <f>'C завтраками| Bed and breakfast'!DC12*0.9</f>
        <v>11250</v>
      </c>
      <c r="DD11" s="109">
        <f>'C завтраками| Bed and breakfast'!DD12*0.9</f>
        <v>11250</v>
      </c>
      <c r="DE11" s="109">
        <f>'C завтраками| Bed and breakfast'!DE12*0.9</f>
        <v>11250</v>
      </c>
      <c r="DF11" s="109">
        <f>'C завтраками| Bed and breakfast'!DF12*0.9</f>
        <v>11250</v>
      </c>
      <c r="DG11" s="109">
        <f>'C завтраками| Bed and breakfast'!DG12*0.9</f>
        <v>11250</v>
      </c>
      <c r="DH11" s="109">
        <f>'C завтраками| Bed and breakfast'!DH12*0.9</f>
        <v>10800</v>
      </c>
      <c r="DI11" s="109">
        <f>'C завтраками| Bed and breakfast'!DI12*0.9</f>
        <v>10800</v>
      </c>
      <c r="DJ11" s="109">
        <f>'C завтраками| Bed and breakfast'!DJ12*0.9</f>
        <v>10800</v>
      </c>
      <c r="DK11" s="109">
        <f>'C завтраками| Bed and breakfast'!DK12*0.9</f>
        <v>10800</v>
      </c>
      <c r="DL11" s="109">
        <f>'C завтраками| Bed and breakfast'!DL12*0.9</f>
        <v>10800</v>
      </c>
      <c r="DM11" s="109">
        <f>'C завтраками| Bed and breakfast'!DM12*0.9</f>
        <v>10800</v>
      </c>
      <c r="DN11" s="109">
        <f>'C завтраками| Bed and breakfast'!DN12*0.9</f>
        <v>9000</v>
      </c>
    </row>
    <row r="12" spans="1:118" ht="18.75" customHeight="1">
      <c r="A12" s="30" t="s">
        <v>6</v>
      </c>
      <c r="B12" s="109"/>
      <c r="C12" s="109"/>
      <c r="D12" s="109"/>
      <c r="E12" s="109"/>
      <c r="F12" s="109"/>
      <c r="G12" s="109"/>
      <c r="H12" s="109"/>
      <c r="I12" s="109"/>
      <c r="J12" s="109"/>
      <c r="K12" s="109"/>
      <c r="L12" s="109"/>
      <c r="M12" s="109"/>
      <c r="N12" s="109"/>
      <c r="O12" s="238"/>
      <c r="P12" s="238"/>
      <c r="Q12" s="238"/>
      <c r="R12" s="238"/>
      <c r="S12" s="238"/>
      <c r="T12" s="238"/>
      <c r="U12" s="238"/>
      <c r="V12" s="238"/>
      <c r="W12" s="238"/>
      <c r="X12" s="238"/>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row>
    <row r="13" spans="1:118">
      <c r="A13" s="64">
        <v>1</v>
      </c>
      <c r="B13" s="109">
        <f>'C завтраками| Bed and breakfast'!B14*0.9</f>
        <v>6750</v>
      </c>
      <c r="C13" s="109">
        <f>'C завтраками| Bed and breakfast'!C14*0.9</f>
        <v>6750</v>
      </c>
      <c r="D13" s="109">
        <f>'C завтраками| Bed and breakfast'!D14*0.9</f>
        <v>7020</v>
      </c>
      <c r="E13" s="109">
        <f>'C завтраками| Bed and breakfast'!E14*0.9</f>
        <v>7020</v>
      </c>
      <c r="F13" s="109">
        <f>'C завтраками| Bed and breakfast'!F14*0.9</f>
        <v>8910</v>
      </c>
      <c r="G13" s="109">
        <f>'C завтраками| Bed and breakfast'!G14*0.9</f>
        <v>8910</v>
      </c>
      <c r="H13" s="109">
        <f>'C завтраками| Bed and breakfast'!H14*0.9</f>
        <v>8910</v>
      </c>
      <c r="I13" s="109">
        <f>'C завтраками| Bed and breakfast'!I14*0.9</f>
        <v>10080</v>
      </c>
      <c r="J13" s="109">
        <f>'C завтраками| Bed and breakfast'!J14*0.9</f>
        <v>10080</v>
      </c>
      <c r="K13" s="109">
        <f>'C завтраками| Bed and breakfast'!K14*0.9</f>
        <v>11340</v>
      </c>
      <c r="L13" s="109">
        <f>'C завтраками| Bed and breakfast'!L14*0.9</f>
        <v>13680</v>
      </c>
      <c r="M13" s="109">
        <f>'C завтраками| Bed and breakfast'!M14*0.9</f>
        <v>11700</v>
      </c>
      <c r="N13" s="109">
        <f>'C завтраками| Bed and breakfast'!N14*0.9</f>
        <v>20610</v>
      </c>
      <c r="O13" s="238">
        <f>'C завтраками| Bed and breakfast'!O14*0.9</f>
        <v>24930</v>
      </c>
      <c r="P13" s="238">
        <f>'C завтраками| Bed and breakfast'!P14*0.9</f>
        <v>31950</v>
      </c>
      <c r="Q13" s="238">
        <f>'C завтраками| Bed and breakfast'!Q14*0.9</f>
        <v>31950</v>
      </c>
      <c r="R13" s="238">
        <f>'C завтраками| Bed and breakfast'!R14*0.9</f>
        <v>30780</v>
      </c>
      <c r="S13" s="238">
        <f>'C завтраками| Bed and breakfast'!S14*0.9</f>
        <v>30780</v>
      </c>
      <c r="T13" s="238">
        <f>'C завтраками| Bed and breakfast'!T14*0.9</f>
        <v>34200</v>
      </c>
      <c r="U13" s="238">
        <f>'C завтраками| Bed and breakfast'!U14*0.9</f>
        <v>34200</v>
      </c>
      <c r="V13" s="238">
        <f>'C завтраками| Bed and breakfast'!V14*0.9</f>
        <v>32850</v>
      </c>
      <c r="W13" s="238">
        <f>'C завтраками| Bed and breakfast'!W14*0.9</f>
        <v>32850</v>
      </c>
      <c r="X13" s="238">
        <f>'C завтраками| Bed and breakfast'!X14*0.9</f>
        <v>29610</v>
      </c>
      <c r="Y13" s="109">
        <f>'C завтраками| Bed and breakfast'!Y14*0.9</f>
        <v>22455</v>
      </c>
      <c r="Z13" s="109">
        <f>'C завтраками| Bed and breakfast'!Z14*0.9</f>
        <v>17055</v>
      </c>
      <c r="AA13" s="109">
        <f>'C завтраками| Bed and breakfast'!AA14*0.9</f>
        <v>16425</v>
      </c>
      <c r="AB13" s="109">
        <f>'C завтраками| Bed and breakfast'!AB14*0.9</f>
        <v>16425</v>
      </c>
      <c r="AC13" s="109">
        <f>'C завтраками| Bed and breakfast'!AC14*0.9</f>
        <v>16425</v>
      </c>
      <c r="AD13" s="109">
        <f>'C завтраками| Bed and breakfast'!AD14*0.9</f>
        <v>15795</v>
      </c>
      <c r="AE13" s="109">
        <f>'C завтраками| Bed and breakfast'!AE14*0.9</f>
        <v>15795</v>
      </c>
      <c r="AF13" s="109">
        <f>'C завтраками| Bed and breakfast'!AF14*0.9</f>
        <v>13455</v>
      </c>
      <c r="AG13" s="109">
        <f>'C завтраками| Bed and breakfast'!AG14*0.9</f>
        <v>13455</v>
      </c>
      <c r="AH13" s="109">
        <f>'C завтраками| Bed and breakfast'!AH14*0.9</f>
        <v>13455</v>
      </c>
      <c r="AI13" s="109">
        <f>'C завтраками| Bed and breakfast'!AI14*0.9</f>
        <v>13455</v>
      </c>
      <c r="AJ13" s="109">
        <f>'C завтраками| Bed and breakfast'!AJ14*0.9</f>
        <v>15975</v>
      </c>
      <c r="AK13" s="109">
        <f>'C завтраками| Bed and breakfast'!AK14*0.9</f>
        <v>15975</v>
      </c>
      <c r="AL13" s="109">
        <f>'C завтраками| Bed and breakfast'!AL14*0.9</f>
        <v>18405</v>
      </c>
      <c r="AM13" s="109">
        <f>'C завтраками| Bed and breakfast'!AM14*0.9</f>
        <v>18405</v>
      </c>
      <c r="AN13" s="109">
        <f>'C завтраками| Bed and breakfast'!AN14*0.9</f>
        <v>21105</v>
      </c>
      <c r="AO13" s="109">
        <f>'C завтраками| Bed and breakfast'!AO14*0.9</f>
        <v>21105</v>
      </c>
      <c r="AP13" s="109">
        <f>'C завтраками| Bed and breakfast'!AP14*0.9</f>
        <v>18405</v>
      </c>
      <c r="AQ13" s="109">
        <f>'C завтраками| Bed and breakfast'!AQ14*0.9</f>
        <v>18405</v>
      </c>
      <c r="AR13" s="109">
        <f>'C завтраками| Bed and breakfast'!AR14*0.9</f>
        <v>19755</v>
      </c>
      <c r="AS13" s="109">
        <f>'C завтраками| Bed and breakfast'!AS14*0.9</f>
        <v>19755</v>
      </c>
      <c r="AT13" s="109">
        <f>'C завтраками| Bed and breakfast'!AT14*0.9</f>
        <v>19755</v>
      </c>
      <c r="AU13" s="109">
        <f>'C завтраками| Bed and breakfast'!AU14*0.9</f>
        <v>19755</v>
      </c>
      <c r="AV13" s="109">
        <f>'C завтраками| Bed and breakfast'!AV14*0.9</f>
        <v>19755</v>
      </c>
      <c r="AW13" s="109">
        <f>'C завтраками| Bed and breakfast'!AW14*0.9</f>
        <v>19755</v>
      </c>
      <c r="AX13" s="109">
        <f>'C завтраками| Bed and breakfast'!AX14*0.9</f>
        <v>21105</v>
      </c>
      <c r="AY13" s="109">
        <f>'C завтраками| Bed and breakfast'!AY14*0.9</f>
        <v>21105</v>
      </c>
      <c r="AZ13" s="109">
        <f>'C завтраками| Bed and breakfast'!AZ14*0.9</f>
        <v>21105</v>
      </c>
      <c r="BA13" s="109">
        <f>'C завтраками| Bed and breakfast'!BA14*0.9</f>
        <v>18405</v>
      </c>
      <c r="BB13" s="109">
        <f>'C завтраками| Bed and breakfast'!BB14*0.9</f>
        <v>18405</v>
      </c>
      <c r="BC13" s="109">
        <f>'C завтраками| Bed and breakfast'!BC14*0.9</f>
        <v>18405</v>
      </c>
      <c r="BD13" s="109">
        <f>'C завтраками| Bed and breakfast'!BD14*0.9</f>
        <v>18405</v>
      </c>
      <c r="BE13" s="109">
        <f>'C завтраками| Bed and breakfast'!BE14*0.9</f>
        <v>18405</v>
      </c>
      <c r="BF13" s="109">
        <f>'C завтраками| Bed and breakfast'!BF14*0.9</f>
        <v>19755</v>
      </c>
      <c r="BG13" s="109">
        <f>'C завтраками| Bed and breakfast'!BG14*0.9</f>
        <v>19755</v>
      </c>
      <c r="BH13" s="109">
        <f>'C завтраками| Bed and breakfast'!BH14*0.9</f>
        <v>19755</v>
      </c>
      <c r="BI13" s="109">
        <f>'C завтраками| Bed and breakfast'!BI14*0.9</f>
        <v>22455</v>
      </c>
      <c r="BJ13" s="109">
        <f>'C завтраками| Bed and breakfast'!BJ14*0.9</f>
        <v>22455</v>
      </c>
      <c r="BK13" s="109">
        <f>'C завтраками| Bed and breakfast'!BK14*0.9</f>
        <v>22455</v>
      </c>
      <c r="BL13" s="109">
        <f>'C завтраками| Bed and breakfast'!BL14*0.9</f>
        <v>22455</v>
      </c>
      <c r="BM13" s="109">
        <f>'C завтраками| Bed and breakfast'!BM14*0.9</f>
        <v>22455</v>
      </c>
      <c r="BN13" s="109">
        <f>'C завтраками| Bed and breakfast'!BN14*0.9</f>
        <v>22455</v>
      </c>
      <c r="BO13" s="109">
        <f>'C завтраками| Bed and breakfast'!BO14*0.9</f>
        <v>24615</v>
      </c>
      <c r="BP13" s="109">
        <f>'C завтраками| Bed and breakfast'!BP14*0.9</f>
        <v>24615</v>
      </c>
      <c r="BQ13" s="109">
        <f>'C завтраками| Bed and breakfast'!BQ14*0.9</f>
        <v>28125</v>
      </c>
      <c r="BR13" s="109">
        <f>'C завтраками| Bed and breakfast'!BR14*0.9</f>
        <v>30375</v>
      </c>
      <c r="BS13" s="109">
        <f>'C завтраками| Bed and breakfast'!BS14*0.9</f>
        <v>30375</v>
      </c>
      <c r="BT13" s="109">
        <f>'C завтраками| Bed and breakfast'!BT14*0.9</f>
        <v>30375</v>
      </c>
      <c r="BU13" s="109">
        <f>'C завтраками| Bed and breakfast'!BU14*0.9</f>
        <v>30375</v>
      </c>
      <c r="BV13" s="109">
        <f>'C завтраками| Bed and breakfast'!BV14*0.9</f>
        <v>30375</v>
      </c>
      <c r="BW13" s="109">
        <f>'C завтраками| Bed and breakfast'!BW14*0.9</f>
        <v>22455</v>
      </c>
      <c r="BX13" s="109">
        <f>'C завтраками| Bed and breakfast'!BX14*0.9</f>
        <v>18405</v>
      </c>
      <c r="BY13" s="109">
        <f>'C завтраками| Bed and breakfast'!BY14*0.9</f>
        <v>18405</v>
      </c>
      <c r="BZ13" s="109">
        <f>'C завтраками| Bed and breakfast'!BZ14*0.9</f>
        <v>17055</v>
      </c>
      <c r="CA13" s="109">
        <f>'C завтраками| Bed and breakfast'!CA14*0.9</f>
        <v>17055</v>
      </c>
      <c r="CB13" s="109">
        <f>'C завтраками| Bed and breakfast'!CB14*0.9</f>
        <v>17055</v>
      </c>
      <c r="CC13" s="109">
        <f>'C завтраками| Bed and breakfast'!CC14*0.9</f>
        <v>18405</v>
      </c>
      <c r="CD13" s="109">
        <f>'C завтраками| Bed and breakfast'!CD14*0.9</f>
        <v>18405</v>
      </c>
      <c r="CE13" s="109">
        <f>'C завтраками| Bed and breakfast'!CE14*0.9</f>
        <v>18405</v>
      </c>
      <c r="CF13" s="109">
        <f>'C завтраками| Bed and breakfast'!CF14*0.9</f>
        <v>15165</v>
      </c>
      <c r="CG13" s="109">
        <f>'C завтраками| Bed and breakfast'!CG14*0.9</f>
        <v>11835</v>
      </c>
      <c r="CH13" s="109">
        <f>'C завтраками| Bed and breakfast'!CH14*0.9</f>
        <v>11835</v>
      </c>
      <c r="CI13" s="109">
        <f>'C завтраками| Bed and breakfast'!CI14*0.9</f>
        <v>11835</v>
      </c>
      <c r="CJ13" s="109">
        <f>'C завтраками| Bed and breakfast'!CJ14*0.9</f>
        <v>11835</v>
      </c>
      <c r="CK13" s="109">
        <f>'C завтраками| Bed and breakfast'!CK14*0.9</f>
        <v>11835</v>
      </c>
      <c r="CL13" s="109">
        <f>'C завтраками| Bed and breakfast'!CL14*0.9</f>
        <v>11835</v>
      </c>
      <c r="CM13" s="109">
        <f>'C завтраками| Bed and breakfast'!CM14*0.9</f>
        <v>11835</v>
      </c>
      <c r="CN13" s="109">
        <f>'C завтраками| Bed and breakfast'!CN14*0.9</f>
        <v>11835</v>
      </c>
      <c r="CO13" s="109">
        <f>'C завтраками| Bed and breakfast'!CO14*0.9</f>
        <v>11835</v>
      </c>
      <c r="CP13" s="109">
        <f>'C завтраками| Bed and breakfast'!CP14*0.9</f>
        <v>11205</v>
      </c>
      <c r="CQ13" s="109">
        <f>'C завтраками| Bed and breakfast'!CQ14*0.9</f>
        <v>11205</v>
      </c>
      <c r="CR13" s="109">
        <f>'C завтраками| Bed and breakfast'!CR14*0.9</f>
        <v>11205</v>
      </c>
      <c r="CS13" s="109">
        <f>'C завтраками| Bed and breakfast'!CS14*0.9</f>
        <v>10575</v>
      </c>
      <c r="CT13" s="109">
        <f>'C завтраками| Bed and breakfast'!CT14*0.9</f>
        <v>10575</v>
      </c>
      <c r="CU13" s="109">
        <f>'C завтраками| Bed and breakfast'!CU14*0.9</f>
        <v>10575</v>
      </c>
      <c r="CV13" s="109">
        <f>'C завтраками| Bed and breakfast'!CV14*0.9</f>
        <v>10575</v>
      </c>
      <c r="CW13" s="109">
        <f>'C завтраками| Bed and breakfast'!CW14*0.9</f>
        <v>10575</v>
      </c>
      <c r="CX13" s="109">
        <f>'C завтраками| Bed and breakfast'!CX14*0.9</f>
        <v>10575</v>
      </c>
      <c r="CY13" s="109">
        <f>'C завтраками| Bed and breakfast'!CY14*0.9</f>
        <v>10575</v>
      </c>
      <c r="CZ13" s="109">
        <f>'C завтраками| Bed and breakfast'!CZ14*0.9</f>
        <v>9945</v>
      </c>
      <c r="DA13" s="109">
        <f>'C завтраками| Bed and breakfast'!DA14*0.9</f>
        <v>9945</v>
      </c>
      <c r="DB13" s="109">
        <f>'C завтраками| Bed and breakfast'!DB14*0.9</f>
        <v>9945</v>
      </c>
      <c r="DC13" s="109">
        <f>'C завтраками| Bed and breakfast'!DC14*0.9</f>
        <v>9315</v>
      </c>
      <c r="DD13" s="109">
        <f>'C завтраками| Bed and breakfast'!DD14*0.9</f>
        <v>9315</v>
      </c>
      <c r="DE13" s="109">
        <f>'C завтраками| Bed and breakfast'!DE14*0.9</f>
        <v>9315</v>
      </c>
      <c r="DF13" s="109">
        <f>'C завтраками| Bed and breakfast'!DF14*0.9</f>
        <v>9315</v>
      </c>
      <c r="DG13" s="109">
        <f>'C завтраками| Bed and breakfast'!DG14*0.9</f>
        <v>9315</v>
      </c>
      <c r="DH13" s="109">
        <f>'C завтраками| Bed and breakfast'!DH14*0.9</f>
        <v>8865</v>
      </c>
      <c r="DI13" s="109">
        <f>'C завтраками| Bed and breakfast'!DI14*0.9</f>
        <v>8865</v>
      </c>
      <c r="DJ13" s="109">
        <f>'C завтраками| Bed and breakfast'!DJ14*0.9</f>
        <v>8865</v>
      </c>
      <c r="DK13" s="109">
        <f>'C завтраками| Bed and breakfast'!DK14*0.9</f>
        <v>8865</v>
      </c>
      <c r="DL13" s="109">
        <f>'C завтраками| Bed and breakfast'!DL14*0.9</f>
        <v>8865</v>
      </c>
      <c r="DM13" s="109">
        <f>'C завтраками| Bed and breakfast'!DM14*0.9</f>
        <v>8865</v>
      </c>
      <c r="DN13" s="109">
        <f>'C завтраками| Bed and breakfast'!DN14*0.9</f>
        <v>7065</v>
      </c>
    </row>
    <row r="14" spans="1:118">
      <c r="A14" s="64">
        <v>2</v>
      </c>
      <c r="B14" s="109">
        <f>'C завтраками| Bed and breakfast'!B15*0.9</f>
        <v>8100</v>
      </c>
      <c r="C14" s="109">
        <f>'C завтраками| Bed and breakfast'!C15*0.9</f>
        <v>8100</v>
      </c>
      <c r="D14" s="109">
        <f>'C завтраками| Bed and breakfast'!D15*0.9</f>
        <v>8370</v>
      </c>
      <c r="E14" s="109">
        <f>'C завтраками| Bed and breakfast'!E15*0.9</f>
        <v>8370</v>
      </c>
      <c r="F14" s="109">
        <f>'C завтраками| Bed and breakfast'!F15*0.9</f>
        <v>10260</v>
      </c>
      <c r="G14" s="109">
        <f>'C завтраками| Bed and breakfast'!G15*0.9</f>
        <v>10260</v>
      </c>
      <c r="H14" s="109">
        <f>'C завтраками| Bed and breakfast'!H15*0.9</f>
        <v>10260</v>
      </c>
      <c r="I14" s="109">
        <f>'C завтраками| Bed and breakfast'!I15*0.9</f>
        <v>11430</v>
      </c>
      <c r="J14" s="109">
        <f>'C завтраками| Bed and breakfast'!J15*0.9</f>
        <v>11430</v>
      </c>
      <c r="K14" s="109">
        <f>'C завтраками| Bed and breakfast'!K15*0.9</f>
        <v>12690</v>
      </c>
      <c r="L14" s="109">
        <f>'C завтраками| Bed and breakfast'!L15*0.9</f>
        <v>15030</v>
      </c>
      <c r="M14" s="109">
        <f>'C завтраками| Bed and breakfast'!M15*0.9</f>
        <v>13050</v>
      </c>
      <c r="N14" s="109">
        <f>'C завтраками| Bed and breakfast'!N15*0.9</f>
        <v>22410</v>
      </c>
      <c r="O14" s="238">
        <f>'C завтраками| Bed and breakfast'!O15*0.9</f>
        <v>26730</v>
      </c>
      <c r="P14" s="238">
        <f>'C завтраками| Bed and breakfast'!P15*0.9</f>
        <v>33750</v>
      </c>
      <c r="Q14" s="238">
        <f>'C завтраками| Bed and breakfast'!Q15*0.9</f>
        <v>33750</v>
      </c>
      <c r="R14" s="238">
        <f>'C завтраками| Bed and breakfast'!R15*0.9</f>
        <v>32580</v>
      </c>
      <c r="S14" s="238">
        <f>'C завтраками| Bed and breakfast'!S15*0.9</f>
        <v>32580</v>
      </c>
      <c r="T14" s="238">
        <f>'C завтраками| Bed and breakfast'!T15*0.9</f>
        <v>36000</v>
      </c>
      <c r="U14" s="238">
        <f>'C завтраками| Bed and breakfast'!U15*0.9</f>
        <v>36000</v>
      </c>
      <c r="V14" s="238">
        <f>'C завтраками| Bed and breakfast'!V15*0.9</f>
        <v>34650</v>
      </c>
      <c r="W14" s="238">
        <f>'C завтраками| Bed and breakfast'!W15*0.9</f>
        <v>34650</v>
      </c>
      <c r="X14" s="238">
        <f>'C завтраками| Bed and breakfast'!X15*0.9</f>
        <v>31410</v>
      </c>
      <c r="Y14" s="109">
        <f>'C завтраками| Bed and breakfast'!Y15*0.9</f>
        <v>24120</v>
      </c>
      <c r="Z14" s="109">
        <f>'C завтраками| Bed and breakfast'!Z15*0.9</f>
        <v>18720</v>
      </c>
      <c r="AA14" s="109">
        <f>'C завтраками| Bed and breakfast'!AA15*0.9</f>
        <v>18090</v>
      </c>
      <c r="AB14" s="109">
        <f>'C завтраками| Bed and breakfast'!AB15*0.9</f>
        <v>18090</v>
      </c>
      <c r="AC14" s="109">
        <f>'C завтраками| Bed and breakfast'!AC15*0.9</f>
        <v>18090</v>
      </c>
      <c r="AD14" s="109">
        <f>'C завтраками| Bed and breakfast'!AD15*0.9</f>
        <v>17460</v>
      </c>
      <c r="AE14" s="109">
        <f>'C завтраками| Bed and breakfast'!AE15*0.9</f>
        <v>17460</v>
      </c>
      <c r="AF14" s="109">
        <f>'C завтраками| Bed and breakfast'!AF15*0.9</f>
        <v>15120</v>
      </c>
      <c r="AG14" s="109">
        <f>'C завтраками| Bed and breakfast'!AG15*0.9</f>
        <v>15120</v>
      </c>
      <c r="AH14" s="109">
        <f>'C завтраками| Bed and breakfast'!AH15*0.9</f>
        <v>15120</v>
      </c>
      <c r="AI14" s="109">
        <f>'C завтраками| Bed and breakfast'!AI15*0.9</f>
        <v>15120</v>
      </c>
      <c r="AJ14" s="109">
        <f>'C завтраками| Bed and breakfast'!AJ15*0.9</f>
        <v>17640</v>
      </c>
      <c r="AK14" s="109">
        <f>'C завтраками| Bed and breakfast'!AK15*0.9</f>
        <v>17640</v>
      </c>
      <c r="AL14" s="109">
        <f>'C завтраками| Bed and breakfast'!AL15*0.9</f>
        <v>20070</v>
      </c>
      <c r="AM14" s="109">
        <f>'C завтраками| Bed and breakfast'!AM15*0.9</f>
        <v>20070</v>
      </c>
      <c r="AN14" s="109">
        <f>'C завтраками| Bed and breakfast'!AN15*0.9</f>
        <v>22770</v>
      </c>
      <c r="AO14" s="109">
        <f>'C завтраками| Bed and breakfast'!AO15*0.9</f>
        <v>22770</v>
      </c>
      <c r="AP14" s="109">
        <f>'C завтраками| Bed and breakfast'!AP15*0.9</f>
        <v>20070</v>
      </c>
      <c r="AQ14" s="109">
        <f>'C завтраками| Bed and breakfast'!AQ15*0.9</f>
        <v>20070</v>
      </c>
      <c r="AR14" s="109">
        <f>'C завтраками| Bed and breakfast'!AR15*0.9</f>
        <v>21420</v>
      </c>
      <c r="AS14" s="109">
        <f>'C завтраками| Bed and breakfast'!AS15*0.9</f>
        <v>21420</v>
      </c>
      <c r="AT14" s="109">
        <f>'C завтраками| Bed and breakfast'!AT15*0.9</f>
        <v>21420</v>
      </c>
      <c r="AU14" s="109">
        <f>'C завтраками| Bed and breakfast'!AU15*0.9</f>
        <v>21420</v>
      </c>
      <c r="AV14" s="109">
        <f>'C завтраками| Bed and breakfast'!AV15*0.9</f>
        <v>21420</v>
      </c>
      <c r="AW14" s="109">
        <f>'C завтраками| Bed and breakfast'!AW15*0.9</f>
        <v>21420</v>
      </c>
      <c r="AX14" s="109">
        <f>'C завтраками| Bed and breakfast'!AX15*0.9</f>
        <v>22770</v>
      </c>
      <c r="AY14" s="109">
        <f>'C завтраками| Bed and breakfast'!AY15*0.9</f>
        <v>22770</v>
      </c>
      <c r="AZ14" s="109">
        <f>'C завтраками| Bed and breakfast'!AZ15*0.9</f>
        <v>22770</v>
      </c>
      <c r="BA14" s="109">
        <f>'C завтраками| Bed and breakfast'!BA15*0.9</f>
        <v>20070</v>
      </c>
      <c r="BB14" s="109">
        <f>'C завтраками| Bed and breakfast'!BB15*0.9</f>
        <v>20070</v>
      </c>
      <c r="BC14" s="109">
        <f>'C завтраками| Bed and breakfast'!BC15*0.9</f>
        <v>20070</v>
      </c>
      <c r="BD14" s="109">
        <f>'C завтраками| Bed and breakfast'!BD15*0.9</f>
        <v>20070</v>
      </c>
      <c r="BE14" s="109">
        <f>'C завтраками| Bed and breakfast'!BE15*0.9</f>
        <v>20070</v>
      </c>
      <c r="BF14" s="109">
        <f>'C завтраками| Bed and breakfast'!BF15*0.9</f>
        <v>21420</v>
      </c>
      <c r="BG14" s="109">
        <f>'C завтраками| Bed and breakfast'!BG15*0.9</f>
        <v>21420</v>
      </c>
      <c r="BH14" s="109">
        <f>'C завтраками| Bed and breakfast'!BH15*0.9</f>
        <v>21420</v>
      </c>
      <c r="BI14" s="109">
        <f>'C завтраками| Bed and breakfast'!BI15*0.9</f>
        <v>24120</v>
      </c>
      <c r="BJ14" s="109">
        <f>'C завтраками| Bed and breakfast'!BJ15*0.9</f>
        <v>24120</v>
      </c>
      <c r="BK14" s="109">
        <f>'C завтраками| Bed and breakfast'!BK15*0.9</f>
        <v>24120</v>
      </c>
      <c r="BL14" s="109">
        <f>'C завтраками| Bed and breakfast'!BL15*0.9</f>
        <v>24120</v>
      </c>
      <c r="BM14" s="109">
        <f>'C завтраками| Bed and breakfast'!BM15*0.9</f>
        <v>24120</v>
      </c>
      <c r="BN14" s="109">
        <f>'C завтраками| Bed and breakfast'!BN15*0.9</f>
        <v>24120</v>
      </c>
      <c r="BO14" s="109">
        <f>'C завтраками| Bed and breakfast'!BO15*0.9</f>
        <v>26280</v>
      </c>
      <c r="BP14" s="109">
        <f>'C завтраками| Bed and breakfast'!BP15*0.9</f>
        <v>26280</v>
      </c>
      <c r="BQ14" s="109">
        <f>'C завтраками| Bed and breakfast'!BQ15*0.9</f>
        <v>29790</v>
      </c>
      <c r="BR14" s="109">
        <f>'C завтраками| Bed and breakfast'!BR15*0.9</f>
        <v>32040</v>
      </c>
      <c r="BS14" s="109">
        <f>'C завтраками| Bed and breakfast'!BS15*0.9</f>
        <v>32040</v>
      </c>
      <c r="BT14" s="109">
        <f>'C завтраками| Bed and breakfast'!BT15*0.9</f>
        <v>32040</v>
      </c>
      <c r="BU14" s="109">
        <f>'C завтраками| Bed and breakfast'!BU15*0.9</f>
        <v>32040</v>
      </c>
      <c r="BV14" s="109">
        <f>'C завтраками| Bed and breakfast'!BV15*0.9</f>
        <v>32040</v>
      </c>
      <c r="BW14" s="109">
        <f>'C завтраками| Bed and breakfast'!BW15*0.9</f>
        <v>24120</v>
      </c>
      <c r="BX14" s="109">
        <f>'C завтраками| Bed and breakfast'!BX15*0.9</f>
        <v>20070</v>
      </c>
      <c r="BY14" s="109">
        <f>'C завтраками| Bed and breakfast'!BY15*0.9</f>
        <v>20070</v>
      </c>
      <c r="BZ14" s="109">
        <f>'C завтраками| Bed and breakfast'!BZ15*0.9</f>
        <v>18720</v>
      </c>
      <c r="CA14" s="109">
        <f>'C завтраками| Bed and breakfast'!CA15*0.9</f>
        <v>18720</v>
      </c>
      <c r="CB14" s="109">
        <f>'C завтраками| Bed and breakfast'!CB15*0.9</f>
        <v>18720</v>
      </c>
      <c r="CC14" s="109">
        <f>'C завтраками| Bed and breakfast'!CC15*0.9</f>
        <v>20070</v>
      </c>
      <c r="CD14" s="109">
        <f>'C завтраками| Bed and breakfast'!CD15*0.9</f>
        <v>20070</v>
      </c>
      <c r="CE14" s="109">
        <f>'C завтраками| Bed and breakfast'!CE15*0.9</f>
        <v>20070</v>
      </c>
      <c r="CF14" s="109">
        <f>'C завтраками| Bed and breakfast'!CF15*0.9</f>
        <v>16830</v>
      </c>
      <c r="CG14" s="109">
        <f>'C завтраками| Bed and breakfast'!CG15*0.9</f>
        <v>13500</v>
      </c>
      <c r="CH14" s="109">
        <f>'C завтраками| Bed and breakfast'!CH15*0.9</f>
        <v>13500</v>
      </c>
      <c r="CI14" s="109">
        <f>'C завтраками| Bed and breakfast'!CI15*0.9</f>
        <v>13500</v>
      </c>
      <c r="CJ14" s="109">
        <f>'C завтраками| Bed and breakfast'!CJ15*0.9</f>
        <v>13500</v>
      </c>
      <c r="CK14" s="109">
        <f>'C завтраками| Bed and breakfast'!CK15*0.9</f>
        <v>13500</v>
      </c>
      <c r="CL14" s="109">
        <f>'C завтраками| Bed and breakfast'!CL15*0.9</f>
        <v>13500</v>
      </c>
      <c r="CM14" s="109">
        <f>'C завтраками| Bed and breakfast'!CM15*0.9</f>
        <v>13500</v>
      </c>
      <c r="CN14" s="109">
        <f>'C завтраками| Bed and breakfast'!CN15*0.9</f>
        <v>13500</v>
      </c>
      <c r="CO14" s="109">
        <f>'C завтраками| Bed and breakfast'!CO15*0.9</f>
        <v>13500</v>
      </c>
      <c r="CP14" s="109">
        <f>'C завтраками| Bed and breakfast'!CP15*0.9</f>
        <v>12870</v>
      </c>
      <c r="CQ14" s="109">
        <f>'C завтраками| Bed and breakfast'!CQ15*0.9</f>
        <v>12870</v>
      </c>
      <c r="CR14" s="109">
        <f>'C завтраками| Bed and breakfast'!CR15*0.9</f>
        <v>12870</v>
      </c>
      <c r="CS14" s="109">
        <f>'C завтраками| Bed and breakfast'!CS15*0.9</f>
        <v>12240</v>
      </c>
      <c r="CT14" s="109">
        <f>'C завтраками| Bed and breakfast'!CT15*0.9</f>
        <v>12240</v>
      </c>
      <c r="CU14" s="109">
        <f>'C завтраками| Bed and breakfast'!CU15*0.9</f>
        <v>12240</v>
      </c>
      <c r="CV14" s="109">
        <f>'C завтраками| Bed and breakfast'!CV15*0.9</f>
        <v>12240</v>
      </c>
      <c r="CW14" s="109">
        <f>'C завтраками| Bed and breakfast'!CW15*0.9</f>
        <v>12240</v>
      </c>
      <c r="CX14" s="109">
        <f>'C завтраками| Bed and breakfast'!CX15*0.9</f>
        <v>12240</v>
      </c>
      <c r="CY14" s="109">
        <f>'C завтраками| Bed and breakfast'!CY15*0.9</f>
        <v>12240</v>
      </c>
      <c r="CZ14" s="109">
        <f>'C завтраками| Bed and breakfast'!CZ15*0.9</f>
        <v>11610</v>
      </c>
      <c r="DA14" s="109">
        <f>'C завтраками| Bed and breakfast'!DA15*0.9</f>
        <v>11610</v>
      </c>
      <c r="DB14" s="109">
        <f>'C завтраками| Bed and breakfast'!DB15*0.9</f>
        <v>11610</v>
      </c>
      <c r="DC14" s="109">
        <f>'C завтраками| Bed and breakfast'!DC15*0.9</f>
        <v>10800</v>
      </c>
      <c r="DD14" s="109">
        <f>'C завтраками| Bed and breakfast'!DD15*0.9</f>
        <v>10800</v>
      </c>
      <c r="DE14" s="109">
        <f>'C завтраками| Bed and breakfast'!DE15*0.9</f>
        <v>10800</v>
      </c>
      <c r="DF14" s="109">
        <f>'C завтраками| Bed and breakfast'!DF15*0.9</f>
        <v>10800</v>
      </c>
      <c r="DG14" s="109">
        <f>'C завтраками| Bed and breakfast'!DG15*0.9</f>
        <v>10800</v>
      </c>
      <c r="DH14" s="109">
        <f>'C завтраками| Bed and breakfast'!DH15*0.9</f>
        <v>10350</v>
      </c>
      <c r="DI14" s="109">
        <f>'C завтраками| Bed and breakfast'!DI15*0.9</f>
        <v>10350</v>
      </c>
      <c r="DJ14" s="109">
        <f>'C завтраками| Bed and breakfast'!DJ15*0.9</f>
        <v>10350</v>
      </c>
      <c r="DK14" s="109">
        <f>'C завтраками| Bed and breakfast'!DK15*0.9</f>
        <v>10350</v>
      </c>
      <c r="DL14" s="109">
        <f>'C завтраками| Bed and breakfast'!DL15*0.9</f>
        <v>10350</v>
      </c>
      <c r="DM14" s="109">
        <f>'C завтраками| Bed and breakfast'!DM15*0.9</f>
        <v>10350</v>
      </c>
      <c r="DN14" s="109">
        <f>'C завтраками| Bed and breakfast'!DN15*0.9</f>
        <v>8550</v>
      </c>
    </row>
    <row r="15" spans="1:118">
      <c r="A15" s="64" t="s">
        <v>7</v>
      </c>
      <c r="B15" s="109"/>
      <c r="C15" s="109"/>
      <c r="D15" s="109"/>
      <c r="E15" s="109"/>
      <c r="F15" s="109"/>
      <c r="G15" s="109"/>
      <c r="H15" s="109"/>
      <c r="I15" s="109"/>
      <c r="J15" s="109"/>
      <c r="K15" s="109"/>
      <c r="L15" s="109"/>
      <c r="M15" s="109"/>
      <c r="N15" s="109"/>
      <c r="O15" s="238"/>
      <c r="P15" s="238"/>
      <c r="Q15" s="238"/>
      <c r="R15" s="238"/>
      <c r="S15" s="238"/>
      <c r="T15" s="238"/>
      <c r="U15" s="238"/>
      <c r="V15" s="238"/>
      <c r="W15" s="238"/>
      <c r="X15" s="238"/>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row>
    <row r="16" spans="1:118">
      <c r="A16" s="64">
        <v>1</v>
      </c>
      <c r="B16" s="109">
        <f>'C завтраками| Bed and breakfast'!B17*0.9</f>
        <v>10350</v>
      </c>
      <c r="C16" s="109">
        <f>'C завтраками| Bed and breakfast'!C17*0.9</f>
        <v>10350</v>
      </c>
      <c r="D16" s="109">
        <f>'C завтраками| Bed and breakfast'!D17*0.9</f>
        <v>10620</v>
      </c>
      <c r="E16" s="109">
        <f>'C завтраками| Bed and breakfast'!E17*0.9</f>
        <v>10620</v>
      </c>
      <c r="F16" s="109">
        <f>'C завтраками| Bed and breakfast'!F17*0.9</f>
        <v>12510</v>
      </c>
      <c r="G16" s="109">
        <f>'C завтраками| Bed and breakfast'!G17*0.9</f>
        <v>12510</v>
      </c>
      <c r="H16" s="109">
        <f>'C завтраками| Bed and breakfast'!H17*0.9</f>
        <v>12510</v>
      </c>
      <c r="I16" s="109">
        <f>'C завтраками| Bed and breakfast'!I17*0.9</f>
        <v>13680</v>
      </c>
      <c r="J16" s="109">
        <f>'C завтраками| Bed and breakfast'!J17*0.9</f>
        <v>13680</v>
      </c>
      <c r="K16" s="109">
        <f>'C завтраками| Bed and breakfast'!K17*0.9</f>
        <v>14940</v>
      </c>
      <c r="L16" s="109">
        <f>'C завтраками| Bed and breakfast'!L17*0.9</f>
        <v>17280</v>
      </c>
      <c r="M16" s="109">
        <f>'C завтраками| Bed and breakfast'!M17*0.9</f>
        <v>15300</v>
      </c>
      <c r="N16" s="109">
        <f>'C завтраками| Bed and breakfast'!N17*0.9</f>
        <v>26910</v>
      </c>
      <c r="O16" s="238">
        <f>'C завтраками| Bed and breakfast'!O17*0.9</f>
        <v>31230</v>
      </c>
      <c r="P16" s="238">
        <f>'C завтраками| Bed and breakfast'!P17*0.9</f>
        <v>38250</v>
      </c>
      <c r="Q16" s="238">
        <f>'C завтраками| Bed and breakfast'!Q17*0.9</f>
        <v>38250</v>
      </c>
      <c r="R16" s="238">
        <f>'C завтраками| Bed and breakfast'!R17*0.9</f>
        <v>37080</v>
      </c>
      <c r="S16" s="238">
        <f>'C завтраками| Bed and breakfast'!S17*0.9</f>
        <v>37080</v>
      </c>
      <c r="T16" s="238">
        <f>'C завтраками| Bed and breakfast'!T17*0.9</f>
        <v>40500</v>
      </c>
      <c r="U16" s="238">
        <f>'C завтраками| Bed and breakfast'!U17*0.9</f>
        <v>40500</v>
      </c>
      <c r="V16" s="238">
        <f>'C завтраками| Bed and breakfast'!V17*0.9</f>
        <v>39150</v>
      </c>
      <c r="W16" s="238">
        <f>'C завтраками| Bed and breakfast'!W17*0.9</f>
        <v>39150</v>
      </c>
      <c r="X16" s="238">
        <f>'C завтраками| Bed and breakfast'!X17*0.9</f>
        <v>35910</v>
      </c>
      <c r="Y16" s="109">
        <f>'C завтраками| Bed and breakfast'!Y17*0.9</f>
        <v>28755</v>
      </c>
      <c r="Z16" s="109">
        <f>'C завтраками| Bed and breakfast'!Z17*0.9</f>
        <v>23355</v>
      </c>
      <c r="AA16" s="109">
        <f>'C завтраками| Bed and breakfast'!AA17*0.9</f>
        <v>22725</v>
      </c>
      <c r="AB16" s="109">
        <f>'C завтраками| Bed and breakfast'!AB17*0.9</f>
        <v>22725</v>
      </c>
      <c r="AC16" s="109">
        <f>'C завтраками| Bed and breakfast'!AC17*0.9</f>
        <v>22725</v>
      </c>
      <c r="AD16" s="109">
        <f>'C завтраками| Bed and breakfast'!AD17*0.9</f>
        <v>22095</v>
      </c>
      <c r="AE16" s="109">
        <f>'C завтраками| Bed and breakfast'!AE17*0.9</f>
        <v>22095</v>
      </c>
      <c r="AF16" s="109">
        <f>'C завтраками| Bed and breakfast'!AF17*0.9</f>
        <v>19755</v>
      </c>
      <c r="AG16" s="109">
        <f>'C завтраками| Bed and breakfast'!AG17*0.9</f>
        <v>19755</v>
      </c>
      <c r="AH16" s="109">
        <f>'C завтраками| Bed and breakfast'!AH17*0.9</f>
        <v>19755</v>
      </c>
      <c r="AI16" s="109">
        <f>'C завтраками| Bed and breakfast'!AI17*0.9</f>
        <v>19755</v>
      </c>
      <c r="AJ16" s="109">
        <f>'C завтраками| Bed and breakfast'!AJ17*0.9</f>
        <v>22275</v>
      </c>
      <c r="AK16" s="109">
        <f>'C завтраками| Bed and breakfast'!AK17*0.9</f>
        <v>22275</v>
      </c>
      <c r="AL16" s="109">
        <f>'C завтраками| Bed and breakfast'!AL17*0.9</f>
        <v>24705</v>
      </c>
      <c r="AM16" s="109">
        <f>'C завтраками| Bed and breakfast'!AM17*0.9</f>
        <v>24705</v>
      </c>
      <c r="AN16" s="109">
        <f>'C завтраками| Bed and breakfast'!AN17*0.9</f>
        <v>27405</v>
      </c>
      <c r="AO16" s="109">
        <f>'C завтраками| Bed and breakfast'!AO17*0.9</f>
        <v>27405</v>
      </c>
      <c r="AP16" s="109">
        <f>'C завтраками| Bed and breakfast'!AP17*0.9</f>
        <v>24705</v>
      </c>
      <c r="AQ16" s="109">
        <f>'C завтраками| Bed and breakfast'!AQ17*0.9</f>
        <v>24705</v>
      </c>
      <c r="AR16" s="109">
        <f>'C завтраками| Bed and breakfast'!AR17*0.9</f>
        <v>26055</v>
      </c>
      <c r="AS16" s="109">
        <f>'C завтраками| Bed and breakfast'!AS17*0.9</f>
        <v>26055</v>
      </c>
      <c r="AT16" s="109">
        <f>'C завтраками| Bed and breakfast'!AT17*0.9</f>
        <v>26055</v>
      </c>
      <c r="AU16" s="109">
        <f>'C завтраками| Bed and breakfast'!AU17*0.9</f>
        <v>26055</v>
      </c>
      <c r="AV16" s="109">
        <f>'C завтраками| Bed and breakfast'!AV17*0.9</f>
        <v>26055</v>
      </c>
      <c r="AW16" s="109">
        <f>'C завтраками| Bed and breakfast'!AW17*0.9</f>
        <v>26055</v>
      </c>
      <c r="AX16" s="109">
        <f>'C завтраками| Bed and breakfast'!AX17*0.9</f>
        <v>27405</v>
      </c>
      <c r="AY16" s="109">
        <f>'C завтраками| Bed and breakfast'!AY17*0.9</f>
        <v>27405</v>
      </c>
      <c r="AZ16" s="109">
        <f>'C завтраками| Bed and breakfast'!AZ17*0.9</f>
        <v>27405</v>
      </c>
      <c r="BA16" s="109">
        <f>'C завтраками| Bed and breakfast'!BA17*0.9</f>
        <v>24705</v>
      </c>
      <c r="BB16" s="109">
        <f>'C завтраками| Bed and breakfast'!BB17*0.9</f>
        <v>24705</v>
      </c>
      <c r="BC16" s="109">
        <f>'C завтраками| Bed and breakfast'!BC17*0.9</f>
        <v>24705</v>
      </c>
      <c r="BD16" s="109">
        <f>'C завтраками| Bed and breakfast'!BD17*0.9</f>
        <v>24705</v>
      </c>
      <c r="BE16" s="109">
        <f>'C завтраками| Bed and breakfast'!BE17*0.9</f>
        <v>24705</v>
      </c>
      <c r="BF16" s="109">
        <f>'C завтраками| Bed and breakfast'!BF17*0.9</f>
        <v>26055</v>
      </c>
      <c r="BG16" s="109">
        <f>'C завтраками| Bed and breakfast'!BG17*0.9</f>
        <v>26055</v>
      </c>
      <c r="BH16" s="109">
        <f>'C завтраками| Bed and breakfast'!BH17*0.9</f>
        <v>26055</v>
      </c>
      <c r="BI16" s="109">
        <f>'C завтраками| Bed and breakfast'!BI17*0.9</f>
        <v>28755</v>
      </c>
      <c r="BJ16" s="109">
        <f>'C завтраками| Bed and breakfast'!BJ17*0.9</f>
        <v>28755</v>
      </c>
      <c r="BK16" s="109">
        <f>'C завтраками| Bed and breakfast'!BK17*0.9</f>
        <v>28755</v>
      </c>
      <c r="BL16" s="109">
        <f>'C завтраками| Bed and breakfast'!BL17*0.9</f>
        <v>28755</v>
      </c>
      <c r="BM16" s="109">
        <f>'C завтраками| Bed and breakfast'!BM17*0.9</f>
        <v>28755</v>
      </c>
      <c r="BN16" s="109">
        <f>'C завтраками| Bed and breakfast'!BN17*0.9</f>
        <v>28755</v>
      </c>
      <c r="BO16" s="109">
        <f>'C завтраками| Bed and breakfast'!BO17*0.9</f>
        <v>30915</v>
      </c>
      <c r="BP16" s="109">
        <f>'C завтраками| Bed and breakfast'!BP17*0.9</f>
        <v>30915</v>
      </c>
      <c r="BQ16" s="109">
        <f>'C завтраками| Bed and breakfast'!BQ17*0.9</f>
        <v>34425</v>
      </c>
      <c r="BR16" s="109">
        <f>'C завтраками| Bed and breakfast'!BR17*0.9</f>
        <v>36675</v>
      </c>
      <c r="BS16" s="109">
        <f>'C завтраками| Bed and breakfast'!BS17*0.9</f>
        <v>36675</v>
      </c>
      <c r="BT16" s="109">
        <f>'C завтраками| Bed and breakfast'!BT17*0.9</f>
        <v>36675</v>
      </c>
      <c r="BU16" s="109">
        <f>'C завтраками| Bed and breakfast'!BU17*0.9</f>
        <v>36675</v>
      </c>
      <c r="BV16" s="109">
        <f>'C завтраками| Bed and breakfast'!BV17*0.9</f>
        <v>36675</v>
      </c>
      <c r="BW16" s="109">
        <f>'C завтраками| Bed and breakfast'!BW17*0.9</f>
        <v>28755</v>
      </c>
      <c r="BX16" s="109">
        <f>'C завтраками| Bed and breakfast'!BX17*0.9</f>
        <v>24705</v>
      </c>
      <c r="BY16" s="109">
        <f>'C завтраками| Bed and breakfast'!BY17*0.9</f>
        <v>24705</v>
      </c>
      <c r="BZ16" s="109">
        <f>'C завтраками| Bed and breakfast'!BZ17*0.9</f>
        <v>23355</v>
      </c>
      <c r="CA16" s="109">
        <f>'C завтраками| Bed and breakfast'!CA17*0.9</f>
        <v>23355</v>
      </c>
      <c r="CB16" s="109">
        <f>'C завтраками| Bed and breakfast'!CB17*0.9</f>
        <v>23355</v>
      </c>
      <c r="CC16" s="109">
        <f>'C завтраками| Bed and breakfast'!CC17*0.9</f>
        <v>24705</v>
      </c>
      <c r="CD16" s="109">
        <f>'C завтраками| Bed and breakfast'!CD17*0.9</f>
        <v>24705</v>
      </c>
      <c r="CE16" s="109">
        <f>'C завтраками| Bed and breakfast'!CE17*0.9</f>
        <v>24705</v>
      </c>
      <c r="CF16" s="109">
        <f>'C завтраками| Bed and breakfast'!CF17*0.9</f>
        <v>21465</v>
      </c>
      <c r="CG16" s="109">
        <f>'C завтраками| Bed and breakfast'!CG17*0.9</f>
        <v>16785</v>
      </c>
      <c r="CH16" s="109">
        <f>'C завтраками| Bed and breakfast'!CH17*0.9</f>
        <v>16785</v>
      </c>
      <c r="CI16" s="109">
        <f>'C завтраками| Bed and breakfast'!CI17*0.9</f>
        <v>16785</v>
      </c>
      <c r="CJ16" s="109">
        <f>'C завтраками| Bed and breakfast'!CJ17*0.9</f>
        <v>16785</v>
      </c>
      <c r="CK16" s="109">
        <f>'C завтраками| Bed and breakfast'!CK17*0.9</f>
        <v>16785</v>
      </c>
      <c r="CL16" s="109">
        <f>'C завтраками| Bed and breakfast'!CL17*0.9</f>
        <v>16785</v>
      </c>
      <c r="CM16" s="109">
        <f>'C завтраками| Bed and breakfast'!CM17*0.9</f>
        <v>16785</v>
      </c>
      <c r="CN16" s="109">
        <f>'C завтраками| Bed and breakfast'!CN17*0.9</f>
        <v>16785</v>
      </c>
      <c r="CO16" s="109">
        <f>'C завтраками| Bed and breakfast'!CO17*0.9</f>
        <v>16785</v>
      </c>
      <c r="CP16" s="109">
        <f>'C завтраками| Bed and breakfast'!CP17*0.9</f>
        <v>16155</v>
      </c>
      <c r="CQ16" s="109">
        <f>'C завтраками| Bed and breakfast'!CQ17*0.9</f>
        <v>16155</v>
      </c>
      <c r="CR16" s="109">
        <f>'C завтраками| Bed and breakfast'!CR17*0.9</f>
        <v>16155</v>
      </c>
      <c r="CS16" s="109">
        <f>'C завтраками| Bed and breakfast'!CS17*0.9</f>
        <v>15525</v>
      </c>
      <c r="CT16" s="109">
        <f>'C завтраками| Bed and breakfast'!CT17*0.9</f>
        <v>15525</v>
      </c>
      <c r="CU16" s="109">
        <f>'C завтраками| Bed and breakfast'!CU17*0.9</f>
        <v>15525</v>
      </c>
      <c r="CV16" s="109">
        <f>'C завтраками| Bed and breakfast'!CV17*0.9</f>
        <v>15525</v>
      </c>
      <c r="CW16" s="109">
        <f>'C завтраками| Bed and breakfast'!CW17*0.9</f>
        <v>15525</v>
      </c>
      <c r="CX16" s="109">
        <f>'C завтраками| Bed and breakfast'!CX17*0.9</f>
        <v>15525</v>
      </c>
      <c r="CY16" s="109">
        <f>'C завтраками| Bed and breakfast'!CY17*0.9</f>
        <v>15525</v>
      </c>
      <c r="CZ16" s="109">
        <f>'C завтраками| Bed and breakfast'!CZ17*0.9</f>
        <v>14895</v>
      </c>
      <c r="DA16" s="109">
        <f>'C завтраками| Bed and breakfast'!DA17*0.9</f>
        <v>14895</v>
      </c>
      <c r="DB16" s="109">
        <f>'C завтраками| Bed and breakfast'!DB17*0.9</f>
        <v>14895</v>
      </c>
      <c r="DC16" s="109">
        <f>'C завтраками| Bed and breakfast'!DC17*0.9</f>
        <v>13365</v>
      </c>
      <c r="DD16" s="109">
        <f>'C завтраками| Bed and breakfast'!DD17*0.9</f>
        <v>13365</v>
      </c>
      <c r="DE16" s="109">
        <f>'C завтраками| Bed and breakfast'!DE17*0.9</f>
        <v>13365</v>
      </c>
      <c r="DF16" s="109">
        <f>'C завтраками| Bed and breakfast'!DF17*0.9</f>
        <v>13365</v>
      </c>
      <c r="DG16" s="109">
        <f>'C завтраками| Bed and breakfast'!DG17*0.9</f>
        <v>13365</v>
      </c>
      <c r="DH16" s="109">
        <f>'C завтраками| Bed and breakfast'!DH17*0.9</f>
        <v>12915</v>
      </c>
      <c r="DI16" s="109">
        <f>'C завтраками| Bed and breakfast'!DI17*0.9</f>
        <v>12915</v>
      </c>
      <c r="DJ16" s="109">
        <f>'C завтраками| Bed and breakfast'!DJ17*0.9</f>
        <v>12915</v>
      </c>
      <c r="DK16" s="109">
        <f>'C завтраками| Bed and breakfast'!DK17*0.9</f>
        <v>12915</v>
      </c>
      <c r="DL16" s="109">
        <f>'C завтраками| Bed and breakfast'!DL17*0.9</f>
        <v>12915</v>
      </c>
      <c r="DM16" s="109">
        <f>'C завтраками| Bed and breakfast'!DM17*0.9</f>
        <v>12915</v>
      </c>
      <c r="DN16" s="109">
        <f>'C завтраками| Bed and breakfast'!DN17*0.9</f>
        <v>11115</v>
      </c>
    </row>
    <row r="17" spans="1:118">
      <c r="A17" s="64">
        <v>2</v>
      </c>
      <c r="B17" s="109">
        <f>'C завтраками| Bed and breakfast'!B18*0.9</f>
        <v>11700</v>
      </c>
      <c r="C17" s="109">
        <f>'C завтраками| Bed and breakfast'!C18*0.9</f>
        <v>11700</v>
      </c>
      <c r="D17" s="109">
        <f>'C завтраками| Bed and breakfast'!D18*0.9</f>
        <v>11970</v>
      </c>
      <c r="E17" s="109">
        <f>'C завтраками| Bed and breakfast'!E18*0.9</f>
        <v>11970</v>
      </c>
      <c r="F17" s="109">
        <f>'C завтраками| Bed and breakfast'!F18*0.9</f>
        <v>13860</v>
      </c>
      <c r="G17" s="109">
        <f>'C завтраками| Bed and breakfast'!G18*0.9</f>
        <v>13860</v>
      </c>
      <c r="H17" s="109">
        <f>'C завтраками| Bed and breakfast'!H18*0.9</f>
        <v>13860</v>
      </c>
      <c r="I17" s="109">
        <f>'C завтраками| Bed and breakfast'!I18*0.9</f>
        <v>15030</v>
      </c>
      <c r="J17" s="109">
        <f>'C завтраками| Bed and breakfast'!J18*0.9</f>
        <v>15030</v>
      </c>
      <c r="K17" s="109">
        <f>'C завтраками| Bed and breakfast'!K18*0.9</f>
        <v>16290</v>
      </c>
      <c r="L17" s="109">
        <f>'C завтраками| Bed and breakfast'!L18*0.9</f>
        <v>18630</v>
      </c>
      <c r="M17" s="109">
        <f>'C завтраками| Bed and breakfast'!M18*0.9</f>
        <v>16650</v>
      </c>
      <c r="N17" s="109">
        <f>'C завтраками| Bed and breakfast'!N18*0.9</f>
        <v>28710</v>
      </c>
      <c r="O17" s="238">
        <f>'C завтраками| Bed and breakfast'!O18*0.9</f>
        <v>33030</v>
      </c>
      <c r="P17" s="238">
        <f>'C завтраками| Bed and breakfast'!P18*0.9</f>
        <v>40050</v>
      </c>
      <c r="Q17" s="238">
        <f>'C завтраками| Bed and breakfast'!Q18*0.9</f>
        <v>40050</v>
      </c>
      <c r="R17" s="238">
        <f>'C завтраками| Bed and breakfast'!R18*0.9</f>
        <v>38880</v>
      </c>
      <c r="S17" s="238">
        <f>'C завтраками| Bed and breakfast'!S18*0.9</f>
        <v>38880</v>
      </c>
      <c r="T17" s="238">
        <f>'C завтраками| Bed and breakfast'!T18*0.9</f>
        <v>42300</v>
      </c>
      <c r="U17" s="238">
        <f>'C завтраками| Bed and breakfast'!U18*0.9</f>
        <v>42300</v>
      </c>
      <c r="V17" s="238">
        <f>'C завтраками| Bed and breakfast'!V18*0.9</f>
        <v>40950</v>
      </c>
      <c r="W17" s="238">
        <f>'C завтраками| Bed and breakfast'!W18*0.9</f>
        <v>40950</v>
      </c>
      <c r="X17" s="238">
        <f>'C завтраками| Bed and breakfast'!X18*0.9</f>
        <v>37710</v>
      </c>
      <c r="Y17" s="109">
        <f>'C завтраками| Bed and breakfast'!Y18*0.9</f>
        <v>30420</v>
      </c>
      <c r="Z17" s="109">
        <f>'C завтраками| Bed and breakfast'!Z18*0.9</f>
        <v>25020</v>
      </c>
      <c r="AA17" s="109">
        <f>'C завтраками| Bed and breakfast'!AA18*0.9</f>
        <v>24390</v>
      </c>
      <c r="AB17" s="109">
        <f>'C завтраками| Bed and breakfast'!AB18*0.9</f>
        <v>24390</v>
      </c>
      <c r="AC17" s="109">
        <f>'C завтраками| Bed and breakfast'!AC18*0.9</f>
        <v>24390</v>
      </c>
      <c r="AD17" s="109">
        <f>'C завтраками| Bed and breakfast'!AD18*0.9</f>
        <v>23760</v>
      </c>
      <c r="AE17" s="109">
        <f>'C завтраками| Bed and breakfast'!AE18*0.9</f>
        <v>23760</v>
      </c>
      <c r="AF17" s="109">
        <f>'C завтраками| Bed and breakfast'!AF18*0.9</f>
        <v>21420</v>
      </c>
      <c r="AG17" s="109">
        <f>'C завтраками| Bed and breakfast'!AG18*0.9</f>
        <v>21420</v>
      </c>
      <c r="AH17" s="109">
        <f>'C завтраками| Bed and breakfast'!AH18*0.9</f>
        <v>21420</v>
      </c>
      <c r="AI17" s="109">
        <f>'C завтраками| Bed and breakfast'!AI18*0.9</f>
        <v>21420</v>
      </c>
      <c r="AJ17" s="109">
        <f>'C завтраками| Bed and breakfast'!AJ18*0.9</f>
        <v>23940</v>
      </c>
      <c r="AK17" s="109">
        <f>'C завтраками| Bed and breakfast'!AK18*0.9</f>
        <v>23940</v>
      </c>
      <c r="AL17" s="109">
        <f>'C завтраками| Bed and breakfast'!AL18*0.9</f>
        <v>26370</v>
      </c>
      <c r="AM17" s="109">
        <f>'C завтраками| Bed and breakfast'!AM18*0.9</f>
        <v>26370</v>
      </c>
      <c r="AN17" s="109">
        <f>'C завтраками| Bed and breakfast'!AN18*0.9</f>
        <v>29070</v>
      </c>
      <c r="AO17" s="109">
        <f>'C завтраками| Bed and breakfast'!AO18*0.9</f>
        <v>29070</v>
      </c>
      <c r="AP17" s="109">
        <f>'C завтраками| Bed and breakfast'!AP18*0.9</f>
        <v>26370</v>
      </c>
      <c r="AQ17" s="109">
        <f>'C завтраками| Bed and breakfast'!AQ18*0.9</f>
        <v>26370</v>
      </c>
      <c r="AR17" s="109">
        <f>'C завтраками| Bed and breakfast'!AR18*0.9</f>
        <v>27720</v>
      </c>
      <c r="AS17" s="109">
        <f>'C завтраками| Bed and breakfast'!AS18*0.9</f>
        <v>27720</v>
      </c>
      <c r="AT17" s="109">
        <f>'C завтраками| Bed and breakfast'!AT18*0.9</f>
        <v>27720</v>
      </c>
      <c r="AU17" s="109">
        <f>'C завтраками| Bed and breakfast'!AU18*0.9</f>
        <v>27720</v>
      </c>
      <c r="AV17" s="109">
        <f>'C завтраками| Bed and breakfast'!AV18*0.9</f>
        <v>27720</v>
      </c>
      <c r="AW17" s="109">
        <f>'C завтраками| Bed and breakfast'!AW18*0.9</f>
        <v>27720</v>
      </c>
      <c r="AX17" s="109">
        <f>'C завтраками| Bed and breakfast'!AX18*0.9</f>
        <v>29070</v>
      </c>
      <c r="AY17" s="109">
        <f>'C завтраками| Bed and breakfast'!AY18*0.9</f>
        <v>29070</v>
      </c>
      <c r="AZ17" s="109">
        <f>'C завтраками| Bed and breakfast'!AZ18*0.9</f>
        <v>29070</v>
      </c>
      <c r="BA17" s="109">
        <f>'C завтраками| Bed and breakfast'!BA18*0.9</f>
        <v>26370</v>
      </c>
      <c r="BB17" s="109">
        <f>'C завтраками| Bed and breakfast'!BB18*0.9</f>
        <v>26370</v>
      </c>
      <c r="BC17" s="109">
        <f>'C завтраками| Bed and breakfast'!BC18*0.9</f>
        <v>26370</v>
      </c>
      <c r="BD17" s="109">
        <f>'C завтраками| Bed and breakfast'!BD18*0.9</f>
        <v>26370</v>
      </c>
      <c r="BE17" s="109">
        <f>'C завтраками| Bed and breakfast'!BE18*0.9</f>
        <v>26370</v>
      </c>
      <c r="BF17" s="109">
        <f>'C завтраками| Bed and breakfast'!BF18*0.9</f>
        <v>27720</v>
      </c>
      <c r="BG17" s="109">
        <f>'C завтраками| Bed and breakfast'!BG18*0.9</f>
        <v>27720</v>
      </c>
      <c r="BH17" s="109">
        <f>'C завтраками| Bed and breakfast'!BH18*0.9</f>
        <v>27720</v>
      </c>
      <c r="BI17" s="109">
        <f>'C завтраками| Bed and breakfast'!BI18*0.9</f>
        <v>30420</v>
      </c>
      <c r="BJ17" s="109">
        <f>'C завтраками| Bed and breakfast'!BJ18*0.9</f>
        <v>30420</v>
      </c>
      <c r="BK17" s="109">
        <f>'C завтраками| Bed and breakfast'!BK18*0.9</f>
        <v>30420</v>
      </c>
      <c r="BL17" s="109">
        <f>'C завтраками| Bed and breakfast'!BL18*0.9</f>
        <v>30420</v>
      </c>
      <c r="BM17" s="109">
        <f>'C завтраками| Bed and breakfast'!BM18*0.9</f>
        <v>30420</v>
      </c>
      <c r="BN17" s="109">
        <f>'C завтраками| Bed and breakfast'!BN18*0.9</f>
        <v>30420</v>
      </c>
      <c r="BO17" s="109">
        <f>'C завтраками| Bed and breakfast'!BO18*0.9</f>
        <v>32580</v>
      </c>
      <c r="BP17" s="109">
        <f>'C завтраками| Bed and breakfast'!BP18*0.9</f>
        <v>32580</v>
      </c>
      <c r="BQ17" s="109">
        <f>'C завтраками| Bed and breakfast'!BQ18*0.9</f>
        <v>36090</v>
      </c>
      <c r="BR17" s="109">
        <f>'C завтраками| Bed and breakfast'!BR18*0.9</f>
        <v>38340</v>
      </c>
      <c r="BS17" s="109">
        <f>'C завтраками| Bed and breakfast'!BS18*0.9</f>
        <v>38340</v>
      </c>
      <c r="BT17" s="109">
        <f>'C завтраками| Bed and breakfast'!BT18*0.9</f>
        <v>38340</v>
      </c>
      <c r="BU17" s="109">
        <f>'C завтраками| Bed and breakfast'!BU18*0.9</f>
        <v>38340</v>
      </c>
      <c r="BV17" s="109">
        <f>'C завтраками| Bed and breakfast'!BV18*0.9</f>
        <v>38340</v>
      </c>
      <c r="BW17" s="109">
        <f>'C завтраками| Bed and breakfast'!BW18*0.9</f>
        <v>30420</v>
      </c>
      <c r="BX17" s="109">
        <f>'C завтраками| Bed and breakfast'!BX18*0.9</f>
        <v>26370</v>
      </c>
      <c r="BY17" s="109">
        <f>'C завтраками| Bed and breakfast'!BY18*0.9</f>
        <v>26370</v>
      </c>
      <c r="BZ17" s="109">
        <f>'C завтраками| Bed and breakfast'!BZ18*0.9</f>
        <v>25020</v>
      </c>
      <c r="CA17" s="109">
        <f>'C завтраками| Bed and breakfast'!CA18*0.9</f>
        <v>25020</v>
      </c>
      <c r="CB17" s="109">
        <f>'C завтраками| Bed and breakfast'!CB18*0.9</f>
        <v>25020</v>
      </c>
      <c r="CC17" s="109">
        <f>'C завтраками| Bed and breakfast'!CC18*0.9</f>
        <v>26370</v>
      </c>
      <c r="CD17" s="109">
        <f>'C завтраками| Bed and breakfast'!CD18*0.9</f>
        <v>26370</v>
      </c>
      <c r="CE17" s="109">
        <f>'C завтраками| Bed and breakfast'!CE18*0.9</f>
        <v>26370</v>
      </c>
      <c r="CF17" s="109">
        <f>'C завтраками| Bed and breakfast'!CF18*0.9</f>
        <v>23130</v>
      </c>
      <c r="CG17" s="109">
        <f>'C завтраками| Bed and breakfast'!CG18*0.9</f>
        <v>18450</v>
      </c>
      <c r="CH17" s="109">
        <f>'C завтраками| Bed and breakfast'!CH18*0.9</f>
        <v>18450</v>
      </c>
      <c r="CI17" s="109">
        <f>'C завтраками| Bed and breakfast'!CI18*0.9</f>
        <v>18450</v>
      </c>
      <c r="CJ17" s="109">
        <f>'C завтраками| Bed and breakfast'!CJ18*0.9</f>
        <v>18450</v>
      </c>
      <c r="CK17" s="109">
        <f>'C завтраками| Bed and breakfast'!CK18*0.9</f>
        <v>18450</v>
      </c>
      <c r="CL17" s="109">
        <f>'C завтраками| Bed and breakfast'!CL18*0.9</f>
        <v>18450</v>
      </c>
      <c r="CM17" s="109">
        <f>'C завтраками| Bed and breakfast'!CM18*0.9</f>
        <v>18450</v>
      </c>
      <c r="CN17" s="109">
        <f>'C завтраками| Bed and breakfast'!CN18*0.9</f>
        <v>18450</v>
      </c>
      <c r="CO17" s="109">
        <f>'C завтраками| Bed and breakfast'!CO18*0.9</f>
        <v>18450</v>
      </c>
      <c r="CP17" s="109">
        <f>'C завтраками| Bed and breakfast'!CP18*0.9</f>
        <v>17820</v>
      </c>
      <c r="CQ17" s="109">
        <f>'C завтраками| Bed and breakfast'!CQ18*0.9</f>
        <v>17820</v>
      </c>
      <c r="CR17" s="109">
        <f>'C завтраками| Bed and breakfast'!CR18*0.9</f>
        <v>17820</v>
      </c>
      <c r="CS17" s="109">
        <f>'C завтраками| Bed and breakfast'!CS18*0.9</f>
        <v>17190</v>
      </c>
      <c r="CT17" s="109">
        <f>'C завтраками| Bed and breakfast'!CT18*0.9</f>
        <v>17190</v>
      </c>
      <c r="CU17" s="109">
        <f>'C завтраками| Bed and breakfast'!CU18*0.9</f>
        <v>17190</v>
      </c>
      <c r="CV17" s="109">
        <f>'C завтраками| Bed and breakfast'!CV18*0.9</f>
        <v>17190</v>
      </c>
      <c r="CW17" s="109">
        <f>'C завтраками| Bed and breakfast'!CW18*0.9</f>
        <v>17190</v>
      </c>
      <c r="CX17" s="109">
        <f>'C завтраками| Bed and breakfast'!CX18*0.9</f>
        <v>17190</v>
      </c>
      <c r="CY17" s="109">
        <f>'C завтраками| Bed and breakfast'!CY18*0.9</f>
        <v>17190</v>
      </c>
      <c r="CZ17" s="109">
        <f>'C завтраками| Bed and breakfast'!CZ18*0.9</f>
        <v>16560</v>
      </c>
      <c r="DA17" s="109">
        <f>'C завтраками| Bed and breakfast'!DA18*0.9</f>
        <v>16560</v>
      </c>
      <c r="DB17" s="109">
        <f>'C завтраками| Bed and breakfast'!DB18*0.9</f>
        <v>16560</v>
      </c>
      <c r="DC17" s="109">
        <f>'C завтраками| Bed and breakfast'!DC18*0.9</f>
        <v>14850</v>
      </c>
      <c r="DD17" s="109">
        <f>'C завтраками| Bed and breakfast'!DD18*0.9</f>
        <v>14850</v>
      </c>
      <c r="DE17" s="109">
        <f>'C завтраками| Bed and breakfast'!DE18*0.9</f>
        <v>14850</v>
      </c>
      <c r="DF17" s="109">
        <f>'C завтраками| Bed and breakfast'!DF18*0.9</f>
        <v>14850</v>
      </c>
      <c r="DG17" s="109">
        <f>'C завтраками| Bed and breakfast'!DG18*0.9</f>
        <v>14850</v>
      </c>
      <c r="DH17" s="109">
        <f>'C завтраками| Bed and breakfast'!DH18*0.9</f>
        <v>14400</v>
      </c>
      <c r="DI17" s="109">
        <f>'C завтраками| Bed and breakfast'!DI18*0.9</f>
        <v>14400</v>
      </c>
      <c r="DJ17" s="109">
        <f>'C завтраками| Bed and breakfast'!DJ18*0.9</f>
        <v>14400</v>
      </c>
      <c r="DK17" s="109">
        <f>'C завтраками| Bed and breakfast'!DK18*0.9</f>
        <v>14400</v>
      </c>
      <c r="DL17" s="109">
        <f>'C завтраками| Bed and breakfast'!DL18*0.9</f>
        <v>14400</v>
      </c>
      <c r="DM17" s="109">
        <f>'C завтраками| Bed and breakfast'!DM18*0.9</f>
        <v>14400</v>
      </c>
      <c r="DN17" s="109">
        <f>'C завтраками| Bed and breakfast'!DN18*0.9</f>
        <v>12600</v>
      </c>
    </row>
    <row r="18" spans="1:118">
      <c r="A18" s="124" t="s">
        <v>32</v>
      </c>
      <c r="B18" s="109"/>
      <c r="C18" s="109"/>
      <c r="D18" s="109"/>
      <c r="E18" s="109"/>
      <c r="F18" s="109"/>
      <c r="G18" s="109"/>
      <c r="H18" s="109"/>
      <c r="I18" s="109"/>
      <c r="J18" s="109"/>
      <c r="K18" s="109"/>
      <c r="L18" s="109"/>
      <c r="M18" s="109"/>
      <c r="N18" s="109"/>
      <c r="O18" s="238"/>
      <c r="P18" s="238"/>
      <c r="Q18" s="238"/>
      <c r="R18" s="238"/>
      <c r="S18" s="238"/>
      <c r="T18" s="238"/>
      <c r="U18" s="238"/>
      <c r="V18" s="238"/>
      <c r="W18" s="238"/>
      <c r="X18" s="238"/>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row>
    <row r="19" spans="1:118">
      <c r="A19" s="64">
        <v>1</v>
      </c>
      <c r="B19" s="109">
        <f>'C завтраками| Bed and breakfast'!B20*0.9</f>
        <v>13050</v>
      </c>
      <c r="C19" s="109">
        <f>'C завтраками| Bed and breakfast'!C20*0.9</f>
        <v>13050</v>
      </c>
      <c r="D19" s="109">
        <f>'C завтраками| Bed and breakfast'!D20*0.9</f>
        <v>13320</v>
      </c>
      <c r="E19" s="109">
        <f>'C завтраками| Bed and breakfast'!E20*0.9</f>
        <v>13320</v>
      </c>
      <c r="F19" s="109">
        <f>'C завтраками| Bed and breakfast'!F20*0.9</f>
        <v>15210</v>
      </c>
      <c r="G19" s="109">
        <f>'C завтраками| Bed and breakfast'!G20*0.9</f>
        <v>15210</v>
      </c>
      <c r="H19" s="109">
        <f>'C завтраками| Bed and breakfast'!H20*0.9</f>
        <v>15210</v>
      </c>
      <c r="I19" s="109">
        <f>'C завтраками| Bed and breakfast'!I20*0.9</f>
        <v>16380</v>
      </c>
      <c r="J19" s="109">
        <f>'C завтраками| Bed and breakfast'!J20*0.9</f>
        <v>16380</v>
      </c>
      <c r="K19" s="109">
        <f>'C завтраками| Bed and breakfast'!K20*0.9</f>
        <v>17640</v>
      </c>
      <c r="L19" s="109">
        <f>'C завтраками| Bed and breakfast'!L20*0.9</f>
        <v>19980</v>
      </c>
      <c r="M19" s="109">
        <f>'C завтраками| Bed and breakfast'!M20*0.9</f>
        <v>18000</v>
      </c>
      <c r="N19" s="109">
        <f>'C завтраками| Bed and breakfast'!N20*0.9</f>
        <v>28260</v>
      </c>
      <c r="O19" s="238">
        <f>'C завтраками| Bed and breakfast'!O20*0.9</f>
        <v>32580</v>
      </c>
      <c r="P19" s="238">
        <f>'C завтраками| Bed and breakfast'!P20*0.9</f>
        <v>39600</v>
      </c>
      <c r="Q19" s="238">
        <f>'C завтраками| Bed and breakfast'!Q20*0.9</f>
        <v>39600</v>
      </c>
      <c r="R19" s="238">
        <f>'C завтраками| Bed and breakfast'!R20*0.9</f>
        <v>38430</v>
      </c>
      <c r="S19" s="238">
        <f>'C завтраками| Bed and breakfast'!S20*0.9</f>
        <v>38430</v>
      </c>
      <c r="T19" s="238">
        <f>'C завтраками| Bed and breakfast'!T20*0.9</f>
        <v>41850</v>
      </c>
      <c r="U19" s="238">
        <f>'C завтраками| Bed and breakfast'!U20*0.9</f>
        <v>41850</v>
      </c>
      <c r="V19" s="238">
        <f>'C завтраками| Bed and breakfast'!V20*0.9</f>
        <v>40500</v>
      </c>
      <c r="W19" s="238">
        <f>'C завтраками| Bed and breakfast'!W20*0.9</f>
        <v>40500</v>
      </c>
      <c r="X19" s="238">
        <f>'C завтраками| Bed and breakfast'!X20*0.9</f>
        <v>37260</v>
      </c>
      <c r="Y19" s="109">
        <f>'C завтраками| Bed and breakfast'!Y20*0.9</f>
        <v>30105</v>
      </c>
      <c r="Z19" s="109">
        <f>'C завтраками| Bed and breakfast'!Z20*0.9</f>
        <v>24705</v>
      </c>
      <c r="AA19" s="109">
        <f>'C завтраками| Bed and breakfast'!AA20*0.9</f>
        <v>24075</v>
      </c>
      <c r="AB19" s="109">
        <f>'C завтраками| Bed and breakfast'!AB20*0.9</f>
        <v>24075</v>
      </c>
      <c r="AC19" s="109">
        <f>'C завтраками| Bed and breakfast'!AC20*0.9</f>
        <v>24075</v>
      </c>
      <c r="AD19" s="109">
        <f>'C завтраками| Bed and breakfast'!AD20*0.9</f>
        <v>23445</v>
      </c>
      <c r="AE19" s="109">
        <f>'C завтраками| Bed and breakfast'!AE20*0.9</f>
        <v>23445</v>
      </c>
      <c r="AF19" s="109">
        <f>'C завтраками| Bed and breakfast'!AF20*0.9</f>
        <v>21105</v>
      </c>
      <c r="AG19" s="109">
        <f>'C завтраками| Bed and breakfast'!AG20*0.9</f>
        <v>21105</v>
      </c>
      <c r="AH19" s="109">
        <f>'C завтраками| Bed and breakfast'!AH20*0.9</f>
        <v>21105</v>
      </c>
      <c r="AI19" s="109">
        <f>'C завтраками| Bed and breakfast'!AI20*0.9</f>
        <v>21105</v>
      </c>
      <c r="AJ19" s="109">
        <f>'C завтраками| Bed and breakfast'!AJ20*0.9</f>
        <v>23625</v>
      </c>
      <c r="AK19" s="109">
        <f>'C завтраками| Bed and breakfast'!AK20*0.9</f>
        <v>23625</v>
      </c>
      <c r="AL19" s="109">
        <f>'C завтраками| Bed and breakfast'!AL20*0.9</f>
        <v>26055</v>
      </c>
      <c r="AM19" s="109">
        <f>'C завтраками| Bed and breakfast'!AM20*0.9</f>
        <v>26055</v>
      </c>
      <c r="AN19" s="109">
        <f>'C завтраками| Bed and breakfast'!AN20*0.9</f>
        <v>28755</v>
      </c>
      <c r="AO19" s="109">
        <f>'C завтраками| Bed and breakfast'!AO20*0.9</f>
        <v>28755</v>
      </c>
      <c r="AP19" s="109">
        <f>'C завтраками| Bed and breakfast'!AP20*0.9</f>
        <v>26055</v>
      </c>
      <c r="AQ19" s="109">
        <f>'C завтраками| Bed and breakfast'!AQ20*0.9</f>
        <v>26055</v>
      </c>
      <c r="AR19" s="109">
        <f>'C завтраками| Bed and breakfast'!AR20*0.9</f>
        <v>27405</v>
      </c>
      <c r="AS19" s="109">
        <f>'C завтраками| Bed and breakfast'!AS20*0.9</f>
        <v>27405</v>
      </c>
      <c r="AT19" s="109">
        <f>'C завтраками| Bed and breakfast'!AT20*0.9</f>
        <v>27405</v>
      </c>
      <c r="AU19" s="109">
        <f>'C завтраками| Bed and breakfast'!AU20*0.9</f>
        <v>27405</v>
      </c>
      <c r="AV19" s="109">
        <f>'C завтраками| Bed and breakfast'!AV20*0.9</f>
        <v>27405</v>
      </c>
      <c r="AW19" s="109">
        <f>'C завтраками| Bed and breakfast'!AW20*0.9</f>
        <v>27405</v>
      </c>
      <c r="AX19" s="109">
        <f>'C завтраками| Bed and breakfast'!AX20*0.9</f>
        <v>28755</v>
      </c>
      <c r="AY19" s="109">
        <f>'C завтраками| Bed and breakfast'!AY20*0.9</f>
        <v>28755</v>
      </c>
      <c r="AZ19" s="109">
        <f>'C завтраками| Bed and breakfast'!AZ20*0.9</f>
        <v>28755</v>
      </c>
      <c r="BA19" s="109">
        <f>'C завтраками| Bed and breakfast'!BA20*0.9</f>
        <v>26055</v>
      </c>
      <c r="BB19" s="109">
        <f>'C завтраками| Bed and breakfast'!BB20*0.9</f>
        <v>26055</v>
      </c>
      <c r="BC19" s="109">
        <f>'C завтраками| Bed and breakfast'!BC20*0.9</f>
        <v>26055</v>
      </c>
      <c r="BD19" s="109">
        <f>'C завтраками| Bed and breakfast'!BD20*0.9</f>
        <v>26055</v>
      </c>
      <c r="BE19" s="109">
        <f>'C завтраками| Bed and breakfast'!BE20*0.9</f>
        <v>26055</v>
      </c>
      <c r="BF19" s="109">
        <f>'C завтраками| Bed and breakfast'!BF20*0.9</f>
        <v>27405</v>
      </c>
      <c r="BG19" s="109">
        <f>'C завтраками| Bed and breakfast'!BG20*0.9</f>
        <v>27405</v>
      </c>
      <c r="BH19" s="109">
        <f>'C завтраками| Bed and breakfast'!BH20*0.9</f>
        <v>27405</v>
      </c>
      <c r="BI19" s="109">
        <f>'C завтраками| Bed and breakfast'!BI20*0.9</f>
        <v>30105</v>
      </c>
      <c r="BJ19" s="109">
        <f>'C завтраками| Bed and breakfast'!BJ20*0.9</f>
        <v>30105</v>
      </c>
      <c r="BK19" s="109">
        <f>'C завтраками| Bed and breakfast'!BK20*0.9</f>
        <v>30105</v>
      </c>
      <c r="BL19" s="109">
        <f>'C завтраками| Bed and breakfast'!BL20*0.9</f>
        <v>30105</v>
      </c>
      <c r="BM19" s="109">
        <f>'C завтраками| Bed and breakfast'!BM20*0.9</f>
        <v>30105</v>
      </c>
      <c r="BN19" s="109">
        <f>'C завтраками| Bed and breakfast'!BN20*0.9</f>
        <v>30105</v>
      </c>
      <c r="BO19" s="109">
        <f>'C завтраками| Bed and breakfast'!BO20*0.9</f>
        <v>32265</v>
      </c>
      <c r="BP19" s="109">
        <f>'C завтраками| Bed and breakfast'!BP20*0.9</f>
        <v>32265</v>
      </c>
      <c r="BQ19" s="109">
        <f>'C завтраками| Bed and breakfast'!BQ20*0.9</f>
        <v>35775</v>
      </c>
      <c r="BR19" s="109">
        <f>'C завтраками| Bed and breakfast'!BR20*0.9</f>
        <v>38025</v>
      </c>
      <c r="BS19" s="109">
        <f>'C завтраками| Bed and breakfast'!BS20*0.9</f>
        <v>38025</v>
      </c>
      <c r="BT19" s="109">
        <f>'C завтраками| Bed and breakfast'!BT20*0.9</f>
        <v>38025</v>
      </c>
      <c r="BU19" s="109">
        <f>'C завтраками| Bed and breakfast'!BU20*0.9</f>
        <v>38025</v>
      </c>
      <c r="BV19" s="109">
        <f>'C завтраками| Bed and breakfast'!BV20*0.9</f>
        <v>38025</v>
      </c>
      <c r="BW19" s="109">
        <f>'C завтраками| Bed and breakfast'!BW20*0.9</f>
        <v>30105</v>
      </c>
      <c r="BX19" s="109">
        <f>'C завтраками| Bed and breakfast'!BX20*0.9</f>
        <v>26055</v>
      </c>
      <c r="BY19" s="109">
        <f>'C завтраками| Bed and breakfast'!BY20*0.9</f>
        <v>26055</v>
      </c>
      <c r="BZ19" s="109">
        <f>'C завтраками| Bed and breakfast'!BZ20*0.9</f>
        <v>24705</v>
      </c>
      <c r="CA19" s="109">
        <f>'C завтраками| Bed and breakfast'!CA20*0.9</f>
        <v>24705</v>
      </c>
      <c r="CB19" s="109">
        <f>'C завтраками| Bed and breakfast'!CB20*0.9</f>
        <v>24705</v>
      </c>
      <c r="CC19" s="109">
        <f>'C завтраками| Bed and breakfast'!CC20*0.9</f>
        <v>26055</v>
      </c>
      <c r="CD19" s="109">
        <f>'C завтраками| Bed and breakfast'!CD20*0.9</f>
        <v>26055</v>
      </c>
      <c r="CE19" s="109">
        <f>'C завтраками| Bed and breakfast'!CE20*0.9</f>
        <v>26055</v>
      </c>
      <c r="CF19" s="109">
        <f>'C завтраками| Bed and breakfast'!CF20*0.9</f>
        <v>22815</v>
      </c>
      <c r="CG19" s="109">
        <f>'C завтраками| Bed and breakfast'!CG20*0.9</f>
        <v>18585</v>
      </c>
      <c r="CH19" s="109">
        <f>'C завтраками| Bed and breakfast'!CH20*0.9</f>
        <v>18585</v>
      </c>
      <c r="CI19" s="109">
        <f>'C завтраками| Bed and breakfast'!CI20*0.9</f>
        <v>18585</v>
      </c>
      <c r="CJ19" s="109">
        <f>'C завтраками| Bed and breakfast'!CJ20*0.9</f>
        <v>18585</v>
      </c>
      <c r="CK19" s="109">
        <f>'C завтраками| Bed and breakfast'!CK20*0.9</f>
        <v>18585</v>
      </c>
      <c r="CL19" s="109">
        <f>'C завтраками| Bed and breakfast'!CL20*0.9</f>
        <v>18585</v>
      </c>
      <c r="CM19" s="109">
        <f>'C завтраками| Bed and breakfast'!CM20*0.9</f>
        <v>18585</v>
      </c>
      <c r="CN19" s="109">
        <f>'C завтраками| Bed and breakfast'!CN20*0.9</f>
        <v>18585</v>
      </c>
      <c r="CO19" s="109">
        <f>'C завтраками| Bed and breakfast'!CO20*0.9</f>
        <v>18585</v>
      </c>
      <c r="CP19" s="109">
        <f>'C завтраками| Bed and breakfast'!CP20*0.9</f>
        <v>17955</v>
      </c>
      <c r="CQ19" s="109">
        <f>'C завтраками| Bed and breakfast'!CQ20*0.9</f>
        <v>17955</v>
      </c>
      <c r="CR19" s="109">
        <f>'C завтраками| Bed and breakfast'!CR20*0.9</f>
        <v>17955</v>
      </c>
      <c r="CS19" s="109">
        <f>'C завтраками| Bed and breakfast'!CS20*0.9</f>
        <v>17325</v>
      </c>
      <c r="CT19" s="109">
        <f>'C завтраками| Bed and breakfast'!CT20*0.9</f>
        <v>17325</v>
      </c>
      <c r="CU19" s="109">
        <f>'C завтраками| Bed and breakfast'!CU20*0.9</f>
        <v>17325</v>
      </c>
      <c r="CV19" s="109">
        <f>'C завтраками| Bed and breakfast'!CV20*0.9</f>
        <v>17325</v>
      </c>
      <c r="CW19" s="109">
        <f>'C завтраками| Bed and breakfast'!CW20*0.9</f>
        <v>17325</v>
      </c>
      <c r="CX19" s="109">
        <f>'C завтраками| Bed and breakfast'!CX20*0.9</f>
        <v>17325</v>
      </c>
      <c r="CY19" s="109">
        <f>'C завтраками| Bed and breakfast'!CY20*0.9</f>
        <v>17325</v>
      </c>
      <c r="CZ19" s="109">
        <f>'C завтраками| Bed and breakfast'!CZ20*0.9</f>
        <v>16695</v>
      </c>
      <c r="DA19" s="109">
        <f>'C завтраками| Bed and breakfast'!DA20*0.9</f>
        <v>16695</v>
      </c>
      <c r="DB19" s="109">
        <f>'C завтраками| Bed and breakfast'!DB20*0.9</f>
        <v>16695</v>
      </c>
      <c r="DC19" s="109">
        <f>'C завтраками| Bed and breakfast'!DC20*0.9</f>
        <v>16065</v>
      </c>
      <c r="DD19" s="109">
        <f>'C завтраками| Bed and breakfast'!DD20*0.9</f>
        <v>16065</v>
      </c>
      <c r="DE19" s="109">
        <f>'C завтраками| Bed and breakfast'!DE20*0.9</f>
        <v>16065</v>
      </c>
      <c r="DF19" s="109">
        <f>'C завтраками| Bed and breakfast'!DF20*0.9</f>
        <v>16065</v>
      </c>
      <c r="DG19" s="109">
        <f>'C завтраками| Bed and breakfast'!DG20*0.9</f>
        <v>16065</v>
      </c>
      <c r="DH19" s="109">
        <f>'C завтраками| Bed and breakfast'!DH20*0.9</f>
        <v>15615</v>
      </c>
      <c r="DI19" s="109">
        <f>'C завтраками| Bed and breakfast'!DI20*0.9</f>
        <v>15615</v>
      </c>
      <c r="DJ19" s="109">
        <f>'C завтраками| Bed and breakfast'!DJ20*0.9</f>
        <v>15615</v>
      </c>
      <c r="DK19" s="109">
        <f>'C завтраками| Bed and breakfast'!DK20*0.9</f>
        <v>15615</v>
      </c>
      <c r="DL19" s="109">
        <f>'C завтраками| Bed and breakfast'!DL20*0.9</f>
        <v>15615</v>
      </c>
      <c r="DM19" s="109">
        <f>'C завтраками| Bed and breakfast'!DM20*0.9</f>
        <v>15615</v>
      </c>
      <c r="DN19" s="109">
        <f>'C завтраками| Bed and breakfast'!DN20*0.9</f>
        <v>13815</v>
      </c>
    </row>
    <row r="20" spans="1:118">
      <c r="A20" s="64">
        <v>2</v>
      </c>
      <c r="B20" s="109">
        <f>'C завтраками| Bed and breakfast'!B21*0.9</f>
        <v>14400</v>
      </c>
      <c r="C20" s="109">
        <f>'C завтраками| Bed and breakfast'!C21*0.9</f>
        <v>14400</v>
      </c>
      <c r="D20" s="109">
        <f>'C завтраками| Bed and breakfast'!D21*0.9</f>
        <v>14670</v>
      </c>
      <c r="E20" s="109">
        <f>'C завтраками| Bed and breakfast'!E21*0.9</f>
        <v>14670</v>
      </c>
      <c r="F20" s="109">
        <f>'C завтраками| Bed and breakfast'!F21*0.9</f>
        <v>16560</v>
      </c>
      <c r="G20" s="109">
        <f>'C завтраками| Bed and breakfast'!G21*0.9</f>
        <v>16560</v>
      </c>
      <c r="H20" s="109">
        <f>'C завтраками| Bed and breakfast'!H21*0.9</f>
        <v>16560</v>
      </c>
      <c r="I20" s="109">
        <f>'C завтраками| Bed and breakfast'!I21*0.9</f>
        <v>17730</v>
      </c>
      <c r="J20" s="109">
        <f>'C завтраками| Bed and breakfast'!J21*0.9</f>
        <v>17730</v>
      </c>
      <c r="K20" s="109">
        <f>'C завтраками| Bed and breakfast'!K21*0.9</f>
        <v>18990</v>
      </c>
      <c r="L20" s="109">
        <f>'C завтраками| Bed and breakfast'!L21*0.9</f>
        <v>21330</v>
      </c>
      <c r="M20" s="109">
        <f>'C завтраками| Bed and breakfast'!M21*0.9</f>
        <v>19350</v>
      </c>
      <c r="N20" s="109">
        <f>'C завтраками| Bed and breakfast'!N21*0.9</f>
        <v>30060</v>
      </c>
      <c r="O20" s="238">
        <f>'C завтраками| Bed and breakfast'!O21*0.9</f>
        <v>34380</v>
      </c>
      <c r="P20" s="238">
        <f>'C завтраками| Bed and breakfast'!P21*0.9</f>
        <v>41400</v>
      </c>
      <c r="Q20" s="238">
        <f>'C завтраками| Bed and breakfast'!Q21*0.9</f>
        <v>41400</v>
      </c>
      <c r="R20" s="238">
        <f>'C завтраками| Bed and breakfast'!R21*0.9</f>
        <v>40230</v>
      </c>
      <c r="S20" s="238">
        <f>'C завтраками| Bed and breakfast'!S21*0.9</f>
        <v>40230</v>
      </c>
      <c r="T20" s="238">
        <f>'C завтраками| Bed and breakfast'!T21*0.9</f>
        <v>43650</v>
      </c>
      <c r="U20" s="238">
        <f>'C завтраками| Bed and breakfast'!U21*0.9</f>
        <v>43650</v>
      </c>
      <c r="V20" s="238">
        <f>'C завтраками| Bed and breakfast'!V21*0.9</f>
        <v>42300</v>
      </c>
      <c r="W20" s="238">
        <f>'C завтраками| Bed and breakfast'!W21*0.9</f>
        <v>42300</v>
      </c>
      <c r="X20" s="238">
        <f>'C завтраками| Bed and breakfast'!X21*0.9</f>
        <v>39060</v>
      </c>
      <c r="Y20" s="109">
        <f>'C завтраками| Bed and breakfast'!Y21*0.9</f>
        <v>31770</v>
      </c>
      <c r="Z20" s="109">
        <f>'C завтраками| Bed and breakfast'!Z21*0.9</f>
        <v>26370</v>
      </c>
      <c r="AA20" s="109">
        <f>'C завтраками| Bed and breakfast'!AA21*0.9</f>
        <v>25740</v>
      </c>
      <c r="AB20" s="109">
        <f>'C завтраками| Bed and breakfast'!AB21*0.9</f>
        <v>25740</v>
      </c>
      <c r="AC20" s="109">
        <f>'C завтраками| Bed and breakfast'!AC21*0.9</f>
        <v>25740</v>
      </c>
      <c r="AD20" s="109">
        <f>'C завтраками| Bed and breakfast'!AD21*0.9</f>
        <v>25110</v>
      </c>
      <c r="AE20" s="109">
        <f>'C завтраками| Bed and breakfast'!AE21*0.9</f>
        <v>25110</v>
      </c>
      <c r="AF20" s="109">
        <f>'C завтраками| Bed and breakfast'!AF21*0.9</f>
        <v>22770</v>
      </c>
      <c r="AG20" s="109">
        <f>'C завтраками| Bed and breakfast'!AG21*0.9</f>
        <v>22770</v>
      </c>
      <c r="AH20" s="109">
        <f>'C завтраками| Bed and breakfast'!AH21*0.9</f>
        <v>22770</v>
      </c>
      <c r="AI20" s="109">
        <f>'C завтраками| Bed and breakfast'!AI21*0.9</f>
        <v>22770</v>
      </c>
      <c r="AJ20" s="109">
        <f>'C завтраками| Bed and breakfast'!AJ21*0.9</f>
        <v>25290</v>
      </c>
      <c r="AK20" s="109">
        <f>'C завтраками| Bed and breakfast'!AK21*0.9</f>
        <v>25290</v>
      </c>
      <c r="AL20" s="109">
        <f>'C завтраками| Bed and breakfast'!AL21*0.9</f>
        <v>27720</v>
      </c>
      <c r="AM20" s="109">
        <f>'C завтраками| Bed and breakfast'!AM21*0.9</f>
        <v>27720</v>
      </c>
      <c r="AN20" s="109">
        <f>'C завтраками| Bed and breakfast'!AN21*0.9</f>
        <v>30420</v>
      </c>
      <c r="AO20" s="109">
        <f>'C завтраками| Bed and breakfast'!AO21*0.9</f>
        <v>30420</v>
      </c>
      <c r="AP20" s="109">
        <f>'C завтраками| Bed and breakfast'!AP21*0.9</f>
        <v>27720</v>
      </c>
      <c r="AQ20" s="109">
        <f>'C завтраками| Bed and breakfast'!AQ21*0.9</f>
        <v>27720</v>
      </c>
      <c r="AR20" s="109">
        <f>'C завтраками| Bed and breakfast'!AR21*0.9</f>
        <v>29070</v>
      </c>
      <c r="AS20" s="109">
        <f>'C завтраками| Bed and breakfast'!AS21*0.9</f>
        <v>29070</v>
      </c>
      <c r="AT20" s="109">
        <f>'C завтраками| Bed and breakfast'!AT21*0.9</f>
        <v>29070</v>
      </c>
      <c r="AU20" s="109">
        <f>'C завтраками| Bed and breakfast'!AU21*0.9</f>
        <v>29070</v>
      </c>
      <c r="AV20" s="109">
        <f>'C завтраками| Bed and breakfast'!AV21*0.9</f>
        <v>29070</v>
      </c>
      <c r="AW20" s="109">
        <f>'C завтраками| Bed and breakfast'!AW21*0.9</f>
        <v>29070</v>
      </c>
      <c r="AX20" s="109">
        <f>'C завтраками| Bed and breakfast'!AX21*0.9</f>
        <v>30420</v>
      </c>
      <c r="AY20" s="109">
        <f>'C завтраками| Bed and breakfast'!AY21*0.9</f>
        <v>30420</v>
      </c>
      <c r="AZ20" s="109">
        <f>'C завтраками| Bed and breakfast'!AZ21*0.9</f>
        <v>30420</v>
      </c>
      <c r="BA20" s="109">
        <f>'C завтраками| Bed and breakfast'!BA21*0.9</f>
        <v>27720</v>
      </c>
      <c r="BB20" s="109">
        <f>'C завтраками| Bed and breakfast'!BB21*0.9</f>
        <v>27720</v>
      </c>
      <c r="BC20" s="109">
        <f>'C завтраками| Bed and breakfast'!BC21*0.9</f>
        <v>27720</v>
      </c>
      <c r="BD20" s="109">
        <f>'C завтраками| Bed and breakfast'!BD21*0.9</f>
        <v>27720</v>
      </c>
      <c r="BE20" s="109">
        <f>'C завтраками| Bed and breakfast'!BE21*0.9</f>
        <v>27720</v>
      </c>
      <c r="BF20" s="109">
        <f>'C завтраками| Bed and breakfast'!BF21*0.9</f>
        <v>29070</v>
      </c>
      <c r="BG20" s="109">
        <f>'C завтраками| Bed and breakfast'!BG21*0.9</f>
        <v>29070</v>
      </c>
      <c r="BH20" s="109">
        <f>'C завтраками| Bed and breakfast'!BH21*0.9</f>
        <v>29070</v>
      </c>
      <c r="BI20" s="109">
        <f>'C завтраками| Bed and breakfast'!BI21*0.9</f>
        <v>31770</v>
      </c>
      <c r="BJ20" s="109">
        <f>'C завтраками| Bed and breakfast'!BJ21*0.9</f>
        <v>31770</v>
      </c>
      <c r="BK20" s="109">
        <f>'C завтраками| Bed and breakfast'!BK21*0.9</f>
        <v>31770</v>
      </c>
      <c r="BL20" s="109">
        <f>'C завтраками| Bed and breakfast'!BL21*0.9</f>
        <v>31770</v>
      </c>
      <c r="BM20" s="109">
        <f>'C завтраками| Bed and breakfast'!BM21*0.9</f>
        <v>31770</v>
      </c>
      <c r="BN20" s="109">
        <f>'C завтраками| Bed and breakfast'!BN21*0.9</f>
        <v>31770</v>
      </c>
      <c r="BO20" s="109">
        <f>'C завтраками| Bed and breakfast'!BO21*0.9</f>
        <v>33930</v>
      </c>
      <c r="BP20" s="109">
        <f>'C завтраками| Bed and breakfast'!BP21*0.9</f>
        <v>33930</v>
      </c>
      <c r="BQ20" s="109">
        <f>'C завтраками| Bed and breakfast'!BQ21*0.9</f>
        <v>37440</v>
      </c>
      <c r="BR20" s="109">
        <f>'C завтраками| Bed and breakfast'!BR21*0.9</f>
        <v>39690</v>
      </c>
      <c r="BS20" s="109">
        <f>'C завтраками| Bed and breakfast'!BS21*0.9</f>
        <v>39690</v>
      </c>
      <c r="BT20" s="109">
        <f>'C завтраками| Bed and breakfast'!BT21*0.9</f>
        <v>39690</v>
      </c>
      <c r="BU20" s="109">
        <f>'C завтраками| Bed and breakfast'!BU21*0.9</f>
        <v>39690</v>
      </c>
      <c r="BV20" s="109">
        <f>'C завтраками| Bed and breakfast'!BV21*0.9</f>
        <v>39690</v>
      </c>
      <c r="BW20" s="109">
        <f>'C завтраками| Bed and breakfast'!BW21*0.9</f>
        <v>31770</v>
      </c>
      <c r="BX20" s="109">
        <f>'C завтраками| Bed and breakfast'!BX21*0.9</f>
        <v>27720</v>
      </c>
      <c r="BY20" s="109">
        <f>'C завтраками| Bed and breakfast'!BY21*0.9</f>
        <v>27720</v>
      </c>
      <c r="BZ20" s="109">
        <f>'C завтраками| Bed and breakfast'!BZ21*0.9</f>
        <v>26370</v>
      </c>
      <c r="CA20" s="109">
        <f>'C завтраками| Bed and breakfast'!CA21*0.9</f>
        <v>26370</v>
      </c>
      <c r="CB20" s="109">
        <f>'C завтраками| Bed and breakfast'!CB21*0.9</f>
        <v>26370</v>
      </c>
      <c r="CC20" s="109">
        <f>'C завтраками| Bed and breakfast'!CC21*0.9</f>
        <v>27720</v>
      </c>
      <c r="CD20" s="109">
        <f>'C завтраками| Bed and breakfast'!CD21*0.9</f>
        <v>27720</v>
      </c>
      <c r="CE20" s="109">
        <f>'C завтраками| Bed and breakfast'!CE21*0.9</f>
        <v>27720</v>
      </c>
      <c r="CF20" s="109">
        <f>'C завтраками| Bed and breakfast'!CF21*0.9</f>
        <v>24480</v>
      </c>
      <c r="CG20" s="109">
        <f>'C завтраками| Bed and breakfast'!CG21*0.9</f>
        <v>20250</v>
      </c>
      <c r="CH20" s="109">
        <f>'C завтраками| Bed and breakfast'!CH21*0.9</f>
        <v>20250</v>
      </c>
      <c r="CI20" s="109">
        <f>'C завтраками| Bed and breakfast'!CI21*0.9</f>
        <v>20250</v>
      </c>
      <c r="CJ20" s="109">
        <f>'C завтраками| Bed and breakfast'!CJ21*0.9</f>
        <v>20250</v>
      </c>
      <c r="CK20" s="109">
        <f>'C завтраками| Bed and breakfast'!CK21*0.9</f>
        <v>20250</v>
      </c>
      <c r="CL20" s="109">
        <f>'C завтраками| Bed and breakfast'!CL21*0.9</f>
        <v>20250</v>
      </c>
      <c r="CM20" s="109">
        <f>'C завтраками| Bed and breakfast'!CM21*0.9</f>
        <v>20250</v>
      </c>
      <c r="CN20" s="109">
        <f>'C завтраками| Bed and breakfast'!CN21*0.9</f>
        <v>20250</v>
      </c>
      <c r="CO20" s="109">
        <f>'C завтраками| Bed and breakfast'!CO21*0.9</f>
        <v>20250</v>
      </c>
      <c r="CP20" s="109">
        <f>'C завтраками| Bed and breakfast'!CP21*0.9</f>
        <v>19620</v>
      </c>
      <c r="CQ20" s="109">
        <f>'C завтраками| Bed and breakfast'!CQ21*0.9</f>
        <v>19620</v>
      </c>
      <c r="CR20" s="109">
        <f>'C завтраками| Bed and breakfast'!CR21*0.9</f>
        <v>19620</v>
      </c>
      <c r="CS20" s="109">
        <f>'C завтраками| Bed and breakfast'!CS21*0.9</f>
        <v>18990</v>
      </c>
      <c r="CT20" s="109">
        <f>'C завтраками| Bed and breakfast'!CT21*0.9</f>
        <v>18990</v>
      </c>
      <c r="CU20" s="109">
        <f>'C завтраками| Bed and breakfast'!CU21*0.9</f>
        <v>18990</v>
      </c>
      <c r="CV20" s="109">
        <f>'C завтраками| Bed and breakfast'!CV21*0.9</f>
        <v>18990</v>
      </c>
      <c r="CW20" s="109">
        <f>'C завтраками| Bed and breakfast'!CW21*0.9</f>
        <v>18990</v>
      </c>
      <c r="CX20" s="109">
        <f>'C завтраками| Bed and breakfast'!CX21*0.9</f>
        <v>18990</v>
      </c>
      <c r="CY20" s="109">
        <f>'C завтраками| Bed and breakfast'!CY21*0.9</f>
        <v>18990</v>
      </c>
      <c r="CZ20" s="109">
        <f>'C завтраками| Bed and breakfast'!CZ21*0.9</f>
        <v>18360</v>
      </c>
      <c r="DA20" s="109">
        <f>'C завтраками| Bed and breakfast'!DA21*0.9</f>
        <v>18360</v>
      </c>
      <c r="DB20" s="109">
        <f>'C завтраками| Bed and breakfast'!DB21*0.9</f>
        <v>18360</v>
      </c>
      <c r="DC20" s="109">
        <f>'C завтраками| Bed and breakfast'!DC21*0.9</f>
        <v>17550</v>
      </c>
      <c r="DD20" s="109">
        <f>'C завтраками| Bed and breakfast'!DD21*0.9</f>
        <v>17550</v>
      </c>
      <c r="DE20" s="109">
        <f>'C завтраками| Bed and breakfast'!DE21*0.9</f>
        <v>17550</v>
      </c>
      <c r="DF20" s="109">
        <f>'C завтраками| Bed and breakfast'!DF21*0.9</f>
        <v>17550</v>
      </c>
      <c r="DG20" s="109">
        <f>'C завтраками| Bed and breakfast'!DG21*0.9</f>
        <v>17550</v>
      </c>
      <c r="DH20" s="109">
        <f>'C завтраками| Bed and breakfast'!DH21*0.9</f>
        <v>17100</v>
      </c>
      <c r="DI20" s="109">
        <f>'C завтраками| Bed and breakfast'!DI21*0.9</f>
        <v>17100</v>
      </c>
      <c r="DJ20" s="109">
        <f>'C завтраками| Bed and breakfast'!DJ21*0.9</f>
        <v>17100</v>
      </c>
      <c r="DK20" s="109">
        <f>'C завтраками| Bed and breakfast'!DK21*0.9</f>
        <v>17100</v>
      </c>
      <c r="DL20" s="109">
        <f>'C завтраками| Bed and breakfast'!DL21*0.9</f>
        <v>17100</v>
      </c>
      <c r="DM20" s="109">
        <f>'C завтраками| Bed and breakfast'!DM21*0.9</f>
        <v>17100</v>
      </c>
      <c r="DN20" s="109">
        <f>'C завтраками| Bed and breakfast'!DN21*0.9</f>
        <v>15300</v>
      </c>
    </row>
    <row r="21" spans="1:118">
      <c r="A21" s="16" t="s">
        <v>9</v>
      </c>
      <c r="B21" s="109"/>
      <c r="C21" s="109"/>
      <c r="D21" s="109"/>
      <c r="E21" s="109"/>
      <c r="F21" s="109"/>
      <c r="G21" s="109"/>
      <c r="H21" s="109"/>
      <c r="I21" s="109"/>
      <c r="J21" s="109"/>
      <c r="K21" s="109"/>
      <c r="L21" s="109"/>
      <c r="M21" s="109"/>
      <c r="N21" s="109"/>
      <c r="O21" s="238"/>
      <c r="P21" s="238"/>
      <c r="Q21" s="238"/>
      <c r="R21" s="238"/>
      <c r="S21" s="238"/>
      <c r="T21" s="238"/>
      <c r="U21" s="238"/>
      <c r="V21" s="238"/>
      <c r="W21" s="238"/>
      <c r="X21" s="238"/>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row>
    <row r="22" spans="1:118">
      <c r="A22" s="17" t="s">
        <v>10</v>
      </c>
      <c r="B22" s="109">
        <f>'C завтраками| Bed and breakfast'!B23*0.9</f>
        <v>48150</v>
      </c>
      <c r="C22" s="109">
        <f>'C завтраками| Bed and breakfast'!C23*0.9</f>
        <v>48150</v>
      </c>
      <c r="D22" s="109">
        <f>'C завтраками| Bed and breakfast'!D23*0.9</f>
        <v>48420</v>
      </c>
      <c r="E22" s="109">
        <f>'C завтраками| Bed and breakfast'!E23*0.9</f>
        <v>48420</v>
      </c>
      <c r="F22" s="109">
        <f>'C завтраками| Bed and breakfast'!F23*0.9</f>
        <v>50310</v>
      </c>
      <c r="G22" s="109">
        <f>'C завтраками| Bed and breakfast'!G23*0.9</f>
        <v>50310</v>
      </c>
      <c r="H22" s="109">
        <f>'C завтраками| Bed and breakfast'!H23*0.9</f>
        <v>50310</v>
      </c>
      <c r="I22" s="109">
        <f>'C завтраками| Bed and breakfast'!I23*0.9</f>
        <v>51480</v>
      </c>
      <c r="J22" s="109">
        <f>'C завтраками| Bed and breakfast'!J23*0.9</f>
        <v>51480</v>
      </c>
      <c r="K22" s="109">
        <f>'C завтраками| Bed and breakfast'!K23*0.9</f>
        <v>52740</v>
      </c>
      <c r="L22" s="109">
        <f>'C завтраками| Bed and breakfast'!L23*0.9</f>
        <v>55080</v>
      </c>
      <c r="M22" s="109">
        <f>'C завтраками| Bed and breakfast'!M23*0.9</f>
        <v>53100</v>
      </c>
      <c r="N22" s="109">
        <f>'C завтраками| Bed and breakfast'!N23*0.9</f>
        <v>104310</v>
      </c>
      <c r="O22" s="238">
        <f>'C завтраками| Bed and breakfast'!O23*0.9</f>
        <v>108630</v>
      </c>
      <c r="P22" s="238">
        <f>'C завтраками| Bed and breakfast'!P23*0.9</f>
        <v>115650</v>
      </c>
      <c r="Q22" s="238">
        <f>'C завтраками| Bed and breakfast'!Q23*0.9</f>
        <v>115650</v>
      </c>
      <c r="R22" s="238">
        <f>'C завтраками| Bed and breakfast'!R23*0.9</f>
        <v>114480</v>
      </c>
      <c r="S22" s="238">
        <f>'C завтраками| Bed and breakfast'!S23*0.9</f>
        <v>114480</v>
      </c>
      <c r="T22" s="238">
        <f>'C завтраками| Bed and breakfast'!T23*0.9</f>
        <v>117900</v>
      </c>
      <c r="U22" s="238">
        <f>'C завтраками| Bed and breakfast'!U23*0.9</f>
        <v>117900</v>
      </c>
      <c r="V22" s="238">
        <f>'C завтраками| Bed and breakfast'!V23*0.9</f>
        <v>116550</v>
      </c>
      <c r="W22" s="238">
        <f>'C завтраками| Bed and breakfast'!W23*0.9</f>
        <v>116550</v>
      </c>
      <c r="X22" s="238">
        <f>'C завтраками| Bed and breakfast'!X23*0.9</f>
        <v>113310</v>
      </c>
      <c r="Y22" s="109">
        <f>'C завтраками| Bed and breakfast'!Y23*0.9</f>
        <v>79605</v>
      </c>
      <c r="Z22" s="109">
        <f>'C завтраками| Bed and breakfast'!Z23*0.9</f>
        <v>74205</v>
      </c>
      <c r="AA22" s="109">
        <f>'C завтраками| Bed and breakfast'!AA23*0.9</f>
        <v>73575</v>
      </c>
      <c r="AB22" s="109">
        <f>'C завтраками| Bed and breakfast'!AB23*0.9</f>
        <v>73575</v>
      </c>
      <c r="AC22" s="109">
        <f>'C завтраками| Bed and breakfast'!AC23*0.9</f>
        <v>73575</v>
      </c>
      <c r="AD22" s="109">
        <f>'C завтраками| Bed and breakfast'!AD23*0.9</f>
        <v>72945</v>
      </c>
      <c r="AE22" s="109">
        <f>'C завтраками| Bed and breakfast'!AE23*0.9</f>
        <v>72945</v>
      </c>
      <c r="AF22" s="109">
        <f>'C завтраками| Bed and breakfast'!AF23*0.9</f>
        <v>70605</v>
      </c>
      <c r="AG22" s="109">
        <f>'C завтраками| Bed and breakfast'!AG23*0.9</f>
        <v>70605</v>
      </c>
      <c r="AH22" s="109">
        <f>'C завтраками| Bed and breakfast'!AH23*0.9</f>
        <v>70605</v>
      </c>
      <c r="AI22" s="109">
        <f>'C завтраками| Bed and breakfast'!AI23*0.9</f>
        <v>70605</v>
      </c>
      <c r="AJ22" s="109">
        <f>'C завтраками| Bed and breakfast'!AJ23*0.9</f>
        <v>73125</v>
      </c>
      <c r="AK22" s="109">
        <f>'C завтраками| Bed and breakfast'!AK23*0.9</f>
        <v>73125</v>
      </c>
      <c r="AL22" s="109">
        <f>'C завтраками| Bed and breakfast'!AL23*0.9</f>
        <v>75555</v>
      </c>
      <c r="AM22" s="109">
        <f>'C завтраками| Bed and breakfast'!AM23*0.9</f>
        <v>75555</v>
      </c>
      <c r="AN22" s="109">
        <f>'C завтраками| Bed and breakfast'!AN23*0.9</f>
        <v>78255</v>
      </c>
      <c r="AO22" s="109">
        <f>'C завтраками| Bed and breakfast'!AO23*0.9</f>
        <v>78255</v>
      </c>
      <c r="AP22" s="109">
        <f>'C завтраками| Bed and breakfast'!AP23*0.9</f>
        <v>75555</v>
      </c>
      <c r="AQ22" s="109">
        <f>'C завтраками| Bed and breakfast'!AQ23*0.9</f>
        <v>75555</v>
      </c>
      <c r="AR22" s="109">
        <f>'C завтраками| Bed and breakfast'!AR23*0.9</f>
        <v>76905</v>
      </c>
      <c r="AS22" s="109">
        <f>'C завтраками| Bed and breakfast'!AS23*0.9</f>
        <v>76905</v>
      </c>
      <c r="AT22" s="109">
        <f>'C завтраками| Bed and breakfast'!AT23*0.9</f>
        <v>76905</v>
      </c>
      <c r="AU22" s="109">
        <f>'C завтраками| Bed and breakfast'!AU23*0.9</f>
        <v>76905</v>
      </c>
      <c r="AV22" s="109">
        <f>'C завтраками| Bed and breakfast'!AV23*0.9</f>
        <v>76905</v>
      </c>
      <c r="AW22" s="109">
        <f>'C завтраками| Bed and breakfast'!AW23*0.9</f>
        <v>76905</v>
      </c>
      <c r="AX22" s="109">
        <f>'C завтраками| Bed and breakfast'!AX23*0.9</f>
        <v>78255</v>
      </c>
      <c r="AY22" s="109">
        <f>'C завтраками| Bed and breakfast'!AY23*0.9</f>
        <v>78255</v>
      </c>
      <c r="AZ22" s="109">
        <f>'C завтраками| Bed and breakfast'!AZ23*0.9</f>
        <v>78255</v>
      </c>
      <c r="BA22" s="109">
        <f>'C завтраками| Bed and breakfast'!BA23*0.9</f>
        <v>75555</v>
      </c>
      <c r="BB22" s="109">
        <f>'C завтраками| Bed and breakfast'!BB23*0.9</f>
        <v>75555</v>
      </c>
      <c r="BC22" s="109">
        <f>'C завтраками| Bed and breakfast'!BC23*0.9</f>
        <v>75555</v>
      </c>
      <c r="BD22" s="109">
        <f>'C завтраками| Bed and breakfast'!BD23*0.9</f>
        <v>75555</v>
      </c>
      <c r="BE22" s="109">
        <f>'C завтраками| Bed and breakfast'!BE23*0.9</f>
        <v>75555</v>
      </c>
      <c r="BF22" s="109">
        <f>'C завтраками| Bed and breakfast'!BF23*0.9</f>
        <v>76905</v>
      </c>
      <c r="BG22" s="109">
        <f>'C завтраками| Bed and breakfast'!BG23*0.9</f>
        <v>76905</v>
      </c>
      <c r="BH22" s="109">
        <f>'C завтраками| Bed and breakfast'!BH23*0.9</f>
        <v>76905</v>
      </c>
      <c r="BI22" s="109">
        <f>'C завтраками| Bed and breakfast'!BI23*0.9</f>
        <v>79605</v>
      </c>
      <c r="BJ22" s="109">
        <f>'C завтраками| Bed and breakfast'!BJ23*0.9</f>
        <v>79605</v>
      </c>
      <c r="BK22" s="109">
        <f>'C завтраками| Bed and breakfast'!BK23*0.9</f>
        <v>79605</v>
      </c>
      <c r="BL22" s="109">
        <f>'C завтраками| Bed and breakfast'!BL23*0.9</f>
        <v>79605</v>
      </c>
      <c r="BM22" s="109">
        <f>'C завтраками| Bed and breakfast'!BM23*0.9</f>
        <v>79605</v>
      </c>
      <c r="BN22" s="109">
        <f>'C завтраками| Bed and breakfast'!BN23*0.9</f>
        <v>79605</v>
      </c>
      <c r="BO22" s="109">
        <f>'C завтраками| Bed and breakfast'!BO23*0.9</f>
        <v>81765</v>
      </c>
      <c r="BP22" s="109">
        <f>'C завтраками| Bed and breakfast'!BP23*0.9</f>
        <v>81765</v>
      </c>
      <c r="BQ22" s="109">
        <f>'C завтраками| Bed and breakfast'!BQ23*0.9</f>
        <v>85275</v>
      </c>
      <c r="BR22" s="109">
        <f>'C завтраками| Bed and breakfast'!BR23*0.9</f>
        <v>87525</v>
      </c>
      <c r="BS22" s="109">
        <f>'C завтраками| Bed and breakfast'!BS23*0.9</f>
        <v>87525</v>
      </c>
      <c r="BT22" s="109">
        <f>'C завтраками| Bed and breakfast'!BT23*0.9</f>
        <v>87525</v>
      </c>
      <c r="BU22" s="109">
        <f>'C завтраками| Bed and breakfast'!BU23*0.9</f>
        <v>87525</v>
      </c>
      <c r="BV22" s="109">
        <f>'C завтраками| Bed and breakfast'!BV23*0.9</f>
        <v>87525</v>
      </c>
      <c r="BW22" s="109">
        <f>'C завтраками| Bed and breakfast'!BW23*0.9</f>
        <v>79605</v>
      </c>
      <c r="BX22" s="109">
        <f>'C завтраками| Bed and breakfast'!BX23*0.9</f>
        <v>75555</v>
      </c>
      <c r="BY22" s="109">
        <f>'C завтраками| Bed and breakfast'!BY23*0.9</f>
        <v>75555</v>
      </c>
      <c r="BZ22" s="109">
        <f>'C завтраками| Bed and breakfast'!BZ23*0.9</f>
        <v>74205</v>
      </c>
      <c r="CA22" s="109">
        <f>'C завтраками| Bed and breakfast'!CA23*0.9</f>
        <v>74205</v>
      </c>
      <c r="CB22" s="109">
        <f>'C завтраками| Bed and breakfast'!CB23*0.9</f>
        <v>74205</v>
      </c>
      <c r="CC22" s="109">
        <f>'C завтраками| Bed and breakfast'!CC23*0.9</f>
        <v>75555</v>
      </c>
      <c r="CD22" s="109">
        <f>'C завтраками| Bed and breakfast'!CD23*0.9</f>
        <v>75555</v>
      </c>
      <c r="CE22" s="109">
        <f>'C завтраками| Bed and breakfast'!CE23*0.9</f>
        <v>75555</v>
      </c>
      <c r="CF22" s="109">
        <f>'C завтраками| Bed and breakfast'!CF23*0.9</f>
        <v>72315</v>
      </c>
      <c r="CG22" s="109">
        <f>'C завтраками| Bed and breakfast'!CG23*0.9</f>
        <v>60435</v>
      </c>
      <c r="CH22" s="109">
        <f>'C завтраками| Bed and breakfast'!CH23*0.9</f>
        <v>60435</v>
      </c>
      <c r="CI22" s="109">
        <f>'C завтраками| Bed and breakfast'!CI23*0.9</f>
        <v>60435</v>
      </c>
      <c r="CJ22" s="109">
        <f>'C завтраками| Bed and breakfast'!CJ23*0.9</f>
        <v>60435</v>
      </c>
      <c r="CK22" s="109">
        <f>'C завтраками| Bed and breakfast'!CK23*0.9</f>
        <v>60435</v>
      </c>
      <c r="CL22" s="109">
        <f>'C завтраками| Bed and breakfast'!CL23*0.9</f>
        <v>60435</v>
      </c>
      <c r="CM22" s="109">
        <f>'C завтраками| Bed and breakfast'!CM23*0.9</f>
        <v>60435</v>
      </c>
      <c r="CN22" s="109">
        <f>'C завтраками| Bed and breakfast'!CN23*0.9</f>
        <v>60435</v>
      </c>
      <c r="CO22" s="109">
        <f>'C завтраками| Bed and breakfast'!CO23*0.9</f>
        <v>60435</v>
      </c>
      <c r="CP22" s="109">
        <f>'C завтраками| Bed and breakfast'!CP23*0.9</f>
        <v>59805</v>
      </c>
      <c r="CQ22" s="109">
        <f>'C завтраками| Bed and breakfast'!CQ23*0.9</f>
        <v>59805</v>
      </c>
      <c r="CR22" s="109">
        <f>'C завтраками| Bed and breakfast'!CR23*0.9</f>
        <v>59805</v>
      </c>
      <c r="CS22" s="109">
        <f>'C завтраками| Bed and breakfast'!CS23*0.9</f>
        <v>59175</v>
      </c>
      <c r="CT22" s="109">
        <f>'C завтраками| Bed and breakfast'!CT23*0.9</f>
        <v>59175</v>
      </c>
      <c r="CU22" s="109">
        <f>'C завтраками| Bed and breakfast'!CU23*0.9</f>
        <v>59175</v>
      </c>
      <c r="CV22" s="109">
        <f>'C завтраками| Bed and breakfast'!CV23*0.9</f>
        <v>59175</v>
      </c>
      <c r="CW22" s="109">
        <f>'C завтраками| Bed and breakfast'!CW23*0.9</f>
        <v>59175</v>
      </c>
      <c r="CX22" s="109">
        <f>'C завтраками| Bed and breakfast'!CX23*0.9</f>
        <v>59175</v>
      </c>
      <c r="CY22" s="109">
        <f>'C завтраками| Bed and breakfast'!CY23*0.9</f>
        <v>59175</v>
      </c>
      <c r="CZ22" s="109">
        <f>'C завтраками| Bed and breakfast'!CZ23*0.9</f>
        <v>58545</v>
      </c>
      <c r="DA22" s="109">
        <f>'C завтраками| Bed and breakfast'!DA23*0.9</f>
        <v>58545</v>
      </c>
      <c r="DB22" s="109">
        <f>'C завтраками| Bed and breakfast'!DB23*0.9</f>
        <v>58545</v>
      </c>
      <c r="DC22" s="109">
        <f>'C завтраками| Bed and breakfast'!DC23*0.9</f>
        <v>53415</v>
      </c>
      <c r="DD22" s="109">
        <f>'C завтраками| Bed and breakfast'!DD23*0.9</f>
        <v>53415</v>
      </c>
      <c r="DE22" s="109">
        <f>'C завтраками| Bed and breakfast'!DE23*0.9</f>
        <v>53415</v>
      </c>
      <c r="DF22" s="109">
        <f>'C завтраками| Bed and breakfast'!DF23*0.9</f>
        <v>53415</v>
      </c>
      <c r="DG22" s="109">
        <f>'C завтраками| Bed and breakfast'!DG23*0.9</f>
        <v>53415</v>
      </c>
      <c r="DH22" s="109">
        <f>'C завтраками| Bed and breakfast'!DH23*0.9</f>
        <v>52965</v>
      </c>
      <c r="DI22" s="109">
        <f>'C завтраками| Bed and breakfast'!DI23*0.9</f>
        <v>52965</v>
      </c>
      <c r="DJ22" s="109">
        <f>'C завтраками| Bed and breakfast'!DJ23*0.9</f>
        <v>52965</v>
      </c>
      <c r="DK22" s="109">
        <f>'C завтраками| Bed and breakfast'!DK23*0.9</f>
        <v>52965</v>
      </c>
      <c r="DL22" s="109">
        <f>'C завтраками| Bed and breakfast'!DL23*0.9</f>
        <v>52965</v>
      </c>
      <c r="DM22" s="109">
        <f>'C завтраками| Bed and breakfast'!DM23*0.9</f>
        <v>52965</v>
      </c>
      <c r="DN22" s="109">
        <f>'C завтраками| Bed and breakfast'!DN23*0.9</f>
        <v>51165</v>
      </c>
    </row>
    <row r="23" spans="1:118">
      <c r="A23" s="68"/>
    </row>
    <row r="24" spans="1:118" customFormat="1" ht="173.25">
      <c r="A24" s="223" t="s">
        <v>33</v>
      </c>
      <c r="D24" s="224"/>
      <c r="E24" s="224"/>
      <c r="F24" s="224"/>
      <c r="G24" s="224"/>
      <c r="H24" s="224"/>
      <c r="I24" s="224"/>
      <c r="J24" s="224"/>
      <c r="O24" s="224"/>
      <c r="P24" s="224"/>
      <c r="Q24" s="224"/>
      <c r="R24" s="224"/>
      <c r="S24" s="224"/>
      <c r="T24" s="224"/>
      <c r="U24" s="224"/>
      <c r="V24" s="224"/>
      <c r="W24" s="224"/>
      <c r="X24" s="224"/>
    </row>
    <row r="26" spans="1:118">
      <c r="A26" s="132" t="s">
        <v>13</v>
      </c>
    </row>
    <row r="27" spans="1:118">
      <c r="A27" s="225" t="s">
        <v>34</v>
      </c>
    </row>
    <row r="28" spans="1:118">
      <c r="A28" s="226" t="s">
        <v>14</v>
      </c>
    </row>
    <row r="29" spans="1:118">
      <c r="A29" s="226" t="s">
        <v>15</v>
      </c>
    </row>
    <row r="30" spans="1:118">
      <c r="A30" s="227" t="s">
        <v>16</v>
      </c>
    </row>
    <row r="31" spans="1:118">
      <c r="A31" s="19" t="s">
        <v>17</v>
      </c>
    </row>
    <row r="32" spans="1:118">
      <c r="A32" s="228" t="s">
        <v>35</v>
      </c>
    </row>
    <row r="33" spans="1:1" ht="24.75">
      <c r="A33" s="136" t="s">
        <v>36</v>
      </c>
    </row>
    <row r="34" spans="1:1">
      <c r="A34" s="175"/>
    </row>
    <row r="35" spans="1:1">
      <c r="A35" s="229" t="s">
        <v>27</v>
      </c>
    </row>
    <row r="36" spans="1:1">
      <c r="A36" s="230" t="s">
        <v>37</v>
      </c>
    </row>
    <row r="37" spans="1:1" ht="24">
      <c r="A37" s="231" t="s">
        <v>38</v>
      </c>
    </row>
    <row r="38" spans="1:1">
      <c r="A38" s="232" t="s">
        <v>39</v>
      </c>
    </row>
    <row r="39" spans="1:1">
      <c r="A39" s="197"/>
    </row>
    <row r="40" spans="1:1">
      <c r="A40" s="233" t="s">
        <v>18</v>
      </c>
    </row>
    <row r="41" spans="1:1" ht="36">
      <c r="A41" s="234" t="s">
        <v>299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sheetPr>
  <dimension ref="A1:J95"/>
  <sheetViews>
    <sheetView workbookViewId="0">
      <selection activeCell="A60" sqref="A60:A61"/>
    </sheetView>
  </sheetViews>
  <sheetFormatPr defaultColWidth="8.7109375" defaultRowHeight="15"/>
  <cols>
    <col min="1" max="1" width="87.42578125" style="61" customWidth="1"/>
    <col min="2" max="16384" width="8.7109375" style="61"/>
  </cols>
  <sheetData>
    <row r="1" spans="1:10">
      <c r="A1" s="3" t="s">
        <v>0</v>
      </c>
    </row>
    <row r="3" spans="1:10">
      <c r="A3" s="50" t="s">
        <v>118</v>
      </c>
    </row>
    <row r="4" spans="1:10">
      <c r="A4" s="145" t="s">
        <v>2</v>
      </c>
    </row>
    <row r="6" spans="1:10" ht="25.5" customHeight="1">
      <c r="A6" s="7" t="s">
        <v>3</v>
      </c>
      <c r="B6" s="9">
        <f>'Отель + Сочи Парк comiss'!B6</f>
        <v>46008</v>
      </c>
      <c r="C6" s="9">
        <f>'Отель + Сочи Парк comiss'!C6</f>
        <v>46009</v>
      </c>
      <c r="D6" s="9">
        <f>'Отель + Сочи Парк comiss'!D6</f>
        <v>46010</v>
      </c>
      <c r="E6" s="9">
        <f>'Отель + Сочи Парк comiss'!E6</f>
        <v>46011</v>
      </c>
      <c r="F6" s="9">
        <f>'Отель + Сочи Парк comiss'!F6</f>
        <v>46012</v>
      </c>
      <c r="G6" s="9">
        <f>'Отель + Сочи Парк comiss'!G6</f>
        <v>46013</v>
      </c>
      <c r="H6" s="9">
        <f>'Отель + Сочи Парк comiss'!H6</f>
        <v>46014</v>
      </c>
      <c r="I6" s="9">
        <f>'Отель + Сочи Парк comiss'!I6</f>
        <v>46015</v>
      </c>
      <c r="J6" s="9">
        <f>'Отель + Сочи Парк comiss'!J6</f>
        <v>46016</v>
      </c>
    </row>
    <row r="7" spans="1:10" ht="25.5" customHeight="1">
      <c r="A7" s="7"/>
      <c r="B7" s="9">
        <f>'Отель + Сочи Парк comiss'!B7</f>
        <v>46008</v>
      </c>
      <c r="C7" s="9">
        <f>'Отель + Сочи Парк comiss'!C7</f>
        <v>46009</v>
      </c>
      <c r="D7" s="9">
        <f>'Отель + Сочи Парк comiss'!D7</f>
        <v>46010</v>
      </c>
      <c r="E7" s="9">
        <f>'Отель + Сочи Парк comiss'!E7</f>
        <v>46011</v>
      </c>
      <c r="F7" s="9">
        <f>'Отель + Сочи Парк comiss'!F7</f>
        <v>46012</v>
      </c>
      <c r="G7" s="9">
        <f>'Отель + Сочи Парк comiss'!G7</f>
        <v>46013</v>
      </c>
      <c r="H7" s="9">
        <f>'Отель + Сочи Парк comiss'!H7</f>
        <v>46014</v>
      </c>
      <c r="I7" s="9">
        <f>'Отель + Сочи Парк comiss'!I7</f>
        <v>46015</v>
      </c>
      <c r="J7" s="9">
        <f>'Отель + Сочи Парк comiss'!J7</f>
        <v>46016</v>
      </c>
    </row>
    <row r="8" spans="1:10">
      <c r="A8" s="64" t="s">
        <v>4</v>
      </c>
      <c r="B8" s="65"/>
      <c r="C8" s="65"/>
      <c r="D8" s="65"/>
      <c r="E8" s="65"/>
      <c r="F8" s="65"/>
      <c r="G8" s="65"/>
      <c r="H8" s="65"/>
      <c r="I8" s="65"/>
      <c r="J8" s="65"/>
    </row>
    <row r="9" spans="1:10">
      <c r="A9" s="64">
        <v>1</v>
      </c>
      <c r="B9" s="85">
        <f>'Отель + Сочи Парк comiss'!B9</f>
        <v>6300</v>
      </c>
      <c r="C9" s="85">
        <f>'Отель + Сочи Парк comiss'!C9</f>
        <v>6300</v>
      </c>
      <c r="D9" s="85">
        <f>'Отель + Сочи Парк comiss'!D9</f>
        <v>6570</v>
      </c>
      <c r="E9" s="85">
        <f>'Отель + Сочи Парк comiss'!E9</f>
        <v>6570</v>
      </c>
      <c r="F9" s="85">
        <f>'Отель + Сочи Парк comiss'!F9</f>
        <v>8460</v>
      </c>
      <c r="G9" s="85">
        <f>'Отель + Сочи Парк comiss'!G9</f>
        <v>8460</v>
      </c>
      <c r="H9" s="85">
        <f>'Отель + Сочи Парк comiss'!H9</f>
        <v>8460</v>
      </c>
      <c r="I9" s="85">
        <f>'Отель + Сочи Парк comiss'!I9</f>
        <v>9630</v>
      </c>
      <c r="J9" s="85">
        <f>'Отель + Сочи Парк comiss'!J9</f>
        <v>9630</v>
      </c>
    </row>
    <row r="10" spans="1:10">
      <c r="A10" s="64">
        <v>2</v>
      </c>
      <c r="B10" s="85">
        <f>'Отель + Сочи Парк comiss'!B10</f>
        <v>7650</v>
      </c>
      <c r="C10" s="85">
        <f>'Отель + Сочи Парк comiss'!C10</f>
        <v>7650</v>
      </c>
      <c r="D10" s="85">
        <f>'Отель + Сочи Парк comiss'!D10</f>
        <v>7920</v>
      </c>
      <c r="E10" s="85">
        <f>'Отель + Сочи Парк comiss'!E10</f>
        <v>7920</v>
      </c>
      <c r="F10" s="85">
        <f>'Отель + Сочи Парк comiss'!F10</f>
        <v>9810</v>
      </c>
      <c r="G10" s="85">
        <f>'Отель + Сочи Парк comiss'!G10</f>
        <v>9810</v>
      </c>
      <c r="H10" s="85">
        <f>'Отель + Сочи Парк comiss'!H10</f>
        <v>9810</v>
      </c>
      <c r="I10" s="85">
        <f>'Отель + Сочи Парк comiss'!I10</f>
        <v>10980</v>
      </c>
      <c r="J10" s="85">
        <f>'Отель + Сочи Парк comiss'!J10</f>
        <v>10980</v>
      </c>
    </row>
    <row r="11" spans="1:10" ht="18.75" customHeight="1">
      <c r="A11" s="64" t="s">
        <v>5</v>
      </c>
      <c r="B11" s="85"/>
      <c r="C11" s="85"/>
      <c r="D11" s="85"/>
      <c r="E11" s="85"/>
      <c r="F11" s="85"/>
      <c r="G11" s="85"/>
      <c r="H11" s="85"/>
      <c r="I11" s="85"/>
      <c r="J11" s="85"/>
    </row>
    <row r="12" spans="1:10">
      <c r="A12" s="64">
        <v>1</v>
      </c>
      <c r="B12" s="85">
        <f>'Отель + Сочи Парк comiss'!B12</f>
        <v>7200</v>
      </c>
      <c r="C12" s="85">
        <f>'Отель + Сочи Парк comiss'!C12</f>
        <v>7200</v>
      </c>
      <c r="D12" s="85">
        <f>'Отель + Сочи Парк comiss'!D12</f>
        <v>7470</v>
      </c>
      <c r="E12" s="85">
        <f>'Отель + Сочи Парк comiss'!E12</f>
        <v>7470</v>
      </c>
      <c r="F12" s="85">
        <f>'Отель + Сочи Парк comiss'!F12</f>
        <v>9360</v>
      </c>
      <c r="G12" s="85">
        <f>'Отель + Сочи Парк comiss'!G12</f>
        <v>9360</v>
      </c>
      <c r="H12" s="85">
        <f>'Отель + Сочи Парк comiss'!H12</f>
        <v>9360</v>
      </c>
      <c r="I12" s="85">
        <f>'Отель + Сочи Парк comiss'!I12</f>
        <v>10530</v>
      </c>
      <c r="J12" s="85">
        <f>'Отель + Сочи Парк comiss'!J12</f>
        <v>10530</v>
      </c>
    </row>
    <row r="13" spans="1:10">
      <c r="A13" s="64">
        <v>2</v>
      </c>
      <c r="B13" s="85">
        <f>'Отель + Сочи Парк comiss'!B13</f>
        <v>8550</v>
      </c>
      <c r="C13" s="85">
        <f>'Отель + Сочи Парк comiss'!C13</f>
        <v>8550</v>
      </c>
      <c r="D13" s="85">
        <f>'Отель + Сочи Парк comiss'!D13</f>
        <v>8820</v>
      </c>
      <c r="E13" s="85">
        <f>'Отель + Сочи Парк comiss'!E13</f>
        <v>8820</v>
      </c>
      <c r="F13" s="85">
        <f>'Отель + Сочи Парк comiss'!F13</f>
        <v>10710</v>
      </c>
      <c r="G13" s="85">
        <f>'Отель + Сочи Парк comiss'!G13</f>
        <v>10710</v>
      </c>
      <c r="H13" s="85">
        <f>'Отель + Сочи Парк comiss'!H13</f>
        <v>10710</v>
      </c>
      <c r="I13" s="85">
        <f>'Отель + Сочи Парк comiss'!I13</f>
        <v>11880</v>
      </c>
      <c r="J13" s="85">
        <f>'Отель + Сочи Парк comiss'!J13</f>
        <v>11880</v>
      </c>
    </row>
    <row r="14" spans="1:10" s="65" customFormat="1">
      <c r="A14" s="30" t="s">
        <v>6</v>
      </c>
      <c r="B14" s="85"/>
      <c r="C14" s="85"/>
      <c r="D14" s="85"/>
      <c r="E14" s="85"/>
      <c r="F14" s="85"/>
      <c r="G14" s="85"/>
      <c r="H14" s="85"/>
      <c r="I14" s="85"/>
      <c r="J14" s="85"/>
    </row>
    <row r="15" spans="1:10" s="65" customFormat="1">
      <c r="A15" s="191">
        <v>1</v>
      </c>
      <c r="B15" s="85">
        <f>'Отель + Сочи Парк comiss'!B15</f>
        <v>6750</v>
      </c>
      <c r="C15" s="85">
        <f>'Отель + Сочи Парк comiss'!C15</f>
        <v>6750</v>
      </c>
      <c r="D15" s="85">
        <f>'Отель + Сочи Парк comiss'!D15</f>
        <v>7020</v>
      </c>
      <c r="E15" s="85">
        <f>'Отель + Сочи Парк comiss'!E15</f>
        <v>7020</v>
      </c>
      <c r="F15" s="85">
        <f>'Отель + Сочи Парк comiss'!F15</f>
        <v>8910</v>
      </c>
      <c r="G15" s="85">
        <f>'Отель + Сочи Парк comiss'!G15</f>
        <v>8910</v>
      </c>
      <c r="H15" s="85">
        <f>'Отель + Сочи Парк comiss'!H15</f>
        <v>8910</v>
      </c>
      <c r="I15" s="85">
        <f>'Отель + Сочи Парк comiss'!I15</f>
        <v>10080</v>
      </c>
      <c r="J15" s="85">
        <f>'Отель + Сочи Парк comiss'!J15</f>
        <v>10080</v>
      </c>
    </row>
    <row r="16" spans="1:10" s="65" customFormat="1">
      <c r="A16" s="191">
        <v>2</v>
      </c>
      <c r="B16" s="85">
        <f>'Отель + Сочи Парк comiss'!B16</f>
        <v>8100</v>
      </c>
      <c r="C16" s="85">
        <f>'Отель + Сочи Парк comiss'!C16</f>
        <v>8100</v>
      </c>
      <c r="D16" s="85">
        <f>'Отель + Сочи Парк comiss'!D16</f>
        <v>8370</v>
      </c>
      <c r="E16" s="85">
        <f>'Отель + Сочи Парк comiss'!E16</f>
        <v>8370</v>
      </c>
      <c r="F16" s="85">
        <f>'Отель + Сочи Парк comiss'!F16</f>
        <v>10260</v>
      </c>
      <c r="G16" s="85">
        <f>'Отель + Сочи Парк comiss'!G16</f>
        <v>10260</v>
      </c>
      <c r="H16" s="85">
        <f>'Отель + Сочи Парк comiss'!H16</f>
        <v>10260</v>
      </c>
      <c r="I16" s="85">
        <f>'Отель + Сочи Парк comiss'!I16</f>
        <v>11430</v>
      </c>
      <c r="J16" s="85">
        <f>'Отель + Сочи Парк comiss'!J16</f>
        <v>11430</v>
      </c>
    </row>
    <row r="17" spans="1:10">
      <c r="A17" s="64" t="s">
        <v>7</v>
      </c>
      <c r="B17" s="85"/>
      <c r="C17" s="85"/>
      <c r="D17" s="85"/>
      <c r="E17" s="85"/>
      <c r="F17" s="85"/>
      <c r="G17" s="85"/>
      <c r="H17" s="85"/>
      <c r="I17" s="85"/>
      <c r="J17" s="85"/>
    </row>
    <row r="18" spans="1:10">
      <c r="A18" s="64">
        <v>1</v>
      </c>
      <c r="B18" s="85">
        <f>'Отель + Сочи Парк comiss'!B18</f>
        <v>10350</v>
      </c>
      <c r="C18" s="85">
        <f>'Отель + Сочи Парк comiss'!C18</f>
        <v>10350</v>
      </c>
      <c r="D18" s="85">
        <f>'Отель + Сочи Парк comiss'!D18</f>
        <v>10620</v>
      </c>
      <c r="E18" s="85">
        <f>'Отель + Сочи Парк comiss'!E18</f>
        <v>10620</v>
      </c>
      <c r="F18" s="85">
        <f>'Отель + Сочи Парк comiss'!F18</f>
        <v>12510</v>
      </c>
      <c r="G18" s="85">
        <f>'Отель + Сочи Парк comiss'!G18</f>
        <v>12510</v>
      </c>
      <c r="H18" s="85">
        <f>'Отель + Сочи Парк comiss'!H18</f>
        <v>12510</v>
      </c>
      <c r="I18" s="85">
        <f>'Отель + Сочи Парк comiss'!I18</f>
        <v>13680</v>
      </c>
      <c r="J18" s="85">
        <f>'Отель + Сочи Парк comiss'!J18</f>
        <v>13680</v>
      </c>
    </row>
    <row r="19" spans="1:10">
      <c r="A19" s="64">
        <v>2</v>
      </c>
      <c r="B19" s="85">
        <f>'Отель + Сочи Парк comiss'!B19</f>
        <v>11700</v>
      </c>
      <c r="C19" s="85">
        <f>'Отель + Сочи Парк comiss'!C19</f>
        <v>11700</v>
      </c>
      <c r="D19" s="85">
        <f>'Отель + Сочи Парк comiss'!D19</f>
        <v>11970</v>
      </c>
      <c r="E19" s="85">
        <f>'Отель + Сочи Парк comiss'!E19</f>
        <v>11970</v>
      </c>
      <c r="F19" s="85">
        <f>'Отель + Сочи Парк comiss'!F19</f>
        <v>13860</v>
      </c>
      <c r="G19" s="85">
        <f>'Отель + Сочи Парк comiss'!G19</f>
        <v>13860</v>
      </c>
      <c r="H19" s="85">
        <f>'Отель + Сочи Парк comiss'!H19</f>
        <v>13860</v>
      </c>
      <c r="I19" s="85">
        <f>'Отель + Сочи Парк comiss'!I19</f>
        <v>15030</v>
      </c>
      <c r="J19" s="85">
        <f>'Отель + Сочи Парк comiss'!J19</f>
        <v>15030</v>
      </c>
    </row>
    <row r="20" spans="1:10">
      <c r="A20" s="124" t="s">
        <v>42</v>
      </c>
      <c r="B20" s="85"/>
      <c r="C20" s="85"/>
      <c r="D20" s="85"/>
      <c r="E20" s="85"/>
      <c r="F20" s="85"/>
      <c r="G20" s="85"/>
      <c r="H20" s="85"/>
      <c r="I20" s="85"/>
      <c r="J20" s="85"/>
    </row>
    <row r="21" spans="1:10">
      <c r="A21" s="64">
        <v>1</v>
      </c>
      <c r="B21" s="85">
        <f>'Отель + Сочи Парк comiss'!B21</f>
        <v>13050</v>
      </c>
      <c r="C21" s="85">
        <f>'Отель + Сочи Парк comiss'!C21</f>
        <v>13050</v>
      </c>
      <c r="D21" s="85">
        <f>'Отель + Сочи Парк comiss'!D21</f>
        <v>13320</v>
      </c>
      <c r="E21" s="85">
        <f>'Отель + Сочи Парк comiss'!E21</f>
        <v>13320</v>
      </c>
      <c r="F21" s="85">
        <f>'Отель + Сочи Парк comiss'!F21</f>
        <v>15210</v>
      </c>
      <c r="G21" s="85">
        <f>'Отель + Сочи Парк comiss'!G21</f>
        <v>15210</v>
      </c>
      <c r="H21" s="85">
        <f>'Отель + Сочи Парк comiss'!H21</f>
        <v>15210</v>
      </c>
      <c r="I21" s="85">
        <f>'Отель + Сочи Парк comiss'!I21</f>
        <v>16380</v>
      </c>
      <c r="J21" s="85">
        <f>'Отель + Сочи Парк comiss'!J21</f>
        <v>16380</v>
      </c>
    </row>
    <row r="22" spans="1:10">
      <c r="A22" s="64">
        <v>2</v>
      </c>
      <c r="B22" s="85">
        <f>'Отель + Сочи Парк comiss'!B22</f>
        <v>14400</v>
      </c>
      <c r="C22" s="85">
        <f>'Отель + Сочи Парк comiss'!C22</f>
        <v>14400</v>
      </c>
      <c r="D22" s="85">
        <f>'Отель + Сочи Парк comiss'!D22</f>
        <v>14670</v>
      </c>
      <c r="E22" s="85">
        <f>'Отель + Сочи Парк comiss'!E22</f>
        <v>14670</v>
      </c>
      <c r="F22" s="85">
        <f>'Отель + Сочи Парк comiss'!F22</f>
        <v>16560</v>
      </c>
      <c r="G22" s="85">
        <f>'Отель + Сочи Парк comiss'!G22</f>
        <v>16560</v>
      </c>
      <c r="H22" s="85">
        <f>'Отель + Сочи Парк comiss'!H22</f>
        <v>16560</v>
      </c>
      <c r="I22" s="85">
        <f>'Отель + Сочи Парк comiss'!I22</f>
        <v>17730</v>
      </c>
      <c r="J22" s="85">
        <f>'Отель + Сочи Парк comiss'!J22</f>
        <v>17730</v>
      </c>
    </row>
    <row r="23" spans="1:10">
      <c r="A23" s="68"/>
      <c r="B23" s="195"/>
      <c r="C23" s="195"/>
      <c r="D23" s="195"/>
      <c r="E23" s="195"/>
      <c r="F23" s="195"/>
      <c r="G23" s="195"/>
      <c r="H23" s="195"/>
      <c r="I23" s="195"/>
      <c r="J23" s="195"/>
    </row>
    <row r="24" spans="1:10">
      <c r="A24" s="244" t="s">
        <v>41</v>
      </c>
      <c r="B24" s="65"/>
      <c r="C24" s="65"/>
      <c r="D24" s="65"/>
      <c r="E24" s="65"/>
      <c r="F24" s="65"/>
      <c r="G24" s="65"/>
      <c r="H24" s="65"/>
      <c r="I24" s="65"/>
      <c r="J24" s="65"/>
    </row>
    <row r="25" spans="1:10">
      <c r="A25" s="245"/>
      <c r="B25" s="9">
        <f t="shared" ref="B25:J25" si="0">B6</f>
        <v>46008</v>
      </c>
      <c r="C25" s="9">
        <f t="shared" si="0"/>
        <v>46009</v>
      </c>
      <c r="D25" s="9">
        <f t="shared" si="0"/>
        <v>46010</v>
      </c>
      <c r="E25" s="9">
        <f t="shared" si="0"/>
        <v>46011</v>
      </c>
      <c r="F25" s="9">
        <f t="shared" si="0"/>
        <v>46012</v>
      </c>
      <c r="G25" s="9">
        <f t="shared" si="0"/>
        <v>46013</v>
      </c>
      <c r="H25" s="9">
        <f t="shared" si="0"/>
        <v>46014</v>
      </c>
      <c r="I25" s="9">
        <f t="shared" si="0"/>
        <v>46015</v>
      </c>
      <c r="J25" s="9">
        <f t="shared" si="0"/>
        <v>46016</v>
      </c>
    </row>
    <row r="26" spans="1:10" s="83" customFormat="1" ht="34.5" customHeight="1">
      <c r="A26" s="7" t="s">
        <v>3</v>
      </c>
      <c r="B26" s="9">
        <f t="shared" ref="B26:J26" si="1">B7</f>
        <v>46008</v>
      </c>
      <c r="C26" s="9">
        <f t="shared" si="1"/>
        <v>46009</v>
      </c>
      <c r="D26" s="9">
        <f t="shared" si="1"/>
        <v>46010</v>
      </c>
      <c r="E26" s="9">
        <f t="shared" si="1"/>
        <v>46011</v>
      </c>
      <c r="F26" s="9">
        <f t="shared" si="1"/>
        <v>46012</v>
      </c>
      <c r="G26" s="9">
        <f t="shared" si="1"/>
        <v>46013</v>
      </c>
      <c r="H26" s="9">
        <f t="shared" si="1"/>
        <v>46014</v>
      </c>
      <c r="I26" s="9">
        <f t="shared" si="1"/>
        <v>46015</v>
      </c>
      <c r="J26" s="9">
        <f t="shared" si="1"/>
        <v>46016</v>
      </c>
    </row>
    <row r="27" spans="1:10">
      <c r="A27" s="64" t="s">
        <v>4</v>
      </c>
      <c r="B27" s="65"/>
      <c r="C27" s="65"/>
      <c r="D27" s="65"/>
      <c r="E27" s="65"/>
      <c r="F27" s="65"/>
      <c r="G27" s="65"/>
      <c r="H27" s="65"/>
      <c r="I27" s="65"/>
      <c r="J27" s="65"/>
    </row>
    <row r="28" spans="1:10">
      <c r="A28" s="64">
        <v>1</v>
      </c>
      <c r="B28" s="85">
        <f t="shared" ref="B28:J28" si="2">B9*0.87+25</f>
        <v>5506</v>
      </c>
      <c r="C28" s="85">
        <f t="shared" si="2"/>
        <v>5506</v>
      </c>
      <c r="D28" s="85">
        <f t="shared" si="2"/>
        <v>5741</v>
      </c>
      <c r="E28" s="85">
        <f t="shared" si="2"/>
        <v>5741</v>
      </c>
      <c r="F28" s="85">
        <f t="shared" si="2"/>
        <v>7385</v>
      </c>
      <c r="G28" s="85">
        <f t="shared" si="2"/>
        <v>7385</v>
      </c>
      <c r="H28" s="85">
        <f t="shared" si="2"/>
        <v>7385</v>
      </c>
      <c r="I28" s="85">
        <f t="shared" si="2"/>
        <v>8403</v>
      </c>
      <c r="J28" s="85">
        <f t="shared" si="2"/>
        <v>8403</v>
      </c>
    </row>
    <row r="29" spans="1:10">
      <c r="A29" s="64">
        <v>2</v>
      </c>
      <c r="B29" s="85">
        <f t="shared" ref="B29:J29" si="3">B10*0.87+25</f>
        <v>6681</v>
      </c>
      <c r="C29" s="85">
        <f t="shared" si="3"/>
        <v>6681</v>
      </c>
      <c r="D29" s="85">
        <f t="shared" si="3"/>
        <v>6915</v>
      </c>
      <c r="E29" s="85">
        <f t="shared" si="3"/>
        <v>6915</v>
      </c>
      <c r="F29" s="85">
        <f t="shared" si="3"/>
        <v>8560</v>
      </c>
      <c r="G29" s="85">
        <f t="shared" si="3"/>
        <v>8560</v>
      </c>
      <c r="H29" s="85">
        <f t="shared" si="3"/>
        <v>8560</v>
      </c>
      <c r="I29" s="85">
        <f t="shared" si="3"/>
        <v>9578</v>
      </c>
      <c r="J29" s="85">
        <f t="shared" si="3"/>
        <v>9578</v>
      </c>
    </row>
    <row r="30" spans="1:10">
      <c r="A30" s="64" t="s">
        <v>5</v>
      </c>
      <c r="B30" s="109"/>
      <c r="C30" s="109"/>
      <c r="D30" s="109"/>
      <c r="E30" s="109"/>
      <c r="F30" s="109"/>
      <c r="G30" s="109"/>
      <c r="H30" s="109"/>
      <c r="I30" s="109"/>
      <c r="J30" s="109"/>
    </row>
    <row r="31" spans="1:10">
      <c r="A31" s="64">
        <v>1</v>
      </c>
      <c r="B31" s="109">
        <f t="shared" ref="B31:J31" si="4">B12*0.87+25</f>
        <v>6289</v>
      </c>
      <c r="C31" s="109">
        <f t="shared" si="4"/>
        <v>6289</v>
      </c>
      <c r="D31" s="109">
        <f t="shared" si="4"/>
        <v>6524</v>
      </c>
      <c r="E31" s="109">
        <f t="shared" si="4"/>
        <v>6524</v>
      </c>
      <c r="F31" s="109">
        <f t="shared" si="4"/>
        <v>8168</v>
      </c>
      <c r="G31" s="109">
        <f t="shared" si="4"/>
        <v>8168</v>
      </c>
      <c r="H31" s="109">
        <f t="shared" si="4"/>
        <v>8168</v>
      </c>
      <c r="I31" s="109">
        <f t="shared" si="4"/>
        <v>9186</v>
      </c>
      <c r="J31" s="109">
        <f t="shared" si="4"/>
        <v>9186</v>
      </c>
    </row>
    <row r="32" spans="1:10">
      <c r="A32" s="64">
        <v>2</v>
      </c>
      <c r="B32" s="109">
        <f t="shared" ref="B32:J32" si="5">B13*0.87+25</f>
        <v>7464</v>
      </c>
      <c r="C32" s="109">
        <f t="shared" si="5"/>
        <v>7464</v>
      </c>
      <c r="D32" s="109">
        <f t="shared" si="5"/>
        <v>7698</v>
      </c>
      <c r="E32" s="109">
        <f t="shared" si="5"/>
        <v>7698</v>
      </c>
      <c r="F32" s="109">
        <f t="shared" si="5"/>
        <v>9343</v>
      </c>
      <c r="G32" s="109">
        <f t="shared" si="5"/>
        <v>9343</v>
      </c>
      <c r="H32" s="109">
        <f t="shared" si="5"/>
        <v>9343</v>
      </c>
      <c r="I32" s="109">
        <f t="shared" si="5"/>
        <v>10361</v>
      </c>
      <c r="J32" s="109">
        <f t="shared" si="5"/>
        <v>10361</v>
      </c>
    </row>
    <row r="33" spans="1:10" s="65" customFormat="1">
      <c r="A33" s="30" t="s">
        <v>6</v>
      </c>
      <c r="B33" s="85"/>
      <c r="C33" s="85"/>
      <c r="D33" s="85"/>
      <c r="E33" s="85"/>
      <c r="F33" s="85"/>
      <c r="G33" s="85"/>
      <c r="H33" s="85"/>
      <c r="I33" s="85"/>
      <c r="J33" s="85"/>
    </row>
    <row r="34" spans="1:10" s="65" customFormat="1">
      <c r="A34" s="191">
        <v>1</v>
      </c>
      <c r="B34" s="85">
        <f t="shared" ref="B34:J34" si="6">B31</f>
        <v>6289</v>
      </c>
      <c r="C34" s="85">
        <f t="shared" si="6"/>
        <v>6289</v>
      </c>
      <c r="D34" s="85">
        <f t="shared" si="6"/>
        <v>6524</v>
      </c>
      <c r="E34" s="85">
        <f t="shared" si="6"/>
        <v>6524</v>
      </c>
      <c r="F34" s="85">
        <f t="shared" si="6"/>
        <v>8168</v>
      </c>
      <c r="G34" s="85">
        <f t="shared" si="6"/>
        <v>8168</v>
      </c>
      <c r="H34" s="85">
        <f t="shared" si="6"/>
        <v>8168</v>
      </c>
      <c r="I34" s="85">
        <f t="shared" si="6"/>
        <v>9186</v>
      </c>
      <c r="J34" s="85">
        <f t="shared" si="6"/>
        <v>9186</v>
      </c>
    </row>
    <row r="35" spans="1:10" s="65" customFormat="1">
      <c r="A35" s="191">
        <v>2</v>
      </c>
      <c r="B35" s="85">
        <f t="shared" ref="B35:J35" si="7">B32</f>
        <v>7464</v>
      </c>
      <c r="C35" s="85">
        <f t="shared" si="7"/>
        <v>7464</v>
      </c>
      <c r="D35" s="85">
        <f t="shared" si="7"/>
        <v>7698</v>
      </c>
      <c r="E35" s="85">
        <f t="shared" si="7"/>
        <v>7698</v>
      </c>
      <c r="F35" s="85">
        <f t="shared" si="7"/>
        <v>9343</v>
      </c>
      <c r="G35" s="85">
        <f t="shared" si="7"/>
        <v>9343</v>
      </c>
      <c r="H35" s="85">
        <f t="shared" si="7"/>
        <v>9343</v>
      </c>
      <c r="I35" s="85">
        <f t="shared" si="7"/>
        <v>10361</v>
      </c>
      <c r="J35" s="85">
        <f t="shared" si="7"/>
        <v>10361</v>
      </c>
    </row>
    <row r="36" spans="1:10">
      <c r="A36" s="64" t="s">
        <v>7</v>
      </c>
      <c r="B36" s="109"/>
      <c r="C36" s="109"/>
      <c r="D36" s="109"/>
      <c r="E36" s="109"/>
      <c r="F36" s="109"/>
      <c r="G36" s="109"/>
      <c r="H36" s="109"/>
      <c r="I36" s="109"/>
      <c r="J36" s="109"/>
    </row>
    <row r="37" spans="1:10">
      <c r="A37" s="64">
        <v>1</v>
      </c>
      <c r="B37" s="109">
        <f t="shared" ref="B37:J37" si="8">B18*0.87+25</f>
        <v>9030</v>
      </c>
      <c r="C37" s="109">
        <f t="shared" si="8"/>
        <v>9030</v>
      </c>
      <c r="D37" s="109">
        <f t="shared" si="8"/>
        <v>9264</v>
      </c>
      <c r="E37" s="109">
        <f t="shared" si="8"/>
        <v>9264</v>
      </c>
      <c r="F37" s="109">
        <f t="shared" si="8"/>
        <v>10909</v>
      </c>
      <c r="G37" s="109">
        <f t="shared" si="8"/>
        <v>10909</v>
      </c>
      <c r="H37" s="109">
        <f t="shared" si="8"/>
        <v>10909</v>
      </c>
      <c r="I37" s="109">
        <f t="shared" si="8"/>
        <v>11927</v>
      </c>
      <c r="J37" s="109">
        <f t="shared" si="8"/>
        <v>11927</v>
      </c>
    </row>
    <row r="38" spans="1:10">
      <c r="A38" s="64">
        <v>2</v>
      </c>
      <c r="B38" s="109">
        <f t="shared" ref="B38:J38" si="9">B19*0.87+25</f>
        <v>10204</v>
      </c>
      <c r="C38" s="109">
        <f t="shared" si="9"/>
        <v>10204</v>
      </c>
      <c r="D38" s="109">
        <f t="shared" si="9"/>
        <v>10439</v>
      </c>
      <c r="E38" s="109">
        <f t="shared" si="9"/>
        <v>10439</v>
      </c>
      <c r="F38" s="109">
        <f t="shared" si="9"/>
        <v>12083</v>
      </c>
      <c r="G38" s="109">
        <f t="shared" si="9"/>
        <v>12083</v>
      </c>
      <c r="H38" s="109">
        <f t="shared" si="9"/>
        <v>12083</v>
      </c>
      <c r="I38" s="109">
        <f t="shared" si="9"/>
        <v>13101</v>
      </c>
      <c r="J38" s="109">
        <f t="shared" si="9"/>
        <v>13101</v>
      </c>
    </row>
    <row r="39" spans="1:10" ht="19.5" customHeight="1">
      <c r="A39" s="124" t="s">
        <v>42</v>
      </c>
      <c r="B39" s="109"/>
      <c r="C39" s="109"/>
      <c r="D39" s="109"/>
      <c r="E39" s="109"/>
      <c r="F39" s="109"/>
      <c r="G39" s="109"/>
      <c r="H39" s="109"/>
      <c r="I39" s="109"/>
      <c r="J39" s="109"/>
    </row>
    <row r="40" spans="1:10">
      <c r="A40" s="64">
        <v>1</v>
      </c>
      <c r="B40" s="109">
        <f t="shared" ref="B40:J40" si="10">B21*0.87+25</f>
        <v>11379</v>
      </c>
      <c r="C40" s="109">
        <f t="shared" si="10"/>
        <v>11379</v>
      </c>
      <c r="D40" s="109">
        <f t="shared" si="10"/>
        <v>11613</v>
      </c>
      <c r="E40" s="109">
        <f t="shared" si="10"/>
        <v>11613</v>
      </c>
      <c r="F40" s="109">
        <f t="shared" si="10"/>
        <v>13258</v>
      </c>
      <c r="G40" s="109">
        <f t="shared" si="10"/>
        <v>13258</v>
      </c>
      <c r="H40" s="109">
        <f t="shared" si="10"/>
        <v>13258</v>
      </c>
      <c r="I40" s="109">
        <f t="shared" si="10"/>
        <v>14276</v>
      </c>
      <c r="J40" s="109">
        <f t="shared" si="10"/>
        <v>14276</v>
      </c>
    </row>
    <row r="41" spans="1:10">
      <c r="A41" s="64">
        <v>2</v>
      </c>
      <c r="B41" s="109">
        <f t="shared" ref="B41:J41" si="11">B22*0.87+25</f>
        <v>12553</v>
      </c>
      <c r="C41" s="109">
        <f t="shared" si="11"/>
        <v>12553</v>
      </c>
      <c r="D41" s="109">
        <f t="shared" si="11"/>
        <v>12788</v>
      </c>
      <c r="E41" s="109">
        <f t="shared" si="11"/>
        <v>12788</v>
      </c>
      <c r="F41" s="109">
        <f t="shared" si="11"/>
        <v>14432</v>
      </c>
      <c r="G41" s="109">
        <f t="shared" si="11"/>
        <v>14432</v>
      </c>
      <c r="H41" s="109">
        <f t="shared" si="11"/>
        <v>14432</v>
      </c>
      <c r="I41" s="109">
        <f t="shared" si="11"/>
        <v>15450</v>
      </c>
      <c r="J41" s="109">
        <f t="shared" si="11"/>
        <v>15450</v>
      </c>
    </row>
    <row r="43" spans="1:10" ht="195">
      <c r="A43" s="196" t="s">
        <v>119</v>
      </c>
    </row>
    <row r="44" spans="1:10">
      <c r="A44" s="70" t="s">
        <v>27</v>
      </c>
    </row>
    <row r="45" spans="1:10">
      <c r="A45" s="71" t="s">
        <v>120</v>
      </c>
    </row>
    <row r="46" spans="1:10">
      <c r="A46" s="71" t="s">
        <v>121</v>
      </c>
    </row>
    <row r="47" spans="1:10">
      <c r="A47" s="71" t="s">
        <v>122</v>
      </c>
    </row>
    <row r="48" spans="1:10">
      <c r="A48" s="197"/>
    </row>
    <row r="49" spans="1:1">
      <c r="A49" s="70" t="s">
        <v>13</v>
      </c>
    </row>
    <row r="50" spans="1:1">
      <c r="A50" s="133" t="s">
        <v>34</v>
      </c>
    </row>
    <row r="51" spans="1:1">
      <c r="A51" s="198" t="s">
        <v>123</v>
      </c>
    </row>
    <row r="52" spans="1:1">
      <c r="A52" s="134" t="s">
        <v>14</v>
      </c>
    </row>
    <row r="53" spans="1:1">
      <c r="A53" s="134" t="s">
        <v>15</v>
      </c>
    </row>
    <row r="54" spans="1:1">
      <c r="A54" s="112" t="s">
        <v>16</v>
      </c>
    </row>
    <row r="55" spans="1:1">
      <c r="A55" s="20" t="s">
        <v>17</v>
      </c>
    </row>
    <row r="56" spans="1:1">
      <c r="A56" s="73" t="s">
        <v>49</v>
      </c>
    </row>
    <row r="57" spans="1:1">
      <c r="A57" s="151"/>
    </row>
    <row r="58" spans="1:1" ht="28.5">
      <c r="A58" s="199" t="s">
        <v>124</v>
      </c>
    </row>
    <row r="59" spans="1:1" ht="30">
      <c r="A59" s="200" t="s">
        <v>125</v>
      </c>
    </row>
    <row r="60" spans="1:1" ht="30">
      <c r="A60" s="200" t="s">
        <v>126</v>
      </c>
    </row>
    <row r="61" spans="1:1">
      <c r="A61" s="200"/>
    </row>
    <row r="62" spans="1:1" ht="51">
      <c r="A62" s="201" t="s">
        <v>127</v>
      </c>
    </row>
    <row r="63" spans="1:1">
      <c r="A63" s="202" t="s">
        <v>128</v>
      </c>
    </row>
    <row r="64" spans="1:1" ht="25.5">
      <c r="A64" s="201" t="s">
        <v>129</v>
      </c>
    </row>
    <row r="65" spans="1:1">
      <c r="A65" s="203"/>
    </row>
    <row r="66" spans="1:1">
      <c r="A66" s="201" t="s">
        <v>130</v>
      </c>
    </row>
    <row r="67" spans="1:1" ht="25.5">
      <c r="A67" s="201" t="s">
        <v>131</v>
      </c>
    </row>
    <row r="68" spans="1:1" ht="38.25">
      <c r="A68" s="201" t="s">
        <v>132</v>
      </c>
    </row>
    <row r="69" spans="1:1">
      <c r="A69" s="201" t="s">
        <v>133</v>
      </c>
    </row>
    <row r="70" spans="1:1" ht="25.5">
      <c r="A70" s="201" t="s">
        <v>134</v>
      </c>
    </row>
    <row r="71" spans="1:1">
      <c r="A71" s="201" t="s">
        <v>135</v>
      </c>
    </row>
    <row r="72" spans="1:1" ht="25.5">
      <c r="A72" s="201" t="s">
        <v>136</v>
      </c>
    </row>
    <row r="73" spans="1:1" ht="63.75">
      <c r="A73" s="201" t="s">
        <v>137</v>
      </c>
    </row>
    <row r="74" spans="1:1" ht="25.5">
      <c r="A74" s="201" t="s">
        <v>138</v>
      </c>
    </row>
    <row r="75" spans="1:1">
      <c r="A75" s="201" t="s">
        <v>139</v>
      </c>
    </row>
    <row r="76" spans="1:1">
      <c r="A76" s="201" t="s">
        <v>140</v>
      </c>
    </row>
    <row r="77" spans="1:1">
      <c r="A77" s="204"/>
    </row>
    <row r="78" spans="1:1" ht="25.5">
      <c r="A78" s="201" t="s">
        <v>141</v>
      </c>
    </row>
    <row r="79" spans="1:1">
      <c r="A79" s="81"/>
    </row>
    <row r="80" spans="1:1">
      <c r="A80" s="82" t="s">
        <v>18</v>
      </c>
    </row>
    <row r="81" spans="1:1" ht="24">
      <c r="A81" s="25" t="s">
        <v>142</v>
      </c>
    </row>
    <row r="82" spans="1:1" ht="24">
      <c r="A82" s="25" t="s">
        <v>143</v>
      </c>
    </row>
    <row r="83" spans="1:1" ht="25.5">
      <c r="A83" s="201" t="s">
        <v>134</v>
      </c>
    </row>
    <row r="84" spans="1:1">
      <c r="A84" s="201" t="s">
        <v>135</v>
      </c>
    </row>
    <row r="85" spans="1:1" ht="25.5">
      <c r="A85" s="201" t="s">
        <v>136</v>
      </c>
    </row>
    <row r="86" spans="1:1" ht="63.75">
      <c r="A86" s="201" t="s">
        <v>137</v>
      </c>
    </row>
    <row r="87" spans="1:1" ht="25.5">
      <c r="A87" s="201" t="s">
        <v>138</v>
      </c>
    </row>
    <row r="88" spans="1:1">
      <c r="A88" s="201" t="s">
        <v>139</v>
      </c>
    </row>
    <row r="89" spans="1:1">
      <c r="A89" s="201" t="s">
        <v>140</v>
      </c>
    </row>
    <row r="90" spans="1:1">
      <c r="A90" s="204"/>
    </row>
    <row r="91" spans="1:1" ht="25.5">
      <c r="A91" s="201" t="s">
        <v>141</v>
      </c>
    </row>
    <row r="92" spans="1:1">
      <c r="A92" s="81"/>
    </row>
    <row r="93" spans="1:1">
      <c r="A93" s="82" t="s">
        <v>18</v>
      </c>
    </row>
    <row r="94" spans="1:1" ht="24">
      <c r="A94" s="25" t="s">
        <v>142</v>
      </c>
    </row>
    <row r="95" spans="1:1" ht="24">
      <c r="A95" s="25" t="s">
        <v>143</v>
      </c>
    </row>
  </sheetData>
  <mergeCells count="1">
    <mergeCell ref="A24:A2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sheetPr>
  <dimension ref="A1:J95"/>
  <sheetViews>
    <sheetView workbookViewId="0">
      <selection activeCell="A60" sqref="A60:A61"/>
    </sheetView>
  </sheetViews>
  <sheetFormatPr defaultColWidth="8.7109375" defaultRowHeight="15"/>
  <cols>
    <col min="1" max="1" width="87.42578125" style="61" customWidth="1"/>
    <col min="2" max="16384" width="8.7109375" style="61"/>
  </cols>
  <sheetData>
    <row r="1" spans="1:10">
      <c r="A1" s="3" t="s">
        <v>0</v>
      </c>
    </row>
    <row r="3" spans="1:10">
      <c r="A3" s="50" t="s">
        <v>118</v>
      </c>
    </row>
    <row r="4" spans="1:10">
      <c r="A4" s="145" t="s">
        <v>2</v>
      </c>
    </row>
    <row r="6" spans="1:10" ht="25.5" customHeight="1">
      <c r="A6" s="7" t="s">
        <v>3</v>
      </c>
      <c r="B6" s="9">
        <f>'Отель + Сочи Парк comiss'!B6</f>
        <v>46008</v>
      </c>
      <c r="C6" s="9">
        <f>'Отель + Сочи Парк comiss'!C6</f>
        <v>46009</v>
      </c>
      <c r="D6" s="9">
        <f>'Отель + Сочи Парк comiss'!D6</f>
        <v>46010</v>
      </c>
      <c r="E6" s="9">
        <f>'Отель + Сочи Парк comiss'!E6</f>
        <v>46011</v>
      </c>
      <c r="F6" s="9">
        <f>'Отель + Сочи Парк comiss'!F6</f>
        <v>46012</v>
      </c>
      <c r="G6" s="9">
        <f>'Отель + Сочи Парк comiss'!G6</f>
        <v>46013</v>
      </c>
      <c r="H6" s="9">
        <f>'Отель + Сочи Парк comiss'!H6</f>
        <v>46014</v>
      </c>
      <c r="I6" s="9">
        <f>'Отель + Сочи Парк comiss'!I6</f>
        <v>46015</v>
      </c>
      <c r="J6" s="9">
        <f>'Отель + Сочи Парк comiss'!J6</f>
        <v>46016</v>
      </c>
    </row>
    <row r="7" spans="1:10" ht="25.5" customHeight="1">
      <c r="A7" s="7"/>
      <c r="B7" s="9">
        <f>'Отель + Сочи Парк comiss'!B7</f>
        <v>46008</v>
      </c>
      <c r="C7" s="9">
        <f>'Отель + Сочи Парк comiss'!C7</f>
        <v>46009</v>
      </c>
      <c r="D7" s="9">
        <f>'Отель + Сочи Парк comiss'!D7</f>
        <v>46010</v>
      </c>
      <c r="E7" s="9">
        <f>'Отель + Сочи Парк comiss'!E7</f>
        <v>46011</v>
      </c>
      <c r="F7" s="9">
        <f>'Отель + Сочи Парк comiss'!F7</f>
        <v>46012</v>
      </c>
      <c r="G7" s="9">
        <f>'Отель + Сочи Парк comiss'!G7</f>
        <v>46013</v>
      </c>
      <c r="H7" s="9">
        <f>'Отель + Сочи Парк comiss'!H7</f>
        <v>46014</v>
      </c>
      <c r="I7" s="9">
        <f>'Отель + Сочи Парк comiss'!I7</f>
        <v>46015</v>
      </c>
      <c r="J7" s="9">
        <f>'Отель + Сочи Парк comiss'!J7</f>
        <v>46016</v>
      </c>
    </row>
    <row r="8" spans="1:10">
      <c r="A8" s="64" t="s">
        <v>4</v>
      </c>
      <c r="B8" s="65"/>
      <c r="C8" s="65"/>
      <c r="D8" s="65"/>
      <c r="E8" s="65"/>
      <c r="F8" s="65"/>
      <c r="G8" s="65"/>
      <c r="H8" s="65"/>
      <c r="I8" s="65"/>
      <c r="J8" s="65"/>
    </row>
    <row r="9" spans="1:10">
      <c r="A9" s="64">
        <v>1</v>
      </c>
      <c r="B9" s="85">
        <f>'Отель + Сочи Парк comiss'!B9</f>
        <v>6300</v>
      </c>
      <c r="C9" s="85">
        <f>'Отель + Сочи Парк comiss'!C9</f>
        <v>6300</v>
      </c>
      <c r="D9" s="85">
        <f>'Отель + Сочи Парк comiss'!D9</f>
        <v>6570</v>
      </c>
      <c r="E9" s="85">
        <f>'Отель + Сочи Парк comiss'!E9</f>
        <v>6570</v>
      </c>
      <c r="F9" s="85">
        <f>'Отель + Сочи Парк comiss'!F9</f>
        <v>8460</v>
      </c>
      <c r="G9" s="85">
        <f>'Отель + Сочи Парк comiss'!G9</f>
        <v>8460</v>
      </c>
      <c r="H9" s="85">
        <f>'Отель + Сочи Парк comiss'!H9</f>
        <v>8460</v>
      </c>
      <c r="I9" s="85">
        <f>'Отель + Сочи Парк comiss'!I9</f>
        <v>9630</v>
      </c>
      <c r="J9" s="85">
        <f>'Отель + Сочи Парк comiss'!J9</f>
        <v>9630</v>
      </c>
    </row>
    <row r="10" spans="1:10">
      <c r="A10" s="64">
        <v>2</v>
      </c>
      <c r="B10" s="85">
        <f>'Отель + Сочи Парк comiss'!B10</f>
        <v>7650</v>
      </c>
      <c r="C10" s="85">
        <f>'Отель + Сочи Парк comiss'!C10</f>
        <v>7650</v>
      </c>
      <c r="D10" s="85">
        <f>'Отель + Сочи Парк comiss'!D10</f>
        <v>7920</v>
      </c>
      <c r="E10" s="85">
        <f>'Отель + Сочи Парк comiss'!E10</f>
        <v>7920</v>
      </c>
      <c r="F10" s="85">
        <f>'Отель + Сочи Парк comiss'!F10</f>
        <v>9810</v>
      </c>
      <c r="G10" s="85">
        <f>'Отель + Сочи Парк comiss'!G10</f>
        <v>9810</v>
      </c>
      <c r="H10" s="85">
        <f>'Отель + Сочи Парк comiss'!H10</f>
        <v>9810</v>
      </c>
      <c r="I10" s="85">
        <f>'Отель + Сочи Парк comiss'!I10</f>
        <v>10980</v>
      </c>
      <c r="J10" s="85">
        <f>'Отель + Сочи Парк comiss'!J10</f>
        <v>10980</v>
      </c>
    </row>
    <row r="11" spans="1:10" ht="18.75" customHeight="1">
      <c r="A11" s="64" t="s">
        <v>5</v>
      </c>
      <c r="B11" s="85"/>
      <c r="C11" s="85"/>
      <c r="D11" s="85"/>
      <c r="E11" s="85"/>
      <c r="F11" s="85"/>
      <c r="G11" s="85"/>
      <c r="H11" s="85"/>
      <c r="I11" s="85"/>
      <c r="J11" s="85"/>
    </row>
    <row r="12" spans="1:10">
      <c r="A12" s="64">
        <v>1</v>
      </c>
      <c r="B12" s="85">
        <f>'Отель + Сочи Парк comiss'!B12</f>
        <v>7200</v>
      </c>
      <c r="C12" s="85">
        <f>'Отель + Сочи Парк comiss'!C12</f>
        <v>7200</v>
      </c>
      <c r="D12" s="85">
        <f>'Отель + Сочи Парк comiss'!D12</f>
        <v>7470</v>
      </c>
      <c r="E12" s="85">
        <f>'Отель + Сочи Парк comiss'!E12</f>
        <v>7470</v>
      </c>
      <c r="F12" s="85">
        <f>'Отель + Сочи Парк comiss'!F12</f>
        <v>9360</v>
      </c>
      <c r="G12" s="85">
        <f>'Отель + Сочи Парк comiss'!G12</f>
        <v>9360</v>
      </c>
      <c r="H12" s="85">
        <f>'Отель + Сочи Парк comiss'!H12</f>
        <v>9360</v>
      </c>
      <c r="I12" s="85">
        <f>'Отель + Сочи Парк comiss'!I12</f>
        <v>10530</v>
      </c>
      <c r="J12" s="85">
        <f>'Отель + Сочи Парк comiss'!J12</f>
        <v>10530</v>
      </c>
    </row>
    <row r="13" spans="1:10">
      <c r="A13" s="64">
        <v>2</v>
      </c>
      <c r="B13" s="85">
        <f>'Отель + Сочи Парк comiss'!B13</f>
        <v>8550</v>
      </c>
      <c r="C13" s="85">
        <f>'Отель + Сочи Парк comiss'!C13</f>
        <v>8550</v>
      </c>
      <c r="D13" s="85">
        <f>'Отель + Сочи Парк comiss'!D13</f>
        <v>8820</v>
      </c>
      <c r="E13" s="85">
        <f>'Отель + Сочи Парк comiss'!E13</f>
        <v>8820</v>
      </c>
      <c r="F13" s="85">
        <f>'Отель + Сочи Парк comiss'!F13</f>
        <v>10710</v>
      </c>
      <c r="G13" s="85">
        <f>'Отель + Сочи Парк comiss'!G13</f>
        <v>10710</v>
      </c>
      <c r="H13" s="85">
        <f>'Отель + Сочи Парк comiss'!H13</f>
        <v>10710</v>
      </c>
      <c r="I13" s="85">
        <f>'Отель + Сочи Парк comiss'!I13</f>
        <v>11880</v>
      </c>
      <c r="J13" s="85">
        <f>'Отель + Сочи Парк comiss'!J13</f>
        <v>11880</v>
      </c>
    </row>
    <row r="14" spans="1:10" s="65" customFormat="1">
      <c r="A14" s="30" t="s">
        <v>6</v>
      </c>
      <c r="B14" s="85"/>
      <c r="C14" s="85"/>
      <c r="D14" s="85"/>
      <c r="E14" s="85"/>
      <c r="F14" s="85"/>
      <c r="G14" s="85"/>
      <c r="H14" s="85"/>
      <c r="I14" s="85"/>
      <c r="J14" s="85"/>
    </row>
    <row r="15" spans="1:10" s="65" customFormat="1">
      <c r="A15" s="191">
        <v>1</v>
      </c>
      <c r="B15" s="85">
        <f>'Отель + Сочи Парк comiss'!B15</f>
        <v>6750</v>
      </c>
      <c r="C15" s="85">
        <f>'Отель + Сочи Парк comiss'!C15</f>
        <v>6750</v>
      </c>
      <c r="D15" s="85">
        <f>'Отель + Сочи Парк comiss'!D15</f>
        <v>7020</v>
      </c>
      <c r="E15" s="85">
        <f>'Отель + Сочи Парк comiss'!E15</f>
        <v>7020</v>
      </c>
      <c r="F15" s="85">
        <f>'Отель + Сочи Парк comiss'!F15</f>
        <v>8910</v>
      </c>
      <c r="G15" s="85">
        <f>'Отель + Сочи Парк comiss'!G15</f>
        <v>8910</v>
      </c>
      <c r="H15" s="85">
        <f>'Отель + Сочи Парк comiss'!H15</f>
        <v>8910</v>
      </c>
      <c r="I15" s="85">
        <f>'Отель + Сочи Парк comiss'!I15</f>
        <v>10080</v>
      </c>
      <c r="J15" s="85">
        <f>'Отель + Сочи Парк comiss'!J15</f>
        <v>10080</v>
      </c>
    </row>
    <row r="16" spans="1:10" s="65" customFormat="1">
      <c r="A16" s="191">
        <v>2</v>
      </c>
      <c r="B16" s="85">
        <f>'Отель + Сочи Парк comiss'!B16</f>
        <v>8100</v>
      </c>
      <c r="C16" s="85">
        <f>'Отель + Сочи Парк comiss'!C16</f>
        <v>8100</v>
      </c>
      <c r="D16" s="85">
        <f>'Отель + Сочи Парк comiss'!D16</f>
        <v>8370</v>
      </c>
      <c r="E16" s="85">
        <f>'Отель + Сочи Парк comiss'!E16</f>
        <v>8370</v>
      </c>
      <c r="F16" s="85">
        <f>'Отель + Сочи Парк comiss'!F16</f>
        <v>10260</v>
      </c>
      <c r="G16" s="85">
        <f>'Отель + Сочи Парк comiss'!G16</f>
        <v>10260</v>
      </c>
      <c r="H16" s="85">
        <f>'Отель + Сочи Парк comiss'!H16</f>
        <v>10260</v>
      </c>
      <c r="I16" s="85">
        <f>'Отель + Сочи Парк comiss'!I16</f>
        <v>11430</v>
      </c>
      <c r="J16" s="85">
        <f>'Отель + Сочи Парк comiss'!J16</f>
        <v>11430</v>
      </c>
    </row>
    <row r="17" spans="1:10">
      <c r="A17" s="64" t="s">
        <v>7</v>
      </c>
      <c r="B17" s="85"/>
      <c r="C17" s="85"/>
      <c r="D17" s="85"/>
      <c r="E17" s="85"/>
      <c r="F17" s="85"/>
      <c r="G17" s="85"/>
      <c r="H17" s="85"/>
      <c r="I17" s="85"/>
      <c r="J17" s="85"/>
    </row>
    <row r="18" spans="1:10">
      <c r="A18" s="64">
        <v>1</v>
      </c>
      <c r="B18" s="85">
        <f>'Отель + Сочи Парк comiss'!B18</f>
        <v>10350</v>
      </c>
      <c r="C18" s="85">
        <f>'Отель + Сочи Парк comiss'!C18</f>
        <v>10350</v>
      </c>
      <c r="D18" s="85">
        <f>'Отель + Сочи Парк comiss'!D18</f>
        <v>10620</v>
      </c>
      <c r="E18" s="85">
        <f>'Отель + Сочи Парк comiss'!E18</f>
        <v>10620</v>
      </c>
      <c r="F18" s="85">
        <f>'Отель + Сочи Парк comiss'!F18</f>
        <v>12510</v>
      </c>
      <c r="G18" s="85">
        <f>'Отель + Сочи Парк comiss'!G18</f>
        <v>12510</v>
      </c>
      <c r="H18" s="85">
        <f>'Отель + Сочи Парк comiss'!H18</f>
        <v>12510</v>
      </c>
      <c r="I18" s="85">
        <f>'Отель + Сочи Парк comiss'!I18</f>
        <v>13680</v>
      </c>
      <c r="J18" s="85">
        <f>'Отель + Сочи Парк comiss'!J18</f>
        <v>13680</v>
      </c>
    </row>
    <row r="19" spans="1:10">
      <c r="A19" s="64">
        <v>2</v>
      </c>
      <c r="B19" s="85">
        <f>'Отель + Сочи Парк comiss'!B19</f>
        <v>11700</v>
      </c>
      <c r="C19" s="85">
        <f>'Отель + Сочи Парк comiss'!C19</f>
        <v>11700</v>
      </c>
      <c r="D19" s="85">
        <f>'Отель + Сочи Парк comiss'!D19</f>
        <v>11970</v>
      </c>
      <c r="E19" s="85">
        <f>'Отель + Сочи Парк comiss'!E19</f>
        <v>11970</v>
      </c>
      <c r="F19" s="85">
        <f>'Отель + Сочи Парк comiss'!F19</f>
        <v>13860</v>
      </c>
      <c r="G19" s="85">
        <f>'Отель + Сочи Парк comiss'!G19</f>
        <v>13860</v>
      </c>
      <c r="H19" s="85">
        <f>'Отель + Сочи Парк comiss'!H19</f>
        <v>13860</v>
      </c>
      <c r="I19" s="85">
        <f>'Отель + Сочи Парк comiss'!I19</f>
        <v>15030</v>
      </c>
      <c r="J19" s="85">
        <f>'Отель + Сочи Парк comiss'!J19</f>
        <v>15030</v>
      </c>
    </row>
    <row r="20" spans="1:10">
      <c r="A20" s="124" t="s">
        <v>42</v>
      </c>
      <c r="B20" s="85"/>
      <c r="C20" s="85"/>
      <c r="D20" s="85"/>
      <c r="E20" s="85"/>
      <c r="F20" s="85"/>
      <c r="G20" s="85"/>
      <c r="H20" s="85"/>
      <c r="I20" s="85"/>
      <c r="J20" s="85"/>
    </row>
    <row r="21" spans="1:10">
      <c r="A21" s="64">
        <v>1</v>
      </c>
      <c r="B21" s="85">
        <f>'Отель + Сочи Парк comiss'!B21</f>
        <v>13050</v>
      </c>
      <c r="C21" s="85">
        <f>'Отель + Сочи Парк comiss'!C21</f>
        <v>13050</v>
      </c>
      <c r="D21" s="85">
        <f>'Отель + Сочи Парк comiss'!D21</f>
        <v>13320</v>
      </c>
      <c r="E21" s="85">
        <f>'Отель + Сочи Парк comiss'!E21</f>
        <v>13320</v>
      </c>
      <c r="F21" s="85">
        <f>'Отель + Сочи Парк comiss'!F21</f>
        <v>15210</v>
      </c>
      <c r="G21" s="85">
        <f>'Отель + Сочи Парк comiss'!G21</f>
        <v>15210</v>
      </c>
      <c r="H21" s="85">
        <f>'Отель + Сочи Парк comiss'!H21</f>
        <v>15210</v>
      </c>
      <c r="I21" s="85">
        <f>'Отель + Сочи Парк comiss'!I21</f>
        <v>16380</v>
      </c>
      <c r="J21" s="85">
        <f>'Отель + Сочи Парк comiss'!J21</f>
        <v>16380</v>
      </c>
    </row>
    <row r="22" spans="1:10">
      <c r="A22" s="64">
        <v>2</v>
      </c>
      <c r="B22" s="85">
        <f>'Отель + Сочи Парк comiss'!B22</f>
        <v>14400</v>
      </c>
      <c r="C22" s="85">
        <f>'Отель + Сочи Парк comiss'!C22</f>
        <v>14400</v>
      </c>
      <c r="D22" s="85">
        <f>'Отель + Сочи Парк comiss'!D22</f>
        <v>14670</v>
      </c>
      <c r="E22" s="85">
        <f>'Отель + Сочи Парк comiss'!E22</f>
        <v>14670</v>
      </c>
      <c r="F22" s="85">
        <f>'Отель + Сочи Парк comiss'!F22</f>
        <v>16560</v>
      </c>
      <c r="G22" s="85">
        <f>'Отель + Сочи Парк comiss'!G22</f>
        <v>16560</v>
      </c>
      <c r="H22" s="85">
        <f>'Отель + Сочи Парк comiss'!H22</f>
        <v>16560</v>
      </c>
      <c r="I22" s="85">
        <f>'Отель + Сочи Парк comiss'!I22</f>
        <v>17730</v>
      </c>
      <c r="J22" s="85">
        <f>'Отель + Сочи Парк comiss'!J22</f>
        <v>17730</v>
      </c>
    </row>
    <row r="23" spans="1:10">
      <c r="A23" s="68"/>
      <c r="B23" s="195"/>
      <c r="C23" s="195"/>
      <c r="D23" s="195"/>
      <c r="E23" s="195"/>
      <c r="F23" s="195"/>
      <c r="G23" s="195"/>
      <c r="H23" s="195"/>
      <c r="I23" s="195"/>
      <c r="J23" s="195"/>
    </row>
    <row r="24" spans="1:10">
      <c r="A24" s="244" t="s">
        <v>41</v>
      </c>
      <c r="B24" s="65"/>
      <c r="C24" s="65"/>
      <c r="D24" s="65"/>
      <c r="E24" s="65"/>
      <c r="F24" s="65"/>
      <c r="G24" s="65"/>
      <c r="H24" s="65"/>
      <c r="I24" s="65"/>
      <c r="J24" s="65"/>
    </row>
    <row r="25" spans="1:10">
      <c r="A25" s="245"/>
      <c r="B25" s="9">
        <f t="shared" ref="B25:J25" si="0">B6</f>
        <v>46008</v>
      </c>
      <c r="C25" s="9">
        <f t="shared" si="0"/>
        <v>46009</v>
      </c>
      <c r="D25" s="9">
        <f t="shared" si="0"/>
        <v>46010</v>
      </c>
      <c r="E25" s="9">
        <f t="shared" si="0"/>
        <v>46011</v>
      </c>
      <c r="F25" s="9">
        <f t="shared" si="0"/>
        <v>46012</v>
      </c>
      <c r="G25" s="9">
        <f t="shared" si="0"/>
        <v>46013</v>
      </c>
      <c r="H25" s="9">
        <f t="shared" si="0"/>
        <v>46014</v>
      </c>
      <c r="I25" s="9">
        <f t="shared" si="0"/>
        <v>46015</v>
      </c>
      <c r="J25" s="9">
        <f t="shared" si="0"/>
        <v>46016</v>
      </c>
    </row>
    <row r="26" spans="1:10" s="83" customFormat="1" ht="34.5" customHeight="1">
      <c r="A26" s="7" t="s">
        <v>3</v>
      </c>
      <c r="B26" s="9">
        <f t="shared" ref="B26:J26" si="1">B7</f>
        <v>46008</v>
      </c>
      <c r="C26" s="9">
        <f t="shared" si="1"/>
        <v>46009</v>
      </c>
      <c r="D26" s="9">
        <f t="shared" si="1"/>
        <v>46010</v>
      </c>
      <c r="E26" s="9">
        <f t="shared" si="1"/>
        <v>46011</v>
      </c>
      <c r="F26" s="9">
        <f t="shared" si="1"/>
        <v>46012</v>
      </c>
      <c r="G26" s="9">
        <f t="shared" si="1"/>
        <v>46013</v>
      </c>
      <c r="H26" s="9">
        <f t="shared" si="1"/>
        <v>46014</v>
      </c>
      <c r="I26" s="9">
        <f t="shared" si="1"/>
        <v>46015</v>
      </c>
      <c r="J26" s="9">
        <f t="shared" si="1"/>
        <v>46016</v>
      </c>
    </row>
    <row r="27" spans="1:10">
      <c r="A27" s="64" t="s">
        <v>4</v>
      </c>
    </row>
    <row r="28" spans="1:10">
      <c r="A28" s="64">
        <v>1</v>
      </c>
      <c r="B28" s="109">
        <f t="shared" ref="B28:J28" si="2">ROUNDUP(B9*0.85,)</f>
        <v>5355</v>
      </c>
      <c r="C28" s="109">
        <f t="shared" si="2"/>
        <v>5355</v>
      </c>
      <c r="D28" s="109">
        <f t="shared" si="2"/>
        <v>5585</v>
      </c>
      <c r="E28" s="109">
        <f t="shared" si="2"/>
        <v>5585</v>
      </c>
      <c r="F28" s="109">
        <f t="shared" si="2"/>
        <v>7191</v>
      </c>
      <c r="G28" s="109">
        <f t="shared" si="2"/>
        <v>7191</v>
      </c>
      <c r="H28" s="109">
        <f t="shared" si="2"/>
        <v>7191</v>
      </c>
      <c r="I28" s="109">
        <f t="shared" si="2"/>
        <v>8186</v>
      </c>
      <c r="J28" s="109">
        <f t="shared" si="2"/>
        <v>8186</v>
      </c>
    </row>
    <row r="29" spans="1:10">
      <c r="A29" s="64">
        <v>2</v>
      </c>
      <c r="B29" s="109">
        <f t="shared" ref="B29:J29" si="3">ROUNDUP(B10*0.85,)</f>
        <v>6503</v>
      </c>
      <c r="C29" s="109">
        <f t="shared" si="3"/>
        <v>6503</v>
      </c>
      <c r="D29" s="109">
        <f t="shared" si="3"/>
        <v>6732</v>
      </c>
      <c r="E29" s="109">
        <f t="shared" si="3"/>
        <v>6732</v>
      </c>
      <c r="F29" s="109">
        <f t="shared" si="3"/>
        <v>8339</v>
      </c>
      <c r="G29" s="109">
        <f t="shared" si="3"/>
        <v>8339</v>
      </c>
      <c r="H29" s="109">
        <f t="shared" si="3"/>
        <v>8339</v>
      </c>
      <c r="I29" s="109">
        <f t="shared" si="3"/>
        <v>9333</v>
      </c>
      <c r="J29" s="109">
        <f t="shared" si="3"/>
        <v>9333</v>
      </c>
    </row>
    <row r="30" spans="1:10">
      <c r="A30" s="64" t="s">
        <v>5</v>
      </c>
      <c r="B30" s="109"/>
      <c r="C30" s="109"/>
      <c r="D30" s="109"/>
      <c r="E30" s="109"/>
      <c r="F30" s="109"/>
      <c r="G30" s="109"/>
      <c r="H30" s="109"/>
      <c r="I30" s="109"/>
      <c r="J30" s="109"/>
    </row>
    <row r="31" spans="1:10">
      <c r="A31" s="64">
        <v>1</v>
      </c>
      <c r="B31" s="109">
        <f t="shared" ref="B31:J31" si="4">ROUNDUP(B12*0.85,)</f>
        <v>6120</v>
      </c>
      <c r="C31" s="109">
        <f t="shared" si="4"/>
        <v>6120</v>
      </c>
      <c r="D31" s="109">
        <f t="shared" si="4"/>
        <v>6350</v>
      </c>
      <c r="E31" s="109">
        <f t="shared" si="4"/>
        <v>6350</v>
      </c>
      <c r="F31" s="109">
        <f t="shared" si="4"/>
        <v>7956</v>
      </c>
      <c r="G31" s="109">
        <f t="shared" si="4"/>
        <v>7956</v>
      </c>
      <c r="H31" s="109">
        <f t="shared" si="4"/>
        <v>7956</v>
      </c>
      <c r="I31" s="109">
        <f t="shared" si="4"/>
        <v>8951</v>
      </c>
      <c r="J31" s="109">
        <f t="shared" si="4"/>
        <v>8951</v>
      </c>
    </row>
    <row r="32" spans="1:10">
      <c r="A32" s="64">
        <v>2</v>
      </c>
      <c r="B32" s="109">
        <f t="shared" ref="B32:J32" si="5">ROUNDUP(B13*0.85,)</f>
        <v>7268</v>
      </c>
      <c r="C32" s="109">
        <f t="shared" si="5"/>
        <v>7268</v>
      </c>
      <c r="D32" s="109">
        <f t="shared" si="5"/>
        <v>7497</v>
      </c>
      <c r="E32" s="109">
        <f t="shared" si="5"/>
        <v>7497</v>
      </c>
      <c r="F32" s="109">
        <f t="shared" si="5"/>
        <v>9104</v>
      </c>
      <c r="G32" s="109">
        <f t="shared" si="5"/>
        <v>9104</v>
      </c>
      <c r="H32" s="109">
        <f t="shared" si="5"/>
        <v>9104</v>
      </c>
      <c r="I32" s="109">
        <f t="shared" si="5"/>
        <v>10098</v>
      </c>
      <c r="J32" s="109">
        <f t="shared" si="5"/>
        <v>10098</v>
      </c>
    </row>
    <row r="33" spans="1:10" s="65" customFormat="1">
      <c r="A33" s="30" t="s">
        <v>6</v>
      </c>
      <c r="B33" s="109"/>
      <c r="C33" s="109"/>
      <c r="D33" s="109"/>
      <c r="E33" s="109"/>
      <c r="F33" s="109"/>
      <c r="G33" s="109"/>
      <c r="H33" s="109"/>
      <c r="I33" s="109"/>
      <c r="J33" s="109"/>
    </row>
    <row r="34" spans="1:10" s="65" customFormat="1">
      <c r="A34" s="191">
        <v>1</v>
      </c>
      <c r="B34" s="109">
        <f t="shared" ref="B34:J34" si="6">ROUNDUP(B15*0.85,)</f>
        <v>5738</v>
      </c>
      <c r="C34" s="109">
        <f t="shared" si="6"/>
        <v>5738</v>
      </c>
      <c r="D34" s="109">
        <f t="shared" si="6"/>
        <v>5967</v>
      </c>
      <c r="E34" s="109">
        <f t="shared" si="6"/>
        <v>5967</v>
      </c>
      <c r="F34" s="109">
        <f t="shared" si="6"/>
        <v>7574</v>
      </c>
      <c r="G34" s="109">
        <f t="shared" si="6"/>
        <v>7574</v>
      </c>
      <c r="H34" s="109">
        <f t="shared" si="6"/>
        <v>7574</v>
      </c>
      <c r="I34" s="109">
        <f t="shared" si="6"/>
        <v>8568</v>
      </c>
      <c r="J34" s="109">
        <f t="shared" si="6"/>
        <v>8568</v>
      </c>
    </row>
    <row r="35" spans="1:10" s="65" customFormat="1">
      <c r="A35" s="191">
        <v>2</v>
      </c>
      <c r="B35" s="109">
        <f t="shared" ref="B35:J35" si="7">ROUNDUP(B16*0.85,)</f>
        <v>6885</v>
      </c>
      <c r="C35" s="109">
        <f t="shared" si="7"/>
        <v>6885</v>
      </c>
      <c r="D35" s="109">
        <f t="shared" si="7"/>
        <v>7115</v>
      </c>
      <c r="E35" s="109">
        <f t="shared" si="7"/>
        <v>7115</v>
      </c>
      <c r="F35" s="109">
        <f t="shared" si="7"/>
        <v>8721</v>
      </c>
      <c r="G35" s="109">
        <f t="shared" si="7"/>
        <v>8721</v>
      </c>
      <c r="H35" s="109">
        <f t="shared" si="7"/>
        <v>8721</v>
      </c>
      <c r="I35" s="109">
        <f t="shared" si="7"/>
        <v>9716</v>
      </c>
      <c r="J35" s="109">
        <f t="shared" si="7"/>
        <v>9716</v>
      </c>
    </row>
    <row r="36" spans="1:10">
      <c r="A36" s="64" t="s">
        <v>7</v>
      </c>
      <c r="B36" s="109"/>
      <c r="C36" s="109"/>
      <c r="D36" s="109"/>
      <c r="E36" s="109"/>
      <c r="F36" s="109"/>
      <c r="G36" s="109"/>
      <c r="H36" s="109"/>
      <c r="I36" s="109"/>
      <c r="J36" s="109"/>
    </row>
    <row r="37" spans="1:10">
      <c r="A37" s="64">
        <v>1</v>
      </c>
      <c r="B37" s="109">
        <f t="shared" ref="B37:J37" si="8">ROUNDUP(B18*0.85,)</f>
        <v>8798</v>
      </c>
      <c r="C37" s="109">
        <f t="shared" si="8"/>
        <v>8798</v>
      </c>
      <c r="D37" s="109">
        <f t="shared" si="8"/>
        <v>9027</v>
      </c>
      <c r="E37" s="109">
        <f t="shared" si="8"/>
        <v>9027</v>
      </c>
      <c r="F37" s="109">
        <f t="shared" si="8"/>
        <v>10634</v>
      </c>
      <c r="G37" s="109">
        <f t="shared" si="8"/>
        <v>10634</v>
      </c>
      <c r="H37" s="109">
        <f t="shared" si="8"/>
        <v>10634</v>
      </c>
      <c r="I37" s="109">
        <f t="shared" si="8"/>
        <v>11628</v>
      </c>
      <c r="J37" s="109">
        <f t="shared" si="8"/>
        <v>11628</v>
      </c>
    </row>
    <row r="38" spans="1:10">
      <c r="A38" s="64">
        <v>2</v>
      </c>
      <c r="B38" s="109">
        <f t="shared" ref="B38:J38" si="9">ROUNDUP(B19*0.85,)</f>
        <v>9945</v>
      </c>
      <c r="C38" s="109">
        <f t="shared" si="9"/>
        <v>9945</v>
      </c>
      <c r="D38" s="109">
        <f t="shared" si="9"/>
        <v>10175</v>
      </c>
      <c r="E38" s="109">
        <f t="shared" si="9"/>
        <v>10175</v>
      </c>
      <c r="F38" s="109">
        <f t="shared" si="9"/>
        <v>11781</v>
      </c>
      <c r="G38" s="109">
        <f t="shared" si="9"/>
        <v>11781</v>
      </c>
      <c r="H38" s="109">
        <f t="shared" si="9"/>
        <v>11781</v>
      </c>
      <c r="I38" s="109">
        <f t="shared" si="9"/>
        <v>12776</v>
      </c>
      <c r="J38" s="109">
        <f t="shared" si="9"/>
        <v>12776</v>
      </c>
    </row>
    <row r="39" spans="1:10" ht="19.5" customHeight="1">
      <c r="A39" s="124" t="s">
        <v>42</v>
      </c>
      <c r="B39" s="109"/>
      <c r="C39" s="109"/>
      <c r="D39" s="109"/>
      <c r="E39" s="109"/>
      <c r="F39" s="109"/>
      <c r="G39" s="109"/>
      <c r="H39" s="109"/>
      <c r="I39" s="109"/>
      <c r="J39" s="109"/>
    </row>
    <row r="40" spans="1:10">
      <c r="A40" s="64">
        <v>1</v>
      </c>
      <c r="B40" s="109">
        <f t="shared" ref="B40:J40" si="10">ROUNDUP(B21*0.85,)</f>
        <v>11093</v>
      </c>
      <c r="C40" s="109">
        <f t="shared" si="10"/>
        <v>11093</v>
      </c>
      <c r="D40" s="109">
        <f t="shared" si="10"/>
        <v>11322</v>
      </c>
      <c r="E40" s="109">
        <f t="shared" si="10"/>
        <v>11322</v>
      </c>
      <c r="F40" s="109">
        <f t="shared" si="10"/>
        <v>12929</v>
      </c>
      <c r="G40" s="109">
        <f t="shared" si="10"/>
        <v>12929</v>
      </c>
      <c r="H40" s="109">
        <f t="shared" si="10"/>
        <v>12929</v>
      </c>
      <c r="I40" s="109">
        <f t="shared" si="10"/>
        <v>13923</v>
      </c>
      <c r="J40" s="109">
        <f t="shared" si="10"/>
        <v>13923</v>
      </c>
    </row>
    <row r="41" spans="1:10">
      <c r="A41" s="64">
        <v>2</v>
      </c>
      <c r="B41" s="109">
        <f t="shared" ref="B41:J41" si="11">ROUNDUP(B22*0.85,)</f>
        <v>12240</v>
      </c>
      <c r="C41" s="109">
        <f t="shared" si="11"/>
        <v>12240</v>
      </c>
      <c r="D41" s="109">
        <f t="shared" si="11"/>
        <v>12470</v>
      </c>
      <c r="E41" s="109">
        <f t="shared" si="11"/>
        <v>12470</v>
      </c>
      <c r="F41" s="109">
        <f t="shared" si="11"/>
        <v>14076</v>
      </c>
      <c r="G41" s="109">
        <f t="shared" si="11"/>
        <v>14076</v>
      </c>
      <c r="H41" s="109">
        <f t="shared" si="11"/>
        <v>14076</v>
      </c>
      <c r="I41" s="109">
        <f t="shared" si="11"/>
        <v>15071</v>
      </c>
      <c r="J41" s="109">
        <f t="shared" si="11"/>
        <v>15071</v>
      </c>
    </row>
    <row r="43" spans="1:10" ht="195">
      <c r="A43" s="196" t="s">
        <v>119</v>
      </c>
    </row>
    <row r="44" spans="1:10">
      <c r="A44" s="70" t="s">
        <v>27</v>
      </c>
    </row>
    <row r="45" spans="1:10">
      <c r="A45" s="71" t="s">
        <v>120</v>
      </c>
    </row>
    <row r="46" spans="1:10">
      <c r="A46" s="71" t="s">
        <v>121</v>
      </c>
    </row>
    <row r="47" spans="1:10">
      <c r="A47" s="71" t="s">
        <v>122</v>
      </c>
    </row>
    <row r="48" spans="1:10">
      <c r="A48" s="197"/>
    </row>
    <row r="49" spans="1:1">
      <c r="A49" s="70" t="s">
        <v>13</v>
      </c>
    </row>
    <row r="50" spans="1:1">
      <c r="A50" s="133" t="s">
        <v>34</v>
      </c>
    </row>
    <row r="51" spans="1:1">
      <c r="A51" s="198" t="s">
        <v>123</v>
      </c>
    </row>
    <row r="52" spans="1:1">
      <c r="A52" s="134" t="s">
        <v>14</v>
      </c>
    </row>
    <row r="53" spans="1:1">
      <c r="A53" s="134" t="s">
        <v>15</v>
      </c>
    </row>
    <row r="54" spans="1:1">
      <c r="A54" s="112" t="s">
        <v>16</v>
      </c>
    </row>
    <row r="55" spans="1:1">
      <c r="A55" s="20" t="s">
        <v>17</v>
      </c>
    </row>
    <row r="56" spans="1:1">
      <c r="A56" s="73" t="s">
        <v>49</v>
      </c>
    </row>
    <row r="57" spans="1:1">
      <c r="A57" s="151"/>
    </row>
    <row r="58" spans="1:1" ht="28.5">
      <c r="A58" s="199" t="s">
        <v>124</v>
      </c>
    </row>
    <row r="59" spans="1:1" ht="30">
      <c r="A59" s="200" t="s">
        <v>125</v>
      </c>
    </row>
    <row r="60" spans="1:1" ht="30">
      <c r="A60" s="200" t="s">
        <v>126</v>
      </c>
    </row>
    <row r="61" spans="1:1">
      <c r="A61" s="200"/>
    </row>
    <row r="62" spans="1:1" ht="51">
      <c r="A62" s="201" t="s">
        <v>127</v>
      </c>
    </row>
    <row r="63" spans="1:1">
      <c r="A63" s="202" t="s">
        <v>128</v>
      </c>
    </row>
    <row r="64" spans="1:1" ht="25.5">
      <c r="A64" s="201" t="s">
        <v>129</v>
      </c>
    </row>
    <row r="65" spans="1:1">
      <c r="A65" s="203"/>
    </row>
    <row r="66" spans="1:1">
      <c r="A66" s="201" t="s">
        <v>130</v>
      </c>
    </row>
    <row r="67" spans="1:1" ht="25.5">
      <c r="A67" s="201" t="s">
        <v>131</v>
      </c>
    </row>
    <row r="68" spans="1:1" ht="38.25">
      <c r="A68" s="201" t="s">
        <v>132</v>
      </c>
    </row>
    <row r="69" spans="1:1">
      <c r="A69" s="201" t="s">
        <v>133</v>
      </c>
    </row>
    <row r="70" spans="1:1" ht="25.5">
      <c r="A70" s="201" t="s">
        <v>134</v>
      </c>
    </row>
    <row r="71" spans="1:1">
      <c r="A71" s="201" t="s">
        <v>135</v>
      </c>
    </row>
    <row r="72" spans="1:1" ht="25.5">
      <c r="A72" s="201" t="s">
        <v>136</v>
      </c>
    </row>
    <row r="73" spans="1:1" ht="63.75">
      <c r="A73" s="201" t="s">
        <v>137</v>
      </c>
    </row>
    <row r="74" spans="1:1" ht="25.5">
      <c r="A74" s="201" t="s">
        <v>138</v>
      </c>
    </row>
    <row r="75" spans="1:1">
      <c r="A75" s="201" t="s">
        <v>139</v>
      </c>
    </row>
    <row r="76" spans="1:1">
      <c r="A76" s="201" t="s">
        <v>140</v>
      </c>
    </row>
    <row r="77" spans="1:1">
      <c r="A77" s="204"/>
    </row>
    <row r="78" spans="1:1" ht="25.5">
      <c r="A78" s="201" t="s">
        <v>141</v>
      </c>
    </row>
    <row r="79" spans="1:1">
      <c r="A79" s="81"/>
    </row>
    <row r="80" spans="1:1">
      <c r="A80" s="82" t="s">
        <v>18</v>
      </c>
    </row>
    <row r="81" spans="1:1" ht="24">
      <c r="A81" s="25" t="s">
        <v>142</v>
      </c>
    </row>
    <row r="82" spans="1:1" ht="24">
      <c r="A82" s="25" t="s">
        <v>143</v>
      </c>
    </row>
    <row r="83" spans="1:1" ht="25.5">
      <c r="A83" s="201" t="s">
        <v>134</v>
      </c>
    </row>
    <row r="84" spans="1:1">
      <c r="A84" s="201" t="s">
        <v>135</v>
      </c>
    </row>
    <row r="85" spans="1:1" ht="25.5">
      <c r="A85" s="201" t="s">
        <v>136</v>
      </c>
    </row>
    <row r="86" spans="1:1" ht="63.75">
      <c r="A86" s="201" t="s">
        <v>137</v>
      </c>
    </row>
    <row r="87" spans="1:1" ht="25.5">
      <c r="A87" s="201" t="s">
        <v>138</v>
      </c>
    </row>
    <row r="88" spans="1:1">
      <c r="A88" s="201" t="s">
        <v>139</v>
      </c>
    </row>
    <row r="89" spans="1:1">
      <c r="A89" s="201" t="s">
        <v>140</v>
      </c>
    </row>
    <row r="90" spans="1:1">
      <c r="A90" s="204"/>
    </row>
    <row r="91" spans="1:1" ht="25.5">
      <c r="A91" s="201" t="s">
        <v>141</v>
      </c>
    </row>
    <row r="92" spans="1:1">
      <c r="A92" s="81"/>
    </row>
    <row r="93" spans="1:1">
      <c r="A93" s="82" t="s">
        <v>18</v>
      </c>
    </row>
    <row r="94" spans="1:1" ht="24">
      <c r="A94" s="25" t="s">
        <v>142</v>
      </c>
    </row>
    <row r="95" spans="1:1" ht="24">
      <c r="A95" s="25" t="s">
        <v>143</v>
      </c>
    </row>
  </sheetData>
  <mergeCells count="1">
    <mergeCell ref="A24:A2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EF60"/>
  <sheetViews>
    <sheetView workbookViewId="0">
      <selection activeCell="B14" sqref="B14"/>
    </sheetView>
  </sheetViews>
  <sheetFormatPr defaultColWidth="9.140625" defaultRowHeight="12"/>
  <cols>
    <col min="1" max="1" width="91.42578125" style="2" customWidth="1"/>
    <col min="2" max="16384" width="9.140625" style="11"/>
  </cols>
  <sheetData>
    <row r="1" spans="1:136" ht="12" customHeight="1">
      <c r="A1" s="89" t="s">
        <v>0</v>
      </c>
    </row>
    <row r="2" spans="1:136" ht="12" customHeight="1">
      <c r="A2" s="5" t="s">
        <v>1</v>
      </c>
    </row>
    <row r="3" spans="1:136" ht="8.4499999999999993" customHeight="1">
      <c r="A3" s="89"/>
    </row>
    <row r="4" spans="1:136" ht="11.45" customHeight="1">
      <c r="A4" s="4" t="s">
        <v>2</v>
      </c>
    </row>
    <row r="5" spans="1:136" s="190" customFormat="1" ht="23.1"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c r="K5" s="9">
        <f>'C завтраками| Bed and breakfast'!K5</f>
        <v>46017</v>
      </c>
      <c r="L5" s="9">
        <f>'C завтраками| Bed and breakfast'!L5</f>
        <v>46018</v>
      </c>
      <c r="M5" s="9">
        <f>'C завтраками| Bed and breakfast'!M5</f>
        <v>46019</v>
      </c>
      <c r="N5" s="9">
        <f>'C завтраками| Bed and breakfast'!N5</f>
        <v>46020</v>
      </c>
      <c r="O5" s="9">
        <f>'C завтраками| Bed and breakfast'!O5</f>
        <v>46021</v>
      </c>
      <c r="P5" s="9">
        <f>'C завтраками| Bed and breakfast'!P5</f>
        <v>46022</v>
      </c>
      <c r="Q5" s="9">
        <f>'C завтраками| Bed and breakfast'!Q5</f>
        <v>46023</v>
      </c>
      <c r="R5" s="9">
        <f>'C завтраками| Bed and breakfast'!R5</f>
        <v>46024</v>
      </c>
      <c r="S5" s="9">
        <f>'C завтраками| Bed and breakfast'!S5</f>
        <v>46025</v>
      </c>
      <c r="T5" s="9">
        <f>'C завтраками| Bed and breakfast'!T5</f>
        <v>46026</v>
      </c>
      <c r="U5" s="9">
        <f>'C завтраками| Bed and breakfast'!U5</f>
        <v>46027</v>
      </c>
      <c r="V5" s="9">
        <f>'C завтраками| Bed and breakfast'!V5</f>
        <v>46028</v>
      </c>
      <c r="W5" s="9">
        <f>'C завтраками| Bed and breakfast'!W5</f>
        <v>46029</v>
      </c>
      <c r="X5" s="9">
        <f>'C завтраками| Bed and breakfast'!X5</f>
        <v>46030</v>
      </c>
      <c r="Y5" s="9">
        <f>'C завтраками| Bed and breakfast'!Y5</f>
        <v>46031</v>
      </c>
      <c r="Z5" s="9">
        <f>'C завтраками| Bed and breakfast'!Z5</f>
        <v>46032</v>
      </c>
      <c r="AA5" s="9">
        <f>'C завтраками| Bed and breakfast'!AA5</f>
        <v>46033</v>
      </c>
      <c r="AB5" s="9">
        <f>'C завтраками| Bed and breakfast'!AB5</f>
        <v>46034</v>
      </c>
      <c r="AC5" s="9">
        <f>'C завтраками| Bed and breakfast'!AC5</f>
        <v>46035</v>
      </c>
      <c r="AD5" s="9">
        <f>'C завтраками| Bed and breakfast'!AD5</f>
        <v>46036</v>
      </c>
      <c r="AE5" s="9">
        <f>'C завтраками| Bed and breakfast'!AE5</f>
        <v>46037</v>
      </c>
      <c r="AF5" s="9">
        <f>'C завтраками| Bed and breakfast'!AF5</f>
        <v>46038</v>
      </c>
      <c r="AG5" s="9">
        <f>'C завтраками| Bed and breakfast'!AG5</f>
        <v>46039</v>
      </c>
      <c r="AH5" s="9">
        <f>'C завтраками| Bed and breakfast'!AH5</f>
        <v>46040</v>
      </c>
      <c r="AI5" s="9">
        <f>'C завтраками| Bed and breakfast'!AI5</f>
        <v>46041</v>
      </c>
      <c r="AJ5" s="9">
        <f>'C завтраками| Bed and breakfast'!AJ5</f>
        <v>46042</v>
      </c>
      <c r="AK5" s="9">
        <f>'C завтраками| Bed and breakfast'!AK5</f>
        <v>46043</v>
      </c>
      <c r="AL5" s="9">
        <f>'C завтраками| Bed and breakfast'!AL5</f>
        <v>46044</v>
      </c>
      <c r="AM5" s="9">
        <f>'C завтраками| Bed and breakfast'!AM5</f>
        <v>46045</v>
      </c>
      <c r="AN5" s="9">
        <f>'C завтраками| Bed and breakfast'!AN5</f>
        <v>46046</v>
      </c>
      <c r="AO5" s="9">
        <f>'C завтраками| Bed and breakfast'!AO5</f>
        <v>46047</v>
      </c>
      <c r="AP5" s="9">
        <f>'C завтраками| Bed and breakfast'!AP5</f>
        <v>46048</v>
      </c>
      <c r="AQ5" s="9">
        <f>'C завтраками| Bed and breakfast'!AQ5</f>
        <v>46049</v>
      </c>
      <c r="AR5" s="9">
        <f>'C завтраками| Bed and breakfast'!AR5</f>
        <v>46050</v>
      </c>
      <c r="AS5" s="9">
        <f>'C завтраками| Bed and breakfast'!AS5</f>
        <v>46051</v>
      </c>
      <c r="AT5" s="9">
        <f>'C завтраками| Bed and breakfast'!AT5</f>
        <v>46052</v>
      </c>
      <c r="AU5" s="9">
        <f>'C завтраками| Bed and breakfast'!AU5</f>
        <v>46053</v>
      </c>
      <c r="AV5" s="9">
        <f>'C завтраками| Bed and breakfast'!AV5</f>
        <v>46054</v>
      </c>
      <c r="AW5" s="9">
        <f>'C завтраками| Bed and breakfast'!AW5</f>
        <v>46055</v>
      </c>
      <c r="AX5" s="9">
        <f>'C завтраками| Bed and breakfast'!AX5</f>
        <v>46056</v>
      </c>
      <c r="AY5" s="9">
        <f>'C завтраками| Bed and breakfast'!AY5</f>
        <v>46057</v>
      </c>
      <c r="AZ5" s="9">
        <f>'C завтраками| Bed and breakfast'!AZ5</f>
        <v>46058</v>
      </c>
      <c r="BA5" s="9">
        <f>'C завтраками| Bed and breakfast'!BA5</f>
        <v>46059</v>
      </c>
      <c r="BB5" s="9">
        <f>'C завтраками| Bed and breakfast'!BB5</f>
        <v>46060</v>
      </c>
      <c r="BC5" s="9">
        <f>'C завтраками| Bed and breakfast'!BC5</f>
        <v>46061</v>
      </c>
      <c r="BD5" s="9">
        <f>'C завтраками| Bed and breakfast'!BD5</f>
        <v>46062</v>
      </c>
      <c r="BE5" s="9">
        <f>'C завтраками| Bed and breakfast'!BE5</f>
        <v>46063</v>
      </c>
      <c r="BF5" s="9">
        <f>'C завтраками| Bed and breakfast'!BF5</f>
        <v>46064</v>
      </c>
      <c r="BG5" s="9">
        <f>'C завтраками| Bed and breakfast'!BG5</f>
        <v>46065</v>
      </c>
      <c r="BH5" s="9">
        <f>'C завтраками| Bed and breakfast'!BH5</f>
        <v>46066</v>
      </c>
      <c r="BI5" s="9">
        <f>'C завтраками| Bed and breakfast'!BI5</f>
        <v>46067</v>
      </c>
      <c r="BJ5" s="9">
        <f>'C завтраками| Bed and breakfast'!BJ5</f>
        <v>46068</v>
      </c>
      <c r="BK5" s="9">
        <f>'C завтраками| Bed and breakfast'!BK5</f>
        <v>46069</v>
      </c>
      <c r="BL5" s="9">
        <f>'C завтраками| Bed and breakfast'!BL5</f>
        <v>46070</v>
      </c>
      <c r="BM5" s="9">
        <f>'C завтраками| Bed and breakfast'!BM5</f>
        <v>46071</v>
      </c>
      <c r="BN5" s="9">
        <f>'C завтраками| Bed and breakfast'!BN5</f>
        <v>46072</v>
      </c>
      <c r="BO5" s="9">
        <f>'C завтраками| Bed and breakfast'!BO5</f>
        <v>46073</v>
      </c>
      <c r="BP5" s="9">
        <f>'C завтраками| Bed and breakfast'!BP5</f>
        <v>46074</v>
      </c>
      <c r="BQ5" s="9">
        <f>'C завтраками| Bed and breakfast'!BQ5</f>
        <v>46075</v>
      </c>
      <c r="BR5" s="9">
        <f>'C завтраками| Bed and breakfast'!BR5</f>
        <v>46076</v>
      </c>
      <c r="BS5" s="9">
        <f>'C завтраками| Bed and breakfast'!BS5</f>
        <v>46077</v>
      </c>
      <c r="BT5" s="9">
        <f>'C завтраками| Bed and breakfast'!BT5</f>
        <v>46078</v>
      </c>
      <c r="BU5" s="9">
        <f>'C завтраками| Bed and breakfast'!BU5</f>
        <v>46079</v>
      </c>
      <c r="BV5" s="9">
        <f>'C завтраками| Bed and breakfast'!BV5</f>
        <v>46080</v>
      </c>
      <c r="BW5" s="9">
        <f>'C завтраками| Bed and breakfast'!BW5</f>
        <v>46081</v>
      </c>
      <c r="BX5" s="9">
        <f>'C завтраками| Bed and breakfast'!BX5</f>
        <v>46082</v>
      </c>
      <c r="BY5" s="9">
        <f>'C завтраками| Bed and breakfast'!BY5</f>
        <v>46083</v>
      </c>
      <c r="BZ5" s="9">
        <f>'C завтраками| Bed and breakfast'!BZ5</f>
        <v>46084</v>
      </c>
      <c r="CA5" s="9">
        <f>'C завтраками| Bed and breakfast'!CA5</f>
        <v>46085</v>
      </c>
      <c r="CB5" s="9">
        <f>'C завтраками| Bed and breakfast'!CB5</f>
        <v>46086</v>
      </c>
      <c r="CC5" s="9">
        <f>'C завтраками| Bed and breakfast'!CC5</f>
        <v>46087</v>
      </c>
      <c r="CD5" s="9">
        <f>'C завтраками| Bed and breakfast'!CD5</f>
        <v>46088</v>
      </c>
      <c r="CE5" s="9">
        <f>'C завтраками| Bed and breakfast'!CE5</f>
        <v>46089</v>
      </c>
      <c r="CF5" s="9">
        <f>'C завтраками| Bed and breakfast'!CF5</f>
        <v>46090</v>
      </c>
      <c r="CG5" s="9">
        <f>'C завтраками| Bed and breakfast'!CG5</f>
        <v>46091</v>
      </c>
      <c r="CH5" s="9">
        <f>'C завтраками| Bed and breakfast'!CH5</f>
        <v>46092</v>
      </c>
      <c r="CI5" s="9">
        <f>'C завтраками| Bed and breakfast'!CI5</f>
        <v>46093</v>
      </c>
      <c r="CJ5" s="9">
        <f>'C завтраками| Bed and breakfast'!CJ5</f>
        <v>46094</v>
      </c>
      <c r="CK5" s="9">
        <f>'C завтраками| Bed and breakfast'!CK5</f>
        <v>46095</v>
      </c>
      <c r="CL5" s="9">
        <f>'C завтраками| Bed and breakfast'!CL5</f>
        <v>46096</v>
      </c>
      <c r="CM5" s="9">
        <f>'C завтраками| Bed and breakfast'!CM5</f>
        <v>46097</v>
      </c>
      <c r="CN5" s="9">
        <f>'C завтраками| Bed and breakfast'!CN5</f>
        <v>46098</v>
      </c>
      <c r="CO5" s="9">
        <f>'C завтраками| Bed and breakfast'!CO5</f>
        <v>46099</v>
      </c>
      <c r="CP5" s="9">
        <f>'C завтраками| Bed and breakfast'!CP5</f>
        <v>46100</v>
      </c>
      <c r="CQ5" s="9">
        <f>'C завтраками| Bed and breakfast'!CQ5</f>
        <v>46101</v>
      </c>
      <c r="CR5" s="9">
        <f>'C завтраками| Bed and breakfast'!CR5</f>
        <v>46102</v>
      </c>
      <c r="CS5" s="9">
        <f>'C завтраками| Bed and breakfast'!CS5</f>
        <v>46103</v>
      </c>
      <c r="CT5" s="9">
        <f>'C завтраками| Bed and breakfast'!CT5</f>
        <v>46104</v>
      </c>
      <c r="CU5" s="9">
        <f>'C завтраками| Bed and breakfast'!CU5</f>
        <v>46105</v>
      </c>
      <c r="CV5" s="9">
        <f>'C завтраками| Bed and breakfast'!CV5</f>
        <v>46106</v>
      </c>
      <c r="CW5" s="9">
        <f>'C завтраками| Bed and breakfast'!CW5</f>
        <v>46107</v>
      </c>
      <c r="CX5" s="9">
        <f>'C завтраками| Bed and breakfast'!CX5</f>
        <v>46108</v>
      </c>
      <c r="CY5" s="9">
        <f>'C завтраками| Bed and breakfast'!CY5</f>
        <v>46109</v>
      </c>
      <c r="CZ5" s="9">
        <f>'C завтраками| Bed and breakfast'!CZ5</f>
        <v>46110</v>
      </c>
      <c r="DA5" s="9">
        <f>'C завтраками| Bed and breakfast'!DA5</f>
        <v>46111</v>
      </c>
      <c r="DB5" s="9">
        <f>'C завтраками| Bed and breakfast'!DB5</f>
        <v>46112</v>
      </c>
      <c r="DC5" s="9">
        <f>'C завтраками| Bed and breakfast'!DC5</f>
        <v>46113</v>
      </c>
      <c r="DD5" s="9">
        <f>'C завтраками| Bed and breakfast'!DD5</f>
        <v>46114</v>
      </c>
      <c r="DE5" s="9">
        <f>'C завтраками| Bed and breakfast'!DE5</f>
        <v>46115</v>
      </c>
      <c r="DF5" s="9">
        <f>'C завтраками| Bed and breakfast'!DF5</f>
        <v>46116</v>
      </c>
      <c r="DG5" s="9">
        <f>'C завтраками| Bed and breakfast'!DG5</f>
        <v>46117</v>
      </c>
      <c r="DH5" s="9">
        <f>'C завтраками| Bed and breakfast'!DH5</f>
        <v>46118</v>
      </c>
      <c r="DI5" s="9">
        <f>'C завтраками| Bed and breakfast'!DI5</f>
        <v>46119</v>
      </c>
      <c r="DJ5" s="9">
        <f>'C завтраками| Bed and breakfast'!DJ5</f>
        <v>46120</v>
      </c>
      <c r="DK5" s="9">
        <f>'C завтраками| Bed and breakfast'!DK5</f>
        <v>46121</v>
      </c>
      <c r="DL5" s="9">
        <f>'C завтраками| Bed and breakfast'!DL5</f>
        <v>46122</v>
      </c>
      <c r="DM5" s="9">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s="190" customFormat="1" ht="23.1" customHeight="1">
      <c r="A6" s="7"/>
      <c r="B6" s="9">
        <f>'C завтраками| Bed and breakfast'!B6</f>
        <v>46008</v>
      </c>
      <c r="C6" s="9">
        <f>'C завтраками| Bed and breakfast'!C6</f>
        <v>46009</v>
      </c>
      <c r="D6" s="9">
        <f>'C завтраками| Bed and breakfast'!D6</f>
        <v>46010</v>
      </c>
      <c r="E6" s="9">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9">
        <f>'C завтраками| Bed and breakfast'!J6</f>
        <v>46016</v>
      </c>
      <c r="K6" s="9">
        <f>'C завтраками| Bed and breakfast'!K6</f>
        <v>46017</v>
      </c>
      <c r="L6" s="9">
        <f>'C завтраками| Bed and breakfast'!L6</f>
        <v>46018</v>
      </c>
      <c r="M6" s="9">
        <f>'C завтраками| Bed and breakfast'!M6</f>
        <v>46019</v>
      </c>
      <c r="N6" s="9">
        <f>'C завтраками| Bed and breakfast'!N6</f>
        <v>46020</v>
      </c>
      <c r="O6" s="9">
        <f>'C завтраками| Bed and breakfast'!O6</f>
        <v>46021</v>
      </c>
      <c r="P6" s="9">
        <f>'C завтраками| Bed and breakfast'!P6</f>
        <v>46022</v>
      </c>
      <c r="Q6" s="9">
        <f>'C завтраками| Bed and breakfast'!Q6</f>
        <v>46023</v>
      </c>
      <c r="R6" s="9">
        <f>'C завтраками| Bed and breakfast'!R6</f>
        <v>46024</v>
      </c>
      <c r="S6" s="9">
        <f>'C завтраками| Bed and breakfast'!S6</f>
        <v>46025</v>
      </c>
      <c r="T6" s="9">
        <f>'C завтраками| Bed and breakfast'!T6</f>
        <v>46026</v>
      </c>
      <c r="U6" s="9">
        <f>'C завтраками| Bed and breakfast'!U6</f>
        <v>46027</v>
      </c>
      <c r="V6" s="9">
        <f>'C завтраками| Bed and breakfast'!V6</f>
        <v>46028</v>
      </c>
      <c r="W6" s="9">
        <f>'C завтраками| Bed and breakfast'!W6</f>
        <v>46029</v>
      </c>
      <c r="X6" s="9">
        <f>'C завтраками| Bed and breakfast'!X6</f>
        <v>46030</v>
      </c>
      <c r="Y6" s="9">
        <f>'C завтраками| Bed and breakfast'!Y6</f>
        <v>46031</v>
      </c>
      <c r="Z6" s="9">
        <f>'C завтраками| Bed and breakfast'!Z6</f>
        <v>46032</v>
      </c>
      <c r="AA6" s="9">
        <f>'C завтраками| Bed and breakfast'!AA6</f>
        <v>46033</v>
      </c>
      <c r="AB6" s="9">
        <f>'C завтраками| Bed and breakfast'!AB6</f>
        <v>46034</v>
      </c>
      <c r="AC6" s="9">
        <f>'C завтраками| Bed and breakfast'!AC6</f>
        <v>46035</v>
      </c>
      <c r="AD6" s="9">
        <f>'C завтраками| Bed and breakfast'!AD6</f>
        <v>46036</v>
      </c>
      <c r="AE6" s="9">
        <f>'C завтраками| Bed and breakfast'!AE6</f>
        <v>46037</v>
      </c>
      <c r="AF6" s="9">
        <f>'C завтраками| Bed and breakfast'!AF6</f>
        <v>46038</v>
      </c>
      <c r="AG6" s="9">
        <f>'C завтраками| Bed and breakfast'!AG6</f>
        <v>46039</v>
      </c>
      <c r="AH6" s="9">
        <f>'C завтраками| Bed and breakfast'!AH6</f>
        <v>46040</v>
      </c>
      <c r="AI6" s="9">
        <f>'C завтраками| Bed and breakfast'!AI6</f>
        <v>46041</v>
      </c>
      <c r="AJ6" s="9">
        <f>'C завтраками| Bed and breakfast'!AJ6</f>
        <v>46042</v>
      </c>
      <c r="AK6" s="9">
        <f>'C завтраками| Bed and breakfast'!AK6</f>
        <v>46043</v>
      </c>
      <c r="AL6" s="9">
        <f>'C завтраками| Bed and breakfast'!AL6</f>
        <v>46044</v>
      </c>
      <c r="AM6" s="9">
        <f>'C завтраками| Bed and breakfast'!AM6</f>
        <v>46045</v>
      </c>
      <c r="AN6" s="9">
        <f>'C завтраками| Bed and breakfast'!AN6</f>
        <v>46046</v>
      </c>
      <c r="AO6" s="9">
        <f>'C завтраками| Bed and breakfast'!AO6</f>
        <v>46047</v>
      </c>
      <c r="AP6" s="9">
        <f>'C завтраками| Bed and breakfast'!AP6</f>
        <v>46048</v>
      </c>
      <c r="AQ6" s="9">
        <f>'C завтраками| Bed and breakfast'!AQ6</f>
        <v>46049</v>
      </c>
      <c r="AR6" s="9">
        <f>'C завтраками| Bed and breakfast'!AR6</f>
        <v>46050</v>
      </c>
      <c r="AS6" s="9">
        <f>'C завтраками| Bed and breakfast'!AS6</f>
        <v>46051</v>
      </c>
      <c r="AT6" s="9">
        <f>'C завтраками| Bed and breakfast'!AT6</f>
        <v>46052</v>
      </c>
      <c r="AU6" s="9">
        <f>'C завтраками| Bed and breakfast'!AU6</f>
        <v>46053</v>
      </c>
      <c r="AV6" s="9">
        <f>'C завтраками| Bed and breakfast'!AV6</f>
        <v>46054</v>
      </c>
      <c r="AW6" s="9">
        <f>'C завтраками| Bed and breakfast'!AW6</f>
        <v>46055</v>
      </c>
      <c r="AX6" s="9">
        <f>'C завтраками| Bed and breakfast'!AX6</f>
        <v>46056</v>
      </c>
      <c r="AY6" s="9">
        <f>'C завтраками| Bed and breakfast'!AY6</f>
        <v>46057</v>
      </c>
      <c r="AZ6" s="9">
        <f>'C завтраками| Bed and breakfast'!AZ6</f>
        <v>46058</v>
      </c>
      <c r="BA6" s="9">
        <f>'C завтраками| Bed and breakfast'!BA6</f>
        <v>46059</v>
      </c>
      <c r="BB6" s="9">
        <f>'C завтраками| Bed and breakfast'!BB6</f>
        <v>46060</v>
      </c>
      <c r="BC6" s="9">
        <f>'C завтраками| Bed and breakfast'!BC6</f>
        <v>46061</v>
      </c>
      <c r="BD6" s="9">
        <f>'C завтраками| Bed and breakfast'!BD6</f>
        <v>46062</v>
      </c>
      <c r="BE6" s="9">
        <f>'C завтраками| Bed and breakfast'!BE6</f>
        <v>46063</v>
      </c>
      <c r="BF6" s="9">
        <f>'C завтраками| Bed and breakfast'!BF6</f>
        <v>46064</v>
      </c>
      <c r="BG6" s="9">
        <f>'C завтраками| Bed and breakfast'!BG6</f>
        <v>46065</v>
      </c>
      <c r="BH6" s="9">
        <f>'C завтраками| Bed and breakfast'!BH6</f>
        <v>46066</v>
      </c>
      <c r="BI6" s="9">
        <f>'C завтраками| Bed and breakfast'!BI6</f>
        <v>46067</v>
      </c>
      <c r="BJ6" s="9">
        <f>'C завтраками| Bed and breakfast'!BJ6</f>
        <v>46068</v>
      </c>
      <c r="BK6" s="9">
        <f>'C завтраками| Bed and breakfast'!BK6</f>
        <v>46069</v>
      </c>
      <c r="BL6" s="9">
        <f>'C завтраками| Bed and breakfast'!BL6</f>
        <v>46070</v>
      </c>
      <c r="BM6" s="9">
        <f>'C завтраками| Bed and breakfast'!BM6</f>
        <v>46071</v>
      </c>
      <c r="BN6" s="9">
        <f>'C завтраками| Bed and breakfast'!BN6</f>
        <v>46072</v>
      </c>
      <c r="BO6" s="9">
        <f>'C завтраками| Bed and breakfast'!BO6</f>
        <v>46073</v>
      </c>
      <c r="BP6" s="9">
        <f>'C завтраками| Bed and breakfast'!BP6</f>
        <v>46074</v>
      </c>
      <c r="BQ6" s="9">
        <f>'C завтраками| Bed and breakfast'!BQ6</f>
        <v>46075</v>
      </c>
      <c r="BR6" s="9">
        <f>'C завтраками| Bed and breakfast'!BR6</f>
        <v>46076</v>
      </c>
      <c r="BS6" s="9">
        <f>'C завтраками| Bed and breakfast'!BS6</f>
        <v>46077</v>
      </c>
      <c r="BT6" s="9">
        <f>'C завтраками| Bed and breakfast'!BT6</f>
        <v>46078</v>
      </c>
      <c r="BU6" s="9">
        <f>'C завтраками| Bed and breakfast'!BU6</f>
        <v>46079</v>
      </c>
      <c r="BV6" s="9">
        <f>'C завтраками| Bed and breakfast'!BV6</f>
        <v>46080</v>
      </c>
      <c r="BW6" s="9">
        <f>'C завтраками| Bed and breakfast'!BW6</f>
        <v>46081</v>
      </c>
      <c r="BX6" s="9">
        <f>'C завтраками| Bed and breakfast'!BX6</f>
        <v>46082</v>
      </c>
      <c r="BY6" s="9">
        <f>'C завтраками| Bed and breakfast'!BY6</f>
        <v>46083</v>
      </c>
      <c r="BZ6" s="9">
        <f>'C завтраками| Bed and breakfast'!BZ6</f>
        <v>46084</v>
      </c>
      <c r="CA6" s="9">
        <f>'C завтраками| Bed and breakfast'!CA6</f>
        <v>46085</v>
      </c>
      <c r="CB6" s="9">
        <f>'C завтраками| Bed and breakfast'!CB6</f>
        <v>46086</v>
      </c>
      <c r="CC6" s="9">
        <f>'C завтраками| Bed and breakfast'!CC6</f>
        <v>46087</v>
      </c>
      <c r="CD6" s="9">
        <f>'C завтраками| Bed and breakfast'!CD6</f>
        <v>46088</v>
      </c>
      <c r="CE6" s="9">
        <f>'C завтраками| Bed and breakfast'!CE6</f>
        <v>46089</v>
      </c>
      <c r="CF6" s="9">
        <f>'C завтраками| Bed and breakfast'!CF6</f>
        <v>46090</v>
      </c>
      <c r="CG6" s="9">
        <f>'C завтраками| Bed and breakfast'!CG6</f>
        <v>46091</v>
      </c>
      <c r="CH6" s="9">
        <f>'C завтраками| Bed and breakfast'!CH6</f>
        <v>46092</v>
      </c>
      <c r="CI6" s="9">
        <f>'C завтраками| Bed and breakfast'!CI6</f>
        <v>46093</v>
      </c>
      <c r="CJ6" s="9">
        <f>'C завтраками| Bed and breakfast'!CJ6</f>
        <v>46094</v>
      </c>
      <c r="CK6" s="9">
        <f>'C завтраками| Bed and breakfast'!CK6</f>
        <v>46095</v>
      </c>
      <c r="CL6" s="9">
        <f>'C завтраками| Bed and breakfast'!CL6</f>
        <v>46096</v>
      </c>
      <c r="CM6" s="9">
        <f>'C завтраками| Bed and breakfast'!CM6</f>
        <v>46097</v>
      </c>
      <c r="CN6" s="9">
        <f>'C завтраками| Bed and breakfast'!CN6</f>
        <v>46098</v>
      </c>
      <c r="CO6" s="9">
        <f>'C завтраками| Bed and breakfast'!CO6</f>
        <v>46099</v>
      </c>
      <c r="CP6" s="9">
        <f>'C завтраками| Bed and breakfast'!CP6</f>
        <v>46100</v>
      </c>
      <c r="CQ6" s="9">
        <f>'C завтраками| Bed and breakfast'!CQ6</f>
        <v>46101</v>
      </c>
      <c r="CR6" s="9">
        <f>'C завтраками| Bed and breakfast'!CR6</f>
        <v>46102</v>
      </c>
      <c r="CS6" s="9">
        <f>'C завтраками| Bed and breakfast'!CS6</f>
        <v>46103</v>
      </c>
      <c r="CT6" s="9">
        <f>'C завтраками| Bed and breakfast'!CT6</f>
        <v>46104</v>
      </c>
      <c r="CU6" s="9">
        <f>'C завтраками| Bed and breakfast'!CU6</f>
        <v>46105</v>
      </c>
      <c r="CV6" s="9">
        <f>'C завтраками| Bed and breakfast'!CV6</f>
        <v>46106</v>
      </c>
      <c r="CW6" s="9">
        <f>'C завтраками| Bed and breakfast'!CW6</f>
        <v>46107</v>
      </c>
      <c r="CX6" s="9">
        <f>'C завтраками| Bed and breakfast'!CX6</f>
        <v>46108</v>
      </c>
      <c r="CY6" s="9">
        <f>'C завтраками| Bed and breakfast'!CY6</f>
        <v>46109</v>
      </c>
      <c r="CZ6" s="9">
        <f>'C завтраками| Bed and breakfast'!CZ6</f>
        <v>46110</v>
      </c>
      <c r="DA6" s="9">
        <f>'C завтраками| Bed and breakfast'!DA6</f>
        <v>46111</v>
      </c>
      <c r="DB6" s="9">
        <f>'C завтраками| Bed and breakfast'!DB6</f>
        <v>46112</v>
      </c>
      <c r="DC6" s="9">
        <f>'C завтраками| Bed and breakfast'!DC6</f>
        <v>46113</v>
      </c>
      <c r="DD6" s="9">
        <f>'C завтраками| Bed and breakfast'!DD6</f>
        <v>46114</v>
      </c>
      <c r="DE6" s="9">
        <f>'C завтраками| Bed and breakfast'!DE6</f>
        <v>46115</v>
      </c>
      <c r="DF6" s="9">
        <f>'C завтраками| Bed and breakfast'!DF6</f>
        <v>46116</v>
      </c>
      <c r="DG6" s="9">
        <f>'C завтраками| Bed and breakfast'!DG6</f>
        <v>46117</v>
      </c>
      <c r="DH6" s="9">
        <f>'C завтраками| Bed and breakfast'!DH6</f>
        <v>46118</v>
      </c>
      <c r="DI6" s="9">
        <f>'C завтраками| Bed and breakfast'!DI6</f>
        <v>46119</v>
      </c>
      <c r="DJ6" s="9">
        <f>'C завтраками| Bed and breakfast'!DJ6</f>
        <v>46120</v>
      </c>
      <c r="DK6" s="9">
        <f>'C завтраками| Bed and breakfast'!DK6</f>
        <v>46121</v>
      </c>
      <c r="DL6" s="9">
        <f>'C завтраками| Bed and breakfast'!DL6</f>
        <v>46122</v>
      </c>
      <c r="DM6" s="9">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c r="A7" s="30" t="s">
        <v>4</v>
      </c>
    </row>
    <row r="8" spans="1:136">
      <c r="A8" s="10">
        <v>1</v>
      </c>
      <c r="B8" s="18">
        <f>'C завтраками| Bed and breakfast'!B8</f>
        <v>7000</v>
      </c>
      <c r="C8" s="18">
        <f>'C завтраками| Bed and breakfast'!C8</f>
        <v>7000</v>
      </c>
      <c r="D8" s="18">
        <f>'C завтраками| Bed and breakfast'!D8</f>
        <v>7300</v>
      </c>
      <c r="E8" s="18">
        <f>'C завтраками| Bed and breakfast'!E8</f>
        <v>7300</v>
      </c>
      <c r="F8" s="18">
        <f>'C завтраками| Bed and breakfast'!F8</f>
        <v>9400</v>
      </c>
      <c r="G8" s="18">
        <f>'C завтраками| Bed and breakfast'!G8</f>
        <v>9400</v>
      </c>
      <c r="H8" s="18">
        <f>'C завтраками| Bed and breakfast'!H8</f>
        <v>9400</v>
      </c>
      <c r="I8" s="18">
        <f>'C завтраками| Bed and breakfast'!I8</f>
        <v>10700</v>
      </c>
      <c r="J8" s="18">
        <f>'C завтраками| Bed and breakfast'!J8</f>
        <v>10700</v>
      </c>
      <c r="K8" s="18">
        <f>'C завтраками| Bed and breakfast'!K8</f>
        <v>12100</v>
      </c>
      <c r="L8" s="18">
        <f>'C завтраками| Bed and breakfast'!L8</f>
        <v>14700</v>
      </c>
      <c r="M8" s="18">
        <f>'C завтраками| Bed and breakfast'!M8</f>
        <v>12500</v>
      </c>
      <c r="N8" s="18">
        <f>'C завтраками| Bed and breakfast'!N8</f>
        <v>20900</v>
      </c>
      <c r="O8" s="18">
        <f>'C завтраками| Bed and breakfast'!O8</f>
        <v>25700</v>
      </c>
      <c r="P8" s="18">
        <f>'C завтраками| Bed and breakfast'!P8</f>
        <v>33500</v>
      </c>
      <c r="Q8" s="18">
        <f>'C завтраками| Bed and breakfast'!Q8</f>
        <v>33500</v>
      </c>
      <c r="R8" s="18">
        <f>'C завтраками| Bed and breakfast'!R8</f>
        <v>32200</v>
      </c>
      <c r="S8" s="18">
        <f>'C завтраками| Bed and breakfast'!S8</f>
        <v>32200</v>
      </c>
      <c r="T8" s="18">
        <f>'C завтраками| Bed and breakfast'!T8</f>
        <v>36000</v>
      </c>
      <c r="U8" s="18">
        <f>'C завтраками| Bed and breakfast'!U8</f>
        <v>36000</v>
      </c>
      <c r="V8" s="18">
        <f>'C завтраками| Bed and breakfast'!V8</f>
        <v>34500</v>
      </c>
      <c r="W8" s="18">
        <f>'C завтраками| Bed and breakfast'!W8</f>
        <v>34500</v>
      </c>
      <c r="X8" s="18">
        <f>'C завтраками| Bed and breakfast'!X8</f>
        <v>30900</v>
      </c>
      <c r="Y8" s="18">
        <f>'C завтраками| Bed and breakfast'!Y8</f>
        <v>23450</v>
      </c>
      <c r="Z8" s="18">
        <f>'C завтраками| Bed and breakfast'!Z8</f>
        <v>17450</v>
      </c>
      <c r="AA8" s="18">
        <f>'C завтраками| Bed and breakfast'!AA8</f>
        <v>16750</v>
      </c>
      <c r="AB8" s="18">
        <f>'C завтраками| Bed and breakfast'!AB8</f>
        <v>16750</v>
      </c>
      <c r="AC8" s="18">
        <f>'C завтраками| Bed and breakfast'!AC8</f>
        <v>16750</v>
      </c>
      <c r="AD8" s="18">
        <f>'C завтраками| Bed and breakfast'!AD8</f>
        <v>16050</v>
      </c>
      <c r="AE8" s="18">
        <f>'C завтраками| Bed and breakfast'!AE8</f>
        <v>16050</v>
      </c>
      <c r="AF8" s="18">
        <f>'C завтраками| Bed and breakfast'!AF8</f>
        <v>13450</v>
      </c>
      <c r="AG8" s="18">
        <f>'C завтраками| Bed and breakfast'!AG8</f>
        <v>13450</v>
      </c>
      <c r="AH8" s="18">
        <f>'C завтраками| Bed and breakfast'!AH8</f>
        <v>13450</v>
      </c>
      <c r="AI8" s="18">
        <f>'C завтраками| Bed and breakfast'!AI8</f>
        <v>13450</v>
      </c>
      <c r="AJ8" s="18">
        <f>'C завтраками| Bed and breakfast'!AJ8</f>
        <v>16250</v>
      </c>
      <c r="AK8" s="18">
        <f>'C завтраками| Bed and breakfast'!AK8</f>
        <v>16250</v>
      </c>
      <c r="AL8" s="18">
        <f>'C завтраками| Bed and breakfast'!AL8</f>
        <v>18950</v>
      </c>
      <c r="AM8" s="18">
        <f>'C завтраками| Bed and breakfast'!AM8</f>
        <v>18950</v>
      </c>
      <c r="AN8" s="18">
        <f>'C завтраками| Bed and breakfast'!AN8</f>
        <v>21950</v>
      </c>
      <c r="AO8" s="18">
        <f>'C завтраками| Bed and breakfast'!AO8</f>
        <v>21950</v>
      </c>
      <c r="AP8" s="18">
        <f>'C завтраками| Bed and breakfast'!AP8</f>
        <v>18950</v>
      </c>
      <c r="AQ8" s="18">
        <f>'C завтраками| Bed and breakfast'!AQ8</f>
        <v>18950</v>
      </c>
      <c r="AR8" s="18">
        <f>'C завтраками| Bed and breakfast'!AR8</f>
        <v>20450</v>
      </c>
      <c r="AS8" s="18">
        <f>'C завтраками| Bed and breakfast'!AS8</f>
        <v>20450</v>
      </c>
      <c r="AT8" s="18">
        <f>'C завтраками| Bed and breakfast'!AT8</f>
        <v>20450</v>
      </c>
      <c r="AU8" s="18">
        <f>'C завтраками| Bed and breakfast'!AU8</f>
        <v>20450</v>
      </c>
      <c r="AV8" s="18">
        <f>'C завтраками| Bed and breakfast'!AV8</f>
        <v>20450</v>
      </c>
      <c r="AW8" s="18">
        <f>'C завтраками| Bed and breakfast'!AW8</f>
        <v>20450</v>
      </c>
      <c r="AX8" s="18">
        <f>'C завтраками| Bed and breakfast'!AX8</f>
        <v>21950</v>
      </c>
      <c r="AY8" s="18">
        <f>'C завтраками| Bed and breakfast'!AY8</f>
        <v>21950</v>
      </c>
      <c r="AZ8" s="18">
        <f>'C завтраками| Bed and breakfast'!AZ8</f>
        <v>21950</v>
      </c>
      <c r="BA8" s="18">
        <f>'C завтраками| Bed and breakfast'!BA8</f>
        <v>18950</v>
      </c>
      <c r="BB8" s="18">
        <f>'C завтраками| Bed and breakfast'!BB8</f>
        <v>18950</v>
      </c>
      <c r="BC8" s="18">
        <f>'C завтраками| Bed and breakfast'!BC8</f>
        <v>18950</v>
      </c>
      <c r="BD8" s="18">
        <f>'C завтраками| Bed and breakfast'!BD8</f>
        <v>18950</v>
      </c>
      <c r="BE8" s="18">
        <f>'C завтраками| Bed and breakfast'!BE8</f>
        <v>18950</v>
      </c>
      <c r="BF8" s="18">
        <f>'C завтраками| Bed and breakfast'!BF8</f>
        <v>20450</v>
      </c>
      <c r="BG8" s="18">
        <f>'C завтраками| Bed and breakfast'!BG8</f>
        <v>20450</v>
      </c>
      <c r="BH8" s="18">
        <f>'C завтраками| Bed and breakfast'!BH8</f>
        <v>20450</v>
      </c>
      <c r="BI8" s="18">
        <f>'C завтраками| Bed and breakfast'!BI8</f>
        <v>23450</v>
      </c>
      <c r="BJ8" s="18">
        <f>'C завтраками| Bed and breakfast'!BJ8</f>
        <v>23450</v>
      </c>
      <c r="BK8" s="18">
        <f>'C завтраками| Bed and breakfast'!BK8</f>
        <v>23450</v>
      </c>
      <c r="BL8" s="18">
        <f>'C завтраками| Bed and breakfast'!BL8</f>
        <v>23450</v>
      </c>
      <c r="BM8" s="18">
        <f>'C завтраками| Bed and breakfast'!BM8</f>
        <v>23450</v>
      </c>
      <c r="BN8" s="18">
        <f>'C завтраками| Bed and breakfast'!BN8</f>
        <v>23450</v>
      </c>
      <c r="BO8" s="18">
        <f>'C завтраками| Bed and breakfast'!BO8</f>
        <v>25850</v>
      </c>
      <c r="BP8" s="18">
        <f>'C завтраками| Bed and breakfast'!BP8</f>
        <v>25850</v>
      </c>
      <c r="BQ8" s="18">
        <f>'C завтраками| Bed and breakfast'!BQ8</f>
        <v>29750</v>
      </c>
      <c r="BR8" s="18">
        <f>'C завтраками| Bed and breakfast'!BR8</f>
        <v>32250</v>
      </c>
      <c r="BS8" s="18">
        <f>'C завтраками| Bed and breakfast'!BS8</f>
        <v>32250</v>
      </c>
      <c r="BT8" s="18">
        <f>'C завтраками| Bed and breakfast'!BT8</f>
        <v>32250</v>
      </c>
      <c r="BU8" s="18">
        <f>'C завтраками| Bed and breakfast'!BU8</f>
        <v>32250</v>
      </c>
      <c r="BV8" s="18">
        <f>'C завтраками| Bed and breakfast'!BV8</f>
        <v>32250</v>
      </c>
      <c r="BW8" s="18">
        <f>'C завтраками| Bed and breakfast'!BW8</f>
        <v>23450</v>
      </c>
      <c r="BX8" s="18">
        <f>'C завтраками| Bed and breakfast'!BX8</f>
        <v>18950</v>
      </c>
      <c r="BY8" s="18">
        <f>'C завтраками| Bed and breakfast'!BY8</f>
        <v>18950</v>
      </c>
      <c r="BZ8" s="18">
        <f>'C завтраками| Bed and breakfast'!BZ8</f>
        <v>17450</v>
      </c>
      <c r="CA8" s="18">
        <f>'C завтраками| Bed and breakfast'!CA8</f>
        <v>17450</v>
      </c>
      <c r="CB8" s="18">
        <f>'C завтраками| Bed and breakfast'!CB8</f>
        <v>17450</v>
      </c>
      <c r="CC8" s="18">
        <f>'C завтраками| Bed and breakfast'!CC8</f>
        <v>18950</v>
      </c>
      <c r="CD8" s="18">
        <f>'C завтраками| Bed and breakfast'!CD8</f>
        <v>18950</v>
      </c>
      <c r="CE8" s="18">
        <f>'C завтраками| Bed and breakfast'!CE8</f>
        <v>18950</v>
      </c>
      <c r="CF8" s="18">
        <f>'C завтраками| Bed and breakfast'!CF8</f>
        <v>15350</v>
      </c>
      <c r="CG8" s="18">
        <f>'C завтраками| Bed and breakfast'!CG8</f>
        <v>12150</v>
      </c>
      <c r="CH8" s="18">
        <f>'C завтраками| Bed and breakfast'!CH8</f>
        <v>12150</v>
      </c>
      <c r="CI8" s="18">
        <f>'C завтраками| Bed and breakfast'!CI8</f>
        <v>12150</v>
      </c>
      <c r="CJ8" s="18">
        <f>'C завтраками| Bed and breakfast'!CJ8</f>
        <v>12150</v>
      </c>
      <c r="CK8" s="18">
        <f>'C завтраками| Bed and breakfast'!CK8</f>
        <v>12150</v>
      </c>
      <c r="CL8" s="18">
        <f>'C завтраками| Bed and breakfast'!CL8</f>
        <v>12150</v>
      </c>
      <c r="CM8" s="18">
        <f>'C завтраками| Bed and breakfast'!CM8</f>
        <v>12150</v>
      </c>
      <c r="CN8" s="18">
        <f>'C завтраками| Bed and breakfast'!CN8</f>
        <v>12150</v>
      </c>
      <c r="CO8" s="18">
        <f>'C завтраками| Bed and breakfast'!CO8</f>
        <v>12150</v>
      </c>
      <c r="CP8" s="18">
        <f>'C завтраками| Bed and breakfast'!CP8</f>
        <v>11450</v>
      </c>
      <c r="CQ8" s="18">
        <f>'C завтраками| Bed and breakfast'!CQ8</f>
        <v>11450</v>
      </c>
      <c r="CR8" s="18">
        <f>'C завтраками| Bed and breakfast'!CR8</f>
        <v>11450</v>
      </c>
      <c r="CS8" s="18">
        <f>'C завтраками| Bed and breakfast'!CS8</f>
        <v>10750</v>
      </c>
      <c r="CT8" s="18">
        <f>'C завтраками| Bed and breakfast'!CT8</f>
        <v>10750</v>
      </c>
      <c r="CU8" s="18">
        <f>'C завтраками| Bed and breakfast'!CU8</f>
        <v>10750</v>
      </c>
      <c r="CV8" s="18">
        <f>'C завтраками| Bed and breakfast'!CV8</f>
        <v>10750</v>
      </c>
      <c r="CW8" s="18">
        <f>'C завтраками| Bed and breakfast'!CW8</f>
        <v>10750</v>
      </c>
      <c r="CX8" s="18">
        <f>'C завтраками| Bed and breakfast'!CX8</f>
        <v>10750</v>
      </c>
      <c r="CY8" s="18">
        <f>'C завтраками| Bed and breakfast'!CY8</f>
        <v>10750</v>
      </c>
      <c r="CZ8" s="18">
        <f>'C завтраками| Bed and breakfast'!CZ8</f>
        <v>10050</v>
      </c>
      <c r="DA8" s="18">
        <f>'C завтраками| Bed and breakfast'!DA8</f>
        <v>10050</v>
      </c>
      <c r="DB8" s="18">
        <f>'C завтраками| Bed and breakfast'!DB8</f>
        <v>10050</v>
      </c>
      <c r="DC8" s="18">
        <f>'C завтраками| Bed and breakfast'!DC8</f>
        <v>9350</v>
      </c>
      <c r="DD8" s="18">
        <f>'C завтраками| Bed and breakfast'!DD8</f>
        <v>9350</v>
      </c>
      <c r="DE8" s="18">
        <f>'C завтраками| Bed and breakfast'!DE8</f>
        <v>9350</v>
      </c>
      <c r="DF8" s="18">
        <f>'C завтраками| Bed and breakfast'!DF8</f>
        <v>9350</v>
      </c>
      <c r="DG8" s="18">
        <f>'C завтраками| Bed and breakfast'!DG8</f>
        <v>9350</v>
      </c>
      <c r="DH8" s="18">
        <f>'C завтраками| Bed and breakfast'!DH8</f>
        <v>8850</v>
      </c>
      <c r="DI8" s="18">
        <f>'C завтраками| Bed and breakfast'!DI8</f>
        <v>8850</v>
      </c>
      <c r="DJ8" s="18">
        <f>'C завтраками| Bed and breakfast'!DJ8</f>
        <v>8850</v>
      </c>
      <c r="DK8" s="18">
        <f>'C завтраками| Bed and breakfast'!DK8</f>
        <v>8850</v>
      </c>
      <c r="DL8" s="18">
        <f>'C завтраками| Bed and breakfast'!DL8</f>
        <v>8850</v>
      </c>
      <c r="DM8" s="18">
        <f>'C завтраками| Bed and breakfast'!DM8</f>
        <v>8850</v>
      </c>
      <c r="DN8" s="18">
        <f>'C завтраками| Bed and breakfast'!DN8</f>
        <v>6850</v>
      </c>
      <c r="DO8" s="18">
        <f>'C завтраками| Bed and breakfast'!DO8</f>
        <v>6850</v>
      </c>
      <c r="DP8" s="18">
        <f>'C завтраками| Bed and breakfast'!DP8</f>
        <v>6850</v>
      </c>
      <c r="DQ8" s="18">
        <f>'C завтраками| Bed and breakfast'!DQ8</f>
        <v>6850</v>
      </c>
      <c r="DR8" s="18">
        <f>'C завтраками| Bed and breakfast'!DR8</f>
        <v>6850</v>
      </c>
      <c r="DS8" s="18">
        <f>'C завтраками| Bed and breakfast'!DS8</f>
        <v>7350</v>
      </c>
      <c r="DT8" s="18">
        <f>'C завтраками| Bed and breakfast'!DT8</f>
        <v>7350</v>
      </c>
      <c r="DU8" s="18">
        <f>'C завтраками| Bed and breakfast'!DU8</f>
        <v>6850</v>
      </c>
      <c r="DV8" s="18">
        <f>'C завтраками| Bed and breakfast'!DV8</f>
        <v>6850</v>
      </c>
      <c r="DW8" s="18">
        <f>'C завтраками| Bed and breakfast'!DW8</f>
        <v>6850</v>
      </c>
      <c r="DX8" s="18">
        <f>'C завтраками| Bed and breakfast'!DX8</f>
        <v>6850</v>
      </c>
      <c r="DY8" s="18">
        <f>'C завтраками| Bed and breakfast'!DY8</f>
        <v>6850</v>
      </c>
      <c r="DZ8" s="18">
        <f>'C завтраками| Bed and breakfast'!DZ8</f>
        <v>7350</v>
      </c>
      <c r="EA8" s="18">
        <f>'C завтраками| Bed and breakfast'!EA8</f>
        <v>7350</v>
      </c>
      <c r="EB8" s="18">
        <f>'C завтраками| Bed and breakfast'!EB8</f>
        <v>6850</v>
      </c>
      <c r="EC8" s="18">
        <f>'C завтраками| Bed and breakfast'!EC8</f>
        <v>6850</v>
      </c>
      <c r="ED8" s="18">
        <f>'C завтраками| Bed and breakfast'!ED8</f>
        <v>6850</v>
      </c>
      <c r="EE8" s="18">
        <f>'C завтраками| Bed and breakfast'!EE8</f>
        <v>6850</v>
      </c>
      <c r="EF8" s="18">
        <f>'C завтраками| Bed and breakfast'!EF8</f>
        <v>7850</v>
      </c>
    </row>
    <row r="9" spans="1:136">
      <c r="A9" s="10">
        <v>2</v>
      </c>
      <c r="B9" s="18">
        <f>'C завтраками| Bed and breakfast'!B9</f>
        <v>8500</v>
      </c>
      <c r="C9" s="18">
        <f>'C завтраками| Bed and breakfast'!C9</f>
        <v>8500</v>
      </c>
      <c r="D9" s="18">
        <f>'C завтраками| Bed and breakfast'!D9</f>
        <v>8800</v>
      </c>
      <c r="E9" s="18">
        <f>'C завтраками| Bed and breakfast'!E9</f>
        <v>8800</v>
      </c>
      <c r="F9" s="18">
        <f>'C завтраками| Bed and breakfast'!F9</f>
        <v>10900</v>
      </c>
      <c r="G9" s="18">
        <f>'C завтраками| Bed and breakfast'!G9</f>
        <v>10900</v>
      </c>
      <c r="H9" s="18">
        <f>'C завтраками| Bed and breakfast'!H9</f>
        <v>10900</v>
      </c>
      <c r="I9" s="18">
        <f>'C завтраками| Bed and breakfast'!I9</f>
        <v>12200</v>
      </c>
      <c r="J9" s="18">
        <f>'C завтраками| Bed and breakfast'!J9</f>
        <v>12200</v>
      </c>
      <c r="K9" s="18">
        <f>'C завтраками| Bed and breakfast'!K9</f>
        <v>13600</v>
      </c>
      <c r="L9" s="18">
        <f>'C завтраками| Bed and breakfast'!L9</f>
        <v>16200</v>
      </c>
      <c r="M9" s="18">
        <f>'C завтраками| Bed and breakfast'!M9</f>
        <v>14000</v>
      </c>
      <c r="N9" s="18">
        <f>'C завтраками| Bed and breakfast'!N9</f>
        <v>22900</v>
      </c>
      <c r="O9" s="18">
        <f>'C завтраками| Bed and breakfast'!O9</f>
        <v>27700</v>
      </c>
      <c r="P9" s="18">
        <f>'C завтраками| Bed and breakfast'!P9</f>
        <v>35500</v>
      </c>
      <c r="Q9" s="18">
        <f>'C завтраками| Bed and breakfast'!Q9</f>
        <v>35500</v>
      </c>
      <c r="R9" s="18">
        <f>'C завтраками| Bed and breakfast'!R9</f>
        <v>34200</v>
      </c>
      <c r="S9" s="18">
        <f>'C завтраками| Bed and breakfast'!S9</f>
        <v>34200</v>
      </c>
      <c r="T9" s="18">
        <f>'C завтраками| Bed and breakfast'!T9</f>
        <v>38000</v>
      </c>
      <c r="U9" s="18">
        <f>'C завтраками| Bed and breakfast'!U9</f>
        <v>38000</v>
      </c>
      <c r="V9" s="18">
        <f>'C завтраками| Bed and breakfast'!V9</f>
        <v>36500</v>
      </c>
      <c r="W9" s="18">
        <f>'C завтраками| Bed and breakfast'!W9</f>
        <v>36500</v>
      </c>
      <c r="X9" s="18">
        <f>'C завтраками| Bed and breakfast'!X9</f>
        <v>32900</v>
      </c>
      <c r="Y9" s="18">
        <f>'C завтраками| Bed and breakfast'!Y9</f>
        <v>25300</v>
      </c>
      <c r="Z9" s="18">
        <f>'C завтраками| Bed and breakfast'!Z9</f>
        <v>19300</v>
      </c>
      <c r="AA9" s="18">
        <f>'C завтраками| Bed and breakfast'!AA9</f>
        <v>18600</v>
      </c>
      <c r="AB9" s="18">
        <f>'C завтраками| Bed and breakfast'!AB9</f>
        <v>18600</v>
      </c>
      <c r="AC9" s="18">
        <f>'C завтраками| Bed and breakfast'!AC9</f>
        <v>18600</v>
      </c>
      <c r="AD9" s="18">
        <f>'C завтраками| Bed and breakfast'!AD9</f>
        <v>17900</v>
      </c>
      <c r="AE9" s="18">
        <f>'C завтраками| Bed and breakfast'!AE9</f>
        <v>17900</v>
      </c>
      <c r="AF9" s="18">
        <f>'C завтраками| Bed and breakfast'!AF9</f>
        <v>15300</v>
      </c>
      <c r="AG9" s="18">
        <f>'C завтраками| Bed and breakfast'!AG9</f>
        <v>15300</v>
      </c>
      <c r="AH9" s="18">
        <f>'C завтраками| Bed and breakfast'!AH9</f>
        <v>15300</v>
      </c>
      <c r="AI9" s="18">
        <f>'C завтраками| Bed and breakfast'!AI9</f>
        <v>15300</v>
      </c>
      <c r="AJ9" s="18">
        <f>'C завтраками| Bed and breakfast'!AJ9</f>
        <v>18100</v>
      </c>
      <c r="AK9" s="18">
        <f>'C завтраками| Bed and breakfast'!AK9</f>
        <v>18100</v>
      </c>
      <c r="AL9" s="18">
        <f>'C завтраками| Bed and breakfast'!AL9</f>
        <v>20800</v>
      </c>
      <c r="AM9" s="18">
        <f>'C завтраками| Bed and breakfast'!AM9</f>
        <v>20800</v>
      </c>
      <c r="AN9" s="18">
        <f>'C завтраками| Bed and breakfast'!AN9</f>
        <v>23800</v>
      </c>
      <c r="AO9" s="18">
        <f>'C завтраками| Bed and breakfast'!AO9</f>
        <v>23800</v>
      </c>
      <c r="AP9" s="18">
        <f>'C завтраками| Bed and breakfast'!AP9</f>
        <v>20800</v>
      </c>
      <c r="AQ9" s="18">
        <f>'C завтраками| Bed and breakfast'!AQ9</f>
        <v>20800</v>
      </c>
      <c r="AR9" s="18">
        <f>'C завтраками| Bed and breakfast'!AR9</f>
        <v>22300</v>
      </c>
      <c r="AS9" s="18">
        <f>'C завтраками| Bed and breakfast'!AS9</f>
        <v>22300</v>
      </c>
      <c r="AT9" s="18">
        <f>'C завтраками| Bed and breakfast'!AT9</f>
        <v>22300</v>
      </c>
      <c r="AU9" s="18">
        <f>'C завтраками| Bed and breakfast'!AU9</f>
        <v>22300</v>
      </c>
      <c r="AV9" s="18">
        <f>'C завтраками| Bed and breakfast'!AV9</f>
        <v>22300</v>
      </c>
      <c r="AW9" s="18">
        <f>'C завтраками| Bed and breakfast'!AW9</f>
        <v>22300</v>
      </c>
      <c r="AX9" s="18">
        <f>'C завтраками| Bed and breakfast'!AX9</f>
        <v>23800</v>
      </c>
      <c r="AY9" s="18">
        <f>'C завтраками| Bed and breakfast'!AY9</f>
        <v>23800</v>
      </c>
      <c r="AZ9" s="18">
        <f>'C завтраками| Bed and breakfast'!AZ9</f>
        <v>23800</v>
      </c>
      <c r="BA9" s="18">
        <f>'C завтраками| Bed and breakfast'!BA9</f>
        <v>20800</v>
      </c>
      <c r="BB9" s="18">
        <f>'C завтраками| Bed and breakfast'!BB9</f>
        <v>20800</v>
      </c>
      <c r="BC9" s="18">
        <f>'C завтраками| Bed and breakfast'!BC9</f>
        <v>20800</v>
      </c>
      <c r="BD9" s="18">
        <f>'C завтраками| Bed and breakfast'!BD9</f>
        <v>20800</v>
      </c>
      <c r="BE9" s="18">
        <f>'C завтраками| Bed and breakfast'!BE9</f>
        <v>20800</v>
      </c>
      <c r="BF9" s="18">
        <f>'C завтраками| Bed and breakfast'!BF9</f>
        <v>22300</v>
      </c>
      <c r="BG9" s="18">
        <f>'C завтраками| Bed and breakfast'!BG9</f>
        <v>22300</v>
      </c>
      <c r="BH9" s="18">
        <f>'C завтраками| Bed and breakfast'!BH9</f>
        <v>22300</v>
      </c>
      <c r="BI9" s="18">
        <f>'C завтраками| Bed and breakfast'!BI9</f>
        <v>25300</v>
      </c>
      <c r="BJ9" s="18">
        <f>'C завтраками| Bed and breakfast'!BJ9</f>
        <v>25300</v>
      </c>
      <c r="BK9" s="18">
        <f>'C завтраками| Bed and breakfast'!BK9</f>
        <v>25300</v>
      </c>
      <c r="BL9" s="18">
        <f>'C завтраками| Bed and breakfast'!BL9</f>
        <v>25300</v>
      </c>
      <c r="BM9" s="18">
        <f>'C завтраками| Bed and breakfast'!BM9</f>
        <v>25300</v>
      </c>
      <c r="BN9" s="18">
        <f>'C завтраками| Bed and breakfast'!BN9</f>
        <v>25300</v>
      </c>
      <c r="BO9" s="18">
        <f>'C завтраками| Bed and breakfast'!BO9</f>
        <v>27700</v>
      </c>
      <c r="BP9" s="18">
        <f>'C завтраками| Bed and breakfast'!BP9</f>
        <v>27700</v>
      </c>
      <c r="BQ9" s="18">
        <f>'C завтраками| Bed and breakfast'!BQ9</f>
        <v>31600</v>
      </c>
      <c r="BR9" s="18">
        <f>'C завтраками| Bed and breakfast'!BR9</f>
        <v>34100</v>
      </c>
      <c r="BS9" s="18">
        <f>'C завтраками| Bed and breakfast'!BS9</f>
        <v>34100</v>
      </c>
      <c r="BT9" s="18">
        <f>'C завтраками| Bed and breakfast'!BT9</f>
        <v>34100</v>
      </c>
      <c r="BU9" s="18">
        <f>'C завтраками| Bed and breakfast'!BU9</f>
        <v>34100</v>
      </c>
      <c r="BV9" s="18">
        <f>'C завтраками| Bed and breakfast'!BV9</f>
        <v>34100</v>
      </c>
      <c r="BW9" s="18">
        <f>'C завтраками| Bed and breakfast'!BW9</f>
        <v>25300</v>
      </c>
      <c r="BX9" s="18">
        <f>'C завтраками| Bed and breakfast'!BX9</f>
        <v>20800</v>
      </c>
      <c r="BY9" s="18">
        <f>'C завтраками| Bed and breakfast'!BY9</f>
        <v>20800</v>
      </c>
      <c r="BZ9" s="18">
        <f>'C завтраками| Bed and breakfast'!BZ9</f>
        <v>19300</v>
      </c>
      <c r="CA9" s="18">
        <f>'C завтраками| Bed and breakfast'!CA9</f>
        <v>19300</v>
      </c>
      <c r="CB9" s="18">
        <f>'C завтраками| Bed and breakfast'!CB9</f>
        <v>19300</v>
      </c>
      <c r="CC9" s="18">
        <f>'C завтраками| Bed and breakfast'!CC9</f>
        <v>20800</v>
      </c>
      <c r="CD9" s="18">
        <f>'C завтраками| Bed and breakfast'!CD9</f>
        <v>20800</v>
      </c>
      <c r="CE9" s="18">
        <f>'C завтраками| Bed and breakfast'!CE9</f>
        <v>20800</v>
      </c>
      <c r="CF9" s="18">
        <f>'C завтраками| Bed and breakfast'!CF9</f>
        <v>17200</v>
      </c>
      <c r="CG9" s="18">
        <f>'C завтраками| Bed and breakfast'!CG9</f>
        <v>14000</v>
      </c>
      <c r="CH9" s="18">
        <f>'C завтраками| Bed and breakfast'!CH9</f>
        <v>14000</v>
      </c>
      <c r="CI9" s="18">
        <f>'C завтраками| Bed and breakfast'!CI9</f>
        <v>14000</v>
      </c>
      <c r="CJ9" s="18">
        <f>'C завтраками| Bed and breakfast'!CJ9</f>
        <v>14000</v>
      </c>
      <c r="CK9" s="18">
        <f>'C завтраками| Bed and breakfast'!CK9</f>
        <v>14000</v>
      </c>
      <c r="CL9" s="18">
        <f>'C завтраками| Bed and breakfast'!CL9</f>
        <v>14000</v>
      </c>
      <c r="CM9" s="18">
        <f>'C завтраками| Bed and breakfast'!CM9</f>
        <v>14000</v>
      </c>
      <c r="CN9" s="18">
        <f>'C завтраками| Bed and breakfast'!CN9</f>
        <v>14000</v>
      </c>
      <c r="CO9" s="18">
        <f>'C завтраками| Bed and breakfast'!CO9</f>
        <v>14000</v>
      </c>
      <c r="CP9" s="18">
        <f>'C завтраками| Bed and breakfast'!CP9</f>
        <v>13300</v>
      </c>
      <c r="CQ9" s="18">
        <f>'C завтраками| Bed and breakfast'!CQ9</f>
        <v>13300</v>
      </c>
      <c r="CR9" s="18">
        <f>'C завтраками| Bed and breakfast'!CR9</f>
        <v>13300</v>
      </c>
      <c r="CS9" s="18">
        <f>'C завтраками| Bed and breakfast'!CS9</f>
        <v>12600</v>
      </c>
      <c r="CT9" s="18">
        <f>'C завтраками| Bed and breakfast'!CT9</f>
        <v>12600</v>
      </c>
      <c r="CU9" s="18">
        <f>'C завтраками| Bed and breakfast'!CU9</f>
        <v>12600</v>
      </c>
      <c r="CV9" s="18">
        <f>'C завтраками| Bed and breakfast'!CV9</f>
        <v>12600</v>
      </c>
      <c r="CW9" s="18">
        <f>'C завтраками| Bed and breakfast'!CW9</f>
        <v>12600</v>
      </c>
      <c r="CX9" s="18">
        <f>'C завтраками| Bed and breakfast'!CX9</f>
        <v>12600</v>
      </c>
      <c r="CY9" s="18">
        <f>'C завтраками| Bed and breakfast'!CY9</f>
        <v>12600</v>
      </c>
      <c r="CZ9" s="18">
        <f>'C завтраками| Bed and breakfast'!CZ9</f>
        <v>11900</v>
      </c>
      <c r="DA9" s="18">
        <f>'C завтраками| Bed and breakfast'!DA9</f>
        <v>11900</v>
      </c>
      <c r="DB9" s="18">
        <f>'C завтраками| Bed and breakfast'!DB9</f>
        <v>11900</v>
      </c>
      <c r="DC9" s="18">
        <f>'C завтраками| Bed and breakfast'!DC9</f>
        <v>11000</v>
      </c>
      <c r="DD9" s="18">
        <f>'C завтраками| Bed and breakfast'!DD9</f>
        <v>11000</v>
      </c>
      <c r="DE9" s="18">
        <f>'C завтраками| Bed and breakfast'!DE9</f>
        <v>11000</v>
      </c>
      <c r="DF9" s="18">
        <f>'C завтраками| Bed and breakfast'!DF9</f>
        <v>11000</v>
      </c>
      <c r="DG9" s="18">
        <f>'C завтраками| Bed and breakfast'!DG9</f>
        <v>11000</v>
      </c>
      <c r="DH9" s="18">
        <f>'C завтраками| Bed and breakfast'!DH9</f>
        <v>10500</v>
      </c>
      <c r="DI9" s="18">
        <f>'C завтраками| Bed and breakfast'!DI9</f>
        <v>10500</v>
      </c>
      <c r="DJ9" s="18">
        <f>'C завтраками| Bed and breakfast'!DJ9</f>
        <v>10500</v>
      </c>
      <c r="DK9" s="18">
        <f>'C завтраками| Bed and breakfast'!DK9</f>
        <v>10500</v>
      </c>
      <c r="DL9" s="18">
        <f>'C завтраками| Bed and breakfast'!DL9</f>
        <v>10500</v>
      </c>
      <c r="DM9" s="18">
        <f>'C завтраками| Bed and breakfast'!DM9</f>
        <v>10500</v>
      </c>
      <c r="DN9" s="18">
        <f>'C завтраками| Bed and breakfast'!DN9</f>
        <v>8500</v>
      </c>
      <c r="DO9" s="18">
        <f>'C завтраками| Bed and breakfast'!DO9</f>
        <v>8500</v>
      </c>
      <c r="DP9" s="18">
        <f>'C завтраками| Bed and breakfast'!DP9</f>
        <v>8500</v>
      </c>
      <c r="DQ9" s="18">
        <f>'C завтраками| Bed and breakfast'!DQ9</f>
        <v>8500</v>
      </c>
      <c r="DR9" s="18">
        <f>'C завтраками| Bed and breakfast'!DR9</f>
        <v>8500</v>
      </c>
      <c r="DS9" s="18">
        <f>'C завтраками| Bed and breakfast'!DS9</f>
        <v>9000</v>
      </c>
      <c r="DT9" s="18">
        <f>'C завтраками| Bed and breakfast'!DT9</f>
        <v>9000</v>
      </c>
      <c r="DU9" s="18">
        <f>'C завтраками| Bed and breakfast'!DU9</f>
        <v>8500</v>
      </c>
      <c r="DV9" s="18">
        <f>'C завтраками| Bed and breakfast'!DV9</f>
        <v>8500</v>
      </c>
      <c r="DW9" s="18">
        <f>'C завтраками| Bed and breakfast'!DW9</f>
        <v>8500</v>
      </c>
      <c r="DX9" s="18">
        <f>'C завтраками| Bed and breakfast'!DX9</f>
        <v>8500</v>
      </c>
      <c r="DY9" s="18">
        <f>'C завтраками| Bed and breakfast'!DY9</f>
        <v>8500</v>
      </c>
      <c r="DZ9" s="18">
        <f>'C завтраками| Bed and breakfast'!DZ9</f>
        <v>9000</v>
      </c>
      <c r="EA9" s="18">
        <f>'C завтраками| Bed and breakfast'!EA9</f>
        <v>9000</v>
      </c>
      <c r="EB9" s="18">
        <f>'C завтраками| Bed and breakfast'!EB9</f>
        <v>8500</v>
      </c>
      <c r="EC9" s="18">
        <f>'C завтраками| Bed and breakfast'!EC9</f>
        <v>8500</v>
      </c>
      <c r="ED9" s="18">
        <f>'C завтраками| Bed and breakfast'!ED9</f>
        <v>8500</v>
      </c>
      <c r="EE9" s="18">
        <f>'C завтраками| Bed and breakfast'!EE9</f>
        <v>8500</v>
      </c>
      <c r="EF9" s="18">
        <f>'C завтраками| Bed and breakfast'!EF9</f>
        <v>9500</v>
      </c>
    </row>
    <row r="10" spans="1:136">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'C завтраками| Bed and breakfast'!B11</f>
        <v>8000</v>
      </c>
      <c r="C11" s="18">
        <f>'C завтраками| Bed and breakfast'!C11</f>
        <v>8000</v>
      </c>
      <c r="D11" s="18">
        <f>'C завтраками| Bed and breakfast'!D11</f>
        <v>8300</v>
      </c>
      <c r="E11" s="18">
        <f>'C завтраками| Bed and breakfast'!E11</f>
        <v>8300</v>
      </c>
      <c r="F11" s="18">
        <f>'C завтраками| Bed and breakfast'!F11</f>
        <v>10400</v>
      </c>
      <c r="G11" s="18">
        <f>'C завтраками| Bed and breakfast'!G11</f>
        <v>10400</v>
      </c>
      <c r="H11" s="18">
        <f>'C завтраками| Bed and breakfast'!H11</f>
        <v>10400</v>
      </c>
      <c r="I11" s="18">
        <f>'C завтраками| Bed and breakfast'!I11</f>
        <v>11700</v>
      </c>
      <c r="J11" s="18">
        <f>'C завтраками| Bed and breakfast'!J11</f>
        <v>11700</v>
      </c>
      <c r="K11" s="18">
        <f>'C завтраками| Bed and breakfast'!K11</f>
        <v>13100</v>
      </c>
      <c r="L11" s="18">
        <f>'C завтраками| Bed and breakfast'!L11</f>
        <v>15700</v>
      </c>
      <c r="M11" s="18">
        <f>'C завтраками| Bed and breakfast'!M11</f>
        <v>13500</v>
      </c>
      <c r="N11" s="18">
        <f>'C завтраками| Bed and breakfast'!N11</f>
        <v>23400</v>
      </c>
      <c r="O11" s="18">
        <f>'C завтраками| Bed and breakfast'!O11</f>
        <v>28200</v>
      </c>
      <c r="P11" s="18">
        <f>'C завтраками| Bed and breakfast'!P11</f>
        <v>36000</v>
      </c>
      <c r="Q11" s="18">
        <f>'C завтраками| Bed and breakfast'!Q11</f>
        <v>36000</v>
      </c>
      <c r="R11" s="18">
        <f>'C завтраками| Bed and breakfast'!R11</f>
        <v>34700</v>
      </c>
      <c r="S11" s="18">
        <f>'C завтраками| Bed and breakfast'!S11</f>
        <v>34700</v>
      </c>
      <c r="T11" s="18">
        <f>'C завтраками| Bed and breakfast'!T11</f>
        <v>38500</v>
      </c>
      <c r="U11" s="18">
        <f>'C завтраками| Bed and breakfast'!U11</f>
        <v>38500</v>
      </c>
      <c r="V11" s="18">
        <f>'C завтраками| Bed and breakfast'!V11</f>
        <v>37000</v>
      </c>
      <c r="W11" s="18">
        <f>'C завтраками| Bed and breakfast'!W11</f>
        <v>37000</v>
      </c>
      <c r="X11" s="18">
        <f>'C завтраками| Bed and breakfast'!X11</f>
        <v>33400</v>
      </c>
      <c r="Y11" s="18">
        <f>'C завтраками| Bed and breakfast'!Y11</f>
        <v>25950</v>
      </c>
      <c r="Z11" s="18">
        <f>'C завтраками| Bed and breakfast'!Z11</f>
        <v>19950</v>
      </c>
      <c r="AA11" s="18">
        <f>'C завтраками| Bed and breakfast'!AA11</f>
        <v>19250</v>
      </c>
      <c r="AB11" s="18">
        <f>'C завтраками| Bed and breakfast'!AB11</f>
        <v>19250</v>
      </c>
      <c r="AC11" s="18">
        <f>'C завтраками| Bed and breakfast'!AC11</f>
        <v>19250</v>
      </c>
      <c r="AD11" s="18">
        <f>'C завтраками| Bed and breakfast'!AD11</f>
        <v>18550</v>
      </c>
      <c r="AE11" s="18">
        <f>'C завтраками| Bed and breakfast'!AE11</f>
        <v>18550</v>
      </c>
      <c r="AF11" s="18">
        <f>'C завтраками| Bed and breakfast'!AF11</f>
        <v>15950</v>
      </c>
      <c r="AG11" s="18">
        <f>'C завтраками| Bed and breakfast'!AG11</f>
        <v>15950</v>
      </c>
      <c r="AH11" s="18">
        <f>'C завтраками| Bed and breakfast'!AH11</f>
        <v>15950</v>
      </c>
      <c r="AI11" s="18">
        <f>'C завтраками| Bed and breakfast'!AI11</f>
        <v>15950</v>
      </c>
      <c r="AJ11" s="18">
        <f>'C завтраками| Bed and breakfast'!AJ11</f>
        <v>18750</v>
      </c>
      <c r="AK11" s="18">
        <f>'C завтраками| Bed and breakfast'!AK11</f>
        <v>18750</v>
      </c>
      <c r="AL11" s="18">
        <f>'C завтраками| Bed and breakfast'!AL11</f>
        <v>21450</v>
      </c>
      <c r="AM11" s="18">
        <f>'C завтраками| Bed and breakfast'!AM11</f>
        <v>21450</v>
      </c>
      <c r="AN11" s="18">
        <f>'C завтраками| Bed and breakfast'!AN11</f>
        <v>24450</v>
      </c>
      <c r="AO11" s="18">
        <f>'C завтраками| Bed and breakfast'!AO11</f>
        <v>24450</v>
      </c>
      <c r="AP11" s="18">
        <f>'C завтраками| Bed and breakfast'!AP11</f>
        <v>21450</v>
      </c>
      <c r="AQ11" s="18">
        <f>'C завтраками| Bed and breakfast'!AQ11</f>
        <v>21450</v>
      </c>
      <c r="AR11" s="18">
        <f>'C завтраками| Bed and breakfast'!AR11</f>
        <v>22950</v>
      </c>
      <c r="AS11" s="18">
        <f>'C завтраками| Bed and breakfast'!AS11</f>
        <v>22950</v>
      </c>
      <c r="AT11" s="18">
        <f>'C завтраками| Bed and breakfast'!AT11</f>
        <v>22950</v>
      </c>
      <c r="AU11" s="18">
        <f>'C завтраками| Bed and breakfast'!AU11</f>
        <v>22950</v>
      </c>
      <c r="AV11" s="18">
        <f>'C завтраками| Bed and breakfast'!AV11</f>
        <v>22950</v>
      </c>
      <c r="AW11" s="18">
        <f>'C завтраками| Bed and breakfast'!AW11</f>
        <v>22950</v>
      </c>
      <c r="AX11" s="18">
        <f>'C завтраками| Bed and breakfast'!AX11</f>
        <v>24450</v>
      </c>
      <c r="AY11" s="18">
        <f>'C завтраками| Bed and breakfast'!AY11</f>
        <v>24450</v>
      </c>
      <c r="AZ11" s="18">
        <f>'C завтраками| Bed and breakfast'!AZ11</f>
        <v>24450</v>
      </c>
      <c r="BA11" s="18">
        <f>'C завтраками| Bed and breakfast'!BA11</f>
        <v>21450</v>
      </c>
      <c r="BB11" s="18">
        <f>'C завтраками| Bed and breakfast'!BB11</f>
        <v>21450</v>
      </c>
      <c r="BC11" s="18">
        <f>'C завтраками| Bed and breakfast'!BC11</f>
        <v>21450</v>
      </c>
      <c r="BD11" s="18">
        <f>'C завтраками| Bed and breakfast'!BD11</f>
        <v>21450</v>
      </c>
      <c r="BE11" s="18">
        <f>'C завтраками| Bed and breakfast'!BE11</f>
        <v>21450</v>
      </c>
      <c r="BF11" s="18">
        <f>'C завтраками| Bed and breakfast'!BF11</f>
        <v>22950</v>
      </c>
      <c r="BG11" s="18">
        <f>'C завтраками| Bed and breakfast'!BG11</f>
        <v>22950</v>
      </c>
      <c r="BH11" s="18">
        <f>'C завтраками| Bed and breakfast'!BH11</f>
        <v>22950</v>
      </c>
      <c r="BI11" s="18">
        <f>'C завтраками| Bed and breakfast'!BI11</f>
        <v>25950</v>
      </c>
      <c r="BJ11" s="18">
        <f>'C завтраками| Bed and breakfast'!BJ11</f>
        <v>25950</v>
      </c>
      <c r="BK11" s="18">
        <f>'C завтраками| Bed and breakfast'!BK11</f>
        <v>25950</v>
      </c>
      <c r="BL11" s="18">
        <f>'C завтраками| Bed and breakfast'!BL11</f>
        <v>25950</v>
      </c>
      <c r="BM11" s="18">
        <f>'C завтраками| Bed and breakfast'!BM11</f>
        <v>25950</v>
      </c>
      <c r="BN11" s="18">
        <f>'C завтраками| Bed and breakfast'!BN11</f>
        <v>25950</v>
      </c>
      <c r="BO11" s="18">
        <f>'C завтраками| Bed and breakfast'!BO11</f>
        <v>28350</v>
      </c>
      <c r="BP11" s="18">
        <f>'C завтраками| Bed and breakfast'!BP11</f>
        <v>28350</v>
      </c>
      <c r="BQ11" s="18">
        <f>'C завтраками| Bed and breakfast'!BQ11</f>
        <v>32250</v>
      </c>
      <c r="BR11" s="18">
        <f>'C завтраками| Bed and breakfast'!BR11</f>
        <v>34750</v>
      </c>
      <c r="BS11" s="18">
        <f>'C завтраками| Bed and breakfast'!BS11</f>
        <v>34750</v>
      </c>
      <c r="BT11" s="18">
        <f>'C завтраками| Bed and breakfast'!BT11</f>
        <v>34750</v>
      </c>
      <c r="BU11" s="18">
        <f>'C завтраками| Bed and breakfast'!BU11</f>
        <v>34750</v>
      </c>
      <c r="BV11" s="18">
        <f>'C завтраками| Bed and breakfast'!BV11</f>
        <v>34750</v>
      </c>
      <c r="BW11" s="18">
        <f>'C завтраками| Bed and breakfast'!BW11</f>
        <v>25950</v>
      </c>
      <c r="BX11" s="18">
        <f>'C завтраками| Bed and breakfast'!BX11</f>
        <v>21450</v>
      </c>
      <c r="BY11" s="18">
        <f>'C завтраками| Bed and breakfast'!BY11</f>
        <v>21450</v>
      </c>
      <c r="BZ11" s="18">
        <f>'C завтраками| Bed and breakfast'!BZ11</f>
        <v>19950</v>
      </c>
      <c r="CA11" s="18">
        <f>'C завтраками| Bed and breakfast'!CA11</f>
        <v>19950</v>
      </c>
      <c r="CB11" s="18">
        <f>'C завтраками| Bed and breakfast'!CB11</f>
        <v>19950</v>
      </c>
      <c r="CC11" s="18">
        <f>'C завтраками| Bed and breakfast'!CC11</f>
        <v>21450</v>
      </c>
      <c r="CD11" s="18">
        <f>'C завтраками| Bed and breakfast'!CD11</f>
        <v>21450</v>
      </c>
      <c r="CE11" s="18">
        <f>'C завтраками| Bed and breakfast'!CE11</f>
        <v>21450</v>
      </c>
      <c r="CF11" s="18">
        <f>'C завтраками| Bed and breakfast'!CF11</f>
        <v>17850</v>
      </c>
      <c r="CG11" s="18">
        <f>'C завтраками| Bed and breakfast'!CG11</f>
        <v>13650</v>
      </c>
      <c r="CH11" s="18">
        <f>'C завтраками| Bed and breakfast'!CH11</f>
        <v>13650</v>
      </c>
      <c r="CI11" s="18">
        <f>'C завтраками| Bed and breakfast'!CI11</f>
        <v>13650</v>
      </c>
      <c r="CJ11" s="18">
        <f>'C завтраками| Bed and breakfast'!CJ11</f>
        <v>13650</v>
      </c>
      <c r="CK11" s="18">
        <f>'C завтраками| Bed and breakfast'!CK11</f>
        <v>13650</v>
      </c>
      <c r="CL11" s="18">
        <f>'C завтраками| Bed and breakfast'!CL11</f>
        <v>13650</v>
      </c>
      <c r="CM11" s="18">
        <f>'C завтраками| Bed and breakfast'!CM11</f>
        <v>13650</v>
      </c>
      <c r="CN11" s="18">
        <f>'C завтраками| Bed and breakfast'!CN11</f>
        <v>13650</v>
      </c>
      <c r="CO11" s="18">
        <f>'C завтраками| Bed and breakfast'!CO11</f>
        <v>13650</v>
      </c>
      <c r="CP11" s="18">
        <f>'C завтраками| Bed and breakfast'!CP11</f>
        <v>12950</v>
      </c>
      <c r="CQ11" s="18">
        <f>'C завтраками| Bed and breakfast'!CQ11</f>
        <v>12950</v>
      </c>
      <c r="CR11" s="18">
        <f>'C завтраками| Bed and breakfast'!CR11</f>
        <v>12950</v>
      </c>
      <c r="CS11" s="18">
        <f>'C завтраками| Bed and breakfast'!CS11</f>
        <v>12250</v>
      </c>
      <c r="CT11" s="18">
        <f>'C завтраками| Bed and breakfast'!CT11</f>
        <v>12250</v>
      </c>
      <c r="CU11" s="18">
        <f>'C завтраками| Bed and breakfast'!CU11</f>
        <v>12250</v>
      </c>
      <c r="CV11" s="18">
        <f>'C завтраками| Bed and breakfast'!CV11</f>
        <v>12250</v>
      </c>
      <c r="CW11" s="18">
        <f>'C завтраками| Bed and breakfast'!CW11</f>
        <v>12250</v>
      </c>
      <c r="CX11" s="18">
        <f>'C завтраками| Bed and breakfast'!CX11</f>
        <v>12250</v>
      </c>
      <c r="CY11" s="18">
        <f>'C завтраками| Bed and breakfast'!CY11</f>
        <v>12250</v>
      </c>
      <c r="CZ11" s="18">
        <f>'C завтраками| Bed and breakfast'!CZ11</f>
        <v>11550</v>
      </c>
      <c r="DA11" s="18">
        <f>'C завтраками| Bed and breakfast'!DA11</f>
        <v>11550</v>
      </c>
      <c r="DB11" s="18">
        <f>'C завтраками| Bed and breakfast'!DB11</f>
        <v>11550</v>
      </c>
      <c r="DC11" s="18">
        <f>'C завтраками| Bed and breakfast'!DC11</f>
        <v>10850</v>
      </c>
      <c r="DD11" s="18">
        <f>'C завтраками| Bed and breakfast'!DD11</f>
        <v>10850</v>
      </c>
      <c r="DE11" s="18">
        <f>'C завтраками| Bed and breakfast'!DE11</f>
        <v>10850</v>
      </c>
      <c r="DF11" s="18">
        <f>'C завтраками| Bed and breakfast'!DF11</f>
        <v>10850</v>
      </c>
      <c r="DG11" s="18">
        <f>'C завтраками| Bed and breakfast'!DG11</f>
        <v>10850</v>
      </c>
      <c r="DH11" s="18">
        <f>'C завтраками| Bed and breakfast'!DH11</f>
        <v>10350</v>
      </c>
      <c r="DI11" s="18">
        <f>'C завтраками| Bed and breakfast'!DI11</f>
        <v>10350</v>
      </c>
      <c r="DJ11" s="18">
        <f>'C завтраками| Bed and breakfast'!DJ11</f>
        <v>10350</v>
      </c>
      <c r="DK11" s="18">
        <f>'C завтраками| Bed and breakfast'!DK11</f>
        <v>10350</v>
      </c>
      <c r="DL11" s="18">
        <f>'C завтраками| Bed and breakfast'!DL11</f>
        <v>10350</v>
      </c>
      <c r="DM11" s="18">
        <f>'C завтраками| Bed and breakfast'!DM11</f>
        <v>10350</v>
      </c>
      <c r="DN11" s="18">
        <f>'C завтраками| Bed and breakfast'!DN11</f>
        <v>8350</v>
      </c>
      <c r="DO11" s="18">
        <f>'C завтраками| Bed and breakfast'!DO11</f>
        <v>8350</v>
      </c>
      <c r="DP11" s="18">
        <f>'C завтраками| Bed and breakfast'!DP11</f>
        <v>8350</v>
      </c>
      <c r="DQ11" s="18">
        <f>'C завтраками| Bed and breakfast'!DQ11</f>
        <v>8350</v>
      </c>
      <c r="DR11" s="18">
        <f>'C завтраками| Bed and breakfast'!DR11</f>
        <v>8350</v>
      </c>
      <c r="DS11" s="18">
        <f>'C завтраками| Bed and breakfast'!DS11</f>
        <v>8850</v>
      </c>
      <c r="DT11" s="18">
        <f>'C завтраками| Bed and breakfast'!DT11</f>
        <v>8850</v>
      </c>
      <c r="DU11" s="18">
        <f>'C завтраками| Bed and breakfast'!DU11</f>
        <v>8350</v>
      </c>
      <c r="DV11" s="18">
        <f>'C завтраками| Bed and breakfast'!DV11</f>
        <v>8350</v>
      </c>
      <c r="DW11" s="18">
        <f>'C завтраками| Bed and breakfast'!DW11</f>
        <v>8350</v>
      </c>
      <c r="DX11" s="18">
        <f>'C завтраками| Bed and breakfast'!DX11</f>
        <v>8350</v>
      </c>
      <c r="DY11" s="18">
        <f>'C завтраками| Bed and breakfast'!DY11</f>
        <v>8350</v>
      </c>
      <c r="DZ11" s="18">
        <f>'C завтраками| Bed and breakfast'!DZ11</f>
        <v>8850</v>
      </c>
      <c r="EA11" s="18">
        <f>'C завтраками| Bed and breakfast'!EA11</f>
        <v>8850</v>
      </c>
      <c r="EB11" s="18">
        <f>'C завтраками| Bed and breakfast'!EB11</f>
        <v>8350</v>
      </c>
      <c r="EC11" s="18">
        <f>'C завтраками| Bed and breakfast'!EC11</f>
        <v>8350</v>
      </c>
      <c r="ED11" s="18">
        <f>'C завтраками| Bed and breakfast'!ED11</f>
        <v>8350</v>
      </c>
      <c r="EE11" s="18">
        <f>'C завтраками| Bed and breakfast'!EE11</f>
        <v>8350</v>
      </c>
      <c r="EF11" s="18">
        <f>'C завтраками| Bed and breakfast'!EF11</f>
        <v>9350</v>
      </c>
    </row>
    <row r="12" spans="1:136">
      <c r="A12" s="10">
        <v>2</v>
      </c>
      <c r="B12" s="18">
        <f>'C завтраками| Bed and breakfast'!B12</f>
        <v>9500</v>
      </c>
      <c r="C12" s="18">
        <f>'C завтраками| Bed and breakfast'!C12</f>
        <v>9500</v>
      </c>
      <c r="D12" s="18">
        <f>'C завтраками| Bed and breakfast'!D12</f>
        <v>9800</v>
      </c>
      <c r="E12" s="18">
        <f>'C завтраками| Bed and breakfast'!E12</f>
        <v>9800</v>
      </c>
      <c r="F12" s="18">
        <f>'C завтраками| Bed and breakfast'!F12</f>
        <v>11900</v>
      </c>
      <c r="G12" s="18">
        <f>'C завтраками| Bed and breakfast'!G12</f>
        <v>11900</v>
      </c>
      <c r="H12" s="18">
        <f>'C завтраками| Bed and breakfast'!H12</f>
        <v>11900</v>
      </c>
      <c r="I12" s="18">
        <f>'C завтраками| Bed and breakfast'!I12</f>
        <v>13200</v>
      </c>
      <c r="J12" s="18">
        <f>'C завтраками| Bed and breakfast'!J12</f>
        <v>13200</v>
      </c>
      <c r="K12" s="18">
        <f>'C завтраками| Bed and breakfast'!K12</f>
        <v>14600</v>
      </c>
      <c r="L12" s="18">
        <f>'C завтраками| Bed and breakfast'!L12</f>
        <v>17200</v>
      </c>
      <c r="M12" s="18">
        <f>'C завтраками| Bed and breakfast'!M12</f>
        <v>15000</v>
      </c>
      <c r="N12" s="18">
        <f>'C завтраками| Bed and breakfast'!N12</f>
        <v>25400</v>
      </c>
      <c r="O12" s="18">
        <f>'C завтраками| Bed and breakfast'!O12</f>
        <v>30200</v>
      </c>
      <c r="P12" s="18">
        <f>'C завтраками| Bed and breakfast'!P12</f>
        <v>38000</v>
      </c>
      <c r="Q12" s="18">
        <f>'C завтраками| Bed and breakfast'!Q12</f>
        <v>38000</v>
      </c>
      <c r="R12" s="18">
        <f>'C завтраками| Bed and breakfast'!R12</f>
        <v>36700</v>
      </c>
      <c r="S12" s="18">
        <f>'C завтраками| Bed and breakfast'!S12</f>
        <v>36700</v>
      </c>
      <c r="T12" s="18">
        <f>'C завтраками| Bed and breakfast'!T12</f>
        <v>40500</v>
      </c>
      <c r="U12" s="18">
        <f>'C завтраками| Bed and breakfast'!U12</f>
        <v>40500</v>
      </c>
      <c r="V12" s="18">
        <f>'C завтраками| Bed and breakfast'!V12</f>
        <v>39000</v>
      </c>
      <c r="W12" s="18">
        <f>'C завтраками| Bed and breakfast'!W12</f>
        <v>39000</v>
      </c>
      <c r="X12" s="18">
        <f>'C завтраками| Bed and breakfast'!X12</f>
        <v>35400</v>
      </c>
      <c r="Y12" s="18">
        <f>'C завтраками| Bed and breakfast'!Y12</f>
        <v>27800</v>
      </c>
      <c r="Z12" s="18">
        <f>'C завтраками| Bed and breakfast'!Z12</f>
        <v>21800</v>
      </c>
      <c r="AA12" s="18">
        <f>'C завтраками| Bed and breakfast'!AA12</f>
        <v>21100</v>
      </c>
      <c r="AB12" s="18">
        <f>'C завтраками| Bed and breakfast'!AB12</f>
        <v>21100</v>
      </c>
      <c r="AC12" s="18">
        <f>'C завтраками| Bed and breakfast'!AC12</f>
        <v>21100</v>
      </c>
      <c r="AD12" s="18">
        <f>'C завтраками| Bed and breakfast'!AD12</f>
        <v>20400</v>
      </c>
      <c r="AE12" s="18">
        <f>'C завтраками| Bed and breakfast'!AE12</f>
        <v>20400</v>
      </c>
      <c r="AF12" s="18">
        <f>'C завтраками| Bed and breakfast'!AF12</f>
        <v>17800</v>
      </c>
      <c r="AG12" s="18">
        <f>'C завтраками| Bed and breakfast'!AG12</f>
        <v>17800</v>
      </c>
      <c r="AH12" s="18">
        <f>'C завтраками| Bed and breakfast'!AH12</f>
        <v>17800</v>
      </c>
      <c r="AI12" s="18">
        <f>'C завтраками| Bed and breakfast'!AI12</f>
        <v>17800</v>
      </c>
      <c r="AJ12" s="18">
        <f>'C завтраками| Bed and breakfast'!AJ12</f>
        <v>20600</v>
      </c>
      <c r="AK12" s="18">
        <f>'C завтраками| Bed and breakfast'!AK12</f>
        <v>20600</v>
      </c>
      <c r="AL12" s="18">
        <f>'C завтраками| Bed and breakfast'!AL12</f>
        <v>23300</v>
      </c>
      <c r="AM12" s="18">
        <f>'C завтраками| Bed and breakfast'!AM12</f>
        <v>23300</v>
      </c>
      <c r="AN12" s="18">
        <f>'C завтраками| Bed and breakfast'!AN12</f>
        <v>26300</v>
      </c>
      <c r="AO12" s="18">
        <f>'C завтраками| Bed and breakfast'!AO12</f>
        <v>26300</v>
      </c>
      <c r="AP12" s="18">
        <f>'C завтраками| Bed and breakfast'!AP12</f>
        <v>23300</v>
      </c>
      <c r="AQ12" s="18">
        <f>'C завтраками| Bed and breakfast'!AQ12</f>
        <v>23300</v>
      </c>
      <c r="AR12" s="18">
        <f>'C завтраками| Bed and breakfast'!AR12</f>
        <v>24800</v>
      </c>
      <c r="AS12" s="18">
        <f>'C завтраками| Bed and breakfast'!AS12</f>
        <v>24800</v>
      </c>
      <c r="AT12" s="18">
        <f>'C завтраками| Bed and breakfast'!AT12</f>
        <v>24800</v>
      </c>
      <c r="AU12" s="18">
        <f>'C завтраками| Bed and breakfast'!AU12</f>
        <v>24800</v>
      </c>
      <c r="AV12" s="18">
        <f>'C завтраками| Bed and breakfast'!AV12</f>
        <v>24800</v>
      </c>
      <c r="AW12" s="18">
        <f>'C завтраками| Bed and breakfast'!AW12</f>
        <v>24800</v>
      </c>
      <c r="AX12" s="18">
        <f>'C завтраками| Bed and breakfast'!AX12</f>
        <v>26300</v>
      </c>
      <c r="AY12" s="18">
        <f>'C завтраками| Bed and breakfast'!AY12</f>
        <v>26300</v>
      </c>
      <c r="AZ12" s="18">
        <f>'C завтраками| Bed and breakfast'!AZ12</f>
        <v>26300</v>
      </c>
      <c r="BA12" s="18">
        <f>'C завтраками| Bed and breakfast'!BA12</f>
        <v>23300</v>
      </c>
      <c r="BB12" s="18">
        <f>'C завтраками| Bed and breakfast'!BB12</f>
        <v>23300</v>
      </c>
      <c r="BC12" s="18">
        <f>'C завтраками| Bed and breakfast'!BC12</f>
        <v>23300</v>
      </c>
      <c r="BD12" s="18">
        <f>'C завтраками| Bed and breakfast'!BD12</f>
        <v>23300</v>
      </c>
      <c r="BE12" s="18">
        <f>'C завтраками| Bed and breakfast'!BE12</f>
        <v>23300</v>
      </c>
      <c r="BF12" s="18">
        <f>'C завтраками| Bed and breakfast'!BF12</f>
        <v>24800</v>
      </c>
      <c r="BG12" s="18">
        <f>'C завтраками| Bed and breakfast'!BG12</f>
        <v>24800</v>
      </c>
      <c r="BH12" s="18">
        <f>'C завтраками| Bed and breakfast'!BH12</f>
        <v>24800</v>
      </c>
      <c r="BI12" s="18">
        <f>'C завтраками| Bed and breakfast'!BI12</f>
        <v>27800</v>
      </c>
      <c r="BJ12" s="18">
        <f>'C завтраками| Bed and breakfast'!BJ12</f>
        <v>27800</v>
      </c>
      <c r="BK12" s="18">
        <f>'C завтраками| Bed and breakfast'!BK12</f>
        <v>27800</v>
      </c>
      <c r="BL12" s="18">
        <f>'C завтраками| Bed and breakfast'!BL12</f>
        <v>27800</v>
      </c>
      <c r="BM12" s="18">
        <f>'C завтраками| Bed and breakfast'!BM12</f>
        <v>27800</v>
      </c>
      <c r="BN12" s="18">
        <f>'C завтраками| Bed and breakfast'!BN12</f>
        <v>27800</v>
      </c>
      <c r="BO12" s="18">
        <f>'C завтраками| Bed and breakfast'!BO12</f>
        <v>30200</v>
      </c>
      <c r="BP12" s="18">
        <f>'C завтраками| Bed and breakfast'!BP12</f>
        <v>30200</v>
      </c>
      <c r="BQ12" s="18">
        <f>'C завтраками| Bed and breakfast'!BQ12</f>
        <v>34100</v>
      </c>
      <c r="BR12" s="18">
        <f>'C завтраками| Bed and breakfast'!BR12</f>
        <v>36600</v>
      </c>
      <c r="BS12" s="18">
        <f>'C завтраками| Bed and breakfast'!BS12</f>
        <v>36600</v>
      </c>
      <c r="BT12" s="18">
        <f>'C завтраками| Bed and breakfast'!BT12</f>
        <v>36600</v>
      </c>
      <c r="BU12" s="18">
        <f>'C завтраками| Bed and breakfast'!BU12</f>
        <v>36600</v>
      </c>
      <c r="BV12" s="18">
        <f>'C завтраками| Bed and breakfast'!BV12</f>
        <v>36600</v>
      </c>
      <c r="BW12" s="18">
        <f>'C завтраками| Bed and breakfast'!BW12</f>
        <v>27800</v>
      </c>
      <c r="BX12" s="18">
        <f>'C завтраками| Bed and breakfast'!BX12</f>
        <v>23300</v>
      </c>
      <c r="BY12" s="18">
        <f>'C завтраками| Bed and breakfast'!BY12</f>
        <v>23300</v>
      </c>
      <c r="BZ12" s="18">
        <f>'C завтраками| Bed and breakfast'!BZ12</f>
        <v>21800</v>
      </c>
      <c r="CA12" s="18">
        <f>'C завтраками| Bed and breakfast'!CA12</f>
        <v>21800</v>
      </c>
      <c r="CB12" s="18">
        <f>'C завтраками| Bed and breakfast'!CB12</f>
        <v>21800</v>
      </c>
      <c r="CC12" s="18">
        <f>'C завтраками| Bed and breakfast'!CC12</f>
        <v>23300</v>
      </c>
      <c r="CD12" s="18">
        <f>'C завтраками| Bed and breakfast'!CD12</f>
        <v>23300</v>
      </c>
      <c r="CE12" s="18">
        <f>'C завтраками| Bed and breakfast'!CE12</f>
        <v>23300</v>
      </c>
      <c r="CF12" s="18">
        <f>'C завтраками| Bed and breakfast'!CF12</f>
        <v>19700</v>
      </c>
      <c r="CG12" s="18">
        <f>'C завтраками| Bed and breakfast'!CG12</f>
        <v>15500</v>
      </c>
      <c r="CH12" s="18">
        <f>'C завтраками| Bed and breakfast'!CH12</f>
        <v>15500</v>
      </c>
      <c r="CI12" s="18">
        <f>'C завтраками| Bed and breakfast'!CI12</f>
        <v>15500</v>
      </c>
      <c r="CJ12" s="18">
        <f>'C завтраками| Bed and breakfast'!CJ12</f>
        <v>15500</v>
      </c>
      <c r="CK12" s="18">
        <f>'C завтраками| Bed and breakfast'!CK12</f>
        <v>15500</v>
      </c>
      <c r="CL12" s="18">
        <f>'C завтраками| Bed and breakfast'!CL12</f>
        <v>15500</v>
      </c>
      <c r="CM12" s="18">
        <f>'C завтраками| Bed and breakfast'!CM12</f>
        <v>15500</v>
      </c>
      <c r="CN12" s="18">
        <f>'C завтраками| Bed and breakfast'!CN12</f>
        <v>15500</v>
      </c>
      <c r="CO12" s="18">
        <f>'C завтраками| Bed and breakfast'!CO12</f>
        <v>15500</v>
      </c>
      <c r="CP12" s="18">
        <f>'C завтраками| Bed and breakfast'!CP12</f>
        <v>14800</v>
      </c>
      <c r="CQ12" s="18">
        <f>'C завтраками| Bed and breakfast'!CQ12</f>
        <v>14800</v>
      </c>
      <c r="CR12" s="18">
        <f>'C завтраками| Bed and breakfast'!CR12</f>
        <v>14800</v>
      </c>
      <c r="CS12" s="18">
        <f>'C завтраками| Bed and breakfast'!CS12</f>
        <v>14100</v>
      </c>
      <c r="CT12" s="18">
        <f>'C завтраками| Bed and breakfast'!CT12</f>
        <v>14100</v>
      </c>
      <c r="CU12" s="18">
        <f>'C завтраками| Bed and breakfast'!CU12</f>
        <v>14100</v>
      </c>
      <c r="CV12" s="18">
        <f>'C завтраками| Bed and breakfast'!CV12</f>
        <v>14100</v>
      </c>
      <c r="CW12" s="18">
        <f>'C завтраками| Bed and breakfast'!CW12</f>
        <v>14100</v>
      </c>
      <c r="CX12" s="18">
        <f>'C завтраками| Bed and breakfast'!CX12</f>
        <v>14100</v>
      </c>
      <c r="CY12" s="18">
        <f>'C завтраками| Bed and breakfast'!CY12</f>
        <v>14100</v>
      </c>
      <c r="CZ12" s="18">
        <f>'C завтраками| Bed and breakfast'!CZ12</f>
        <v>13400</v>
      </c>
      <c r="DA12" s="18">
        <f>'C завтраками| Bed and breakfast'!DA12</f>
        <v>13400</v>
      </c>
      <c r="DB12" s="18">
        <f>'C завтраками| Bed and breakfast'!DB12</f>
        <v>13400</v>
      </c>
      <c r="DC12" s="18">
        <f>'C завтраками| Bed and breakfast'!DC12</f>
        <v>12500</v>
      </c>
      <c r="DD12" s="18">
        <f>'C завтраками| Bed and breakfast'!DD12</f>
        <v>12500</v>
      </c>
      <c r="DE12" s="18">
        <f>'C завтраками| Bed and breakfast'!DE12</f>
        <v>12500</v>
      </c>
      <c r="DF12" s="18">
        <f>'C завтраками| Bed and breakfast'!DF12</f>
        <v>12500</v>
      </c>
      <c r="DG12" s="18">
        <f>'C завтраками| Bed and breakfast'!DG12</f>
        <v>12500</v>
      </c>
      <c r="DH12" s="18">
        <f>'C завтраками| Bed and breakfast'!DH12</f>
        <v>12000</v>
      </c>
      <c r="DI12" s="18">
        <f>'C завтраками| Bed and breakfast'!DI12</f>
        <v>12000</v>
      </c>
      <c r="DJ12" s="18">
        <f>'C завтраками| Bed and breakfast'!DJ12</f>
        <v>12000</v>
      </c>
      <c r="DK12" s="18">
        <f>'C завтраками| Bed and breakfast'!DK12</f>
        <v>12000</v>
      </c>
      <c r="DL12" s="18">
        <f>'C завтраками| Bed and breakfast'!DL12</f>
        <v>12000</v>
      </c>
      <c r="DM12" s="18">
        <f>'C завтраками| Bed and breakfast'!DM12</f>
        <v>12000</v>
      </c>
      <c r="DN12" s="18">
        <f>'C завтраками| Bed and breakfast'!DN12</f>
        <v>10000</v>
      </c>
      <c r="DO12" s="18">
        <f>'C завтраками| Bed and breakfast'!DO12</f>
        <v>10000</v>
      </c>
      <c r="DP12" s="18">
        <f>'C завтраками| Bed and breakfast'!DP12</f>
        <v>10000</v>
      </c>
      <c r="DQ12" s="18">
        <f>'C завтраками| Bed and breakfast'!DQ12</f>
        <v>10000</v>
      </c>
      <c r="DR12" s="18">
        <f>'C завтраками| Bed and breakfast'!DR12</f>
        <v>10000</v>
      </c>
      <c r="DS12" s="18">
        <f>'C завтраками| Bed and breakfast'!DS12</f>
        <v>10500</v>
      </c>
      <c r="DT12" s="18">
        <f>'C завтраками| Bed and breakfast'!DT12</f>
        <v>10500</v>
      </c>
      <c r="DU12" s="18">
        <f>'C завтраками| Bed and breakfast'!DU12</f>
        <v>10000</v>
      </c>
      <c r="DV12" s="18">
        <f>'C завтраками| Bed and breakfast'!DV12</f>
        <v>10000</v>
      </c>
      <c r="DW12" s="18">
        <f>'C завтраками| Bed and breakfast'!DW12</f>
        <v>10000</v>
      </c>
      <c r="DX12" s="18">
        <f>'C завтраками| Bed and breakfast'!DX12</f>
        <v>10000</v>
      </c>
      <c r="DY12" s="18">
        <f>'C завтраками| Bed and breakfast'!DY12</f>
        <v>10000</v>
      </c>
      <c r="DZ12" s="18">
        <f>'C завтраками| Bed and breakfast'!DZ12</f>
        <v>10500</v>
      </c>
      <c r="EA12" s="18">
        <f>'C завтраками| Bed and breakfast'!EA12</f>
        <v>10500</v>
      </c>
      <c r="EB12" s="18">
        <f>'C завтраками| Bed and breakfast'!EB12</f>
        <v>10000</v>
      </c>
      <c r="EC12" s="18">
        <f>'C завтраками| Bed and breakfast'!EC12</f>
        <v>10000</v>
      </c>
      <c r="ED12" s="18">
        <f>'C завтраками| Bed and breakfast'!ED12</f>
        <v>10000</v>
      </c>
      <c r="EE12" s="18">
        <f>'C завтраками| Bed and breakfast'!EE12</f>
        <v>10000</v>
      </c>
      <c r="EF12" s="18">
        <f>'C завтраками| Bed and breakfast'!EF12</f>
        <v>11000</v>
      </c>
    </row>
    <row r="13" spans="1:136">
      <c r="A13" s="30" t="s">
        <v>6</v>
      </c>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row>
    <row r="14" spans="1:136">
      <c r="A14" s="191">
        <v>1</v>
      </c>
      <c r="B14" s="85">
        <f>'C завтраками| Bed and breakfast'!B14</f>
        <v>7500</v>
      </c>
      <c r="C14" s="85">
        <f>'C завтраками| Bed and breakfast'!C14</f>
        <v>7500</v>
      </c>
      <c r="D14" s="85">
        <f>'C завтраками| Bed and breakfast'!D14</f>
        <v>7800</v>
      </c>
      <c r="E14" s="85">
        <f>'C завтраками| Bed and breakfast'!E14</f>
        <v>7800</v>
      </c>
      <c r="F14" s="85">
        <f>'C завтраками| Bed and breakfast'!F14</f>
        <v>9900</v>
      </c>
      <c r="G14" s="85">
        <f>'C завтраками| Bed and breakfast'!G14</f>
        <v>9900</v>
      </c>
      <c r="H14" s="85">
        <f>'C завтраками| Bed and breakfast'!H14</f>
        <v>9900</v>
      </c>
      <c r="I14" s="85">
        <f>'C завтраками| Bed and breakfast'!I14</f>
        <v>11200</v>
      </c>
      <c r="J14" s="85">
        <f>'C завтраками| Bed and breakfast'!J14</f>
        <v>11200</v>
      </c>
      <c r="K14" s="85">
        <f>'C завтраками| Bed and breakfast'!K14</f>
        <v>12600</v>
      </c>
      <c r="L14" s="85">
        <f>'C завтраками| Bed and breakfast'!L14</f>
        <v>15200</v>
      </c>
      <c r="M14" s="85">
        <f>'C завтраками| Bed and breakfast'!M14</f>
        <v>13000</v>
      </c>
      <c r="N14" s="85">
        <f>'C завтраками| Bed and breakfast'!N14</f>
        <v>22900</v>
      </c>
      <c r="O14" s="85">
        <f>'C завтраками| Bed and breakfast'!O14</f>
        <v>27700</v>
      </c>
      <c r="P14" s="85">
        <f>'C завтраками| Bed and breakfast'!P14</f>
        <v>35500</v>
      </c>
      <c r="Q14" s="85">
        <f>'C завтраками| Bed and breakfast'!Q14</f>
        <v>35500</v>
      </c>
      <c r="R14" s="85">
        <f>'C завтраками| Bed and breakfast'!R14</f>
        <v>34200</v>
      </c>
      <c r="S14" s="85">
        <f>'C завтраками| Bed and breakfast'!S14</f>
        <v>34200</v>
      </c>
      <c r="T14" s="85">
        <f>'C завтраками| Bed and breakfast'!T14</f>
        <v>38000</v>
      </c>
      <c r="U14" s="85">
        <f>'C завтраками| Bed and breakfast'!U14</f>
        <v>38000</v>
      </c>
      <c r="V14" s="85">
        <f>'C завтраками| Bed and breakfast'!V14</f>
        <v>36500</v>
      </c>
      <c r="W14" s="85">
        <f>'C завтраками| Bed and breakfast'!W14</f>
        <v>36500</v>
      </c>
      <c r="X14" s="85">
        <f>'C завтраками| Bed and breakfast'!X14</f>
        <v>32900</v>
      </c>
      <c r="Y14" s="85">
        <f>'C завтраками| Bed and breakfast'!Y14</f>
        <v>24950</v>
      </c>
      <c r="Z14" s="85">
        <f>'C завтраками| Bed and breakfast'!Z14</f>
        <v>18950</v>
      </c>
      <c r="AA14" s="85">
        <f>'C завтраками| Bed and breakfast'!AA14</f>
        <v>18250</v>
      </c>
      <c r="AB14" s="85">
        <f>'C завтраками| Bed and breakfast'!AB14</f>
        <v>18250</v>
      </c>
      <c r="AC14" s="85">
        <f>'C завтраками| Bed and breakfast'!AC14</f>
        <v>18250</v>
      </c>
      <c r="AD14" s="85">
        <f>'C завтраками| Bed and breakfast'!AD14</f>
        <v>17550</v>
      </c>
      <c r="AE14" s="85">
        <f>'C завтраками| Bed and breakfast'!AE14</f>
        <v>17550</v>
      </c>
      <c r="AF14" s="85">
        <f>'C завтраками| Bed and breakfast'!AF14</f>
        <v>14950</v>
      </c>
      <c r="AG14" s="85">
        <f>'C завтраками| Bed and breakfast'!AG14</f>
        <v>14950</v>
      </c>
      <c r="AH14" s="85">
        <f>'C завтраками| Bed and breakfast'!AH14</f>
        <v>14950</v>
      </c>
      <c r="AI14" s="85">
        <f>'C завтраками| Bed and breakfast'!AI14</f>
        <v>14950</v>
      </c>
      <c r="AJ14" s="85">
        <f>'C завтраками| Bed and breakfast'!AJ14</f>
        <v>17750</v>
      </c>
      <c r="AK14" s="85">
        <f>'C завтраками| Bed and breakfast'!AK14</f>
        <v>17750</v>
      </c>
      <c r="AL14" s="85">
        <f>'C завтраками| Bed and breakfast'!AL14</f>
        <v>20450</v>
      </c>
      <c r="AM14" s="85">
        <f>'C завтраками| Bed and breakfast'!AM14</f>
        <v>20450</v>
      </c>
      <c r="AN14" s="85">
        <f>'C завтраками| Bed and breakfast'!AN14</f>
        <v>23450</v>
      </c>
      <c r="AO14" s="85">
        <f>'C завтраками| Bed and breakfast'!AO14</f>
        <v>23450</v>
      </c>
      <c r="AP14" s="85">
        <f>'C завтраками| Bed and breakfast'!AP14</f>
        <v>20450</v>
      </c>
      <c r="AQ14" s="85">
        <f>'C завтраками| Bed and breakfast'!AQ14</f>
        <v>20450</v>
      </c>
      <c r="AR14" s="85">
        <f>'C завтраками| Bed and breakfast'!AR14</f>
        <v>21950</v>
      </c>
      <c r="AS14" s="85">
        <f>'C завтраками| Bed and breakfast'!AS14</f>
        <v>21950</v>
      </c>
      <c r="AT14" s="85">
        <f>'C завтраками| Bed and breakfast'!AT14</f>
        <v>21950</v>
      </c>
      <c r="AU14" s="85">
        <f>'C завтраками| Bed and breakfast'!AU14</f>
        <v>21950</v>
      </c>
      <c r="AV14" s="85">
        <f>'C завтраками| Bed and breakfast'!AV14</f>
        <v>21950</v>
      </c>
      <c r="AW14" s="85">
        <f>'C завтраками| Bed and breakfast'!AW14</f>
        <v>21950</v>
      </c>
      <c r="AX14" s="85">
        <f>'C завтраками| Bed and breakfast'!AX14</f>
        <v>23450</v>
      </c>
      <c r="AY14" s="85">
        <f>'C завтраками| Bed and breakfast'!AY14</f>
        <v>23450</v>
      </c>
      <c r="AZ14" s="85">
        <f>'C завтраками| Bed and breakfast'!AZ14</f>
        <v>23450</v>
      </c>
      <c r="BA14" s="85">
        <f>'C завтраками| Bed and breakfast'!BA14</f>
        <v>20450</v>
      </c>
      <c r="BB14" s="85">
        <f>'C завтраками| Bed and breakfast'!BB14</f>
        <v>20450</v>
      </c>
      <c r="BC14" s="85">
        <f>'C завтраками| Bed and breakfast'!BC14</f>
        <v>20450</v>
      </c>
      <c r="BD14" s="85">
        <f>'C завтраками| Bed and breakfast'!BD14</f>
        <v>20450</v>
      </c>
      <c r="BE14" s="85">
        <f>'C завтраками| Bed and breakfast'!BE14</f>
        <v>20450</v>
      </c>
      <c r="BF14" s="85">
        <f>'C завтраками| Bed and breakfast'!BF14</f>
        <v>21950</v>
      </c>
      <c r="BG14" s="85">
        <f>'C завтраками| Bed and breakfast'!BG14</f>
        <v>21950</v>
      </c>
      <c r="BH14" s="85">
        <f>'C завтраками| Bed and breakfast'!BH14</f>
        <v>21950</v>
      </c>
      <c r="BI14" s="85">
        <f>'C завтраками| Bed and breakfast'!BI14</f>
        <v>24950</v>
      </c>
      <c r="BJ14" s="85">
        <f>'C завтраками| Bed and breakfast'!BJ14</f>
        <v>24950</v>
      </c>
      <c r="BK14" s="85">
        <f>'C завтраками| Bed and breakfast'!BK14</f>
        <v>24950</v>
      </c>
      <c r="BL14" s="85">
        <f>'C завтраками| Bed and breakfast'!BL14</f>
        <v>24950</v>
      </c>
      <c r="BM14" s="85">
        <f>'C завтраками| Bed and breakfast'!BM14</f>
        <v>24950</v>
      </c>
      <c r="BN14" s="85">
        <f>'C завтраками| Bed and breakfast'!BN14</f>
        <v>24950</v>
      </c>
      <c r="BO14" s="85">
        <f>'C завтраками| Bed and breakfast'!BO14</f>
        <v>27350</v>
      </c>
      <c r="BP14" s="85">
        <f>'C завтраками| Bed and breakfast'!BP14</f>
        <v>27350</v>
      </c>
      <c r="BQ14" s="85">
        <f>'C завтраками| Bed and breakfast'!BQ14</f>
        <v>31250</v>
      </c>
      <c r="BR14" s="85">
        <f>'C завтраками| Bed and breakfast'!BR14</f>
        <v>33750</v>
      </c>
      <c r="BS14" s="85">
        <f>'C завтраками| Bed and breakfast'!BS14</f>
        <v>33750</v>
      </c>
      <c r="BT14" s="85">
        <f>'C завтраками| Bed and breakfast'!BT14</f>
        <v>33750</v>
      </c>
      <c r="BU14" s="85">
        <f>'C завтраками| Bed and breakfast'!BU14</f>
        <v>33750</v>
      </c>
      <c r="BV14" s="85">
        <f>'C завтраками| Bed and breakfast'!BV14</f>
        <v>33750</v>
      </c>
      <c r="BW14" s="85">
        <f>'C завтраками| Bed and breakfast'!BW14</f>
        <v>24950</v>
      </c>
      <c r="BX14" s="85">
        <f>'C завтраками| Bed and breakfast'!BX14</f>
        <v>20450</v>
      </c>
      <c r="BY14" s="85">
        <f>'C завтраками| Bed and breakfast'!BY14</f>
        <v>20450</v>
      </c>
      <c r="BZ14" s="85">
        <f>'C завтраками| Bed and breakfast'!BZ14</f>
        <v>18950</v>
      </c>
      <c r="CA14" s="85">
        <f>'C завтраками| Bed and breakfast'!CA14</f>
        <v>18950</v>
      </c>
      <c r="CB14" s="85">
        <f>'C завтраками| Bed and breakfast'!CB14</f>
        <v>18950</v>
      </c>
      <c r="CC14" s="85">
        <f>'C завтраками| Bed and breakfast'!CC14</f>
        <v>20450</v>
      </c>
      <c r="CD14" s="85">
        <f>'C завтраками| Bed and breakfast'!CD14</f>
        <v>20450</v>
      </c>
      <c r="CE14" s="85">
        <f>'C завтраками| Bed and breakfast'!CE14</f>
        <v>20450</v>
      </c>
      <c r="CF14" s="85">
        <f>'C завтраками| Bed and breakfast'!CF14</f>
        <v>16850</v>
      </c>
      <c r="CG14" s="85">
        <f>'C завтраками| Bed and breakfast'!CG14</f>
        <v>13150</v>
      </c>
      <c r="CH14" s="85">
        <f>'C завтраками| Bed and breakfast'!CH14</f>
        <v>13150</v>
      </c>
      <c r="CI14" s="85">
        <f>'C завтраками| Bed and breakfast'!CI14</f>
        <v>13150</v>
      </c>
      <c r="CJ14" s="85">
        <f>'C завтраками| Bed and breakfast'!CJ14</f>
        <v>13150</v>
      </c>
      <c r="CK14" s="85">
        <f>'C завтраками| Bed and breakfast'!CK14</f>
        <v>13150</v>
      </c>
      <c r="CL14" s="85">
        <f>'C завтраками| Bed and breakfast'!CL14</f>
        <v>13150</v>
      </c>
      <c r="CM14" s="85">
        <f>'C завтраками| Bed and breakfast'!CM14</f>
        <v>13150</v>
      </c>
      <c r="CN14" s="85">
        <f>'C завтраками| Bed and breakfast'!CN14</f>
        <v>13150</v>
      </c>
      <c r="CO14" s="85">
        <f>'C завтраками| Bed and breakfast'!CO14</f>
        <v>13150</v>
      </c>
      <c r="CP14" s="85">
        <f>'C завтраками| Bed and breakfast'!CP14</f>
        <v>12450</v>
      </c>
      <c r="CQ14" s="85">
        <f>'C завтраками| Bed and breakfast'!CQ14</f>
        <v>12450</v>
      </c>
      <c r="CR14" s="85">
        <f>'C завтраками| Bed and breakfast'!CR14</f>
        <v>12450</v>
      </c>
      <c r="CS14" s="85">
        <f>'C завтраками| Bed and breakfast'!CS14</f>
        <v>11750</v>
      </c>
      <c r="CT14" s="85">
        <f>'C завтраками| Bed and breakfast'!CT14</f>
        <v>11750</v>
      </c>
      <c r="CU14" s="85">
        <f>'C завтраками| Bed and breakfast'!CU14</f>
        <v>11750</v>
      </c>
      <c r="CV14" s="85">
        <f>'C завтраками| Bed and breakfast'!CV14</f>
        <v>11750</v>
      </c>
      <c r="CW14" s="85">
        <f>'C завтраками| Bed and breakfast'!CW14</f>
        <v>11750</v>
      </c>
      <c r="CX14" s="85">
        <f>'C завтраками| Bed and breakfast'!CX14</f>
        <v>11750</v>
      </c>
      <c r="CY14" s="85">
        <f>'C завтраками| Bed and breakfast'!CY14</f>
        <v>11750</v>
      </c>
      <c r="CZ14" s="85">
        <f>'C завтраками| Bed and breakfast'!CZ14</f>
        <v>11050</v>
      </c>
      <c r="DA14" s="85">
        <f>'C завтраками| Bed and breakfast'!DA14</f>
        <v>11050</v>
      </c>
      <c r="DB14" s="85">
        <f>'C завтраками| Bed and breakfast'!DB14</f>
        <v>11050</v>
      </c>
      <c r="DC14" s="85">
        <f>'C завтраками| Bed and breakfast'!DC14</f>
        <v>10350</v>
      </c>
      <c r="DD14" s="85">
        <f>'C завтраками| Bed and breakfast'!DD14</f>
        <v>10350</v>
      </c>
      <c r="DE14" s="85">
        <f>'C завтраками| Bed and breakfast'!DE14</f>
        <v>10350</v>
      </c>
      <c r="DF14" s="85">
        <f>'C завтраками| Bed and breakfast'!DF14</f>
        <v>10350</v>
      </c>
      <c r="DG14" s="85">
        <f>'C завтраками| Bed and breakfast'!DG14</f>
        <v>10350</v>
      </c>
      <c r="DH14" s="85">
        <f>'C завтраками| Bed and breakfast'!DH14</f>
        <v>9850</v>
      </c>
      <c r="DI14" s="85">
        <f>'C завтраками| Bed and breakfast'!DI14</f>
        <v>9850</v>
      </c>
      <c r="DJ14" s="85">
        <f>'C завтраками| Bed and breakfast'!DJ14</f>
        <v>9850</v>
      </c>
      <c r="DK14" s="85">
        <f>'C завтраками| Bed and breakfast'!DK14</f>
        <v>9850</v>
      </c>
      <c r="DL14" s="85">
        <f>'C завтраками| Bed and breakfast'!DL14</f>
        <v>9850</v>
      </c>
      <c r="DM14" s="85">
        <f>'C завтраками| Bed and breakfast'!DM14</f>
        <v>9850</v>
      </c>
      <c r="DN14" s="85">
        <f>'C завтраками| Bed and breakfast'!DN14</f>
        <v>7850</v>
      </c>
      <c r="DO14" s="85">
        <f>'C завтраками| Bed and breakfast'!DO14</f>
        <v>7850</v>
      </c>
      <c r="DP14" s="85">
        <f>'C завтраками| Bed and breakfast'!DP14</f>
        <v>7850</v>
      </c>
      <c r="DQ14" s="85">
        <f>'C завтраками| Bed and breakfast'!DQ14</f>
        <v>7850</v>
      </c>
      <c r="DR14" s="85">
        <f>'C завтраками| Bed and breakfast'!DR14</f>
        <v>7850</v>
      </c>
      <c r="DS14" s="85">
        <f>'C завтраками| Bed and breakfast'!DS14</f>
        <v>8350</v>
      </c>
      <c r="DT14" s="85">
        <f>'C завтраками| Bed and breakfast'!DT14</f>
        <v>8350</v>
      </c>
      <c r="DU14" s="85">
        <f>'C завтраками| Bed and breakfast'!DU14</f>
        <v>7850</v>
      </c>
      <c r="DV14" s="85">
        <f>'C завтраками| Bed and breakfast'!DV14</f>
        <v>7850</v>
      </c>
      <c r="DW14" s="85">
        <f>'C завтраками| Bed and breakfast'!DW14</f>
        <v>7850</v>
      </c>
      <c r="DX14" s="85">
        <f>'C завтраками| Bed and breakfast'!DX14</f>
        <v>7850</v>
      </c>
      <c r="DY14" s="85">
        <f>'C завтраками| Bed and breakfast'!DY14</f>
        <v>7850</v>
      </c>
      <c r="DZ14" s="85">
        <f>'C завтраками| Bed and breakfast'!DZ14</f>
        <v>8350</v>
      </c>
      <c r="EA14" s="85">
        <f>'C завтраками| Bed and breakfast'!EA14</f>
        <v>8350</v>
      </c>
      <c r="EB14" s="85">
        <f>'C завтраками| Bed and breakfast'!EB14</f>
        <v>7850</v>
      </c>
      <c r="EC14" s="85">
        <f>'C завтраками| Bed and breakfast'!EC14</f>
        <v>7850</v>
      </c>
      <c r="ED14" s="85">
        <f>'C завтраками| Bed and breakfast'!ED14</f>
        <v>7850</v>
      </c>
      <c r="EE14" s="85">
        <f>'C завтраками| Bed and breakfast'!EE14</f>
        <v>7850</v>
      </c>
      <c r="EF14" s="85">
        <f>'C завтраками| Bed and breakfast'!EF14</f>
        <v>8850</v>
      </c>
    </row>
    <row r="15" spans="1:136">
      <c r="A15" s="191">
        <v>2</v>
      </c>
      <c r="B15" s="85">
        <f>'C завтраками| Bed and breakfast'!B15</f>
        <v>9000</v>
      </c>
      <c r="C15" s="85">
        <f>'C завтраками| Bed and breakfast'!C15</f>
        <v>9000</v>
      </c>
      <c r="D15" s="85">
        <f>'C завтраками| Bed and breakfast'!D15</f>
        <v>9300</v>
      </c>
      <c r="E15" s="85">
        <f>'C завтраками| Bed and breakfast'!E15</f>
        <v>9300</v>
      </c>
      <c r="F15" s="85">
        <f>'C завтраками| Bed and breakfast'!F15</f>
        <v>11400</v>
      </c>
      <c r="G15" s="85">
        <f>'C завтраками| Bed and breakfast'!G15</f>
        <v>11400</v>
      </c>
      <c r="H15" s="85">
        <f>'C завтраками| Bed and breakfast'!H15</f>
        <v>11400</v>
      </c>
      <c r="I15" s="85">
        <f>'C завтраками| Bed and breakfast'!I15</f>
        <v>12700</v>
      </c>
      <c r="J15" s="85">
        <f>'C завтраками| Bed and breakfast'!J15</f>
        <v>12700</v>
      </c>
      <c r="K15" s="85">
        <f>'C завтраками| Bed and breakfast'!K15</f>
        <v>14100</v>
      </c>
      <c r="L15" s="85">
        <f>'C завтраками| Bed and breakfast'!L15</f>
        <v>16700</v>
      </c>
      <c r="M15" s="85">
        <f>'C завтраками| Bed and breakfast'!M15</f>
        <v>14500</v>
      </c>
      <c r="N15" s="85">
        <f>'C завтраками| Bed and breakfast'!N15</f>
        <v>24900</v>
      </c>
      <c r="O15" s="85">
        <f>'C завтраками| Bed and breakfast'!O15</f>
        <v>29700</v>
      </c>
      <c r="P15" s="85">
        <f>'C завтраками| Bed and breakfast'!P15</f>
        <v>37500</v>
      </c>
      <c r="Q15" s="85">
        <f>'C завтраками| Bed and breakfast'!Q15</f>
        <v>37500</v>
      </c>
      <c r="R15" s="85">
        <f>'C завтраками| Bed and breakfast'!R15</f>
        <v>36200</v>
      </c>
      <c r="S15" s="85">
        <f>'C завтраками| Bed and breakfast'!S15</f>
        <v>36200</v>
      </c>
      <c r="T15" s="85">
        <f>'C завтраками| Bed and breakfast'!T15</f>
        <v>40000</v>
      </c>
      <c r="U15" s="85">
        <f>'C завтраками| Bed and breakfast'!U15</f>
        <v>40000</v>
      </c>
      <c r="V15" s="85">
        <f>'C завтраками| Bed and breakfast'!V15</f>
        <v>38500</v>
      </c>
      <c r="W15" s="85">
        <f>'C завтраками| Bed and breakfast'!W15</f>
        <v>38500</v>
      </c>
      <c r="X15" s="85">
        <f>'C завтраками| Bed and breakfast'!X15</f>
        <v>34900</v>
      </c>
      <c r="Y15" s="85">
        <f>'C завтраками| Bed and breakfast'!Y15</f>
        <v>26800</v>
      </c>
      <c r="Z15" s="85">
        <f>'C завтраками| Bed and breakfast'!Z15</f>
        <v>20800</v>
      </c>
      <c r="AA15" s="85">
        <f>'C завтраками| Bed and breakfast'!AA15</f>
        <v>20100</v>
      </c>
      <c r="AB15" s="85">
        <f>'C завтраками| Bed and breakfast'!AB15</f>
        <v>20100</v>
      </c>
      <c r="AC15" s="85">
        <f>'C завтраками| Bed and breakfast'!AC15</f>
        <v>20100</v>
      </c>
      <c r="AD15" s="85">
        <f>'C завтраками| Bed and breakfast'!AD15</f>
        <v>19400</v>
      </c>
      <c r="AE15" s="85">
        <f>'C завтраками| Bed and breakfast'!AE15</f>
        <v>19400</v>
      </c>
      <c r="AF15" s="85">
        <f>'C завтраками| Bed and breakfast'!AF15</f>
        <v>16800</v>
      </c>
      <c r="AG15" s="85">
        <f>'C завтраками| Bed and breakfast'!AG15</f>
        <v>16800</v>
      </c>
      <c r="AH15" s="85">
        <f>'C завтраками| Bed and breakfast'!AH15</f>
        <v>16800</v>
      </c>
      <c r="AI15" s="85">
        <f>'C завтраками| Bed and breakfast'!AI15</f>
        <v>16800</v>
      </c>
      <c r="AJ15" s="85">
        <f>'C завтраками| Bed and breakfast'!AJ15</f>
        <v>19600</v>
      </c>
      <c r="AK15" s="85">
        <f>'C завтраками| Bed and breakfast'!AK15</f>
        <v>19600</v>
      </c>
      <c r="AL15" s="85">
        <f>'C завтраками| Bed and breakfast'!AL15</f>
        <v>22300</v>
      </c>
      <c r="AM15" s="85">
        <f>'C завтраками| Bed and breakfast'!AM15</f>
        <v>22300</v>
      </c>
      <c r="AN15" s="85">
        <f>'C завтраками| Bed and breakfast'!AN15</f>
        <v>25300</v>
      </c>
      <c r="AO15" s="85">
        <f>'C завтраками| Bed and breakfast'!AO15</f>
        <v>25300</v>
      </c>
      <c r="AP15" s="85">
        <f>'C завтраками| Bed and breakfast'!AP15</f>
        <v>22300</v>
      </c>
      <c r="AQ15" s="85">
        <f>'C завтраками| Bed and breakfast'!AQ15</f>
        <v>22300</v>
      </c>
      <c r="AR15" s="85">
        <f>'C завтраками| Bed and breakfast'!AR15</f>
        <v>23800</v>
      </c>
      <c r="AS15" s="85">
        <f>'C завтраками| Bed and breakfast'!AS15</f>
        <v>23800</v>
      </c>
      <c r="AT15" s="85">
        <f>'C завтраками| Bed and breakfast'!AT15</f>
        <v>23800</v>
      </c>
      <c r="AU15" s="85">
        <f>'C завтраками| Bed and breakfast'!AU15</f>
        <v>23800</v>
      </c>
      <c r="AV15" s="85">
        <f>'C завтраками| Bed and breakfast'!AV15</f>
        <v>23800</v>
      </c>
      <c r="AW15" s="85">
        <f>'C завтраками| Bed and breakfast'!AW15</f>
        <v>23800</v>
      </c>
      <c r="AX15" s="85">
        <f>'C завтраками| Bed and breakfast'!AX15</f>
        <v>25300</v>
      </c>
      <c r="AY15" s="85">
        <f>'C завтраками| Bed and breakfast'!AY15</f>
        <v>25300</v>
      </c>
      <c r="AZ15" s="85">
        <f>'C завтраками| Bed and breakfast'!AZ15</f>
        <v>25300</v>
      </c>
      <c r="BA15" s="85">
        <f>'C завтраками| Bed and breakfast'!BA15</f>
        <v>22300</v>
      </c>
      <c r="BB15" s="85">
        <f>'C завтраками| Bed and breakfast'!BB15</f>
        <v>22300</v>
      </c>
      <c r="BC15" s="85">
        <f>'C завтраками| Bed and breakfast'!BC15</f>
        <v>22300</v>
      </c>
      <c r="BD15" s="85">
        <f>'C завтраками| Bed and breakfast'!BD15</f>
        <v>22300</v>
      </c>
      <c r="BE15" s="85">
        <f>'C завтраками| Bed and breakfast'!BE15</f>
        <v>22300</v>
      </c>
      <c r="BF15" s="85">
        <f>'C завтраками| Bed and breakfast'!BF15</f>
        <v>23800</v>
      </c>
      <c r="BG15" s="85">
        <f>'C завтраками| Bed and breakfast'!BG15</f>
        <v>23800</v>
      </c>
      <c r="BH15" s="85">
        <f>'C завтраками| Bed and breakfast'!BH15</f>
        <v>23800</v>
      </c>
      <c r="BI15" s="85">
        <f>'C завтраками| Bed and breakfast'!BI15</f>
        <v>26800</v>
      </c>
      <c r="BJ15" s="85">
        <f>'C завтраками| Bed and breakfast'!BJ15</f>
        <v>26800</v>
      </c>
      <c r="BK15" s="85">
        <f>'C завтраками| Bed and breakfast'!BK15</f>
        <v>26800</v>
      </c>
      <c r="BL15" s="85">
        <f>'C завтраками| Bed and breakfast'!BL15</f>
        <v>26800</v>
      </c>
      <c r="BM15" s="85">
        <f>'C завтраками| Bed and breakfast'!BM15</f>
        <v>26800</v>
      </c>
      <c r="BN15" s="85">
        <f>'C завтраками| Bed and breakfast'!BN15</f>
        <v>26800</v>
      </c>
      <c r="BO15" s="85">
        <f>'C завтраками| Bed and breakfast'!BO15</f>
        <v>29200</v>
      </c>
      <c r="BP15" s="85">
        <f>'C завтраками| Bed and breakfast'!BP15</f>
        <v>29200</v>
      </c>
      <c r="BQ15" s="85">
        <f>'C завтраками| Bed and breakfast'!BQ15</f>
        <v>33100</v>
      </c>
      <c r="BR15" s="85">
        <f>'C завтраками| Bed and breakfast'!BR15</f>
        <v>35600</v>
      </c>
      <c r="BS15" s="85">
        <f>'C завтраками| Bed and breakfast'!BS15</f>
        <v>35600</v>
      </c>
      <c r="BT15" s="85">
        <f>'C завтраками| Bed and breakfast'!BT15</f>
        <v>35600</v>
      </c>
      <c r="BU15" s="85">
        <f>'C завтраками| Bed and breakfast'!BU15</f>
        <v>35600</v>
      </c>
      <c r="BV15" s="85">
        <f>'C завтраками| Bed and breakfast'!BV15</f>
        <v>35600</v>
      </c>
      <c r="BW15" s="85">
        <f>'C завтраками| Bed and breakfast'!BW15</f>
        <v>26800</v>
      </c>
      <c r="BX15" s="85">
        <f>'C завтраками| Bed and breakfast'!BX15</f>
        <v>22300</v>
      </c>
      <c r="BY15" s="85">
        <f>'C завтраками| Bed and breakfast'!BY15</f>
        <v>22300</v>
      </c>
      <c r="BZ15" s="85">
        <f>'C завтраками| Bed and breakfast'!BZ15</f>
        <v>20800</v>
      </c>
      <c r="CA15" s="85">
        <f>'C завтраками| Bed and breakfast'!CA15</f>
        <v>20800</v>
      </c>
      <c r="CB15" s="85">
        <f>'C завтраками| Bed and breakfast'!CB15</f>
        <v>20800</v>
      </c>
      <c r="CC15" s="85">
        <f>'C завтраками| Bed and breakfast'!CC15</f>
        <v>22300</v>
      </c>
      <c r="CD15" s="85">
        <f>'C завтраками| Bed and breakfast'!CD15</f>
        <v>22300</v>
      </c>
      <c r="CE15" s="85">
        <f>'C завтраками| Bed and breakfast'!CE15</f>
        <v>22300</v>
      </c>
      <c r="CF15" s="85">
        <f>'C завтраками| Bed and breakfast'!CF15</f>
        <v>18700</v>
      </c>
      <c r="CG15" s="85">
        <f>'C завтраками| Bed and breakfast'!CG15</f>
        <v>15000</v>
      </c>
      <c r="CH15" s="85">
        <f>'C завтраками| Bed and breakfast'!CH15</f>
        <v>15000</v>
      </c>
      <c r="CI15" s="85">
        <f>'C завтраками| Bed and breakfast'!CI15</f>
        <v>15000</v>
      </c>
      <c r="CJ15" s="85">
        <f>'C завтраками| Bed and breakfast'!CJ15</f>
        <v>15000</v>
      </c>
      <c r="CK15" s="85">
        <f>'C завтраками| Bed and breakfast'!CK15</f>
        <v>15000</v>
      </c>
      <c r="CL15" s="85">
        <f>'C завтраками| Bed and breakfast'!CL15</f>
        <v>15000</v>
      </c>
      <c r="CM15" s="85">
        <f>'C завтраками| Bed and breakfast'!CM15</f>
        <v>15000</v>
      </c>
      <c r="CN15" s="85">
        <f>'C завтраками| Bed and breakfast'!CN15</f>
        <v>15000</v>
      </c>
      <c r="CO15" s="85">
        <f>'C завтраками| Bed and breakfast'!CO15</f>
        <v>15000</v>
      </c>
      <c r="CP15" s="85">
        <f>'C завтраками| Bed and breakfast'!CP15</f>
        <v>14300</v>
      </c>
      <c r="CQ15" s="85">
        <f>'C завтраками| Bed and breakfast'!CQ15</f>
        <v>14300</v>
      </c>
      <c r="CR15" s="85">
        <f>'C завтраками| Bed and breakfast'!CR15</f>
        <v>14300</v>
      </c>
      <c r="CS15" s="85">
        <f>'C завтраками| Bed and breakfast'!CS15</f>
        <v>13600</v>
      </c>
      <c r="CT15" s="85">
        <f>'C завтраками| Bed and breakfast'!CT15</f>
        <v>13600</v>
      </c>
      <c r="CU15" s="85">
        <f>'C завтраками| Bed and breakfast'!CU15</f>
        <v>13600</v>
      </c>
      <c r="CV15" s="85">
        <f>'C завтраками| Bed and breakfast'!CV15</f>
        <v>13600</v>
      </c>
      <c r="CW15" s="85">
        <f>'C завтраками| Bed and breakfast'!CW15</f>
        <v>13600</v>
      </c>
      <c r="CX15" s="85">
        <f>'C завтраками| Bed and breakfast'!CX15</f>
        <v>13600</v>
      </c>
      <c r="CY15" s="85">
        <f>'C завтраками| Bed and breakfast'!CY15</f>
        <v>13600</v>
      </c>
      <c r="CZ15" s="85">
        <f>'C завтраками| Bed and breakfast'!CZ15</f>
        <v>12900</v>
      </c>
      <c r="DA15" s="85">
        <f>'C завтраками| Bed and breakfast'!DA15</f>
        <v>12900</v>
      </c>
      <c r="DB15" s="85">
        <f>'C завтраками| Bed and breakfast'!DB15</f>
        <v>12900</v>
      </c>
      <c r="DC15" s="85">
        <f>'C завтраками| Bed and breakfast'!DC15</f>
        <v>12000</v>
      </c>
      <c r="DD15" s="85">
        <f>'C завтраками| Bed and breakfast'!DD15</f>
        <v>12000</v>
      </c>
      <c r="DE15" s="85">
        <f>'C завтраками| Bed and breakfast'!DE15</f>
        <v>12000</v>
      </c>
      <c r="DF15" s="85">
        <f>'C завтраками| Bed and breakfast'!DF15</f>
        <v>12000</v>
      </c>
      <c r="DG15" s="85">
        <f>'C завтраками| Bed and breakfast'!DG15</f>
        <v>12000</v>
      </c>
      <c r="DH15" s="85">
        <f>'C завтраками| Bed and breakfast'!DH15</f>
        <v>11500</v>
      </c>
      <c r="DI15" s="85">
        <f>'C завтраками| Bed and breakfast'!DI15</f>
        <v>11500</v>
      </c>
      <c r="DJ15" s="85">
        <f>'C завтраками| Bed and breakfast'!DJ15</f>
        <v>11500</v>
      </c>
      <c r="DK15" s="85">
        <f>'C завтраками| Bed and breakfast'!DK15</f>
        <v>11500</v>
      </c>
      <c r="DL15" s="85">
        <f>'C завтраками| Bed and breakfast'!DL15</f>
        <v>11500</v>
      </c>
      <c r="DM15" s="85">
        <f>'C завтраками| Bed and breakfast'!DM15</f>
        <v>11500</v>
      </c>
      <c r="DN15" s="85">
        <f>'C завтраками| Bed and breakfast'!DN15</f>
        <v>9500</v>
      </c>
      <c r="DO15" s="85">
        <f>'C завтраками| Bed and breakfast'!DO15</f>
        <v>9500</v>
      </c>
      <c r="DP15" s="85">
        <f>'C завтраками| Bed and breakfast'!DP15</f>
        <v>9500</v>
      </c>
      <c r="DQ15" s="85">
        <f>'C завтраками| Bed and breakfast'!DQ15</f>
        <v>9500</v>
      </c>
      <c r="DR15" s="85">
        <f>'C завтраками| Bed and breakfast'!DR15</f>
        <v>9500</v>
      </c>
      <c r="DS15" s="85">
        <f>'C завтраками| Bed and breakfast'!DS15</f>
        <v>10000</v>
      </c>
      <c r="DT15" s="85">
        <f>'C завтраками| Bed and breakfast'!DT15</f>
        <v>10000</v>
      </c>
      <c r="DU15" s="85">
        <f>'C завтраками| Bed and breakfast'!DU15</f>
        <v>9500</v>
      </c>
      <c r="DV15" s="85">
        <f>'C завтраками| Bed and breakfast'!DV15</f>
        <v>9500</v>
      </c>
      <c r="DW15" s="85">
        <f>'C завтраками| Bed and breakfast'!DW15</f>
        <v>9500</v>
      </c>
      <c r="DX15" s="85">
        <f>'C завтраками| Bed and breakfast'!DX15</f>
        <v>9500</v>
      </c>
      <c r="DY15" s="85">
        <f>'C завтраками| Bed and breakfast'!DY15</f>
        <v>9500</v>
      </c>
      <c r="DZ15" s="85">
        <f>'C завтраками| Bed and breakfast'!DZ15</f>
        <v>10000</v>
      </c>
      <c r="EA15" s="85">
        <f>'C завтраками| Bed and breakfast'!EA15</f>
        <v>10000</v>
      </c>
      <c r="EB15" s="85">
        <f>'C завтраками| Bed and breakfast'!EB15</f>
        <v>9500</v>
      </c>
      <c r="EC15" s="85">
        <f>'C завтраками| Bed and breakfast'!EC15</f>
        <v>9500</v>
      </c>
      <c r="ED15" s="85">
        <f>'C завтраками| Bed and breakfast'!ED15</f>
        <v>9500</v>
      </c>
      <c r="EE15" s="85">
        <f>'C завтраками| Bed and breakfast'!EE15</f>
        <v>9500</v>
      </c>
      <c r="EF15" s="85">
        <f>'C завтраками| Bed and breakfast'!EF15</f>
        <v>10500</v>
      </c>
    </row>
    <row r="16" spans="1:136">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'C завтраками| Bed and breakfast'!B17</f>
        <v>11500</v>
      </c>
      <c r="C17" s="18">
        <f>'C завтраками| Bed and breakfast'!C17</f>
        <v>11500</v>
      </c>
      <c r="D17" s="18">
        <f>'C завтраками| Bed and breakfast'!D17</f>
        <v>11800</v>
      </c>
      <c r="E17" s="18">
        <f>'C завтраками| Bed and breakfast'!E17</f>
        <v>11800</v>
      </c>
      <c r="F17" s="18">
        <f>'C завтраками| Bed and breakfast'!F17</f>
        <v>13900</v>
      </c>
      <c r="G17" s="18">
        <f>'C завтраками| Bed and breakfast'!G17</f>
        <v>13900</v>
      </c>
      <c r="H17" s="18">
        <f>'C завтраками| Bed and breakfast'!H17</f>
        <v>13900</v>
      </c>
      <c r="I17" s="18">
        <f>'C завтраками| Bed and breakfast'!I17</f>
        <v>15200</v>
      </c>
      <c r="J17" s="18">
        <f>'C завтраками| Bed and breakfast'!J17</f>
        <v>15200</v>
      </c>
      <c r="K17" s="18">
        <f>'C завтраками| Bed and breakfast'!K17</f>
        <v>16600</v>
      </c>
      <c r="L17" s="18">
        <f>'C завтраками| Bed and breakfast'!L17</f>
        <v>19200</v>
      </c>
      <c r="M17" s="18">
        <f>'C завтраками| Bed and breakfast'!M17</f>
        <v>17000</v>
      </c>
      <c r="N17" s="18">
        <f>'C завтраками| Bed and breakfast'!N17</f>
        <v>29900</v>
      </c>
      <c r="O17" s="18">
        <f>'C завтраками| Bed and breakfast'!O17</f>
        <v>34700</v>
      </c>
      <c r="P17" s="18">
        <f>'C завтраками| Bed and breakfast'!P17</f>
        <v>42500</v>
      </c>
      <c r="Q17" s="18">
        <f>'C завтраками| Bed and breakfast'!Q17</f>
        <v>42500</v>
      </c>
      <c r="R17" s="18">
        <f>'C завтраками| Bed and breakfast'!R17</f>
        <v>41200</v>
      </c>
      <c r="S17" s="18">
        <f>'C завтраками| Bed and breakfast'!S17</f>
        <v>41200</v>
      </c>
      <c r="T17" s="18">
        <f>'C завтраками| Bed and breakfast'!T17</f>
        <v>45000</v>
      </c>
      <c r="U17" s="18">
        <f>'C завтраками| Bed and breakfast'!U17</f>
        <v>45000</v>
      </c>
      <c r="V17" s="18">
        <f>'C завтраками| Bed and breakfast'!V17</f>
        <v>43500</v>
      </c>
      <c r="W17" s="18">
        <f>'C завтраками| Bed and breakfast'!W17</f>
        <v>43500</v>
      </c>
      <c r="X17" s="18">
        <f>'C завтраками| Bed and breakfast'!X17</f>
        <v>39900</v>
      </c>
      <c r="Y17" s="18">
        <f>'C завтраками| Bed and breakfast'!Y17</f>
        <v>31950</v>
      </c>
      <c r="Z17" s="18">
        <f>'C завтраками| Bed and breakfast'!Z17</f>
        <v>25950</v>
      </c>
      <c r="AA17" s="18">
        <f>'C завтраками| Bed and breakfast'!AA17</f>
        <v>25250</v>
      </c>
      <c r="AB17" s="18">
        <f>'C завтраками| Bed and breakfast'!AB17</f>
        <v>25250</v>
      </c>
      <c r="AC17" s="18">
        <f>'C завтраками| Bed and breakfast'!AC17</f>
        <v>25250</v>
      </c>
      <c r="AD17" s="18">
        <f>'C завтраками| Bed and breakfast'!AD17</f>
        <v>24550</v>
      </c>
      <c r="AE17" s="18">
        <f>'C завтраками| Bed and breakfast'!AE17</f>
        <v>24550</v>
      </c>
      <c r="AF17" s="18">
        <f>'C завтраками| Bed and breakfast'!AF17</f>
        <v>21950</v>
      </c>
      <c r="AG17" s="18">
        <f>'C завтраками| Bed and breakfast'!AG17</f>
        <v>21950</v>
      </c>
      <c r="AH17" s="18">
        <f>'C завтраками| Bed and breakfast'!AH17</f>
        <v>21950</v>
      </c>
      <c r="AI17" s="18">
        <f>'C завтраками| Bed and breakfast'!AI17</f>
        <v>21950</v>
      </c>
      <c r="AJ17" s="18">
        <f>'C завтраками| Bed and breakfast'!AJ17</f>
        <v>24750</v>
      </c>
      <c r="AK17" s="18">
        <f>'C завтраками| Bed and breakfast'!AK17</f>
        <v>24750</v>
      </c>
      <c r="AL17" s="18">
        <f>'C завтраками| Bed and breakfast'!AL17</f>
        <v>27450</v>
      </c>
      <c r="AM17" s="18">
        <f>'C завтраками| Bed and breakfast'!AM17</f>
        <v>27450</v>
      </c>
      <c r="AN17" s="18">
        <f>'C завтраками| Bed and breakfast'!AN17</f>
        <v>30450</v>
      </c>
      <c r="AO17" s="18">
        <f>'C завтраками| Bed and breakfast'!AO17</f>
        <v>30450</v>
      </c>
      <c r="AP17" s="18">
        <f>'C завтраками| Bed and breakfast'!AP17</f>
        <v>27450</v>
      </c>
      <c r="AQ17" s="18">
        <f>'C завтраками| Bed and breakfast'!AQ17</f>
        <v>27450</v>
      </c>
      <c r="AR17" s="18">
        <f>'C завтраками| Bed and breakfast'!AR17</f>
        <v>28950</v>
      </c>
      <c r="AS17" s="18">
        <f>'C завтраками| Bed and breakfast'!AS17</f>
        <v>28950</v>
      </c>
      <c r="AT17" s="18">
        <f>'C завтраками| Bed and breakfast'!AT17</f>
        <v>28950</v>
      </c>
      <c r="AU17" s="18">
        <f>'C завтраками| Bed and breakfast'!AU17</f>
        <v>28950</v>
      </c>
      <c r="AV17" s="18">
        <f>'C завтраками| Bed and breakfast'!AV17</f>
        <v>28950</v>
      </c>
      <c r="AW17" s="18">
        <f>'C завтраками| Bed and breakfast'!AW17</f>
        <v>28950</v>
      </c>
      <c r="AX17" s="18">
        <f>'C завтраками| Bed and breakfast'!AX17</f>
        <v>30450</v>
      </c>
      <c r="AY17" s="18">
        <f>'C завтраками| Bed and breakfast'!AY17</f>
        <v>30450</v>
      </c>
      <c r="AZ17" s="18">
        <f>'C завтраками| Bed and breakfast'!AZ17</f>
        <v>30450</v>
      </c>
      <c r="BA17" s="18">
        <f>'C завтраками| Bed and breakfast'!BA17</f>
        <v>27450</v>
      </c>
      <c r="BB17" s="18">
        <f>'C завтраками| Bed and breakfast'!BB17</f>
        <v>27450</v>
      </c>
      <c r="BC17" s="18">
        <f>'C завтраками| Bed and breakfast'!BC17</f>
        <v>27450</v>
      </c>
      <c r="BD17" s="18">
        <f>'C завтраками| Bed and breakfast'!BD17</f>
        <v>27450</v>
      </c>
      <c r="BE17" s="18">
        <f>'C завтраками| Bed and breakfast'!BE17</f>
        <v>27450</v>
      </c>
      <c r="BF17" s="18">
        <f>'C завтраками| Bed and breakfast'!BF17</f>
        <v>28950</v>
      </c>
      <c r="BG17" s="18">
        <f>'C завтраками| Bed and breakfast'!BG17</f>
        <v>28950</v>
      </c>
      <c r="BH17" s="18">
        <f>'C завтраками| Bed and breakfast'!BH17</f>
        <v>28950</v>
      </c>
      <c r="BI17" s="18">
        <f>'C завтраками| Bed and breakfast'!BI17</f>
        <v>31950</v>
      </c>
      <c r="BJ17" s="18">
        <f>'C завтраками| Bed and breakfast'!BJ17</f>
        <v>31950</v>
      </c>
      <c r="BK17" s="18">
        <f>'C завтраками| Bed and breakfast'!BK17</f>
        <v>31950</v>
      </c>
      <c r="BL17" s="18">
        <f>'C завтраками| Bed and breakfast'!BL17</f>
        <v>31950</v>
      </c>
      <c r="BM17" s="18">
        <f>'C завтраками| Bed and breakfast'!BM17</f>
        <v>31950</v>
      </c>
      <c r="BN17" s="18">
        <f>'C завтраками| Bed and breakfast'!BN17</f>
        <v>31950</v>
      </c>
      <c r="BO17" s="18">
        <f>'C завтраками| Bed and breakfast'!BO17</f>
        <v>34350</v>
      </c>
      <c r="BP17" s="18">
        <f>'C завтраками| Bed and breakfast'!BP17</f>
        <v>34350</v>
      </c>
      <c r="BQ17" s="18">
        <f>'C завтраками| Bed and breakfast'!BQ17</f>
        <v>38250</v>
      </c>
      <c r="BR17" s="18">
        <f>'C завтраками| Bed and breakfast'!BR17</f>
        <v>40750</v>
      </c>
      <c r="BS17" s="18">
        <f>'C завтраками| Bed and breakfast'!BS17</f>
        <v>40750</v>
      </c>
      <c r="BT17" s="18">
        <f>'C завтраками| Bed and breakfast'!BT17</f>
        <v>40750</v>
      </c>
      <c r="BU17" s="18">
        <f>'C завтраками| Bed and breakfast'!BU17</f>
        <v>40750</v>
      </c>
      <c r="BV17" s="18">
        <f>'C завтраками| Bed and breakfast'!BV17</f>
        <v>40750</v>
      </c>
      <c r="BW17" s="18">
        <f>'C завтраками| Bed and breakfast'!BW17</f>
        <v>31950</v>
      </c>
      <c r="BX17" s="18">
        <f>'C завтраками| Bed and breakfast'!BX17</f>
        <v>27450</v>
      </c>
      <c r="BY17" s="18">
        <f>'C завтраками| Bed and breakfast'!BY17</f>
        <v>27450</v>
      </c>
      <c r="BZ17" s="18">
        <f>'C завтраками| Bed and breakfast'!BZ17</f>
        <v>25950</v>
      </c>
      <c r="CA17" s="18">
        <f>'C завтраками| Bed and breakfast'!CA17</f>
        <v>25950</v>
      </c>
      <c r="CB17" s="18">
        <f>'C завтраками| Bed and breakfast'!CB17</f>
        <v>25950</v>
      </c>
      <c r="CC17" s="18">
        <f>'C завтраками| Bed and breakfast'!CC17</f>
        <v>27450</v>
      </c>
      <c r="CD17" s="18">
        <f>'C завтраками| Bed and breakfast'!CD17</f>
        <v>27450</v>
      </c>
      <c r="CE17" s="18">
        <f>'C завтраками| Bed and breakfast'!CE17</f>
        <v>27450</v>
      </c>
      <c r="CF17" s="18">
        <f>'C завтраками| Bed and breakfast'!CF17</f>
        <v>23850</v>
      </c>
      <c r="CG17" s="18">
        <f>'C завтраками| Bed and breakfast'!CG17</f>
        <v>18650</v>
      </c>
      <c r="CH17" s="18">
        <f>'C завтраками| Bed and breakfast'!CH17</f>
        <v>18650</v>
      </c>
      <c r="CI17" s="18">
        <f>'C завтраками| Bed and breakfast'!CI17</f>
        <v>18650</v>
      </c>
      <c r="CJ17" s="18">
        <f>'C завтраками| Bed and breakfast'!CJ17</f>
        <v>18650</v>
      </c>
      <c r="CK17" s="18">
        <f>'C завтраками| Bed and breakfast'!CK17</f>
        <v>18650</v>
      </c>
      <c r="CL17" s="18">
        <f>'C завтраками| Bed and breakfast'!CL17</f>
        <v>18650</v>
      </c>
      <c r="CM17" s="18">
        <f>'C завтраками| Bed and breakfast'!CM17</f>
        <v>18650</v>
      </c>
      <c r="CN17" s="18">
        <f>'C завтраками| Bed and breakfast'!CN17</f>
        <v>18650</v>
      </c>
      <c r="CO17" s="18">
        <f>'C завтраками| Bed and breakfast'!CO17</f>
        <v>18650</v>
      </c>
      <c r="CP17" s="18">
        <f>'C завтраками| Bed and breakfast'!CP17</f>
        <v>17950</v>
      </c>
      <c r="CQ17" s="18">
        <f>'C завтраками| Bed and breakfast'!CQ17</f>
        <v>17950</v>
      </c>
      <c r="CR17" s="18">
        <f>'C завтраками| Bed and breakfast'!CR17</f>
        <v>17950</v>
      </c>
      <c r="CS17" s="18">
        <f>'C завтраками| Bed and breakfast'!CS17</f>
        <v>17250</v>
      </c>
      <c r="CT17" s="18">
        <f>'C завтраками| Bed and breakfast'!CT17</f>
        <v>17250</v>
      </c>
      <c r="CU17" s="18">
        <f>'C завтраками| Bed and breakfast'!CU17</f>
        <v>17250</v>
      </c>
      <c r="CV17" s="18">
        <f>'C завтраками| Bed and breakfast'!CV17</f>
        <v>17250</v>
      </c>
      <c r="CW17" s="18">
        <f>'C завтраками| Bed and breakfast'!CW17</f>
        <v>17250</v>
      </c>
      <c r="CX17" s="18">
        <f>'C завтраками| Bed and breakfast'!CX17</f>
        <v>17250</v>
      </c>
      <c r="CY17" s="18">
        <f>'C завтраками| Bed and breakfast'!CY17</f>
        <v>17250</v>
      </c>
      <c r="CZ17" s="18">
        <f>'C завтраками| Bed and breakfast'!CZ17</f>
        <v>16550</v>
      </c>
      <c r="DA17" s="18">
        <f>'C завтраками| Bed and breakfast'!DA17</f>
        <v>16550</v>
      </c>
      <c r="DB17" s="18">
        <f>'C завтраками| Bed and breakfast'!DB17</f>
        <v>16550</v>
      </c>
      <c r="DC17" s="18">
        <f>'C завтраками| Bed and breakfast'!DC17</f>
        <v>14850</v>
      </c>
      <c r="DD17" s="18">
        <f>'C завтраками| Bed and breakfast'!DD17</f>
        <v>14850</v>
      </c>
      <c r="DE17" s="18">
        <f>'C завтраками| Bed and breakfast'!DE17</f>
        <v>14850</v>
      </c>
      <c r="DF17" s="18">
        <f>'C завтраками| Bed and breakfast'!DF17</f>
        <v>14850</v>
      </c>
      <c r="DG17" s="18">
        <f>'C завтраками| Bed and breakfast'!DG17</f>
        <v>14850</v>
      </c>
      <c r="DH17" s="18">
        <f>'C завтраками| Bed and breakfast'!DH17</f>
        <v>14350</v>
      </c>
      <c r="DI17" s="18">
        <f>'C завтраками| Bed and breakfast'!DI17</f>
        <v>14350</v>
      </c>
      <c r="DJ17" s="18">
        <f>'C завтраками| Bed and breakfast'!DJ17</f>
        <v>14350</v>
      </c>
      <c r="DK17" s="18">
        <f>'C завтраками| Bed and breakfast'!DK17</f>
        <v>14350</v>
      </c>
      <c r="DL17" s="18">
        <f>'C завтраками| Bed and breakfast'!DL17</f>
        <v>14350</v>
      </c>
      <c r="DM17" s="18">
        <f>'C завтраками| Bed and breakfast'!DM17</f>
        <v>14350</v>
      </c>
      <c r="DN17" s="18">
        <f>'C завтраками| Bed and breakfast'!DN17</f>
        <v>12350</v>
      </c>
      <c r="DO17" s="18">
        <f>'C завтраками| Bed and breakfast'!DO17</f>
        <v>12350</v>
      </c>
      <c r="DP17" s="18">
        <f>'C завтраками| Bed and breakfast'!DP17</f>
        <v>12350</v>
      </c>
      <c r="DQ17" s="18">
        <f>'C завтраками| Bed and breakfast'!DQ17</f>
        <v>12350</v>
      </c>
      <c r="DR17" s="18">
        <f>'C завтраками| Bed and breakfast'!DR17</f>
        <v>12350</v>
      </c>
      <c r="DS17" s="18">
        <f>'C завтраками| Bed and breakfast'!DS17</f>
        <v>12850</v>
      </c>
      <c r="DT17" s="18">
        <f>'C завтраками| Bed and breakfast'!DT17</f>
        <v>12850</v>
      </c>
      <c r="DU17" s="18">
        <f>'C завтраками| Bed and breakfast'!DU17</f>
        <v>12350</v>
      </c>
      <c r="DV17" s="18">
        <f>'C завтраками| Bed and breakfast'!DV17</f>
        <v>12350</v>
      </c>
      <c r="DW17" s="18">
        <f>'C завтраками| Bed and breakfast'!DW17</f>
        <v>12350</v>
      </c>
      <c r="DX17" s="18">
        <f>'C завтраками| Bed and breakfast'!DX17</f>
        <v>12350</v>
      </c>
      <c r="DY17" s="18">
        <f>'C завтраками| Bed and breakfast'!DY17</f>
        <v>12350</v>
      </c>
      <c r="DZ17" s="18">
        <f>'C завтраками| Bed and breakfast'!DZ17</f>
        <v>12850</v>
      </c>
      <c r="EA17" s="18">
        <f>'C завтраками| Bed and breakfast'!EA17</f>
        <v>12850</v>
      </c>
      <c r="EB17" s="18">
        <f>'C завтраками| Bed and breakfast'!EB17</f>
        <v>12350</v>
      </c>
      <c r="EC17" s="18">
        <f>'C завтраками| Bed and breakfast'!EC17</f>
        <v>12350</v>
      </c>
      <c r="ED17" s="18">
        <f>'C завтраками| Bed and breakfast'!ED17</f>
        <v>12350</v>
      </c>
      <c r="EE17" s="18">
        <f>'C завтраками| Bed and breakfast'!EE17</f>
        <v>12350</v>
      </c>
      <c r="EF17" s="18">
        <f>'C завтраками| Bed and breakfast'!EF17</f>
        <v>13350</v>
      </c>
    </row>
    <row r="18" spans="1:136">
      <c r="A18" s="10">
        <v>2</v>
      </c>
      <c r="B18" s="18">
        <f>'C завтраками| Bed and breakfast'!B18</f>
        <v>13000</v>
      </c>
      <c r="C18" s="18">
        <f>'C завтраками| Bed and breakfast'!C18</f>
        <v>13000</v>
      </c>
      <c r="D18" s="18">
        <f>'C завтраками| Bed and breakfast'!D18</f>
        <v>13300</v>
      </c>
      <c r="E18" s="18">
        <f>'C завтраками| Bed and breakfast'!E18</f>
        <v>13300</v>
      </c>
      <c r="F18" s="18">
        <f>'C завтраками| Bed and breakfast'!F18</f>
        <v>15400</v>
      </c>
      <c r="G18" s="18">
        <f>'C завтраками| Bed and breakfast'!G18</f>
        <v>15400</v>
      </c>
      <c r="H18" s="18">
        <f>'C завтраками| Bed and breakfast'!H18</f>
        <v>15400</v>
      </c>
      <c r="I18" s="18">
        <f>'C завтраками| Bed and breakfast'!I18</f>
        <v>16700</v>
      </c>
      <c r="J18" s="18">
        <f>'C завтраками| Bed and breakfast'!J18</f>
        <v>16700</v>
      </c>
      <c r="K18" s="18">
        <f>'C завтраками| Bed and breakfast'!K18</f>
        <v>18100</v>
      </c>
      <c r="L18" s="18">
        <f>'C завтраками| Bed and breakfast'!L18</f>
        <v>20700</v>
      </c>
      <c r="M18" s="18">
        <f>'C завтраками| Bed and breakfast'!M18</f>
        <v>18500</v>
      </c>
      <c r="N18" s="18">
        <f>'C завтраками| Bed and breakfast'!N18</f>
        <v>31900</v>
      </c>
      <c r="O18" s="18">
        <f>'C завтраками| Bed and breakfast'!O18</f>
        <v>36700</v>
      </c>
      <c r="P18" s="18">
        <f>'C завтраками| Bed and breakfast'!P18</f>
        <v>44500</v>
      </c>
      <c r="Q18" s="18">
        <f>'C завтраками| Bed and breakfast'!Q18</f>
        <v>44500</v>
      </c>
      <c r="R18" s="18">
        <f>'C завтраками| Bed and breakfast'!R18</f>
        <v>43200</v>
      </c>
      <c r="S18" s="18">
        <f>'C завтраками| Bed and breakfast'!S18</f>
        <v>43200</v>
      </c>
      <c r="T18" s="18">
        <f>'C завтраками| Bed and breakfast'!T18</f>
        <v>47000</v>
      </c>
      <c r="U18" s="18">
        <f>'C завтраками| Bed and breakfast'!U18</f>
        <v>47000</v>
      </c>
      <c r="V18" s="18">
        <f>'C завтраками| Bed and breakfast'!V18</f>
        <v>45500</v>
      </c>
      <c r="W18" s="18">
        <f>'C завтраками| Bed and breakfast'!W18</f>
        <v>45500</v>
      </c>
      <c r="X18" s="18">
        <f>'C завтраками| Bed and breakfast'!X18</f>
        <v>41900</v>
      </c>
      <c r="Y18" s="18">
        <f>'C завтраками| Bed and breakfast'!Y18</f>
        <v>33800</v>
      </c>
      <c r="Z18" s="18">
        <f>'C завтраками| Bed and breakfast'!Z18</f>
        <v>27800</v>
      </c>
      <c r="AA18" s="18">
        <f>'C завтраками| Bed and breakfast'!AA18</f>
        <v>27100</v>
      </c>
      <c r="AB18" s="18">
        <f>'C завтраками| Bed and breakfast'!AB18</f>
        <v>27100</v>
      </c>
      <c r="AC18" s="18">
        <f>'C завтраками| Bed and breakfast'!AC18</f>
        <v>27100</v>
      </c>
      <c r="AD18" s="18">
        <f>'C завтраками| Bed and breakfast'!AD18</f>
        <v>26400</v>
      </c>
      <c r="AE18" s="18">
        <f>'C завтраками| Bed and breakfast'!AE18</f>
        <v>26400</v>
      </c>
      <c r="AF18" s="18">
        <f>'C завтраками| Bed and breakfast'!AF18</f>
        <v>23800</v>
      </c>
      <c r="AG18" s="18">
        <f>'C завтраками| Bed and breakfast'!AG18</f>
        <v>23800</v>
      </c>
      <c r="AH18" s="18">
        <f>'C завтраками| Bed and breakfast'!AH18</f>
        <v>23800</v>
      </c>
      <c r="AI18" s="18">
        <f>'C завтраками| Bed and breakfast'!AI18</f>
        <v>23800</v>
      </c>
      <c r="AJ18" s="18">
        <f>'C завтраками| Bed and breakfast'!AJ18</f>
        <v>26600</v>
      </c>
      <c r="AK18" s="18">
        <f>'C завтраками| Bed and breakfast'!AK18</f>
        <v>26600</v>
      </c>
      <c r="AL18" s="18">
        <f>'C завтраками| Bed and breakfast'!AL18</f>
        <v>29300</v>
      </c>
      <c r="AM18" s="18">
        <f>'C завтраками| Bed and breakfast'!AM18</f>
        <v>29300</v>
      </c>
      <c r="AN18" s="18">
        <f>'C завтраками| Bed and breakfast'!AN18</f>
        <v>32300</v>
      </c>
      <c r="AO18" s="18">
        <f>'C завтраками| Bed and breakfast'!AO18</f>
        <v>32300</v>
      </c>
      <c r="AP18" s="18">
        <f>'C завтраками| Bed and breakfast'!AP18</f>
        <v>29300</v>
      </c>
      <c r="AQ18" s="18">
        <f>'C завтраками| Bed and breakfast'!AQ18</f>
        <v>29300</v>
      </c>
      <c r="AR18" s="18">
        <f>'C завтраками| Bed and breakfast'!AR18</f>
        <v>30800</v>
      </c>
      <c r="AS18" s="18">
        <f>'C завтраками| Bed and breakfast'!AS18</f>
        <v>30800</v>
      </c>
      <c r="AT18" s="18">
        <f>'C завтраками| Bed and breakfast'!AT18</f>
        <v>30800</v>
      </c>
      <c r="AU18" s="18">
        <f>'C завтраками| Bed and breakfast'!AU18</f>
        <v>30800</v>
      </c>
      <c r="AV18" s="18">
        <f>'C завтраками| Bed and breakfast'!AV18</f>
        <v>30800</v>
      </c>
      <c r="AW18" s="18">
        <f>'C завтраками| Bed and breakfast'!AW18</f>
        <v>30800</v>
      </c>
      <c r="AX18" s="18">
        <f>'C завтраками| Bed and breakfast'!AX18</f>
        <v>32300</v>
      </c>
      <c r="AY18" s="18">
        <f>'C завтраками| Bed and breakfast'!AY18</f>
        <v>32300</v>
      </c>
      <c r="AZ18" s="18">
        <f>'C завтраками| Bed and breakfast'!AZ18</f>
        <v>32300</v>
      </c>
      <c r="BA18" s="18">
        <f>'C завтраками| Bed and breakfast'!BA18</f>
        <v>29300</v>
      </c>
      <c r="BB18" s="18">
        <f>'C завтраками| Bed and breakfast'!BB18</f>
        <v>29300</v>
      </c>
      <c r="BC18" s="18">
        <f>'C завтраками| Bed and breakfast'!BC18</f>
        <v>29300</v>
      </c>
      <c r="BD18" s="18">
        <f>'C завтраками| Bed and breakfast'!BD18</f>
        <v>29300</v>
      </c>
      <c r="BE18" s="18">
        <f>'C завтраками| Bed and breakfast'!BE18</f>
        <v>29300</v>
      </c>
      <c r="BF18" s="18">
        <f>'C завтраками| Bed and breakfast'!BF18</f>
        <v>30800</v>
      </c>
      <c r="BG18" s="18">
        <f>'C завтраками| Bed and breakfast'!BG18</f>
        <v>30800</v>
      </c>
      <c r="BH18" s="18">
        <f>'C завтраками| Bed and breakfast'!BH18</f>
        <v>30800</v>
      </c>
      <c r="BI18" s="18">
        <f>'C завтраками| Bed and breakfast'!BI18</f>
        <v>33800</v>
      </c>
      <c r="BJ18" s="18">
        <f>'C завтраками| Bed and breakfast'!BJ18</f>
        <v>33800</v>
      </c>
      <c r="BK18" s="18">
        <f>'C завтраками| Bed and breakfast'!BK18</f>
        <v>33800</v>
      </c>
      <c r="BL18" s="18">
        <f>'C завтраками| Bed and breakfast'!BL18</f>
        <v>33800</v>
      </c>
      <c r="BM18" s="18">
        <f>'C завтраками| Bed and breakfast'!BM18</f>
        <v>33800</v>
      </c>
      <c r="BN18" s="18">
        <f>'C завтраками| Bed and breakfast'!BN18</f>
        <v>33800</v>
      </c>
      <c r="BO18" s="18">
        <f>'C завтраками| Bed and breakfast'!BO18</f>
        <v>36200</v>
      </c>
      <c r="BP18" s="18">
        <f>'C завтраками| Bed and breakfast'!BP18</f>
        <v>36200</v>
      </c>
      <c r="BQ18" s="18">
        <f>'C завтраками| Bed and breakfast'!BQ18</f>
        <v>40100</v>
      </c>
      <c r="BR18" s="18">
        <f>'C завтраками| Bed and breakfast'!BR18</f>
        <v>42600</v>
      </c>
      <c r="BS18" s="18">
        <f>'C завтраками| Bed and breakfast'!BS18</f>
        <v>42600</v>
      </c>
      <c r="BT18" s="18">
        <f>'C завтраками| Bed and breakfast'!BT18</f>
        <v>42600</v>
      </c>
      <c r="BU18" s="18">
        <f>'C завтраками| Bed and breakfast'!BU18</f>
        <v>42600</v>
      </c>
      <c r="BV18" s="18">
        <f>'C завтраками| Bed and breakfast'!BV18</f>
        <v>42600</v>
      </c>
      <c r="BW18" s="18">
        <f>'C завтраками| Bed and breakfast'!BW18</f>
        <v>33800</v>
      </c>
      <c r="BX18" s="18">
        <f>'C завтраками| Bed and breakfast'!BX18</f>
        <v>29300</v>
      </c>
      <c r="BY18" s="18">
        <f>'C завтраками| Bed and breakfast'!BY18</f>
        <v>29300</v>
      </c>
      <c r="BZ18" s="18">
        <f>'C завтраками| Bed and breakfast'!BZ18</f>
        <v>27800</v>
      </c>
      <c r="CA18" s="18">
        <f>'C завтраками| Bed and breakfast'!CA18</f>
        <v>27800</v>
      </c>
      <c r="CB18" s="18">
        <f>'C завтраками| Bed and breakfast'!CB18</f>
        <v>27800</v>
      </c>
      <c r="CC18" s="18">
        <f>'C завтраками| Bed and breakfast'!CC18</f>
        <v>29300</v>
      </c>
      <c r="CD18" s="18">
        <f>'C завтраками| Bed and breakfast'!CD18</f>
        <v>29300</v>
      </c>
      <c r="CE18" s="18">
        <f>'C завтраками| Bed and breakfast'!CE18</f>
        <v>29300</v>
      </c>
      <c r="CF18" s="18">
        <f>'C завтраками| Bed and breakfast'!CF18</f>
        <v>25700</v>
      </c>
      <c r="CG18" s="18">
        <f>'C завтраками| Bed and breakfast'!CG18</f>
        <v>20500</v>
      </c>
      <c r="CH18" s="18">
        <f>'C завтраками| Bed and breakfast'!CH18</f>
        <v>20500</v>
      </c>
      <c r="CI18" s="18">
        <f>'C завтраками| Bed and breakfast'!CI18</f>
        <v>20500</v>
      </c>
      <c r="CJ18" s="18">
        <f>'C завтраками| Bed and breakfast'!CJ18</f>
        <v>20500</v>
      </c>
      <c r="CK18" s="18">
        <f>'C завтраками| Bed and breakfast'!CK18</f>
        <v>20500</v>
      </c>
      <c r="CL18" s="18">
        <f>'C завтраками| Bed and breakfast'!CL18</f>
        <v>20500</v>
      </c>
      <c r="CM18" s="18">
        <f>'C завтраками| Bed and breakfast'!CM18</f>
        <v>20500</v>
      </c>
      <c r="CN18" s="18">
        <f>'C завтраками| Bed and breakfast'!CN18</f>
        <v>20500</v>
      </c>
      <c r="CO18" s="18">
        <f>'C завтраками| Bed and breakfast'!CO18</f>
        <v>20500</v>
      </c>
      <c r="CP18" s="18">
        <f>'C завтраками| Bed and breakfast'!CP18</f>
        <v>19800</v>
      </c>
      <c r="CQ18" s="18">
        <f>'C завтраками| Bed and breakfast'!CQ18</f>
        <v>19800</v>
      </c>
      <c r="CR18" s="18">
        <f>'C завтраками| Bed and breakfast'!CR18</f>
        <v>19800</v>
      </c>
      <c r="CS18" s="18">
        <f>'C завтраками| Bed and breakfast'!CS18</f>
        <v>19100</v>
      </c>
      <c r="CT18" s="18">
        <f>'C завтраками| Bed and breakfast'!CT18</f>
        <v>19100</v>
      </c>
      <c r="CU18" s="18">
        <f>'C завтраками| Bed and breakfast'!CU18</f>
        <v>19100</v>
      </c>
      <c r="CV18" s="18">
        <f>'C завтраками| Bed and breakfast'!CV18</f>
        <v>19100</v>
      </c>
      <c r="CW18" s="18">
        <f>'C завтраками| Bed and breakfast'!CW18</f>
        <v>19100</v>
      </c>
      <c r="CX18" s="18">
        <f>'C завтраками| Bed and breakfast'!CX18</f>
        <v>19100</v>
      </c>
      <c r="CY18" s="18">
        <f>'C завтраками| Bed and breakfast'!CY18</f>
        <v>19100</v>
      </c>
      <c r="CZ18" s="18">
        <f>'C завтраками| Bed and breakfast'!CZ18</f>
        <v>18400</v>
      </c>
      <c r="DA18" s="18">
        <f>'C завтраками| Bed and breakfast'!DA18</f>
        <v>18400</v>
      </c>
      <c r="DB18" s="18">
        <f>'C завтраками| Bed and breakfast'!DB18</f>
        <v>18400</v>
      </c>
      <c r="DC18" s="18">
        <f>'C завтраками| Bed and breakfast'!DC18</f>
        <v>16500</v>
      </c>
      <c r="DD18" s="18">
        <f>'C завтраками| Bed and breakfast'!DD18</f>
        <v>16500</v>
      </c>
      <c r="DE18" s="18">
        <f>'C завтраками| Bed and breakfast'!DE18</f>
        <v>16500</v>
      </c>
      <c r="DF18" s="18">
        <f>'C завтраками| Bed and breakfast'!DF18</f>
        <v>16500</v>
      </c>
      <c r="DG18" s="18">
        <f>'C завтраками| Bed and breakfast'!DG18</f>
        <v>16500</v>
      </c>
      <c r="DH18" s="18">
        <f>'C завтраками| Bed and breakfast'!DH18</f>
        <v>16000</v>
      </c>
      <c r="DI18" s="18">
        <f>'C завтраками| Bed and breakfast'!DI18</f>
        <v>16000</v>
      </c>
      <c r="DJ18" s="18">
        <f>'C завтраками| Bed and breakfast'!DJ18</f>
        <v>16000</v>
      </c>
      <c r="DK18" s="18">
        <f>'C завтраками| Bed and breakfast'!DK18</f>
        <v>16000</v>
      </c>
      <c r="DL18" s="18">
        <f>'C завтраками| Bed and breakfast'!DL18</f>
        <v>16000</v>
      </c>
      <c r="DM18" s="18">
        <f>'C завтраками| Bed and breakfast'!DM18</f>
        <v>16000</v>
      </c>
      <c r="DN18" s="18">
        <f>'C завтраками| Bed and breakfast'!DN18</f>
        <v>14000</v>
      </c>
      <c r="DO18" s="18">
        <f>'C завтраками| Bed and breakfast'!DO18</f>
        <v>14000</v>
      </c>
      <c r="DP18" s="18">
        <f>'C завтраками| Bed and breakfast'!DP18</f>
        <v>14000</v>
      </c>
      <c r="DQ18" s="18">
        <f>'C завтраками| Bed and breakfast'!DQ18</f>
        <v>14000</v>
      </c>
      <c r="DR18" s="18">
        <f>'C завтраками| Bed and breakfast'!DR18</f>
        <v>14000</v>
      </c>
      <c r="DS18" s="18">
        <f>'C завтраками| Bed and breakfast'!DS18</f>
        <v>14500</v>
      </c>
      <c r="DT18" s="18">
        <f>'C завтраками| Bed and breakfast'!DT18</f>
        <v>14500</v>
      </c>
      <c r="DU18" s="18">
        <f>'C завтраками| Bed and breakfast'!DU18</f>
        <v>14000</v>
      </c>
      <c r="DV18" s="18">
        <f>'C завтраками| Bed and breakfast'!DV18</f>
        <v>14000</v>
      </c>
      <c r="DW18" s="18">
        <f>'C завтраками| Bed and breakfast'!DW18</f>
        <v>14000</v>
      </c>
      <c r="DX18" s="18">
        <f>'C завтраками| Bed and breakfast'!DX18</f>
        <v>14000</v>
      </c>
      <c r="DY18" s="18">
        <f>'C завтраками| Bed and breakfast'!DY18</f>
        <v>14000</v>
      </c>
      <c r="DZ18" s="18">
        <f>'C завтраками| Bed and breakfast'!DZ18</f>
        <v>14500</v>
      </c>
      <c r="EA18" s="18">
        <f>'C завтраками| Bed and breakfast'!EA18</f>
        <v>14500</v>
      </c>
      <c r="EB18" s="18">
        <f>'C завтраками| Bed and breakfast'!EB18</f>
        <v>14000</v>
      </c>
      <c r="EC18" s="18">
        <f>'C завтраками| Bed and breakfast'!EC18</f>
        <v>14000</v>
      </c>
      <c r="ED18" s="18">
        <f>'C завтраками| Bed and breakfast'!ED18</f>
        <v>14000</v>
      </c>
      <c r="EE18" s="18">
        <f>'C завтраками| Bed and breakfast'!EE18</f>
        <v>14000</v>
      </c>
      <c r="EF18" s="18">
        <f>'C завтраками| Bed and breakfast'!EF18</f>
        <v>15000</v>
      </c>
    </row>
    <row r="19" spans="1:136">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'C завтраками| Bed and breakfast'!B20</f>
        <v>14500</v>
      </c>
      <c r="C20" s="18">
        <f>'C завтраками| Bed and breakfast'!C20</f>
        <v>14500</v>
      </c>
      <c r="D20" s="18">
        <f>'C завтраками| Bed and breakfast'!D20</f>
        <v>14800</v>
      </c>
      <c r="E20" s="18">
        <f>'C завтраками| Bed and breakfast'!E20</f>
        <v>14800</v>
      </c>
      <c r="F20" s="18">
        <f>'C завтраками| Bed and breakfast'!F20</f>
        <v>16900</v>
      </c>
      <c r="G20" s="18">
        <f>'C завтраками| Bed and breakfast'!G20</f>
        <v>16900</v>
      </c>
      <c r="H20" s="18">
        <f>'C завтраками| Bed and breakfast'!H20</f>
        <v>16900</v>
      </c>
      <c r="I20" s="18">
        <f>'C завтраками| Bed and breakfast'!I20</f>
        <v>18200</v>
      </c>
      <c r="J20" s="18">
        <f>'C завтраками| Bed and breakfast'!J20</f>
        <v>18200</v>
      </c>
      <c r="K20" s="18">
        <f>'C завтраками| Bed and breakfast'!K20</f>
        <v>19600</v>
      </c>
      <c r="L20" s="18">
        <f>'C завтраками| Bed and breakfast'!L20</f>
        <v>22200</v>
      </c>
      <c r="M20" s="18">
        <f>'C завтраками| Bed and breakfast'!M20</f>
        <v>20000</v>
      </c>
      <c r="N20" s="18">
        <f>'C завтраками| Bed and breakfast'!N20</f>
        <v>31400</v>
      </c>
      <c r="O20" s="18">
        <f>'C завтраками| Bed and breakfast'!O20</f>
        <v>36200</v>
      </c>
      <c r="P20" s="18">
        <f>'C завтраками| Bed and breakfast'!P20</f>
        <v>44000</v>
      </c>
      <c r="Q20" s="18">
        <f>'C завтраками| Bed and breakfast'!Q20</f>
        <v>44000</v>
      </c>
      <c r="R20" s="18">
        <f>'C завтраками| Bed and breakfast'!R20</f>
        <v>42700</v>
      </c>
      <c r="S20" s="18">
        <f>'C завтраками| Bed and breakfast'!S20</f>
        <v>42700</v>
      </c>
      <c r="T20" s="18">
        <f>'C завтраками| Bed and breakfast'!T20</f>
        <v>46500</v>
      </c>
      <c r="U20" s="18">
        <f>'C завтраками| Bed and breakfast'!U20</f>
        <v>46500</v>
      </c>
      <c r="V20" s="18">
        <f>'C завтраками| Bed and breakfast'!V20</f>
        <v>45000</v>
      </c>
      <c r="W20" s="18">
        <f>'C завтраками| Bed and breakfast'!W20</f>
        <v>45000</v>
      </c>
      <c r="X20" s="18">
        <f>'C завтраками| Bed and breakfast'!X20</f>
        <v>41400</v>
      </c>
      <c r="Y20" s="18">
        <f>'C завтраками| Bed and breakfast'!Y20</f>
        <v>33450</v>
      </c>
      <c r="Z20" s="18">
        <f>'C завтраками| Bed and breakfast'!Z20</f>
        <v>27450</v>
      </c>
      <c r="AA20" s="18">
        <f>'C завтраками| Bed and breakfast'!AA20</f>
        <v>26750</v>
      </c>
      <c r="AB20" s="18">
        <f>'C завтраками| Bed and breakfast'!AB20</f>
        <v>26750</v>
      </c>
      <c r="AC20" s="18">
        <f>'C завтраками| Bed and breakfast'!AC20</f>
        <v>26750</v>
      </c>
      <c r="AD20" s="18">
        <f>'C завтраками| Bed and breakfast'!AD20</f>
        <v>26050</v>
      </c>
      <c r="AE20" s="18">
        <f>'C завтраками| Bed and breakfast'!AE20</f>
        <v>26050</v>
      </c>
      <c r="AF20" s="18">
        <f>'C завтраками| Bed and breakfast'!AF20</f>
        <v>23450</v>
      </c>
      <c r="AG20" s="18">
        <f>'C завтраками| Bed and breakfast'!AG20</f>
        <v>23450</v>
      </c>
      <c r="AH20" s="18">
        <f>'C завтраками| Bed and breakfast'!AH20</f>
        <v>23450</v>
      </c>
      <c r="AI20" s="18">
        <f>'C завтраками| Bed and breakfast'!AI20</f>
        <v>23450</v>
      </c>
      <c r="AJ20" s="18">
        <f>'C завтраками| Bed and breakfast'!AJ20</f>
        <v>26250</v>
      </c>
      <c r="AK20" s="18">
        <f>'C завтраками| Bed and breakfast'!AK20</f>
        <v>26250</v>
      </c>
      <c r="AL20" s="18">
        <f>'C завтраками| Bed and breakfast'!AL20</f>
        <v>28950</v>
      </c>
      <c r="AM20" s="18">
        <f>'C завтраками| Bed and breakfast'!AM20</f>
        <v>28950</v>
      </c>
      <c r="AN20" s="18">
        <f>'C завтраками| Bed and breakfast'!AN20</f>
        <v>31950</v>
      </c>
      <c r="AO20" s="18">
        <f>'C завтраками| Bed and breakfast'!AO20</f>
        <v>31950</v>
      </c>
      <c r="AP20" s="18">
        <f>'C завтраками| Bed and breakfast'!AP20</f>
        <v>28950</v>
      </c>
      <c r="AQ20" s="18">
        <f>'C завтраками| Bed and breakfast'!AQ20</f>
        <v>28950</v>
      </c>
      <c r="AR20" s="18">
        <f>'C завтраками| Bed and breakfast'!AR20</f>
        <v>30450</v>
      </c>
      <c r="AS20" s="18">
        <f>'C завтраками| Bed and breakfast'!AS20</f>
        <v>30450</v>
      </c>
      <c r="AT20" s="18">
        <f>'C завтраками| Bed and breakfast'!AT20</f>
        <v>30450</v>
      </c>
      <c r="AU20" s="18">
        <f>'C завтраками| Bed and breakfast'!AU20</f>
        <v>30450</v>
      </c>
      <c r="AV20" s="18">
        <f>'C завтраками| Bed and breakfast'!AV20</f>
        <v>30450</v>
      </c>
      <c r="AW20" s="18">
        <f>'C завтраками| Bed and breakfast'!AW20</f>
        <v>30450</v>
      </c>
      <c r="AX20" s="18">
        <f>'C завтраками| Bed and breakfast'!AX20</f>
        <v>31950</v>
      </c>
      <c r="AY20" s="18">
        <f>'C завтраками| Bed and breakfast'!AY20</f>
        <v>31950</v>
      </c>
      <c r="AZ20" s="18">
        <f>'C завтраками| Bed and breakfast'!AZ20</f>
        <v>31950</v>
      </c>
      <c r="BA20" s="18">
        <f>'C завтраками| Bed and breakfast'!BA20</f>
        <v>28950</v>
      </c>
      <c r="BB20" s="18">
        <f>'C завтраками| Bed and breakfast'!BB20</f>
        <v>28950</v>
      </c>
      <c r="BC20" s="18">
        <f>'C завтраками| Bed and breakfast'!BC20</f>
        <v>28950</v>
      </c>
      <c r="BD20" s="18">
        <f>'C завтраками| Bed and breakfast'!BD20</f>
        <v>28950</v>
      </c>
      <c r="BE20" s="18">
        <f>'C завтраками| Bed and breakfast'!BE20</f>
        <v>28950</v>
      </c>
      <c r="BF20" s="18">
        <f>'C завтраками| Bed and breakfast'!BF20</f>
        <v>30450</v>
      </c>
      <c r="BG20" s="18">
        <f>'C завтраками| Bed and breakfast'!BG20</f>
        <v>30450</v>
      </c>
      <c r="BH20" s="18">
        <f>'C завтраками| Bed and breakfast'!BH20</f>
        <v>30450</v>
      </c>
      <c r="BI20" s="18">
        <f>'C завтраками| Bed and breakfast'!BI20</f>
        <v>33450</v>
      </c>
      <c r="BJ20" s="18">
        <f>'C завтраками| Bed and breakfast'!BJ20</f>
        <v>33450</v>
      </c>
      <c r="BK20" s="18">
        <f>'C завтраками| Bed and breakfast'!BK20</f>
        <v>33450</v>
      </c>
      <c r="BL20" s="18">
        <f>'C завтраками| Bed and breakfast'!BL20</f>
        <v>33450</v>
      </c>
      <c r="BM20" s="18">
        <f>'C завтраками| Bed and breakfast'!BM20</f>
        <v>33450</v>
      </c>
      <c r="BN20" s="18">
        <f>'C завтраками| Bed and breakfast'!BN20</f>
        <v>33450</v>
      </c>
      <c r="BO20" s="18">
        <f>'C завтраками| Bed and breakfast'!BO20</f>
        <v>35850</v>
      </c>
      <c r="BP20" s="18">
        <f>'C завтраками| Bed and breakfast'!BP20</f>
        <v>35850</v>
      </c>
      <c r="BQ20" s="18">
        <f>'C завтраками| Bed and breakfast'!BQ20</f>
        <v>39750</v>
      </c>
      <c r="BR20" s="18">
        <f>'C завтраками| Bed and breakfast'!BR20</f>
        <v>42250</v>
      </c>
      <c r="BS20" s="18">
        <f>'C завтраками| Bed and breakfast'!BS20</f>
        <v>42250</v>
      </c>
      <c r="BT20" s="18">
        <f>'C завтраками| Bed and breakfast'!BT20</f>
        <v>42250</v>
      </c>
      <c r="BU20" s="18">
        <f>'C завтраками| Bed and breakfast'!BU20</f>
        <v>42250</v>
      </c>
      <c r="BV20" s="18">
        <f>'C завтраками| Bed and breakfast'!BV20</f>
        <v>42250</v>
      </c>
      <c r="BW20" s="18">
        <f>'C завтраками| Bed and breakfast'!BW20</f>
        <v>33450</v>
      </c>
      <c r="BX20" s="18">
        <f>'C завтраками| Bed and breakfast'!BX20</f>
        <v>28950</v>
      </c>
      <c r="BY20" s="18">
        <f>'C завтраками| Bed and breakfast'!BY20</f>
        <v>28950</v>
      </c>
      <c r="BZ20" s="18">
        <f>'C завтраками| Bed and breakfast'!BZ20</f>
        <v>27450</v>
      </c>
      <c r="CA20" s="18">
        <f>'C завтраками| Bed and breakfast'!CA20</f>
        <v>27450</v>
      </c>
      <c r="CB20" s="18">
        <f>'C завтраками| Bed and breakfast'!CB20</f>
        <v>27450</v>
      </c>
      <c r="CC20" s="18">
        <f>'C завтраками| Bed and breakfast'!CC20</f>
        <v>28950</v>
      </c>
      <c r="CD20" s="18">
        <f>'C завтраками| Bed and breakfast'!CD20</f>
        <v>28950</v>
      </c>
      <c r="CE20" s="18">
        <f>'C завтраками| Bed and breakfast'!CE20</f>
        <v>28950</v>
      </c>
      <c r="CF20" s="18">
        <f>'C завтраками| Bed and breakfast'!CF20</f>
        <v>25350</v>
      </c>
      <c r="CG20" s="18">
        <f>'C завтраками| Bed and breakfast'!CG20</f>
        <v>20650</v>
      </c>
      <c r="CH20" s="18">
        <f>'C завтраками| Bed and breakfast'!CH20</f>
        <v>20650</v>
      </c>
      <c r="CI20" s="18">
        <f>'C завтраками| Bed and breakfast'!CI20</f>
        <v>20650</v>
      </c>
      <c r="CJ20" s="18">
        <f>'C завтраками| Bed and breakfast'!CJ20</f>
        <v>20650</v>
      </c>
      <c r="CK20" s="18">
        <f>'C завтраками| Bed and breakfast'!CK20</f>
        <v>20650</v>
      </c>
      <c r="CL20" s="18">
        <f>'C завтраками| Bed and breakfast'!CL20</f>
        <v>20650</v>
      </c>
      <c r="CM20" s="18">
        <f>'C завтраками| Bed and breakfast'!CM20</f>
        <v>20650</v>
      </c>
      <c r="CN20" s="18">
        <f>'C завтраками| Bed and breakfast'!CN20</f>
        <v>20650</v>
      </c>
      <c r="CO20" s="18">
        <f>'C завтраками| Bed and breakfast'!CO20</f>
        <v>20650</v>
      </c>
      <c r="CP20" s="18">
        <f>'C завтраками| Bed and breakfast'!CP20</f>
        <v>19950</v>
      </c>
      <c r="CQ20" s="18">
        <f>'C завтраками| Bed and breakfast'!CQ20</f>
        <v>19950</v>
      </c>
      <c r="CR20" s="18">
        <f>'C завтраками| Bed and breakfast'!CR20</f>
        <v>19950</v>
      </c>
      <c r="CS20" s="18">
        <f>'C завтраками| Bed and breakfast'!CS20</f>
        <v>19250</v>
      </c>
      <c r="CT20" s="18">
        <f>'C завтраками| Bed and breakfast'!CT20</f>
        <v>19250</v>
      </c>
      <c r="CU20" s="18">
        <f>'C завтраками| Bed and breakfast'!CU20</f>
        <v>19250</v>
      </c>
      <c r="CV20" s="18">
        <f>'C завтраками| Bed and breakfast'!CV20</f>
        <v>19250</v>
      </c>
      <c r="CW20" s="18">
        <f>'C завтраками| Bed and breakfast'!CW20</f>
        <v>19250</v>
      </c>
      <c r="CX20" s="18">
        <f>'C завтраками| Bed and breakfast'!CX20</f>
        <v>19250</v>
      </c>
      <c r="CY20" s="18">
        <f>'C завтраками| Bed and breakfast'!CY20</f>
        <v>19250</v>
      </c>
      <c r="CZ20" s="18">
        <f>'C завтраками| Bed and breakfast'!CZ20</f>
        <v>18550</v>
      </c>
      <c r="DA20" s="18">
        <f>'C завтраками| Bed and breakfast'!DA20</f>
        <v>18550</v>
      </c>
      <c r="DB20" s="18">
        <f>'C завтраками| Bed and breakfast'!DB20</f>
        <v>18550</v>
      </c>
      <c r="DC20" s="18">
        <f>'C завтраками| Bed and breakfast'!DC20</f>
        <v>17850</v>
      </c>
      <c r="DD20" s="18">
        <f>'C завтраками| Bed and breakfast'!DD20</f>
        <v>17850</v>
      </c>
      <c r="DE20" s="18">
        <f>'C завтраками| Bed and breakfast'!DE20</f>
        <v>17850</v>
      </c>
      <c r="DF20" s="18">
        <f>'C завтраками| Bed and breakfast'!DF20</f>
        <v>17850</v>
      </c>
      <c r="DG20" s="18">
        <f>'C завтраками| Bed and breakfast'!DG20</f>
        <v>17850</v>
      </c>
      <c r="DH20" s="18">
        <f>'C завтраками| Bed and breakfast'!DH20</f>
        <v>17350</v>
      </c>
      <c r="DI20" s="18">
        <f>'C завтраками| Bed and breakfast'!DI20</f>
        <v>17350</v>
      </c>
      <c r="DJ20" s="18">
        <f>'C завтраками| Bed and breakfast'!DJ20</f>
        <v>17350</v>
      </c>
      <c r="DK20" s="18">
        <f>'C завтраками| Bed and breakfast'!DK20</f>
        <v>17350</v>
      </c>
      <c r="DL20" s="18">
        <f>'C завтраками| Bed and breakfast'!DL20</f>
        <v>17350</v>
      </c>
      <c r="DM20" s="18">
        <f>'C завтраками| Bed and breakfast'!DM20</f>
        <v>17350</v>
      </c>
      <c r="DN20" s="18">
        <f>'C завтраками| Bed and breakfast'!DN20</f>
        <v>15350</v>
      </c>
      <c r="DO20" s="18">
        <f>'C завтраками| Bed and breakfast'!DO20</f>
        <v>15350</v>
      </c>
      <c r="DP20" s="18">
        <f>'C завтраками| Bed and breakfast'!DP20</f>
        <v>15350</v>
      </c>
      <c r="DQ20" s="18">
        <f>'C завтраками| Bed and breakfast'!DQ20</f>
        <v>15350</v>
      </c>
      <c r="DR20" s="18">
        <f>'C завтраками| Bed and breakfast'!DR20</f>
        <v>15350</v>
      </c>
      <c r="DS20" s="18">
        <f>'C завтраками| Bed and breakfast'!DS20</f>
        <v>15850</v>
      </c>
      <c r="DT20" s="18">
        <f>'C завтраками| Bed and breakfast'!DT20</f>
        <v>15850</v>
      </c>
      <c r="DU20" s="18">
        <f>'C завтраками| Bed and breakfast'!DU20</f>
        <v>15350</v>
      </c>
      <c r="DV20" s="18">
        <f>'C завтраками| Bed and breakfast'!DV20</f>
        <v>15350</v>
      </c>
      <c r="DW20" s="18">
        <f>'C завтраками| Bed and breakfast'!DW20</f>
        <v>15350</v>
      </c>
      <c r="DX20" s="18">
        <f>'C завтраками| Bed and breakfast'!DX20</f>
        <v>15350</v>
      </c>
      <c r="DY20" s="18">
        <f>'C завтраками| Bed and breakfast'!DY20</f>
        <v>15350</v>
      </c>
      <c r="DZ20" s="18">
        <f>'C завтраками| Bed and breakfast'!DZ20</f>
        <v>15850</v>
      </c>
      <c r="EA20" s="18">
        <f>'C завтраками| Bed and breakfast'!EA20</f>
        <v>15850</v>
      </c>
      <c r="EB20" s="18">
        <f>'C завтраками| Bed and breakfast'!EB20</f>
        <v>15350</v>
      </c>
      <c r="EC20" s="18">
        <f>'C завтраками| Bed and breakfast'!EC20</f>
        <v>15350</v>
      </c>
      <c r="ED20" s="18">
        <f>'C завтраками| Bed and breakfast'!ED20</f>
        <v>15350</v>
      </c>
      <c r="EE20" s="18">
        <f>'C завтраками| Bed and breakfast'!EE20</f>
        <v>15350</v>
      </c>
      <c r="EF20" s="18">
        <f>'C завтраками| Bed and breakfast'!EF20</f>
        <v>16350</v>
      </c>
    </row>
    <row r="21" spans="1:136">
      <c r="A21" s="10">
        <v>2</v>
      </c>
      <c r="B21" s="18">
        <f>'C завтраками| Bed and breakfast'!B21</f>
        <v>16000</v>
      </c>
      <c r="C21" s="18">
        <f>'C завтраками| Bed and breakfast'!C21</f>
        <v>16000</v>
      </c>
      <c r="D21" s="18">
        <f>'C завтраками| Bed and breakfast'!D21</f>
        <v>16300</v>
      </c>
      <c r="E21" s="18">
        <f>'C завтраками| Bed and breakfast'!E21</f>
        <v>16300</v>
      </c>
      <c r="F21" s="18">
        <f>'C завтраками| Bed and breakfast'!F21</f>
        <v>18400</v>
      </c>
      <c r="G21" s="18">
        <f>'C завтраками| Bed and breakfast'!G21</f>
        <v>18400</v>
      </c>
      <c r="H21" s="18">
        <f>'C завтраками| Bed and breakfast'!H21</f>
        <v>18400</v>
      </c>
      <c r="I21" s="18">
        <f>'C завтраками| Bed and breakfast'!I21</f>
        <v>19700</v>
      </c>
      <c r="J21" s="18">
        <f>'C завтраками| Bed and breakfast'!J21</f>
        <v>19700</v>
      </c>
      <c r="K21" s="18">
        <f>'C завтраками| Bed and breakfast'!K21</f>
        <v>21100</v>
      </c>
      <c r="L21" s="18">
        <f>'C завтраками| Bed and breakfast'!L21</f>
        <v>23700</v>
      </c>
      <c r="M21" s="18">
        <f>'C завтраками| Bed and breakfast'!M21</f>
        <v>21500</v>
      </c>
      <c r="N21" s="18">
        <f>'C завтраками| Bed and breakfast'!N21</f>
        <v>33400</v>
      </c>
      <c r="O21" s="18">
        <f>'C завтраками| Bed and breakfast'!O21</f>
        <v>38200</v>
      </c>
      <c r="P21" s="18">
        <f>'C завтраками| Bed and breakfast'!P21</f>
        <v>46000</v>
      </c>
      <c r="Q21" s="18">
        <f>'C завтраками| Bed and breakfast'!Q21</f>
        <v>46000</v>
      </c>
      <c r="R21" s="18">
        <f>'C завтраками| Bed and breakfast'!R21</f>
        <v>44700</v>
      </c>
      <c r="S21" s="18">
        <f>'C завтраками| Bed and breakfast'!S21</f>
        <v>44700</v>
      </c>
      <c r="T21" s="18">
        <f>'C завтраками| Bed and breakfast'!T21</f>
        <v>48500</v>
      </c>
      <c r="U21" s="18">
        <f>'C завтраками| Bed and breakfast'!U21</f>
        <v>48500</v>
      </c>
      <c r="V21" s="18">
        <f>'C завтраками| Bed and breakfast'!V21</f>
        <v>47000</v>
      </c>
      <c r="W21" s="18">
        <f>'C завтраками| Bed and breakfast'!W21</f>
        <v>47000</v>
      </c>
      <c r="X21" s="18">
        <f>'C завтраками| Bed and breakfast'!X21</f>
        <v>43400</v>
      </c>
      <c r="Y21" s="18">
        <f>'C завтраками| Bed and breakfast'!Y21</f>
        <v>35300</v>
      </c>
      <c r="Z21" s="18">
        <f>'C завтраками| Bed and breakfast'!Z21</f>
        <v>29300</v>
      </c>
      <c r="AA21" s="18">
        <f>'C завтраками| Bed and breakfast'!AA21</f>
        <v>28600</v>
      </c>
      <c r="AB21" s="18">
        <f>'C завтраками| Bed and breakfast'!AB21</f>
        <v>28600</v>
      </c>
      <c r="AC21" s="18">
        <f>'C завтраками| Bed and breakfast'!AC21</f>
        <v>28600</v>
      </c>
      <c r="AD21" s="18">
        <f>'C завтраками| Bed and breakfast'!AD21</f>
        <v>27900</v>
      </c>
      <c r="AE21" s="18">
        <f>'C завтраками| Bed and breakfast'!AE21</f>
        <v>27900</v>
      </c>
      <c r="AF21" s="18">
        <f>'C завтраками| Bed and breakfast'!AF21</f>
        <v>25300</v>
      </c>
      <c r="AG21" s="18">
        <f>'C завтраками| Bed and breakfast'!AG21</f>
        <v>25300</v>
      </c>
      <c r="AH21" s="18">
        <f>'C завтраками| Bed and breakfast'!AH21</f>
        <v>25300</v>
      </c>
      <c r="AI21" s="18">
        <f>'C завтраками| Bed and breakfast'!AI21</f>
        <v>25300</v>
      </c>
      <c r="AJ21" s="18">
        <f>'C завтраками| Bed and breakfast'!AJ21</f>
        <v>28100</v>
      </c>
      <c r="AK21" s="18">
        <f>'C завтраками| Bed and breakfast'!AK21</f>
        <v>28100</v>
      </c>
      <c r="AL21" s="18">
        <f>'C завтраками| Bed and breakfast'!AL21</f>
        <v>30800</v>
      </c>
      <c r="AM21" s="18">
        <f>'C завтраками| Bed and breakfast'!AM21</f>
        <v>30800</v>
      </c>
      <c r="AN21" s="18">
        <f>'C завтраками| Bed and breakfast'!AN21</f>
        <v>33800</v>
      </c>
      <c r="AO21" s="18">
        <f>'C завтраками| Bed and breakfast'!AO21</f>
        <v>33800</v>
      </c>
      <c r="AP21" s="18">
        <f>'C завтраками| Bed and breakfast'!AP21</f>
        <v>30800</v>
      </c>
      <c r="AQ21" s="18">
        <f>'C завтраками| Bed and breakfast'!AQ21</f>
        <v>30800</v>
      </c>
      <c r="AR21" s="18">
        <f>'C завтраками| Bed and breakfast'!AR21</f>
        <v>32300</v>
      </c>
      <c r="AS21" s="18">
        <f>'C завтраками| Bed and breakfast'!AS21</f>
        <v>32300</v>
      </c>
      <c r="AT21" s="18">
        <f>'C завтраками| Bed and breakfast'!AT21</f>
        <v>32300</v>
      </c>
      <c r="AU21" s="18">
        <f>'C завтраками| Bed and breakfast'!AU21</f>
        <v>32300</v>
      </c>
      <c r="AV21" s="18">
        <f>'C завтраками| Bed and breakfast'!AV21</f>
        <v>32300</v>
      </c>
      <c r="AW21" s="18">
        <f>'C завтраками| Bed and breakfast'!AW21</f>
        <v>32300</v>
      </c>
      <c r="AX21" s="18">
        <f>'C завтраками| Bed and breakfast'!AX21</f>
        <v>33800</v>
      </c>
      <c r="AY21" s="18">
        <f>'C завтраками| Bed and breakfast'!AY21</f>
        <v>33800</v>
      </c>
      <c r="AZ21" s="18">
        <f>'C завтраками| Bed and breakfast'!AZ21</f>
        <v>33800</v>
      </c>
      <c r="BA21" s="18">
        <f>'C завтраками| Bed and breakfast'!BA21</f>
        <v>30800</v>
      </c>
      <c r="BB21" s="18">
        <f>'C завтраками| Bed and breakfast'!BB21</f>
        <v>30800</v>
      </c>
      <c r="BC21" s="18">
        <f>'C завтраками| Bed and breakfast'!BC21</f>
        <v>30800</v>
      </c>
      <c r="BD21" s="18">
        <f>'C завтраками| Bed and breakfast'!BD21</f>
        <v>30800</v>
      </c>
      <c r="BE21" s="18">
        <f>'C завтраками| Bed and breakfast'!BE21</f>
        <v>30800</v>
      </c>
      <c r="BF21" s="18">
        <f>'C завтраками| Bed and breakfast'!BF21</f>
        <v>32300</v>
      </c>
      <c r="BG21" s="18">
        <f>'C завтраками| Bed and breakfast'!BG21</f>
        <v>32300</v>
      </c>
      <c r="BH21" s="18">
        <f>'C завтраками| Bed and breakfast'!BH21</f>
        <v>32300</v>
      </c>
      <c r="BI21" s="18">
        <f>'C завтраками| Bed and breakfast'!BI21</f>
        <v>35300</v>
      </c>
      <c r="BJ21" s="18">
        <f>'C завтраками| Bed and breakfast'!BJ21</f>
        <v>35300</v>
      </c>
      <c r="BK21" s="18">
        <f>'C завтраками| Bed and breakfast'!BK21</f>
        <v>35300</v>
      </c>
      <c r="BL21" s="18">
        <f>'C завтраками| Bed and breakfast'!BL21</f>
        <v>35300</v>
      </c>
      <c r="BM21" s="18">
        <f>'C завтраками| Bed and breakfast'!BM21</f>
        <v>35300</v>
      </c>
      <c r="BN21" s="18">
        <f>'C завтраками| Bed and breakfast'!BN21</f>
        <v>35300</v>
      </c>
      <c r="BO21" s="18">
        <f>'C завтраками| Bed and breakfast'!BO21</f>
        <v>37700</v>
      </c>
      <c r="BP21" s="18">
        <f>'C завтраками| Bed and breakfast'!BP21</f>
        <v>37700</v>
      </c>
      <c r="BQ21" s="18">
        <f>'C завтраками| Bed and breakfast'!BQ21</f>
        <v>41600</v>
      </c>
      <c r="BR21" s="18">
        <f>'C завтраками| Bed and breakfast'!BR21</f>
        <v>44100</v>
      </c>
      <c r="BS21" s="18">
        <f>'C завтраками| Bed and breakfast'!BS21</f>
        <v>44100</v>
      </c>
      <c r="BT21" s="18">
        <f>'C завтраками| Bed and breakfast'!BT21</f>
        <v>44100</v>
      </c>
      <c r="BU21" s="18">
        <f>'C завтраками| Bed and breakfast'!BU21</f>
        <v>44100</v>
      </c>
      <c r="BV21" s="18">
        <f>'C завтраками| Bed and breakfast'!BV21</f>
        <v>44100</v>
      </c>
      <c r="BW21" s="18">
        <f>'C завтраками| Bed and breakfast'!BW21</f>
        <v>35300</v>
      </c>
      <c r="BX21" s="18">
        <f>'C завтраками| Bed and breakfast'!BX21</f>
        <v>30800</v>
      </c>
      <c r="BY21" s="18">
        <f>'C завтраками| Bed and breakfast'!BY21</f>
        <v>30800</v>
      </c>
      <c r="BZ21" s="18">
        <f>'C завтраками| Bed and breakfast'!BZ21</f>
        <v>29300</v>
      </c>
      <c r="CA21" s="18">
        <f>'C завтраками| Bed and breakfast'!CA21</f>
        <v>29300</v>
      </c>
      <c r="CB21" s="18">
        <f>'C завтраками| Bed and breakfast'!CB21</f>
        <v>29300</v>
      </c>
      <c r="CC21" s="18">
        <f>'C завтраками| Bed and breakfast'!CC21</f>
        <v>30800</v>
      </c>
      <c r="CD21" s="18">
        <f>'C завтраками| Bed and breakfast'!CD21</f>
        <v>30800</v>
      </c>
      <c r="CE21" s="18">
        <f>'C завтраками| Bed and breakfast'!CE21</f>
        <v>30800</v>
      </c>
      <c r="CF21" s="18">
        <f>'C завтраками| Bed and breakfast'!CF21</f>
        <v>27200</v>
      </c>
      <c r="CG21" s="18">
        <f>'C завтраками| Bed and breakfast'!CG21</f>
        <v>22500</v>
      </c>
      <c r="CH21" s="18">
        <f>'C завтраками| Bed and breakfast'!CH21</f>
        <v>22500</v>
      </c>
      <c r="CI21" s="18">
        <f>'C завтраками| Bed and breakfast'!CI21</f>
        <v>22500</v>
      </c>
      <c r="CJ21" s="18">
        <f>'C завтраками| Bed and breakfast'!CJ21</f>
        <v>22500</v>
      </c>
      <c r="CK21" s="18">
        <f>'C завтраками| Bed and breakfast'!CK21</f>
        <v>22500</v>
      </c>
      <c r="CL21" s="18">
        <f>'C завтраками| Bed and breakfast'!CL21</f>
        <v>22500</v>
      </c>
      <c r="CM21" s="18">
        <f>'C завтраками| Bed and breakfast'!CM21</f>
        <v>22500</v>
      </c>
      <c r="CN21" s="18">
        <f>'C завтраками| Bed and breakfast'!CN21</f>
        <v>22500</v>
      </c>
      <c r="CO21" s="18">
        <f>'C завтраками| Bed and breakfast'!CO21</f>
        <v>22500</v>
      </c>
      <c r="CP21" s="18">
        <f>'C завтраками| Bed and breakfast'!CP21</f>
        <v>21800</v>
      </c>
      <c r="CQ21" s="18">
        <f>'C завтраками| Bed and breakfast'!CQ21</f>
        <v>21800</v>
      </c>
      <c r="CR21" s="18">
        <f>'C завтраками| Bed and breakfast'!CR21</f>
        <v>21800</v>
      </c>
      <c r="CS21" s="18">
        <f>'C завтраками| Bed and breakfast'!CS21</f>
        <v>21100</v>
      </c>
      <c r="CT21" s="18">
        <f>'C завтраками| Bed and breakfast'!CT21</f>
        <v>21100</v>
      </c>
      <c r="CU21" s="18">
        <f>'C завтраками| Bed and breakfast'!CU21</f>
        <v>21100</v>
      </c>
      <c r="CV21" s="18">
        <f>'C завтраками| Bed and breakfast'!CV21</f>
        <v>21100</v>
      </c>
      <c r="CW21" s="18">
        <f>'C завтраками| Bed and breakfast'!CW21</f>
        <v>21100</v>
      </c>
      <c r="CX21" s="18">
        <f>'C завтраками| Bed and breakfast'!CX21</f>
        <v>21100</v>
      </c>
      <c r="CY21" s="18">
        <f>'C завтраками| Bed and breakfast'!CY21</f>
        <v>21100</v>
      </c>
      <c r="CZ21" s="18">
        <f>'C завтраками| Bed and breakfast'!CZ21</f>
        <v>20400</v>
      </c>
      <c r="DA21" s="18">
        <f>'C завтраками| Bed and breakfast'!DA21</f>
        <v>20400</v>
      </c>
      <c r="DB21" s="18">
        <f>'C завтраками| Bed and breakfast'!DB21</f>
        <v>20400</v>
      </c>
      <c r="DC21" s="18">
        <f>'C завтраками| Bed and breakfast'!DC21</f>
        <v>19500</v>
      </c>
      <c r="DD21" s="18">
        <f>'C завтраками| Bed and breakfast'!DD21</f>
        <v>19500</v>
      </c>
      <c r="DE21" s="18">
        <f>'C завтраками| Bed and breakfast'!DE21</f>
        <v>19500</v>
      </c>
      <c r="DF21" s="18">
        <f>'C завтраками| Bed and breakfast'!DF21</f>
        <v>19500</v>
      </c>
      <c r="DG21" s="18">
        <f>'C завтраками| Bed and breakfast'!DG21</f>
        <v>19500</v>
      </c>
      <c r="DH21" s="18">
        <f>'C завтраками| Bed and breakfast'!DH21</f>
        <v>19000</v>
      </c>
      <c r="DI21" s="18">
        <f>'C завтраками| Bed and breakfast'!DI21</f>
        <v>19000</v>
      </c>
      <c r="DJ21" s="18">
        <f>'C завтраками| Bed and breakfast'!DJ21</f>
        <v>19000</v>
      </c>
      <c r="DK21" s="18">
        <f>'C завтраками| Bed and breakfast'!DK21</f>
        <v>19000</v>
      </c>
      <c r="DL21" s="18">
        <f>'C завтраками| Bed and breakfast'!DL21</f>
        <v>19000</v>
      </c>
      <c r="DM21" s="18">
        <f>'C завтраками| Bed and breakfast'!DM21</f>
        <v>19000</v>
      </c>
      <c r="DN21" s="18">
        <f>'C завтраками| Bed and breakfast'!DN21</f>
        <v>17000</v>
      </c>
      <c r="DO21" s="18">
        <f>'C завтраками| Bed and breakfast'!DO21</f>
        <v>17000</v>
      </c>
      <c r="DP21" s="18">
        <f>'C завтраками| Bed and breakfast'!DP21</f>
        <v>17000</v>
      </c>
      <c r="DQ21" s="18">
        <f>'C завтраками| Bed and breakfast'!DQ21</f>
        <v>17000</v>
      </c>
      <c r="DR21" s="18">
        <f>'C завтраками| Bed and breakfast'!DR21</f>
        <v>17000</v>
      </c>
      <c r="DS21" s="18">
        <f>'C завтраками| Bed and breakfast'!DS21</f>
        <v>17500</v>
      </c>
      <c r="DT21" s="18">
        <f>'C завтраками| Bed and breakfast'!DT21</f>
        <v>17500</v>
      </c>
      <c r="DU21" s="18">
        <f>'C завтраками| Bed and breakfast'!DU21</f>
        <v>17000</v>
      </c>
      <c r="DV21" s="18">
        <f>'C завтраками| Bed and breakfast'!DV21</f>
        <v>17000</v>
      </c>
      <c r="DW21" s="18">
        <f>'C завтраками| Bed and breakfast'!DW21</f>
        <v>17000</v>
      </c>
      <c r="DX21" s="18">
        <f>'C завтраками| Bed and breakfast'!DX21</f>
        <v>17000</v>
      </c>
      <c r="DY21" s="18">
        <f>'C завтраками| Bed and breakfast'!DY21</f>
        <v>17000</v>
      </c>
      <c r="DZ21" s="18">
        <f>'C завтраками| Bed and breakfast'!DZ21</f>
        <v>17500</v>
      </c>
      <c r="EA21" s="18">
        <f>'C завтраками| Bed and breakfast'!EA21</f>
        <v>17500</v>
      </c>
      <c r="EB21" s="18">
        <f>'C завтраками| Bed and breakfast'!EB21</f>
        <v>17000</v>
      </c>
      <c r="EC21" s="18">
        <f>'C завтраками| Bed and breakfast'!EC21</f>
        <v>17000</v>
      </c>
      <c r="ED21" s="18">
        <f>'C завтраками| Bed and breakfast'!ED21</f>
        <v>17000</v>
      </c>
      <c r="EE21" s="18">
        <f>'C завтраками| Bed and breakfast'!EE21</f>
        <v>17000</v>
      </c>
      <c r="EF21" s="18">
        <f>'C завтраками| Bed and breakfast'!EF21</f>
        <v>18000</v>
      </c>
    </row>
    <row r="22" spans="1:136">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'C завтраками| Bed and breakfast'!B23</f>
        <v>53500</v>
      </c>
      <c r="C23" s="18">
        <f>'C завтраками| Bed and breakfast'!C23</f>
        <v>53500</v>
      </c>
      <c r="D23" s="18">
        <f>'C завтраками| Bed and breakfast'!D23</f>
        <v>53800</v>
      </c>
      <c r="E23" s="18">
        <f>'C завтраками| Bed and breakfast'!E23</f>
        <v>53800</v>
      </c>
      <c r="F23" s="18">
        <f>'C завтраками| Bed and breakfast'!F23</f>
        <v>55900</v>
      </c>
      <c r="G23" s="18">
        <f>'C завтраками| Bed and breakfast'!G23</f>
        <v>55900</v>
      </c>
      <c r="H23" s="18">
        <f>'C завтраками| Bed and breakfast'!H23</f>
        <v>55900</v>
      </c>
      <c r="I23" s="18">
        <f>'C завтраками| Bed and breakfast'!I23</f>
        <v>57200</v>
      </c>
      <c r="J23" s="18">
        <f>'C завтраками| Bed and breakfast'!J23</f>
        <v>57200</v>
      </c>
      <c r="K23" s="18">
        <f>'C завтраками| Bed and breakfast'!K23</f>
        <v>58600</v>
      </c>
      <c r="L23" s="18">
        <f>'C завтраками| Bed and breakfast'!L23</f>
        <v>61200</v>
      </c>
      <c r="M23" s="18">
        <f>'C завтраками| Bed and breakfast'!M23</f>
        <v>59000</v>
      </c>
      <c r="N23" s="18">
        <f>'C завтраками| Bed and breakfast'!N23</f>
        <v>115900</v>
      </c>
      <c r="O23" s="18">
        <f>'C завтраками| Bed and breakfast'!O23</f>
        <v>120700</v>
      </c>
      <c r="P23" s="18">
        <f>'C завтраками| Bed and breakfast'!P23</f>
        <v>128500</v>
      </c>
      <c r="Q23" s="18">
        <f>'C завтраками| Bed and breakfast'!Q23</f>
        <v>128500</v>
      </c>
      <c r="R23" s="18">
        <f>'C завтраками| Bed and breakfast'!R23</f>
        <v>127200</v>
      </c>
      <c r="S23" s="18">
        <f>'C завтраками| Bed and breakfast'!S23</f>
        <v>127200</v>
      </c>
      <c r="T23" s="18">
        <f>'C завтраками| Bed and breakfast'!T23</f>
        <v>131000</v>
      </c>
      <c r="U23" s="18">
        <f>'C завтраками| Bed and breakfast'!U23</f>
        <v>131000</v>
      </c>
      <c r="V23" s="18">
        <f>'C завтраками| Bed and breakfast'!V23</f>
        <v>129500</v>
      </c>
      <c r="W23" s="18">
        <f>'C завтраками| Bed and breakfast'!W23</f>
        <v>129500</v>
      </c>
      <c r="X23" s="18">
        <f>'C завтраками| Bed and breakfast'!X23</f>
        <v>125900</v>
      </c>
      <c r="Y23" s="18">
        <f>'C завтраками| Bed and breakfast'!Y23</f>
        <v>88450</v>
      </c>
      <c r="Z23" s="18">
        <f>'C завтраками| Bed and breakfast'!Z23</f>
        <v>82450</v>
      </c>
      <c r="AA23" s="18">
        <f>'C завтраками| Bed and breakfast'!AA23</f>
        <v>81750</v>
      </c>
      <c r="AB23" s="18">
        <f>'C завтраками| Bed and breakfast'!AB23</f>
        <v>81750</v>
      </c>
      <c r="AC23" s="18">
        <f>'C завтраками| Bed and breakfast'!AC23</f>
        <v>81750</v>
      </c>
      <c r="AD23" s="18">
        <f>'C завтраками| Bed and breakfast'!AD23</f>
        <v>81050</v>
      </c>
      <c r="AE23" s="18">
        <f>'C завтраками| Bed and breakfast'!AE23</f>
        <v>81050</v>
      </c>
      <c r="AF23" s="18">
        <f>'C завтраками| Bed and breakfast'!AF23</f>
        <v>78450</v>
      </c>
      <c r="AG23" s="18">
        <f>'C завтраками| Bed and breakfast'!AG23</f>
        <v>78450</v>
      </c>
      <c r="AH23" s="18">
        <f>'C завтраками| Bed and breakfast'!AH23</f>
        <v>78450</v>
      </c>
      <c r="AI23" s="18">
        <f>'C завтраками| Bed and breakfast'!AI23</f>
        <v>78450</v>
      </c>
      <c r="AJ23" s="18">
        <f>'C завтраками| Bed and breakfast'!AJ23</f>
        <v>81250</v>
      </c>
      <c r="AK23" s="18">
        <f>'C завтраками| Bed and breakfast'!AK23</f>
        <v>81250</v>
      </c>
      <c r="AL23" s="18">
        <f>'C завтраками| Bed and breakfast'!AL23</f>
        <v>83950</v>
      </c>
      <c r="AM23" s="18">
        <f>'C завтраками| Bed and breakfast'!AM23</f>
        <v>83950</v>
      </c>
      <c r="AN23" s="18">
        <f>'C завтраками| Bed and breakfast'!AN23</f>
        <v>86950</v>
      </c>
      <c r="AO23" s="18">
        <f>'C завтраками| Bed and breakfast'!AO23</f>
        <v>86950</v>
      </c>
      <c r="AP23" s="18">
        <f>'C завтраками| Bed and breakfast'!AP23</f>
        <v>83950</v>
      </c>
      <c r="AQ23" s="18">
        <f>'C завтраками| Bed and breakfast'!AQ23</f>
        <v>83950</v>
      </c>
      <c r="AR23" s="18">
        <f>'C завтраками| Bed and breakfast'!AR23</f>
        <v>85450</v>
      </c>
      <c r="AS23" s="18">
        <f>'C завтраками| Bed and breakfast'!AS23</f>
        <v>85450</v>
      </c>
      <c r="AT23" s="18">
        <f>'C завтраками| Bed and breakfast'!AT23</f>
        <v>85450</v>
      </c>
      <c r="AU23" s="18">
        <f>'C завтраками| Bed and breakfast'!AU23</f>
        <v>85450</v>
      </c>
      <c r="AV23" s="18">
        <f>'C завтраками| Bed and breakfast'!AV23</f>
        <v>85450</v>
      </c>
      <c r="AW23" s="18">
        <f>'C завтраками| Bed and breakfast'!AW23</f>
        <v>85450</v>
      </c>
      <c r="AX23" s="18">
        <f>'C завтраками| Bed and breakfast'!AX23</f>
        <v>86950</v>
      </c>
      <c r="AY23" s="18">
        <f>'C завтраками| Bed and breakfast'!AY23</f>
        <v>86950</v>
      </c>
      <c r="AZ23" s="18">
        <f>'C завтраками| Bed and breakfast'!AZ23</f>
        <v>86950</v>
      </c>
      <c r="BA23" s="18">
        <f>'C завтраками| Bed and breakfast'!BA23</f>
        <v>83950</v>
      </c>
      <c r="BB23" s="18">
        <f>'C завтраками| Bed and breakfast'!BB23</f>
        <v>83950</v>
      </c>
      <c r="BC23" s="18">
        <f>'C завтраками| Bed and breakfast'!BC23</f>
        <v>83950</v>
      </c>
      <c r="BD23" s="18">
        <f>'C завтраками| Bed and breakfast'!BD23</f>
        <v>83950</v>
      </c>
      <c r="BE23" s="18">
        <f>'C завтраками| Bed and breakfast'!BE23</f>
        <v>83950</v>
      </c>
      <c r="BF23" s="18">
        <f>'C завтраками| Bed and breakfast'!BF23</f>
        <v>85450</v>
      </c>
      <c r="BG23" s="18">
        <f>'C завтраками| Bed and breakfast'!BG23</f>
        <v>85450</v>
      </c>
      <c r="BH23" s="18">
        <f>'C завтраками| Bed and breakfast'!BH23</f>
        <v>85450</v>
      </c>
      <c r="BI23" s="18">
        <f>'C завтраками| Bed and breakfast'!BI23</f>
        <v>88450</v>
      </c>
      <c r="BJ23" s="18">
        <f>'C завтраками| Bed and breakfast'!BJ23</f>
        <v>88450</v>
      </c>
      <c r="BK23" s="18">
        <f>'C завтраками| Bed and breakfast'!BK23</f>
        <v>88450</v>
      </c>
      <c r="BL23" s="18">
        <f>'C завтраками| Bed and breakfast'!BL23</f>
        <v>88450</v>
      </c>
      <c r="BM23" s="18">
        <f>'C завтраками| Bed and breakfast'!BM23</f>
        <v>88450</v>
      </c>
      <c r="BN23" s="18">
        <f>'C завтраками| Bed and breakfast'!BN23</f>
        <v>88450</v>
      </c>
      <c r="BO23" s="18">
        <f>'C завтраками| Bed and breakfast'!BO23</f>
        <v>90850</v>
      </c>
      <c r="BP23" s="18">
        <f>'C завтраками| Bed and breakfast'!BP23</f>
        <v>90850</v>
      </c>
      <c r="BQ23" s="18">
        <f>'C завтраками| Bed and breakfast'!BQ23</f>
        <v>94750</v>
      </c>
      <c r="BR23" s="18">
        <f>'C завтраками| Bed and breakfast'!BR23</f>
        <v>97250</v>
      </c>
      <c r="BS23" s="18">
        <f>'C завтраками| Bed and breakfast'!BS23</f>
        <v>97250</v>
      </c>
      <c r="BT23" s="18">
        <f>'C завтраками| Bed and breakfast'!BT23</f>
        <v>97250</v>
      </c>
      <c r="BU23" s="18">
        <f>'C завтраками| Bed and breakfast'!BU23</f>
        <v>97250</v>
      </c>
      <c r="BV23" s="18">
        <f>'C завтраками| Bed and breakfast'!BV23</f>
        <v>97250</v>
      </c>
      <c r="BW23" s="18">
        <f>'C завтраками| Bed and breakfast'!BW23</f>
        <v>88450</v>
      </c>
      <c r="BX23" s="18">
        <f>'C завтраками| Bed and breakfast'!BX23</f>
        <v>83950</v>
      </c>
      <c r="BY23" s="18">
        <f>'C завтраками| Bed and breakfast'!BY23</f>
        <v>83950</v>
      </c>
      <c r="BZ23" s="18">
        <f>'C завтраками| Bed and breakfast'!BZ23</f>
        <v>82450</v>
      </c>
      <c r="CA23" s="18">
        <f>'C завтраками| Bed and breakfast'!CA23</f>
        <v>82450</v>
      </c>
      <c r="CB23" s="18">
        <f>'C завтраками| Bed and breakfast'!CB23</f>
        <v>82450</v>
      </c>
      <c r="CC23" s="18">
        <f>'C завтраками| Bed and breakfast'!CC23</f>
        <v>83950</v>
      </c>
      <c r="CD23" s="18">
        <f>'C завтраками| Bed and breakfast'!CD23</f>
        <v>83950</v>
      </c>
      <c r="CE23" s="18">
        <f>'C завтраками| Bed and breakfast'!CE23</f>
        <v>83950</v>
      </c>
      <c r="CF23" s="18">
        <f>'C завтраками| Bed and breakfast'!CF23</f>
        <v>80350</v>
      </c>
      <c r="CG23" s="18">
        <f>'C завтраками| Bed and breakfast'!CG23</f>
        <v>67150</v>
      </c>
      <c r="CH23" s="18">
        <f>'C завтраками| Bed and breakfast'!CH23</f>
        <v>67150</v>
      </c>
      <c r="CI23" s="18">
        <f>'C завтраками| Bed and breakfast'!CI23</f>
        <v>67150</v>
      </c>
      <c r="CJ23" s="18">
        <f>'C завтраками| Bed and breakfast'!CJ23</f>
        <v>67150</v>
      </c>
      <c r="CK23" s="18">
        <f>'C завтраками| Bed and breakfast'!CK23</f>
        <v>67150</v>
      </c>
      <c r="CL23" s="18">
        <f>'C завтраками| Bed and breakfast'!CL23</f>
        <v>67150</v>
      </c>
      <c r="CM23" s="18">
        <f>'C завтраками| Bed and breakfast'!CM23</f>
        <v>67150</v>
      </c>
      <c r="CN23" s="18">
        <f>'C завтраками| Bed and breakfast'!CN23</f>
        <v>67150</v>
      </c>
      <c r="CO23" s="18">
        <f>'C завтраками| Bed and breakfast'!CO23</f>
        <v>67150</v>
      </c>
      <c r="CP23" s="18">
        <f>'C завтраками| Bed and breakfast'!CP23</f>
        <v>66450</v>
      </c>
      <c r="CQ23" s="18">
        <f>'C завтраками| Bed and breakfast'!CQ23</f>
        <v>66450</v>
      </c>
      <c r="CR23" s="18">
        <f>'C завтраками| Bed and breakfast'!CR23</f>
        <v>66450</v>
      </c>
      <c r="CS23" s="18">
        <f>'C завтраками| Bed and breakfast'!CS23</f>
        <v>65750</v>
      </c>
      <c r="CT23" s="18">
        <f>'C завтраками| Bed and breakfast'!CT23</f>
        <v>65750</v>
      </c>
      <c r="CU23" s="18">
        <f>'C завтраками| Bed and breakfast'!CU23</f>
        <v>65750</v>
      </c>
      <c r="CV23" s="18">
        <f>'C завтраками| Bed and breakfast'!CV23</f>
        <v>65750</v>
      </c>
      <c r="CW23" s="18">
        <f>'C завтраками| Bed and breakfast'!CW23</f>
        <v>65750</v>
      </c>
      <c r="CX23" s="18">
        <f>'C завтраками| Bed and breakfast'!CX23</f>
        <v>65750</v>
      </c>
      <c r="CY23" s="18">
        <f>'C завтраками| Bed and breakfast'!CY23</f>
        <v>65750</v>
      </c>
      <c r="CZ23" s="18">
        <f>'C завтраками| Bed and breakfast'!CZ23</f>
        <v>65050</v>
      </c>
      <c r="DA23" s="18">
        <f>'C завтраками| Bed and breakfast'!DA23</f>
        <v>65050</v>
      </c>
      <c r="DB23" s="18">
        <f>'C завтраками| Bed and breakfast'!DB23</f>
        <v>65050</v>
      </c>
      <c r="DC23" s="18">
        <f>'C завтраками| Bed and breakfast'!DC23</f>
        <v>59350</v>
      </c>
      <c r="DD23" s="18">
        <f>'C завтраками| Bed and breakfast'!DD23</f>
        <v>59350</v>
      </c>
      <c r="DE23" s="18">
        <f>'C завтраками| Bed and breakfast'!DE23</f>
        <v>59350</v>
      </c>
      <c r="DF23" s="18">
        <f>'C завтраками| Bed and breakfast'!DF23</f>
        <v>59350</v>
      </c>
      <c r="DG23" s="18">
        <f>'C завтраками| Bed and breakfast'!DG23</f>
        <v>59350</v>
      </c>
      <c r="DH23" s="18">
        <f>'C завтраками| Bed and breakfast'!DH23</f>
        <v>58850</v>
      </c>
      <c r="DI23" s="18">
        <f>'C завтраками| Bed and breakfast'!DI23</f>
        <v>58850</v>
      </c>
      <c r="DJ23" s="18">
        <f>'C завтраками| Bed and breakfast'!DJ23</f>
        <v>58850</v>
      </c>
      <c r="DK23" s="18">
        <f>'C завтраками| Bed and breakfast'!DK23</f>
        <v>58850</v>
      </c>
      <c r="DL23" s="18">
        <f>'C завтраками| Bed and breakfast'!DL23</f>
        <v>58850</v>
      </c>
      <c r="DM23" s="18">
        <f>'C завтраками| Bed and breakfast'!DM23</f>
        <v>58850</v>
      </c>
      <c r="DN23" s="18">
        <f>'C завтраками| Bed and breakfast'!DN23</f>
        <v>56850</v>
      </c>
      <c r="DO23" s="18">
        <f>'C завтраками| Bed and breakfast'!DO23</f>
        <v>56850</v>
      </c>
      <c r="DP23" s="18">
        <f>'C завтраками| Bed and breakfast'!DP23</f>
        <v>56850</v>
      </c>
      <c r="DQ23" s="18">
        <f>'C завтраками| Bed and breakfast'!DQ23</f>
        <v>56850</v>
      </c>
      <c r="DR23" s="18">
        <f>'C завтраками| Bed and breakfast'!DR23</f>
        <v>56850</v>
      </c>
      <c r="DS23" s="18">
        <f>'C завтраками| Bed and breakfast'!DS23</f>
        <v>57350</v>
      </c>
      <c r="DT23" s="18">
        <f>'C завтраками| Bed and breakfast'!DT23</f>
        <v>57350</v>
      </c>
      <c r="DU23" s="18">
        <f>'C завтраками| Bed and breakfast'!DU23</f>
        <v>56850</v>
      </c>
      <c r="DV23" s="18">
        <f>'C завтраками| Bed and breakfast'!DV23</f>
        <v>56850</v>
      </c>
      <c r="DW23" s="18">
        <f>'C завтраками| Bed and breakfast'!DW23</f>
        <v>56850</v>
      </c>
      <c r="DX23" s="18">
        <f>'C завтраками| Bed and breakfast'!DX23</f>
        <v>56850</v>
      </c>
      <c r="DY23" s="18">
        <f>'C завтраками| Bed and breakfast'!DY23</f>
        <v>56850</v>
      </c>
      <c r="DZ23" s="18">
        <f>'C завтраками| Bed and breakfast'!DZ23</f>
        <v>57350</v>
      </c>
      <c r="EA23" s="18">
        <f>'C завтраками| Bed and breakfast'!EA23</f>
        <v>57350</v>
      </c>
      <c r="EB23" s="18">
        <f>'C завтраками| Bed and breakfast'!EB23</f>
        <v>56850</v>
      </c>
      <c r="EC23" s="18">
        <f>'C завтраками| Bed and breakfast'!EC23</f>
        <v>56850</v>
      </c>
      <c r="ED23" s="18">
        <f>'C завтраками| Bed and breakfast'!ED23</f>
        <v>56850</v>
      </c>
      <c r="EE23" s="18">
        <f>'C завтраками| Bed and breakfast'!EE23</f>
        <v>56850</v>
      </c>
      <c r="EF23" s="18">
        <f>'C завтраками| Bed and breakfast'!EF23</f>
        <v>57850</v>
      </c>
    </row>
    <row r="24" spans="1:136" hidden="1">
      <c r="A24" s="16" t="s">
        <v>11</v>
      </c>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row>
    <row r="25" spans="1:136" hidden="1">
      <c r="A25" s="17" t="s">
        <v>12</v>
      </c>
      <c r="B25" s="18">
        <f>'C завтраками| Bed and breakfast'!B25</f>
        <v>0</v>
      </c>
      <c r="C25" s="18">
        <f>'C завтраками| Bed and breakfast'!C25</f>
        <v>0</v>
      </c>
      <c r="D25" s="18">
        <f>'C завтраками| Bed and breakfast'!D25</f>
        <v>0</v>
      </c>
      <c r="E25" s="18">
        <f>'C завтраками| Bed and breakfast'!E25</f>
        <v>0</v>
      </c>
      <c r="F25" s="18">
        <f>'C завтраками| Bed and breakfast'!F25</f>
        <v>0</v>
      </c>
      <c r="G25" s="18">
        <f>'C завтраками| Bed and breakfast'!G25</f>
        <v>0</v>
      </c>
      <c r="H25" s="18">
        <f>'C завтраками| Bed and breakfast'!H25</f>
        <v>0</v>
      </c>
      <c r="I25" s="18">
        <f>'C завтраками| Bed and breakfast'!I25</f>
        <v>0</v>
      </c>
      <c r="J25" s="18">
        <f>'C завтраками| Bed and breakfast'!J25</f>
        <v>0</v>
      </c>
      <c r="K25" s="18">
        <f>'C завтраками| Bed and breakfast'!K25</f>
        <v>0</v>
      </c>
      <c r="L25" s="18">
        <f>'C завтраками| Bed and breakfast'!L25</f>
        <v>0</v>
      </c>
      <c r="M25" s="18">
        <f>'C завтраками| Bed and breakfast'!M25</f>
        <v>0</v>
      </c>
      <c r="N25" s="18">
        <f>'C завтраками| Bed and breakfast'!N25</f>
        <v>0</v>
      </c>
      <c r="O25" s="18">
        <f>'C завтраками| Bed and breakfast'!O25</f>
        <v>0</v>
      </c>
      <c r="P25" s="18">
        <f>'C завтраками| Bed and breakfast'!P25</f>
        <v>0</v>
      </c>
      <c r="Q25" s="18">
        <f>'C завтраками| Bed and breakfast'!Q25</f>
        <v>0</v>
      </c>
      <c r="R25" s="18">
        <f>'C завтраками| Bed and breakfast'!R25</f>
        <v>0</v>
      </c>
      <c r="S25" s="18">
        <f>'C завтраками| Bed and breakfast'!S25</f>
        <v>0</v>
      </c>
      <c r="T25" s="18">
        <f>'C завтраками| Bed and breakfast'!T25</f>
        <v>0</v>
      </c>
      <c r="U25" s="18">
        <f>'C завтраками| Bed and breakfast'!U25</f>
        <v>0</v>
      </c>
      <c r="V25" s="18">
        <f>'C завтраками| Bed and breakfast'!V25</f>
        <v>0</v>
      </c>
      <c r="W25" s="18">
        <f>'C завтраками| Bed and breakfast'!W25</f>
        <v>0</v>
      </c>
      <c r="X25" s="18">
        <f>'C завтраками| Bed and breakfast'!X25</f>
        <v>0</v>
      </c>
      <c r="Y25" s="18">
        <f>'C завтраками| Bed and breakfast'!Y25</f>
        <v>0</v>
      </c>
      <c r="Z25" s="18">
        <f>'C завтраками| Bed and breakfast'!Z25</f>
        <v>0</v>
      </c>
      <c r="AA25" s="18">
        <f>'C завтраками| Bed and breakfast'!AA25</f>
        <v>0</v>
      </c>
      <c r="AB25" s="18">
        <f>'C завтраками| Bed and breakfast'!AB25</f>
        <v>0</v>
      </c>
      <c r="AC25" s="18">
        <f>'C завтраками| Bed and breakfast'!AC25</f>
        <v>0</v>
      </c>
      <c r="AD25" s="18">
        <f>'C завтраками| Bed and breakfast'!AD25</f>
        <v>0</v>
      </c>
      <c r="AE25" s="18">
        <f>'C завтраками| Bed and breakfast'!AE25</f>
        <v>0</v>
      </c>
      <c r="AF25" s="18">
        <f>'C завтраками| Bed and breakfast'!AF25</f>
        <v>0</v>
      </c>
      <c r="AG25" s="18">
        <f>'C завтраками| Bed and breakfast'!AG25</f>
        <v>0</v>
      </c>
      <c r="AH25" s="18">
        <f>'C завтраками| Bed and breakfast'!AH25</f>
        <v>0</v>
      </c>
      <c r="AI25" s="18">
        <f>'C завтраками| Bed and breakfast'!AI25</f>
        <v>0</v>
      </c>
      <c r="AJ25" s="18">
        <f>'C завтраками| Bed and breakfast'!AJ25</f>
        <v>0</v>
      </c>
      <c r="AK25" s="18">
        <f>'C завтраками| Bed and breakfast'!AK25</f>
        <v>0</v>
      </c>
      <c r="AL25" s="18">
        <f>'C завтраками| Bed and breakfast'!AL25</f>
        <v>0</v>
      </c>
      <c r="AM25" s="18">
        <f>'C завтраками| Bed and breakfast'!AM25</f>
        <v>0</v>
      </c>
      <c r="AN25" s="18">
        <f>'C завтраками| Bed and breakfast'!AN25</f>
        <v>0</v>
      </c>
      <c r="AO25" s="18">
        <f>'C завтраками| Bed and breakfast'!AO25</f>
        <v>0</v>
      </c>
      <c r="AP25" s="18">
        <f>'C завтраками| Bed and breakfast'!AP25</f>
        <v>0</v>
      </c>
      <c r="AQ25" s="18">
        <f>'C завтраками| Bed and breakfast'!AQ25</f>
        <v>0</v>
      </c>
      <c r="AR25" s="18">
        <f>'C завтраками| Bed and breakfast'!AR25</f>
        <v>0</v>
      </c>
      <c r="AS25" s="18">
        <f>'C завтраками| Bed and breakfast'!AS25</f>
        <v>0</v>
      </c>
      <c r="AT25" s="18">
        <f>'C завтраками| Bed and breakfast'!AT25</f>
        <v>0</v>
      </c>
      <c r="AU25" s="18">
        <f>'C завтраками| Bed and breakfast'!AU25</f>
        <v>0</v>
      </c>
      <c r="AV25" s="18">
        <f>'C завтраками| Bed and breakfast'!AV25</f>
        <v>0</v>
      </c>
      <c r="AW25" s="18">
        <f>'C завтраками| Bed and breakfast'!AW25</f>
        <v>0</v>
      </c>
      <c r="AX25" s="18">
        <f>'C завтраками| Bed and breakfast'!AX25</f>
        <v>0</v>
      </c>
      <c r="AY25" s="18">
        <f>'C завтраками| Bed and breakfast'!AY25</f>
        <v>0</v>
      </c>
      <c r="AZ25" s="18">
        <f>'C завтраками| Bed and breakfast'!AZ25</f>
        <v>0</v>
      </c>
      <c r="BA25" s="18">
        <f>'C завтраками| Bed and breakfast'!BA25</f>
        <v>0</v>
      </c>
      <c r="BB25" s="18">
        <f>'C завтраками| Bed and breakfast'!BB25</f>
        <v>0</v>
      </c>
      <c r="BC25" s="18">
        <f>'C завтраками| Bed and breakfast'!BC25</f>
        <v>0</v>
      </c>
      <c r="BD25" s="18">
        <f>'C завтраками| Bed and breakfast'!BD25</f>
        <v>0</v>
      </c>
      <c r="BE25" s="18">
        <f>'C завтраками| Bed and breakfast'!BE25</f>
        <v>0</v>
      </c>
      <c r="BF25" s="18">
        <f>'C завтраками| Bed and breakfast'!BF25</f>
        <v>0</v>
      </c>
      <c r="BG25" s="18">
        <f>'C завтраками| Bed and breakfast'!BG25</f>
        <v>0</v>
      </c>
      <c r="BH25" s="18">
        <f>'C завтраками| Bed and breakfast'!BH25</f>
        <v>0</v>
      </c>
      <c r="BI25" s="18">
        <f>'C завтраками| Bed and breakfast'!BI25</f>
        <v>0</v>
      </c>
      <c r="BJ25" s="18">
        <f>'C завтраками| Bed and breakfast'!BJ25</f>
        <v>0</v>
      </c>
      <c r="BK25" s="18">
        <f>'C завтраками| Bed and breakfast'!BK25</f>
        <v>0</v>
      </c>
      <c r="BL25" s="18">
        <f>'C завтраками| Bed and breakfast'!BL25</f>
        <v>0</v>
      </c>
      <c r="BM25" s="18">
        <f>'C завтраками| Bed and breakfast'!BM25</f>
        <v>0</v>
      </c>
      <c r="BN25" s="18">
        <f>'C завтраками| Bed and breakfast'!BN25</f>
        <v>0</v>
      </c>
      <c r="BO25" s="18">
        <f>'C завтраками| Bed and breakfast'!BO25</f>
        <v>0</v>
      </c>
      <c r="BP25" s="18">
        <f>'C завтраками| Bed and breakfast'!BP25</f>
        <v>0</v>
      </c>
      <c r="BQ25" s="18">
        <f>'C завтраками| Bed and breakfast'!BQ25</f>
        <v>0</v>
      </c>
      <c r="BR25" s="18">
        <f>'C завтраками| Bed and breakfast'!BR25</f>
        <v>0</v>
      </c>
      <c r="BS25" s="18">
        <f>'C завтраками| Bed and breakfast'!BS25</f>
        <v>0</v>
      </c>
      <c r="BT25" s="18">
        <f>'C завтраками| Bed and breakfast'!BT25</f>
        <v>0</v>
      </c>
      <c r="BU25" s="18">
        <f>'C завтраками| Bed and breakfast'!BU25</f>
        <v>0</v>
      </c>
      <c r="BV25" s="18">
        <f>'C завтраками| Bed and breakfast'!BV25</f>
        <v>0</v>
      </c>
      <c r="BW25" s="18">
        <f>'C завтраками| Bed and breakfast'!BW25</f>
        <v>0</v>
      </c>
      <c r="BX25" s="18">
        <f>'C завтраками| Bed and breakfast'!BX25</f>
        <v>0</v>
      </c>
      <c r="BY25" s="18">
        <f>'C завтраками| Bed and breakfast'!BY25</f>
        <v>0</v>
      </c>
      <c r="BZ25" s="18">
        <f>'C завтраками| Bed and breakfast'!BZ25</f>
        <v>0</v>
      </c>
      <c r="CA25" s="18">
        <f>'C завтраками| Bed and breakfast'!CA25</f>
        <v>0</v>
      </c>
      <c r="CB25" s="18">
        <f>'C завтраками| Bed and breakfast'!CB25</f>
        <v>0</v>
      </c>
      <c r="CC25" s="18">
        <f>'C завтраками| Bed and breakfast'!CC25</f>
        <v>0</v>
      </c>
      <c r="CD25" s="18">
        <f>'C завтраками| Bed and breakfast'!CD25</f>
        <v>0</v>
      </c>
      <c r="CE25" s="18">
        <f>'C завтраками| Bed and breakfast'!CE25</f>
        <v>0</v>
      </c>
      <c r="CF25" s="18">
        <f>'C завтраками| Bed and breakfast'!CF25</f>
        <v>0</v>
      </c>
      <c r="CG25" s="18">
        <f>'C завтраками| Bed and breakfast'!CG25</f>
        <v>0</v>
      </c>
      <c r="CH25" s="18">
        <f>'C завтраками| Bed and breakfast'!CH25</f>
        <v>0</v>
      </c>
      <c r="CI25" s="18">
        <f>'C завтраками| Bed and breakfast'!CI25</f>
        <v>0</v>
      </c>
      <c r="CJ25" s="18">
        <f>'C завтраками| Bed and breakfast'!CJ25</f>
        <v>0</v>
      </c>
      <c r="CK25" s="18">
        <f>'C завтраками| Bed and breakfast'!CK25</f>
        <v>0</v>
      </c>
      <c r="CL25" s="18">
        <f>'C завтраками| Bed and breakfast'!CL25</f>
        <v>0</v>
      </c>
      <c r="CM25" s="18">
        <f>'C завтраками| Bed and breakfast'!CM25</f>
        <v>0</v>
      </c>
      <c r="CN25" s="18">
        <f>'C завтраками| Bed and breakfast'!CN25</f>
        <v>0</v>
      </c>
      <c r="CO25" s="18">
        <f>'C завтраками| Bed and breakfast'!CO25</f>
        <v>0</v>
      </c>
      <c r="CP25" s="18">
        <f>'C завтраками| Bed and breakfast'!CP25</f>
        <v>0</v>
      </c>
      <c r="CQ25" s="18">
        <f>'C завтраками| Bed and breakfast'!CQ25</f>
        <v>0</v>
      </c>
      <c r="CR25" s="18">
        <f>'C завтраками| Bed and breakfast'!CR25</f>
        <v>0</v>
      </c>
      <c r="CS25" s="18">
        <f>'C завтраками| Bed and breakfast'!CS25</f>
        <v>0</v>
      </c>
      <c r="CT25" s="18">
        <f>'C завтраками| Bed and breakfast'!CT25</f>
        <v>0</v>
      </c>
      <c r="CU25" s="18">
        <f>'C завтраками| Bed and breakfast'!CU25</f>
        <v>0</v>
      </c>
      <c r="CV25" s="18">
        <f>'C завтраками| Bed and breakfast'!CV25</f>
        <v>0</v>
      </c>
      <c r="CW25" s="18">
        <f>'C завтраками| Bed and breakfast'!CW25</f>
        <v>0</v>
      </c>
      <c r="CX25" s="18">
        <f>'C завтраками| Bed and breakfast'!CX25</f>
        <v>0</v>
      </c>
      <c r="CY25" s="18">
        <f>'C завтраками| Bed and breakfast'!CY25</f>
        <v>0</v>
      </c>
      <c r="CZ25" s="18">
        <f>'C завтраками| Bed and breakfast'!CZ25</f>
        <v>0</v>
      </c>
      <c r="DA25" s="18">
        <f>'C завтраками| Bed and breakfast'!DA25</f>
        <v>0</v>
      </c>
      <c r="DB25" s="18">
        <f>'C завтраками| Bed and breakfast'!DB25</f>
        <v>0</v>
      </c>
      <c r="DC25" s="18">
        <f>'C завтраками| Bed and breakfast'!DC25</f>
        <v>0</v>
      </c>
      <c r="DD25" s="18">
        <f>'C завтраками| Bed and breakfast'!DD25</f>
        <v>0</v>
      </c>
      <c r="DE25" s="18">
        <f>'C завтраками| Bed and breakfast'!DE25</f>
        <v>0</v>
      </c>
      <c r="DF25" s="18">
        <f>'C завтраками| Bed and breakfast'!DF25</f>
        <v>0</v>
      </c>
      <c r="DG25" s="18">
        <f>'C завтраками| Bed and breakfast'!DG25</f>
        <v>0</v>
      </c>
      <c r="DH25" s="18">
        <f>'C завтраками| Bed and breakfast'!DH25</f>
        <v>0</v>
      </c>
      <c r="DI25" s="18">
        <f>'C завтраками| Bed and breakfast'!DI25</f>
        <v>0</v>
      </c>
      <c r="DJ25" s="18">
        <f>'C завтраками| Bed and breakfast'!DJ25</f>
        <v>0</v>
      </c>
      <c r="DK25" s="18">
        <f>'C завтраками| Bed and breakfast'!DK25</f>
        <v>0</v>
      </c>
      <c r="DL25" s="18">
        <f>'C завтраками| Bed and breakfast'!DL25</f>
        <v>0</v>
      </c>
      <c r="DM25" s="18">
        <f>'C завтраками| Bed and breakfast'!DM25</f>
        <v>0</v>
      </c>
      <c r="DN25" s="18">
        <f>'C завтраками| Bed and breakfast'!DN25</f>
        <v>0</v>
      </c>
      <c r="DO25" s="18">
        <f>'C завтраками| Bed and breakfast'!DO25</f>
        <v>0</v>
      </c>
      <c r="DP25" s="18">
        <f>'C завтраками| Bed and breakfast'!DP25</f>
        <v>0</v>
      </c>
      <c r="DQ25" s="18">
        <f>'C завтраками| Bed and breakfast'!DQ25</f>
        <v>0</v>
      </c>
      <c r="DR25" s="18">
        <f>'C завтраками| Bed and breakfast'!DR25</f>
        <v>0</v>
      </c>
      <c r="DS25" s="18">
        <f>'C завтраками| Bed and breakfast'!DS25</f>
        <v>0</v>
      </c>
      <c r="DT25" s="18">
        <f>'C завтраками| Bed and breakfast'!DT25</f>
        <v>0</v>
      </c>
      <c r="DU25" s="18">
        <f>'C завтраками| Bed and breakfast'!DU25</f>
        <v>0</v>
      </c>
      <c r="DV25" s="18">
        <f>'C завтраками| Bed and breakfast'!DV25</f>
        <v>0</v>
      </c>
      <c r="DW25" s="18">
        <f>'C завтраками| Bed and breakfast'!DW25</f>
        <v>0</v>
      </c>
      <c r="DX25" s="18">
        <f>'C завтраками| Bed and breakfast'!DX25</f>
        <v>0</v>
      </c>
      <c r="DY25" s="18">
        <f>'C завтраками| Bed and breakfast'!DY25</f>
        <v>0</v>
      </c>
      <c r="DZ25" s="18">
        <f>'C завтраками| Bed and breakfast'!DZ25</f>
        <v>0</v>
      </c>
      <c r="EA25" s="18">
        <f>'C завтраками| Bed and breakfast'!EA25</f>
        <v>0</v>
      </c>
      <c r="EB25" s="18">
        <f>'C завтраками| Bed and breakfast'!EB25</f>
        <v>0</v>
      </c>
      <c r="EC25" s="18">
        <f>'C завтраками| Bed and breakfast'!EC25</f>
        <v>0</v>
      </c>
      <c r="ED25" s="18">
        <f>'C завтраками| Bed and breakfast'!ED25</f>
        <v>0</v>
      </c>
      <c r="EE25" s="18">
        <f>'C завтраками| Bed and breakfast'!EE25</f>
        <v>0</v>
      </c>
      <c r="EF25" s="18">
        <f>'C завтраками| Bed and breakfast'!EF25</f>
        <v>0</v>
      </c>
    </row>
    <row r="26" spans="1:136" ht="26.25" customHeight="1">
      <c r="A26" s="27" t="s">
        <v>41</v>
      </c>
    </row>
    <row r="27" spans="1:136" s="190" customFormat="1" ht="21.75" customHeight="1">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9">
        <f t="shared" si="0"/>
        <v>46020</v>
      </c>
      <c r="O27" s="9">
        <f t="shared" si="0"/>
        <v>46021</v>
      </c>
      <c r="P27" s="9">
        <f t="shared" si="0"/>
        <v>46022</v>
      </c>
      <c r="Q27" s="9">
        <f t="shared" si="0"/>
        <v>46023</v>
      </c>
      <c r="R27" s="9">
        <f t="shared" si="0"/>
        <v>46024</v>
      </c>
      <c r="S27" s="9">
        <f t="shared" si="0"/>
        <v>46025</v>
      </c>
      <c r="T27" s="9">
        <f t="shared" si="0"/>
        <v>46026</v>
      </c>
      <c r="U27" s="9">
        <f t="shared" si="0"/>
        <v>46027</v>
      </c>
      <c r="V27" s="9">
        <f t="shared" si="0"/>
        <v>46028</v>
      </c>
      <c r="W27" s="9">
        <f t="shared" si="0"/>
        <v>46029</v>
      </c>
      <c r="X27" s="9">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K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ref="CL27:EF27" si="2">CL5</f>
        <v>46096</v>
      </c>
      <c r="CM27" s="9">
        <f t="shared" si="2"/>
        <v>46097</v>
      </c>
      <c r="CN27" s="9">
        <f t="shared" si="2"/>
        <v>46098</v>
      </c>
      <c r="CO27" s="9">
        <f t="shared" si="2"/>
        <v>46099</v>
      </c>
      <c r="CP27" s="9">
        <f t="shared" si="2"/>
        <v>46100</v>
      </c>
      <c r="CQ27" s="9">
        <f t="shared" si="2"/>
        <v>46101</v>
      </c>
      <c r="CR27" s="9">
        <f t="shared" si="2"/>
        <v>46102</v>
      </c>
      <c r="CS27" s="9">
        <f t="shared" si="2"/>
        <v>46103</v>
      </c>
      <c r="CT27" s="9">
        <f t="shared" si="2"/>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9">
        <f t="shared" si="3"/>
        <v>46020</v>
      </c>
      <c r="O28" s="9">
        <f t="shared" si="3"/>
        <v>46021</v>
      </c>
      <c r="P28" s="9">
        <f t="shared" si="3"/>
        <v>46022</v>
      </c>
      <c r="Q28" s="9">
        <f t="shared" si="3"/>
        <v>46023</v>
      </c>
      <c r="R28" s="9">
        <f t="shared" si="3"/>
        <v>46024</v>
      </c>
      <c r="S28" s="9">
        <f t="shared" si="3"/>
        <v>46025</v>
      </c>
      <c r="T28" s="9">
        <f t="shared" si="3"/>
        <v>46026</v>
      </c>
      <c r="U28" s="9">
        <f t="shared" si="3"/>
        <v>46027</v>
      </c>
      <c r="V28" s="9">
        <f t="shared" si="3"/>
        <v>46028</v>
      </c>
      <c r="W28" s="9">
        <f t="shared" si="3"/>
        <v>46029</v>
      </c>
      <c r="X28" s="9">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K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ref="CL28:EF28" si="5">CL6</f>
        <v>46096</v>
      </c>
      <c r="CM28" s="9">
        <f t="shared" si="5"/>
        <v>46097</v>
      </c>
      <c r="CN28" s="9">
        <f t="shared" si="5"/>
        <v>46098</v>
      </c>
      <c r="CO28" s="9">
        <f t="shared" si="5"/>
        <v>46099</v>
      </c>
      <c r="CP28" s="9">
        <f t="shared" si="5"/>
        <v>46100</v>
      </c>
      <c r="CQ28" s="9">
        <f t="shared" si="5"/>
        <v>46101</v>
      </c>
      <c r="CR28" s="9">
        <f t="shared" si="5"/>
        <v>46102</v>
      </c>
      <c r="CS28" s="9">
        <f t="shared" si="5"/>
        <v>46103</v>
      </c>
      <c r="CT28" s="9">
        <f t="shared" si="5"/>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30" t="s">
        <v>4</v>
      </c>
    </row>
    <row r="30" spans="1:136">
      <c r="A30" s="10">
        <v>1</v>
      </c>
      <c r="B30" s="18">
        <f t="shared" ref="B30:AG30" si="6">ROUNDUP(B8*0.85,)</f>
        <v>5950</v>
      </c>
      <c r="C30" s="18">
        <f t="shared" si="6"/>
        <v>5950</v>
      </c>
      <c r="D30" s="18">
        <f t="shared" si="6"/>
        <v>6205</v>
      </c>
      <c r="E30" s="18">
        <f t="shared" si="6"/>
        <v>6205</v>
      </c>
      <c r="F30" s="18">
        <f t="shared" si="6"/>
        <v>7990</v>
      </c>
      <c r="G30" s="18">
        <f t="shared" si="6"/>
        <v>7990</v>
      </c>
      <c r="H30" s="18">
        <f t="shared" si="6"/>
        <v>7990</v>
      </c>
      <c r="I30" s="18">
        <f t="shared" si="6"/>
        <v>9095</v>
      </c>
      <c r="J30" s="18">
        <f t="shared" si="6"/>
        <v>9095</v>
      </c>
      <c r="K30" s="18">
        <f t="shared" si="6"/>
        <v>10285</v>
      </c>
      <c r="L30" s="18">
        <f t="shared" si="6"/>
        <v>12495</v>
      </c>
      <c r="M30" s="18">
        <f t="shared" si="6"/>
        <v>10625</v>
      </c>
      <c r="N30" s="18">
        <f t="shared" si="6"/>
        <v>17765</v>
      </c>
      <c r="O30" s="18">
        <f t="shared" si="6"/>
        <v>21845</v>
      </c>
      <c r="P30" s="18">
        <f t="shared" si="6"/>
        <v>28475</v>
      </c>
      <c r="Q30" s="18">
        <f t="shared" si="6"/>
        <v>28475</v>
      </c>
      <c r="R30" s="18">
        <f t="shared" si="6"/>
        <v>27370</v>
      </c>
      <c r="S30" s="18">
        <f t="shared" si="6"/>
        <v>27370</v>
      </c>
      <c r="T30" s="18">
        <f t="shared" si="6"/>
        <v>30600</v>
      </c>
      <c r="U30" s="18">
        <f t="shared" si="6"/>
        <v>30600</v>
      </c>
      <c r="V30" s="18">
        <f t="shared" si="6"/>
        <v>29325</v>
      </c>
      <c r="W30" s="18">
        <f t="shared" si="6"/>
        <v>29325</v>
      </c>
      <c r="X30" s="18">
        <f t="shared" si="6"/>
        <v>26265</v>
      </c>
      <c r="Y30" s="18">
        <f t="shared" si="6"/>
        <v>19933</v>
      </c>
      <c r="Z30" s="18">
        <f t="shared" si="6"/>
        <v>14833</v>
      </c>
      <c r="AA30" s="18">
        <f t="shared" si="6"/>
        <v>14238</v>
      </c>
      <c r="AB30" s="18">
        <f t="shared" si="6"/>
        <v>14238</v>
      </c>
      <c r="AC30" s="18">
        <f t="shared" si="6"/>
        <v>14238</v>
      </c>
      <c r="AD30" s="18">
        <f t="shared" si="6"/>
        <v>13643</v>
      </c>
      <c r="AE30" s="18">
        <f t="shared" si="6"/>
        <v>13643</v>
      </c>
      <c r="AF30" s="18">
        <f t="shared" si="6"/>
        <v>11433</v>
      </c>
      <c r="AG30" s="18">
        <f t="shared" si="6"/>
        <v>11433</v>
      </c>
      <c r="AH30" s="18">
        <f t="shared" ref="AH30:CK30" si="7">ROUNDUP(AH8*0.85,)</f>
        <v>11433</v>
      </c>
      <c r="AI30" s="18">
        <f t="shared" si="7"/>
        <v>11433</v>
      </c>
      <c r="AJ30" s="18">
        <f t="shared" si="7"/>
        <v>13813</v>
      </c>
      <c r="AK30" s="18">
        <f t="shared" si="7"/>
        <v>13813</v>
      </c>
      <c r="AL30" s="18">
        <f t="shared" si="7"/>
        <v>16108</v>
      </c>
      <c r="AM30" s="18">
        <f t="shared" si="7"/>
        <v>16108</v>
      </c>
      <c r="AN30" s="18">
        <f t="shared" si="7"/>
        <v>18658</v>
      </c>
      <c r="AO30" s="18">
        <f t="shared" si="7"/>
        <v>18658</v>
      </c>
      <c r="AP30" s="18">
        <f t="shared" si="7"/>
        <v>16108</v>
      </c>
      <c r="AQ30" s="18">
        <f t="shared" si="7"/>
        <v>16108</v>
      </c>
      <c r="AR30" s="18">
        <f t="shared" si="7"/>
        <v>17383</v>
      </c>
      <c r="AS30" s="18">
        <f t="shared" si="7"/>
        <v>17383</v>
      </c>
      <c r="AT30" s="18">
        <f t="shared" si="7"/>
        <v>17383</v>
      </c>
      <c r="AU30" s="18">
        <f t="shared" si="7"/>
        <v>17383</v>
      </c>
      <c r="AV30" s="18">
        <f t="shared" si="7"/>
        <v>17383</v>
      </c>
      <c r="AW30" s="18">
        <f t="shared" si="7"/>
        <v>17383</v>
      </c>
      <c r="AX30" s="18">
        <f t="shared" si="7"/>
        <v>18658</v>
      </c>
      <c r="AY30" s="18">
        <f t="shared" si="7"/>
        <v>18658</v>
      </c>
      <c r="AZ30" s="18">
        <f t="shared" si="7"/>
        <v>18658</v>
      </c>
      <c r="BA30" s="18">
        <f t="shared" si="7"/>
        <v>16108</v>
      </c>
      <c r="BB30" s="18">
        <f t="shared" si="7"/>
        <v>16108</v>
      </c>
      <c r="BC30" s="18">
        <f t="shared" si="7"/>
        <v>16108</v>
      </c>
      <c r="BD30" s="18">
        <f t="shared" si="7"/>
        <v>16108</v>
      </c>
      <c r="BE30" s="18">
        <f t="shared" si="7"/>
        <v>16108</v>
      </c>
      <c r="BF30" s="18">
        <f t="shared" si="7"/>
        <v>17383</v>
      </c>
      <c r="BG30" s="18">
        <f t="shared" si="7"/>
        <v>17383</v>
      </c>
      <c r="BH30" s="18">
        <f t="shared" si="7"/>
        <v>17383</v>
      </c>
      <c r="BI30" s="18">
        <f t="shared" si="7"/>
        <v>19933</v>
      </c>
      <c r="BJ30" s="18">
        <f t="shared" si="7"/>
        <v>19933</v>
      </c>
      <c r="BK30" s="18">
        <f t="shared" si="7"/>
        <v>19933</v>
      </c>
      <c r="BL30" s="18">
        <f t="shared" si="7"/>
        <v>19933</v>
      </c>
      <c r="BM30" s="18">
        <f t="shared" si="7"/>
        <v>19933</v>
      </c>
      <c r="BN30" s="18">
        <f t="shared" si="7"/>
        <v>19933</v>
      </c>
      <c r="BO30" s="18">
        <f t="shared" si="7"/>
        <v>21973</v>
      </c>
      <c r="BP30" s="18">
        <f t="shared" si="7"/>
        <v>21973</v>
      </c>
      <c r="BQ30" s="18">
        <f t="shared" si="7"/>
        <v>25288</v>
      </c>
      <c r="BR30" s="18">
        <f t="shared" si="7"/>
        <v>27413</v>
      </c>
      <c r="BS30" s="18">
        <f t="shared" si="7"/>
        <v>27413</v>
      </c>
      <c r="BT30" s="18">
        <f t="shared" si="7"/>
        <v>27413</v>
      </c>
      <c r="BU30" s="18">
        <f t="shared" si="7"/>
        <v>27413</v>
      </c>
      <c r="BV30" s="18">
        <f t="shared" si="7"/>
        <v>27413</v>
      </c>
      <c r="BW30" s="18">
        <f t="shared" si="7"/>
        <v>19933</v>
      </c>
      <c r="BX30" s="18">
        <f t="shared" si="7"/>
        <v>16108</v>
      </c>
      <c r="BY30" s="18">
        <f t="shared" si="7"/>
        <v>16108</v>
      </c>
      <c r="BZ30" s="18">
        <f t="shared" si="7"/>
        <v>14833</v>
      </c>
      <c r="CA30" s="18">
        <f t="shared" si="7"/>
        <v>14833</v>
      </c>
      <c r="CB30" s="18">
        <f t="shared" si="7"/>
        <v>14833</v>
      </c>
      <c r="CC30" s="18">
        <f t="shared" si="7"/>
        <v>16108</v>
      </c>
      <c r="CD30" s="18">
        <f t="shared" si="7"/>
        <v>16108</v>
      </c>
      <c r="CE30" s="18">
        <f t="shared" si="7"/>
        <v>16108</v>
      </c>
      <c r="CF30" s="18">
        <f t="shared" si="7"/>
        <v>13048</v>
      </c>
      <c r="CG30" s="18">
        <f t="shared" si="7"/>
        <v>10328</v>
      </c>
      <c r="CH30" s="18">
        <f t="shared" si="7"/>
        <v>10328</v>
      </c>
      <c r="CI30" s="18">
        <f t="shared" si="7"/>
        <v>10328</v>
      </c>
      <c r="CJ30" s="18">
        <f t="shared" si="7"/>
        <v>10328</v>
      </c>
      <c r="CK30" s="18">
        <f t="shared" si="7"/>
        <v>10328</v>
      </c>
      <c r="CL30" s="18">
        <f t="shared" ref="CL30:EF30" si="8">ROUNDUP(CL8*0.85,)</f>
        <v>10328</v>
      </c>
      <c r="CM30" s="18">
        <f t="shared" si="8"/>
        <v>10328</v>
      </c>
      <c r="CN30" s="18">
        <f t="shared" si="8"/>
        <v>10328</v>
      </c>
      <c r="CO30" s="18">
        <f t="shared" si="8"/>
        <v>10328</v>
      </c>
      <c r="CP30" s="18">
        <f t="shared" si="8"/>
        <v>9733</v>
      </c>
      <c r="CQ30" s="18">
        <f t="shared" si="8"/>
        <v>9733</v>
      </c>
      <c r="CR30" s="18">
        <f t="shared" si="8"/>
        <v>9733</v>
      </c>
      <c r="CS30" s="18">
        <f t="shared" si="8"/>
        <v>9138</v>
      </c>
      <c r="CT30" s="18">
        <f t="shared" si="8"/>
        <v>9138</v>
      </c>
      <c r="CU30" s="18">
        <f t="shared" si="8"/>
        <v>9138</v>
      </c>
      <c r="CV30" s="18">
        <f t="shared" si="8"/>
        <v>9138</v>
      </c>
      <c r="CW30" s="18">
        <f t="shared" si="8"/>
        <v>9138</v>
      </c>
      <c r="CX30" s="18">
        <f t="shared" si="8"/>
        <v>9138</v>
      </c>
      <c r="CY30" s="18">
        <f t="shared" si="8"/>
        <v>9138</v>
      </c>
      <c r="CZ30" s="18">
        <f t="shared" si="8"/>
        <v>8543</v>
      </c>
      <c r="DA30" s="18">
        <f t="shared" si="8"/>
        <v>8543</v>
      </c>
      <c r="DB30" s="18">
        <f t="shared" si="8"/>
        <v>8543</v>
      </c>
      <c r="DC30" s="18">
        <f t="shared" si="8"/>
        <v>7948</v>
      </c>
      <c r="DD30" s="18">
        <f t="shared" si="8"/>
        <v>7948</v>
      </c>
      <c r="DE30" s="18">
        <f t="shared" si="8"/>
        <v>7948</v>
      </c>
      <c r="DF30" s="18">
        <f t="shared" si="8"/>
        <v>7948</v>
      </c>
      <c r="DG30" s="18">
        <f t="shared" si="8"/>
        <v>7948</v>
      </c>
      <c r="DH30" s="18">
        <f t="shared" si="8"/>
        <v>7523</v>
      </c>
      <c r="DI30" s="18">
        <f t="shared" si="8"/>
        <v>7523</v>
      </c>
      <c r="DJ30" s="18">
        <f t="shared" si="8"/>
        <v>7523</v>
      </c>
      <c r="DK30" s="18">
        <f t="shared" si="8"/>
        <v>7523</v>
      </c>
      <c r="DL30" s="18">
        <f t="shared" si="8"/>
        <v>7523</v>
      </c>
      <c r="DM30" s="18">
        <f t="shared" si="8"/>
        <v>7523</v>
      </c>
      <c r="DN30" s="18">
        <f t="shared" si="8"/>
        <v>5823</v>
      </c>
      <c r="DO30" s="18">
        <f t="shared" si="8"/>
        <v>5823</v>
      </c>
      <c r="DP30" s="18">
        <f t="shared" si="8"/>
        <v>5823</v>
      </c>
      <c r="DQ30" s="18">
        <f t="shared" si="8"/>
        <v>5823</v>
      </c>
      <c r="DR30" s="18">
        <f t="shared" si="8"/>
        <v>5823</v>
      </c>
      <c r="DS30" s="18">
        <f t="shared" si="8"/>
        <v>6248</v>
      </c>
      <c r="DT30" s="18">
        <f t="shared" si="8"/>
        <v>6248</v>
      </c>
      <c r="DU30" s="18">
        <f t="shared" si="8"/>
        <v>5823</v>
      </c>
      <c r="DV30" s="18">
        <f t="shared" si="8"/>
        <v>5823</v>
      </c>
      <c r="DW30" s="18">
        <f t="shared" si="8"/>
        <v>5823</v>
      </c>
      <c r="DX30" s="18">
        <f t="shared" si="8"/>
        <v>5823</v>
      </c>
      <c r="DY30" s="18">
        <f t="shared" si="8"/>
        <v>5823</v>
      </c>
      <c r="DZ30" s="18">
        <f t="shared" si="8"/>
        <v>6248</v>
      </c>
      <c r="EA30" s="18">
        <f t="shared" si="8"/>
        <v>6248</v>
      </c>
      <c r="EB30" s="18">
        <f t="shared" si="8"/>
        <v>5823</v>
      </c>
      <c r="EC30" s="18">
        <f t="shared" si="8"/>
        <v>5823</v>
      </c>
      <c r="ED30" s="18">
        <f t="shared" si="8"/>
        <v>5823</v>
      </c>
      <c r="EE30" s="18">
        <f t="shared" si="8"/>
        <v>5823</v>
      </c>
      <c r="EF30" s="18">
        <f t="shared" si="8"/>
        <v>6673</v>
      </c>
    </row>
    <row r="31" spans="1:136">
      <c r="A31" s="10">
        <v>2</v>
      </c>
      <c r="B31" s="30">
        <f t="shared" ref="B31:AG31" si="9">ROUNDUP(B9*0.85,)</f>
        <v>7225</v>
      </c>
      <c r="C31" s="30">
        <f t="shared" si="9"/>
        <v>7225</v>
      </c>
      <c r="D31" s="30">
        <f t="shared" si="9"/>
        <v>7480</v>
      </c>
      <c r="E31" s="30">
        <f t="shared" si="9"/>
        <v>7480</v>
      </c>
      <c r="F31" s="30">
        <f t="shared" si="9"/>
        <v>9265</v>
      </c>
      <c r="G31" s="30">
        <f t="shared" si="9"/>
        <v>9265</v>
      </c>
      <c r="H31" s="30">
        <f t="shared" si="9"/>
        <v>9265</v>
      </c>
      <c r="I31" s="30">
        <f t="shared" si="9"/>
        <v>10370</v>
      </c>
      <c r="J31" s="30">
        <f t="shared" si="9"/>
        <v>10370</v>
      </c>
      <c r="K31" s="30">
        <f t="shared" si="9"/>
        <v>11560</v>
      </c>
      <c r="L31" s="30">
        <f t="shared" si="9"/>
        <v>13770</v>
      </c>
      <c r="M31" s="30">
        <f t="shared" si="9"/>
        <v>11900</v>
      </c>
      <c r="N31" s="30">
        <f t="shared" si="9"/>
        <v>19465</v>
      </c>
      <c r="O31" s="30">
        <f t="shared" si="9"/>
        <v>23545</v>
      </c>
      <c r="P31" s="30">
        <f t="shared" si="9"/>
        <v>30175</v>
      </c>
      <c r="Q31" s="30">
        <f t="shared" si="9"/>
        <v>30175</v>
      </c>
      <c r="R31" s="30">
        <f t="shared" si="9"/>
        <v>29070</v>
      </c>
      <c r="S31" s="30">
        <f t="shared" si="9"/>
        <v>29070</v>
      </c>
      <c r="T31" s="30">
        <f t="shared" si="9"/>
        <v>32300</v>
      </c>
      <c r="U31" s="30">
        <f t="shared" si="9"/>
        <v>32300</v>
      </c>
      <c r="V31" s="30">
        <f t="shared" si="9"/>
        <v>31025</v>
      </c>
      <c r="W31" s="30">
        <f t="shared" si="9"/>
        <v>31025</v>
      </c>
      <c r="X31" s="30">
        <f t="shared" si="9"/>
        <v>27965</v>
      </c>
      <c r="Y31" s="30">
        <f t="shared" si="9"/>
        <v>21505</v>
      </c>
      <c r="Z31" s="30">
        <f t="shared" si="9"/>
        <v>16405</v>
      </c>
      <c r="AA31" s="30">
        <f t="shared" si="9"/>
        <v>15810</v>
      </c>
      <c r="AB31" s="30">
        <f t="shared" si="9"/>
        <v>15810</v>
      </c>
      <c r="AC31" s="30">
        <f t="shared" si="9"/>
        <v>15810</v>
      </c>
      <c r="AD31" s="30">
        <f t="shared" si="9"/>
        <v>15215</v>
      </c>
      <c r="AE31" s="30">
        <f t="shared" si="9"/>
        <v>15215</v>
      </c>
      <c r="AF31" s="30">
        <f t="shared" si="9"/>
        <v>13005</v>
      </c>
      <c r="AG31" s="30">
        <f t="shared" si="9"/>
        <v>13005</v>
      </c>
      <c r="AH31" s="30">
        <f t="shared" ref="AH31:CK31" si="10">ROUNDUP(AH9*0.85,)</f>
        <v>13005</v>
      </c>
      <c r="AI31" s="30">
        <f t="shared" si="10"/>
        <v>13005</v>
      </c>
      <c r="AJ31" s="30">
        <f t="shared" si="10"/>
        <v>15385</v>
      </c>
      <c r="AK31" s="30">
        <f t="shared" si="10"/>
        <v>15385</v>
      </c>
      <c r="AL31" s="30">
        <f t="shared" si="10"/>
        <v>17680</v>
      </c>
      <c r="AM31" s="30">
        <f t="shared" si="10"/>
        <v>17680</v>
      </c>
      <c r="AN31" s="30">
        <f t="shared" si="10"/>
        <v>20230</v>
      </c>
      <c r="AO31" s="30">
        <f t="shared" si="10"/>
        <v>20230</v>
      </c>
      <c r="AP31" s="30">
        <f t="shared" si="10"/>
        <v>17680</v>
      </c>
      <c r="AQ31" s="30">
        <f t="shared" si="10"/>
        <v>17680</v>
      </c>
      <c r="AR31" s="30">
        <f t="shared" si="10"/>
        <v>18955</v>
      </c>
      <c r="AS31" s="30">
        <f t="shared" si="10"/>
        <v>18955</v>
      </c>
      <c r="AT31" s="30">
        <f t="shared" si="10"/>
        <v>18955</v>
      </c>
      <c r="AU31" s="30">
        <f t="shared" si="10"/>
        <v>18955</v>
      </c>
      <c r="AV31" s="30">
        <f t="shared" si="10"/>
        <v>18955</v>
      </c>
      <c r="AW31" s="30">
        <f t="shared" si="10"/>
        <v>18955</v>
      </c>
      <c r="AX31" s="30">
        <f t="shared" si="10"/>
        <v>20230</v>
      </c>
      <c r="AY31" s="30">
        <f t="shared" si="10"/>
        <v>20230</v>
      </c>
      <c r="AZ31" s="30">
        <f t="shared" si="10"/>
        <v>20230</v>
      </c>
      <c r="BA31" s="30">
        <f t="shared" si="10"/>
        <v>17680</v>
      </c>
      <c r="BB31" s="30">
        <f t="shared" si="10"/>
        <v>17680</v>
      </c>
      <c r="BC31" s="30">
        <f t="shared" si="10"/>
        <v>17680</v>
      </c>
      <c r="BD31" s="30">
        <f t="shared" si="10"/>
        <v>17680</v>
      </c>
      <c r="BE31" s="30">
        <f t="shared" si="10"/>
        <v>17680</v>
      </c>
      <c r="BF31" s="30">
        <f t="shared" si="10"/>
        <v>18955</v>
      </c>
      <c r="BG31" s="30">
        <f t="shared" si="10"/>
        <v>18955</v>
      </c>
      <c r="BH31" s="30">
        <f t="shared" si="10"/>
        <v>18955</v>
      </c>
      <c r="BI31" s="30">
        <f t="shared" si="10"/>
        <v>21505</v>
      </c>
      <c r="BJ31" s="30">
        <f t="shared" si="10"/>
        <v>21505</v>
      </c>
      <c r="BK31" s="30">
        <f t="shared" si="10"/>
        <v>21505</v>
      </c>
      <c r="BL31" s="30">
        <f t="shared" si="10"/>
        <v>21505</v>
      </c>
      <c r="BM31" s="30">
        <f t="shared" si="10"/>
        <v>21505</v>
      </c>
      <c r="BN31" s="30">
        <f t="shared" si="10"/>
        <v>21505</v>
      </c>
      <c r="BO31" s="30">
        <f t="shared" si="10"/>
        <v>23545</v>
      </c>
      <c r="BP31" s="30">
        <f t="shared" si="10"/>
        <v>23545</v>
      </c>
      <c r="BQ31" s="30">
        <f t="shared" si="10"/>
        <v>26860</v>
      </c>
      <c r="BR31" s="30">
        <f t="shared" si="10"/>
        <v>28985</v>
      </c>
      <c r="BS31" s="30">
        <f t="shared" si="10"/>
        <v>28985</v>
      </c>
      <c r="BT31" s="30">
        <f t="shared" si="10"/>
        <v>28985</v>
      </c>
      <c r="BU31" s="30">
        <f t="shared" si="10"/>
        <v>28985</v>
      </c>
      <c r="BV31" s="30">
        <f t="shared" si="10"/>
        <v>28985</v>
      </c>
      <c r="BW31" s="30">
        <f t="shared" si="10"/>
        <v>21505</v>
      </c>
      <c r="BX31" s="30">
        <f t="shared" si="10"/>
        <v>17680</v>
      </c>
      <c r="BY31" s="30">
        <f t="shared" si="10"/>
        <v>17680</v>
      </c>
      <c r="BZ31" s="30">
        <f t="shared" si="10"/>
        <v>16405</v>
      </c>
      <c r="CA31" s="30">
        <f t="shared" si="10"/>
        <v>16405</v>
      </c>
      <c r="CB31" s="30">
        <f t="shared" si="10"/>
        <v>16405</v>
      </c>
      <c r="CC31" s="30">
        <f t="shared" si="10"/>
        <v>17680</v>
      </c>
      <c r="CD31" s="30">
        <f t="shared" si="10"/>
        <v>17680</v>
      </c>
      <c r="CE31" s="30">
        <f t="shared" si="10"/>
        <v>17680</v>
      </c>
      <c r="CF31" s="30">
        <f t="shared" si="10"/>
        <v>14620</v>
      </c>
      <c r="CG31" s="30">
        <f t="shared" si="10"/>
        <v>11900</v>
      </c>
      <c r="CH31" s="30">
        <f t="shared" si="10"/>
        <v>11900</v>
      </c>
      <c r="CI31" s="30">
        <f t="shared" si="10"/>
        <v>11900</v>
      </c>
      <c r="CJ31" s="30">
        <f t="shared" si="10"/>
        <v>11900</v>
      </c>
      <c r="CK31" s="30">
        <f t="shared" si="10"/>
        <v>11900</v>
      </c>
      <c r="CL31" s="30">
        <f t="shared" ref="CL31:EF31" si="11">ROUNDUP(CL9*0.85,)</f>
        <v>11900</v>
      </c>
      <c r="CM31" s="30">
        <f t="shared" si="11"/>
        <v>11900</v>
      </c>
      <c r="CN31" s="30">
        <f t="shared" si="11"/>
        <v>11900</v>
      </c>
      <c r="CO31" s="30">
        <f t="shared" si="11"/>
        <v>11900</v>
      </c>
      <c r="CP31" s="30">
        <f t="shared" si="11"/>
        <v>11305</v>
      </c>
      <c r="CQ31" s="30">
        <f t="shared" si="11"/>
        <v>11305</v>
      </c>
      <c r="CR31" s="30">
        <f t="shared" si="11"/>
        <v>11305</v>
      </c>
      <c r="CS31" s="30">
        <f t="shared" si="11"/>
        <v>10710</v>
      </c>
      <c r="CT31" s="30">
        <f t="shared" si="11"/>
        <v>10710</v>
      </c>
      <c r="CU31" s="30">
        <f t="shared" si="11"/>
        <v>10710</v>
      </c>
      <c r="CV31" s="30">
        <f t="shared" si="11"/>
        <v>10710</v>
      </c>
      <c r="CW31" s="30">
        <f t="shared" si="11"/>
        <v>10710</v>
      </c>
      <c r="CX31" s="30">
        <f t="shared" si="11"/>
        <v>10710</v>
      </c>
      <c r="CY31" s="30">
        <f t="shared" si="11"/>
        <v>10710</v>
      </c>
      <c r="CZ31" s="30">
        <f t="shared" si="11"/>
        <v>10115</v>
      </c>
      <c r="DA31" s="30">
        <f t="shared" si="11"/>
        <v>10115</v>
      </c>
      <c r="DB31" s="30">
        <f t="shared" si="11"/>
        <v>10115</v>
      </c>
      <c r="DC31" s="30">
        <f t="shared" si="11"/>
        <v>9350</v>
      </c>
      <c r="DD31" s="30">
        <f t="shared" si="11"/>
        <v>9350</v>
      </c>
      <c r="DE31" s="30">
        <f t="shared" si="11"/>
        <v>9350</v>
      </c>
      <c r="DF31" s="30">
        <f t="shared" si="11"/>
        <v>9350</v>
      </c>
      <c r="DG31" s="30">
        <f t="shared" si="11"/>
        <v>9350</v>
      </c>
      <c r="DH31" s="30">
        <f t="shared" si="11"/>
        <v>8925</v>
      </c>
      <c r="DI31" s="30">
        <f t="shared" si="11"/>
        <v>8925</v>
      </c>
      <c r="DJ31" s="30">
        <f t="shared" si="11"/>
        <v>8925</v>
      </c>
      <c r="DK31" s="30">
        <f t="shared" si="11"/>
        <v>8925</v>
      </c>
      <c r="DL31" s="30">
        <f t="shared" si="11"/>
        <v>8925</v>
      </c>
      <c r="DM31" s="30">
        <f t="shared" si="11"/>
        <v>8925</v>
      </c>
      <c r="DN31" s="30">
        <f t="shared" si="11"/>
        <v>7225</v>
      </c>
      <c r="DO31" s="30">
        <f t="shared" si="11"/>
        <v>7225</v>
      </c>
      <c r="DP31" s="30">
        <f t="shared" si="11"/>
        <v>7225</v>
      </c>
      <c r="DQ31" s="30">
        <f t="shared" si="11"/>
        <v>7225</v>
      </c>
      <c r="DR31" s="30">
        <f t="shared" si="11"/>
        <v>7225</v>
      </c>
      <c r="DS31" s="30">
        <f t="shared" si="11"/>
        <v>7650</v>
      </c>
      <c r="DT31" s="30">
        <f t="shared" si="11"/>
        <v>7650</v>
      </c>
      <c r="DU31" s="30">
        <f t="shared" si="11"/>
        <v>7225</v>
      </c>
      <c r="DV31" s="30">
        <f t="shared" si="11"/>
        <v>7225</v>
      </c>
      <c r="DW31" s="30">
        <f t="shared" si="11"/>
        <v>7225</v>
      </c>
      <c r="DX31" s="30">
        <f t="shared" si="11"/>
        <v>7225</v>
      </c>
      <c r="DY31" s="30">
        <f t="shared" si="11"/>
        <v>7225</v>
      </c>
      <c r="DZ31" s="30">
        <f t="shared" si="11"/>
        <v>7650</v>
      </c>
      <c r="EA31" s="30">
        <f t="shared" si="11"/>
        <v>7650</v>
      </c>
      <c r="EB31" s="30">
        <f t="shared" si="11"/>
        <v>7225</v>
      </c>
      <c r="EC31" s="30">
        <f t="shared" si="11"/>
        <v>7225</v>
      </c>
      <c r="ED31" s="30">
        <f t="shared" si="11"/>
        <v>7225</v>
      </c>
      <c r="EE31" s="30">
        <f t="shared" si="11"/>
        <v>7225</v>
      </c>
      <c r="EF31" s="30">
        <f t="shared" si="11"/>
        <v>8075</v>
      </c>
    </row>
    <row r="32" spans="1:136">
      <c r="A32" s="30" t="s">
        <v>5</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row>
    <row r="33" spans="1:136">
      <c r="A33" s="10">
        <v>1</v>
      </c>
      <c r="B33" s="30">
        <f t="shared" ref="B33:AG33" si="12">ROUNDUP(B11*0.85,)</f>
        <v>6800</v>
      </c>
      <c r="C33" s="30">
        <f t="shared" si="12"/>
        <v>6800</v>
      </c>
      <c r="D33" s="30">
        <f t="shared" si="12"/>
        <v>7055</v>
      </c>
      <c r="E33" s="30">
        <f t="shared" si="12"/>
        <v>7055</v>
      </c>
      <c r="F33" s="30">
        <f t="shared" si="12"/>
        <v>8840</v>
      </c>
      <c r="G33" s="30">
        <f t="shared" si="12"/>
        <v>8840</v>
      </c>
      <c r="H33" s="30">
        <f t="shared" si="12"/>
        <v>8840</v>
      </c>
      <c r="I33" s="30">
        <f t="shared" si="12"/>
        <v>9945</v>
      </c>
      <c r="J33" s="30">
        <f t="shared" si="12"/>
        <v>9945</v>
      </c>
      <c r="K33" s="30">
        <f t="shared" si="12"/>
        <v>11135</v>
      </c>
      <c r="L33" s="30">
        <f t="shared" si="12"/>
        <v>13345</v>
      </c>
      <c r="M33" s="30">
        <f t="shared" si="12"/>
        <v>11475</v>
      </c>
      <c r="N33" s="30">
        <f t="shared" si="12"/>
        <v>19890</v>
      </c>
      <c r="O33" s="30">
        <f t="shared" si="12"/>
        <v>23970</v>
      </c>
      <c r="P33" s="30">
        <f t="shared" si="12"/>
        <v>30600</v>
      </c>
      <c r="Q33" s="30">
        <f t="shared" si="12"/>
        <v>30600</v>
      </c>
      <c r="R33" s="30">
        <f t="shared" si="12"/>
        <v>29495</v>
      </c>
      <c r="S33" s="30">
        <f t="shared" si="12"/>
        <v>29495</v>
      </c>
      <c r="T33" s="30">
        <f t="shared" si="12"/>
        <v>32725</v>
      </c>
      <c r="U33" s="30">
        <f t="shared" si="12"/>
        <v>32725</v>
      </c>
      <c r="V33" s="30">
        <f t="shared" si="12"/>
        <v>31450</v>
      </c>
      <c r="W33" s="30">
        <f t="shared" si="12"/>
        <v>31450</v>
      </c>
      <c r="X33" s="30">
        <f t="shared" si="12"/>
        <v>28390</v>
      </c>
      <c r="Y33" s="30">
        <f t="shared" si="12"/>
        <v>22058</v>
      </c>
      <c r="Z33" s="30">
        <f t="shared" si="12"/>
        <v>16958</v>
      </c>
      <c r="AA33" s="30">
        <f t="shared" si="12"/>
        <v>16363</v>
      </c>
      <c r="AB33" s="30">
        <f t="shared" si="12"/>
        <v>16363</v>
      </c>
      <c r="AC33" s="30">
        <f t="shared" si="12"/>
        <v>16363</v>
      </c>
      <c r="AD33" s="30">
        <f t="shared" si="12"/>
        <v>15768</v>
      </c>
      <c r="AE33" s="30">
        <f t="shared" si="12"/>
        <v>15768</v>
      </c>
      <c r="AF33" s="30">
        <f t="shared" si="12"/>
        <v>13558</v>
      </c>
      <c r="AG33" s="30">
        <f t="shared" si="12"/>
        <v>13558</v>
      </c>
      <c r="AH33" s="30">
        <f t="shared" ref="AH33:CK33" si="13">ROUNDUP(AH11*0.85,)</f>
        <v>13558</v>
      </c>
      <c r="AI33" s="30">
        <f t="shared" si="13"/>
        <v>13558</v>
      </c>
      <c r="AJ33" s="30">
        <f t="shared" si="13"/>
        <v>15938</v>
      </c>
      <c r="AK33" s="30">
        <f t="shared" si="13"/>
        <v>15938</v>
      </c>
      <c r="AL33" s="30">
        <f t="shared" si="13"/>
        <v>18233</v>
      </c>
      <c r="AM33" s="30">
        <f t="shared" si="13"/>
        <v>18233</v>
      </c>
      <c r="AN33" s="30">
        <f t="shared" si="13"/>
        <v>20783</v>
      </c>
      <c r="AO33" s="30">
        <f t="shared" si="13"/>
        <v>20783</v>
      </c>
      <c r="AP33" s="30">
        <f t="shared" si="13"/>
        <v>18233</v>
      </c>
      <c r="AQ33" s="30">
        <f t="shared" si="13"/>
        <v>18233</v>
      </c>
      <c r="AR33" s="30">
        <f t="shared" si="13"/>
        <v>19508</v>
      </c>
      <c r="AS33" s="30">
        <f t="shared" si="13"/>
        <v>19508</v>
      </c>
      <c r="AT33" s="30">
        <f t="shared" si="13"/>
        <v>19508</v>
      </c>
      <c r="AU33" s="30">
        <f t="shared" si="13"/>
        <v>19508</v>
      </c>
      <c r="AV33" s="30">
        <f t="shared" si="13"/>
        <v>19508</v>
      </c>
      <c r="AW33" s="30">
        <f t="shared" si="13"/>
        <v>19508</v>
      </c>
      <c r="AX33" s="30">
        <f t="shared" si="13"/>
        <v>20783</v>
      </c>
      <c r="AY33" s="30">
        <f t="shared" si="13"/>
        <v>20783</v>
      </c>
      <c r="AZ33" s="30">
        <f t="shared" si="13"/>
        <v>20783</v>
      </c>
      <c r="BA33" s="30">
        <f t="shared" si="13"/>
        <v>18233</v>
      </c>
      <c r="BB33" s="30">
        <f t="shared" si="13"/>
        <v>18233</v>
      </c>
      <c r="BC33" s="30">
        <f t="shared" si="13"/>
        <v>18233</v>
      </c>
      <c r="BD33" s="30">
        <f t="shared" si="13"/>
        <v>18233</v>
      </c>
      <c r="BE33" s="30">
        <f t="shared" si="13"/>
        <v>18233</v>
      </c>
      <c r="BF33" s="30">
        <f t="shared" si="13"/>
        <v>19508</v>
      </c>
      <c r="BG33" s="30">
        <f t="shared" si="13"/>
        <v>19508</v>
      </c>
      <c r="BH33" s="30">
        <f t="shared" si="13"/>
        <v>19508</v>
      </c>
      <c r="BI33" s="30">
        <f t="shared" si="13"/>
        <v>22058</v>
      </c>
      <c r="BJ33" s="30">
        <f t="shared" si="13"/>
        <v>22058</v>
      </c>
      <c r="BK33" s="30">
        <f t="shared" si="13"/>
        <v>22058</v>
      </c>
      <c r="BL33" s="30">
        <f t="shared" si="13"/>
        <v>22058</v>
      </c>
      <c r="BM33" s="30">
        <f t="shared" si="13"/>
        <v>22058</v>
      </c>
      <c r="BN33" s="30">
        <f t="shared" si="13"/>
        <v>22058</v>
      </c>
      <c r="BO33" s="30">
        <f t="shared" si="13"/>
        <v>24098</v>
      </c>
      <c r="BP33" s="30">
        <f t="shared" si="13"/>
        <v>24098</v>
      </c>
      <c r="BQ33" s="30">
        <f t="shared" si="13"/>
        <v>27413</v>
      </c>
      <c r="BR33" s="30">
        <f t="shared" si="13"/>
        <v>29538</v>
      </c>
      <c r="BS33" s="30">
        <f t="shared" si="13"/>
        <v>29538</v>
      </c>
      <c r="BT33" s="30">
        <f t="shared" si="13"/>
        <v>29538</v>
      </c>
      <c r="BU33" s="30">
        <f t="shared" si="13"/>
        <v>29538</v>
      </c>
      <c r="BV33" s="30">
        <f t="shared" si="13"/>
        <v>29538</v>
      </c>
      <c r="BW33" s="30">
        <f t="shared" si="13"/>
        <v>22058</v>
      </c>
      <c r="BX33" s="30">
        <f t="shared" si="13"/>
        <v>18233</v>
      </c>
      <c r="BY33" s="30">
        <f t="shared" si="13"/>
        <v>18233</v>
      </c>
      <c r="BZ33" s="30">
        <f t="shared" si="13"/>
        <v>16958</v>
      </c>
      <c r="CA33" s="30">
        <f t="shared" si="13"/>
        <v>16958</v>
      </c>
      <c r="CB33" s="30">
        <f t="shared" si="13"/>
        <v>16958</v>
      </c>
      <c r="CC33" s="30">
        <f t="shared" si="13"/>
        <v>18233</v>
      </c>
      <c r="CD33" s="30">
        <f t="shared" si="13"/>
        <v>18233</v>
      </c>
      <c r="CE33" s="30">
        <f t="shared" si="13"/>
        <v>18233</v>
      </c>
      <c r="CF33" s="30">
        <f t="shared" si="13"/>
        <v>15173</v>
      </c>
      <c r="CG33" s="30">
        <f t="shared" si="13"/>
        <v>11603</v>
      </c>
      <c r="CH33" s="30">
        <f t="shared" si="13"/>
        <v>11603</v>
      </c>
      <c r="CI33" s="30">
        <f t="shared" si="13"/>
        <v>11603</v>
      </c>
      <c r="CJ33" s="30">
        <f t="shared" si="13"/>
        <v>11603</v>
      </c>
      <c r="CK33" s="30">
        <f t="shared" si="13"/>
        <v>11603</v>
      </c>
      <c r="CL33" s="30">
        <f t="shared" ref="CL33:EF33" si="14">ROUNDUP(CL11*0.85,)</f>
        <v>11603</v>
      </c>
      <c r="CM33" s="30">
        <f t="shared" si="14"/>
        <v>11603</v>
      </c>
      <c r="CN33" s="30">
        <f t="shared" si="14"/>
        <v>11603</v>
      </c>
      <c r="CO33" s="30">
        <f t="shared" si="14"/>
        <v>11603</v>
      </c>
      <c r="CP33" s="30">
        <f t="shared" si="14"/>
        <v>11008</v>
      </c>
      <c r="CQ33" s="30">
        <f t="shared" si="14"/>
        <v>11008</v>
      </c>
      <c r="CR33" s="30">
        <f t="shared" si="14"/>
        <v>11008</v>
      </c>
      <c r="CS33" s="30">
        <f t="shared" si="14"/>
        <v>10413</v>
      </c>
      <c r="CT33" s="30">
        <f t="shared" si="14"/>
        <v>10413</v>
      </c>
      <c r="CU33" s="30">
        <f t="shared" si="14"/>
        <v>10413</v>
      </c>
      <c r="CV33" s="30">
        <f t="shared" si="14"/>
        <v>10413</v>
      </c>
      <c r="CW33" s="30">
        <f t="shared" si="14"/>
        <v>10413</v>
      </c>
      <c r="CX33" s="30">
        <f t="shared" si="14"/>
        <v>10413</v>
      </c>
      <c r="CY33" s="30">
        <f t="shared" si="14"/>
        <v>10413</v>
      </c>
      <c r="CZ33" s="30">
        <f t="shared" si="14"/>
        <v>9818</v>
      </c>
      <c r="DA33" s="30">
        <f t="shared" si="14"/>
        <v>9818</v>
      </c>
      <c r="DB33" s="30">
        <f t="shared" si="14"/>
        <v>9818</v>
      </c>
      <c r="DC33" s="30">
        <f t="shared" si="14"/>
        <v>9223</v>
      </c>
      <c r="DD33" s="30">
        <f t="shared" si="14"/>
        <v>9223</v>
      </c>
      <c r="DE33" s="30">
        <f t="shared" si="14"/>
        <v>9223</v>
      </c>
      <c r="DF33" s="30">
        <f t="shared" si="14"/>
        <v>9223</v>
      </c>
      <c r="DG33" s="30">
        <f t="shared" si="14"/>
        <v>9223</v>
      </c>
      <c r="DH33" s="30">
        <f t="shared" si="14"/>
        <v>8798</v>
      </c>
      <c r="DI33" s="30">
        <f t="shared" si="14"/>
        <v>8798</v>
      </c>
      <c r="DJ33" s="30">
        <f t="shared" si="14"/>
        <v>8798</v>
      </c>
      <c r="DK33" s="30">
        <f t="shared" si="14"/>
        <v>8798</v>
      </c>
      <c r="DL33" s="30">
        <f t="shared" si="14"/>
        <v>8798</v>
      </c>
      <c r="DM33" s="30">
        <f t="shared" si="14"/>
        <v>8798</v>
      </c>
      <c r="DN33" s="30">
        <f t="shared" si="14"/>
        <v>7098</v>
      </c>
      <c r="DO33" s="30">
        <f t="shared" si="14"/>
        <v>7098</v>
      </c>
      <c r="DP33" s="30">
        <f t="shared" si="14"/>
        <v>7098</v>
      </c>
      <c r="DQ33" s="30">
        <f t="shared" si="14"/>
        <v>7098</v>
      </c>
      <c r="DR33" s="30">
        <f t="shared" si="14"/>
        <v>7098</v>
      </c>
      <c r="DS33" s="30">
        <f t="shared" si="14"/>
        <v>7523</v>
      </c>
      <c r="DT33" s="30">
        <f t="shared" si="14"/>
        <v>7523</v>
      </c>
      <c r="DU33" s="30">
        <f t="shared" si="14"/>
        <v>7098</v>
      </c>
      <c r="DV33" s="30">
        <f t="shared" si="14"/>
        <v>7098</v>
      </c>
      <c r="DW33" s="30">
        <f t="shared" si="14"/>
        <v>7098</v>
      </c>
      <c r="DX33" s="30">
        <f t="shared" si="14"/>
        <v>7098</v>
      </c>
      <c r="DY33" s="30">
        <f t="shared" si="14"/>
        <v>7098</v>
      </c>
      <c r="DZ33" s="30">
        <f t="shared" si="14"/>
        <v>7523</v>
      </c>
      <c r="EA33" s="30">
        <f t="shared" si="14"/>
        <v>7523</v>
      </c>
      <c r="EB33" s="30">
        <f t="shared" si="14"/>
        <v>7098</v>
      </c>
      <c r="EC33" s="30">
        <f t="shared" si="14"/>
        <v>7098</v>
      </c>
      <c r="ED33" s="30">
        <f t="shared" si="14"/>
        <v>7098</v>
      </c>
      <c r="EE33" s="30">
        <f t="shared" si="14"/>
        <v>7098</v>
      </c>
      <c r="EF33" s="30">
        <f t="shared" si="14"/>
        <v>7948</v>
      </c>
    </row>
    <row r="34" spans="1:136" ht="10.5" customHeight="1">
      <c r="A34" s="10">
        <v>2</v>
      </c>
      <c r="B34" s="30">
        <f t="shared" ref="B34:AG34" si="15">ROUNDUP(B12*0.85,)</f>
        <v>8075</v>
      </c>
      <c r="C34" s="30">
        <f t="shared" si="15"/>
        <v>8075</v>
      </c>
      <c r="D34" s="30">
        <f t="shared" si="15"/>
        <v>8330</v>
      </c>
      <c r="E34" s="30">
        <f t="shared" si="15"/>
        <v>8330</v>
      </c>
      <c r="F34" s="30">
        <f t="shared" si="15"/>
        <v>10115</v>
      </c>
      <c r="G34" s="30">
        <f t="shared" si="15"/>
        <v>10115</v>
      </c>
      <c r="H34" s="30">
        <f t="shared" si="15"/>
        <v>10115</v>
      </c>
      <c r="I34" s="30">
        <f t="shared" si="15"/>
        <v>11220</v>
      </c>
      <c r="J34" s="30">
        <f t="shared" si="15"/>
        <v>11220</v>
      </c>
      <c r="K34" s="30">
        <f t="shared" si="15"/>
        <v>12410</v>
      </c>
      <c r="L34" s="30">
        <f t="shared" si="15"/>
        <v>14620</v>
      </c>
      <c r="M34" s="30">
        <f t="shared" si="15"/>
        <v>12750</v>
      </c>
      <c r="N34" s="30">
        <f t="shared" si="15"/>
        <v>21590</v>
      </c>
      <c r="O34" s="30">
        <f t="shared" si="15"/>
        <v>25670</v>
      </c>
      <c r="P34" s="30">
        <f t="shared" si="15"/>
        <v>32300</v>
      </c>
      <c r="Q34" s="30">
        <f t="shared" si="15"/>
        <v>32300</v>
      </c>
      <c r="R34" s="30">
        <f t="shared" si="15"/>
        <v>31195</v>
      </c>
      <c r="S34" s="30">
        <f t="shared" si="15"/>
        <v>31195</v>
      </c>
      <c r="T34" s="30">
        <f t="shared" si="15"/>
        <v>34425</v>
      </c>
      <c r="U34" s="30">
        <f t="shared" si="15"/>
        <v>34425</v>
      </c>
      <c r="V34" s="30">
        <f t="shared" si="15"/>
        <v>33150</v>
      </c>
      <c r="W34" s="30">
        <f t="shared" si="15"/>
        <v>33150</v>
      </c>
      <c r="X34" s="30">
        <f t="shared" si="15"/>
        <v>30090</v>
      </c>
      <c r="Y34" s="30">
        <f t="shared" si="15"/>
        <v>23630</v>
      </c>
      <c r="Z34" s="30">
        <f t="shared" si="15"/>
        <v>18530</v>
      </c>
      <c r="AA34" s="30">
        <f t="shared" si="15"/>
        <v>17935</v>
      </c>
      <c r="AB34" s="30">
        <f t="shared" si="15"/>
        <v>17935</v>
      </c>
      <c r="AC34" s="30">
        <f t="shared" si="15"/>
        <v>17935</v>
      </c>
      <c r="AD34" s="30">
        <f t="shared" si="15"/>
        <v>17340</v>
      </c>
      <c r="AE34" s="30">
        <f t="shared" si="15"/>
        <v>17340</v>
      </c>
      <c r="AF34" s="30">
        <f t="shared" si="15"/>
        <v>15130</v>
      </c>
      <c r="AG34" s="30">
        <f t="shared" si="15"/>
        <v>15130</v>
      </c>
      <c r="AH34" s="30">
        <f t="shared" ref="AH34:CK34" si="16">ROUNDUP(AH12*0.85,)</f>
        <v>15130</v>
      </c>
      <c r="AI34" s="30">
        <f t="shared" si="16"/>
        <v>15130</v>
      </c>
      <c r="AJ34" s="30">
        <f t="shared" si="16"/>
        <v>17510</v>
      </c>
      <c r="AK34" s="30">
        <f t="shared" si="16"/>
        <v>17510</v>
      </c>
      <c r="AL34" s="30">
        <f t="shared" si="16"/>
        <v>19805</v>
      </c>
      <c r="AM34" s="30">
        <f t="shared" si="16"/>
        <v>19805</v>
      </c>
      <c r="AN34" s="30">
        <f t="shared" si="16"/>
        <v>22355</v>
      </c>
      <c r="AO34" s="30">
        <f t="shared" si="16"/>
        <v>22355</v>
      </c>
      <c r="AP34" s="30">
        <f t="shared" si="16"/>
        <v>19805</v>
      </c>
      <c r="AQ34" s="30">
        <f t="shared" si="16"/>
        <v>19805</v>
      </c>
      <c r="AR34" s="30">
        <f t="shared" si="16"/>
        <v>21080</v>
      </c>
      <c r="AS34" s="30">
        <f t="shared" si="16"/>
        <v>21080</v>
      </c>
      <c r="AT34" s="30">
        <f t="shared" si="16"/>
        <v>21080</v>
      </c>
      <c r="AU34" s="30">
        <f t="shared" si="16"/>
        <v>21080</v>
      </c>
      <c r="AV34" s="30">
        <f t="shared" si="16"/>
        <v>21080</v>
      </c>
      <c r="AW34" s="30">
        <f t="shared" si="16"/>
        <v>21080</v>
      </c>
      <c r="AX34" s="30">
        <f t="shared" si="16"/>
        <v>22355</v>
      </c>
      <c r="AY34" s="30">
        <f t="shared" si="16"/>
        <v>22355</v>
      </c>
      <c r="AZ34" s="30">
        <f t="shared" si="16"/>
        <v>22355</v>
      </c>
      <c r="BA34" s="30">
        <f t="shared" si="16"/>
        <v>19805</v>
      </c>
      <c r="BB34" s="30">
        <f t="shared" si="16"/>
        <v>19805</v>
      </c>
      <c r="BC34" s="30">
        <f t="shared" si="16"/>
        <v>19805</v>
      </c>
      <c r="BD34" s="30">
        <f t="shared" si="16"/>
        <v>19805</v>
      </c>
      <c r="BE34" s="30">
        <f t="shared" si="16"/>
        <v>19805</v>
      </c>
      <c r="BF34" s="30">
        <f t="shared" si="16"/>
        <v>21080</v>
      </c>
      <c r="BG34" s="30">
        <f t="shared" si="16"/>
        <v>21080</v>
      </c>
      <c r="BH34" s="30">
        <f t="shared" si="16"/>
        <v>21080</v>
      </c>
      <c r="BI34" s="30">
        <f t="shared" si="16"/>
        <v>23630</v>
      </c>
      <c r="BJ34" s="30">
        <f t="shared" si="16"/>
        <v>23630</v>
      </c>
      <c r="BK34" s="30">
        <f t="shared" si="16"/>
        <v>23630</v>
      </c>
      <c r="BL34" s="30">
        <f t="shared" si="16"/>
        <v>23630</v>
      </c>
      <c r="BM34" s="30">
        <f t="shared" si="16"/>
        <v>23630</v>
      </c>
      <c r="BN34" s="30">
        <f t="shared" si="16"/>
        <v>23630</v>
      </c>
      <c r="BO34" s="30">
        <f t="shared" si="16"/>
        <v>25670</v>
      </c>
      <c r="BP34" s="30">
        <f t="shared" si="16"/>
        <v>25670</v>
      </c>
      <c r="BQ34" s="30">
        <f t="shared" si="16"/>
        <v>28985</v>
      </c>
      <c r="BR34" s="30">
        <f t="shared" si="16"/>
        <v>31110</v>
      </c>
      <c r="BS34" s="30">
        <f t="shared" si="16"/>
        <v>31110</v>
      </c>
      <c r="BT34" s="30">
        <f t="shared" si="16"/>
        <v>31110</v>
      </c>
      <c r="BU34" s="30">
        <f t="shared" si="16"/>
        <v>31110</v>
      </c>
      <c r="BV34" s="30">
        <f t="shared" si="16"/>
        <v>31110</v>
      </c>
      <c r="BW34" s="30">
        <f t="shared" si="16"/>
        <v>23630</v>
      </c>
      <c r="BX34" s="30">
        <f t="shared" si="16"/>
        <v>19805</v>
      </c>
      <c r="BY34" s="30">
        <f t="shared" si="16"/>
        <v>19805</v>
      </c>
      <c r="BZ34" s="30">
        <f t="shared" si="16"/>
        <v>18530</v>
      </c>
      <c r="CA34" s="30">
        <f t="shared" si="16"/>
        <v>18530</v>
      </c>
      <c r="CB34" s="30">
        <f t="shared" si="16"/>
        <v>18530</v>
      </c>
      <c r="CC34" s="30">
        <f t="shared" si="16"/>
        <v>19805</v>
      </c>
      <c r="CD34" s="30">
        <f t="shared" si="16"/>
        <v>19805</v>
      </c>
      <c r="CE34" s="30">
        <f t="shared" si="16"/>
        <v>19805</v>
      </c>
      <c r="CF34" s="30">
        <f t="shared" si="16"/>
        <v>16745</v>
      </c>
      <c r="CG34" s="30">
        <f t="shared" si="16"/>
        <v>13175</v>
      </c>
      <c r="CH34" s="30">
        <f t="shared" si="16"/>
        <v>13175</v>
      </c>
      <c r="CI34" s="30">
        <f t="shared" si="16"/>
        <v>13175</v>
      </c>
      <c r="CJ34" s="30">
        <f t="shared" si="16"/>
        <v>13175</v>
      </c>
      <c r="CK34" s="30">
        <f t="shared" si="16"/>
        <v>13175</v>
      </c>
      <c r="CL34" s="30">
        <f t="shared" ref="CL34:EF34" si="17">ROUNDUP(CL12*0.85,)</f>
        <v>13175</v>
      </c>
      <c r="CM34" s="30">
        <f t="shared" si="17"/>
        <v>13175</v>
      </c>
      <c r="CN34" s="30">
        <f t="shared" si="17"/>
        <v>13175</v>
      </c>
      <c r="CO34" s="30">
        <f t="shared" si="17"/>
        <v>13175</v>
      </c>
      <c r="CP34" s="30">
        <f t="shared" si="17"/>
        <v>12580</v>
      </c>
      <c r="CQ34" s="30">
        <f t="shared" si="17"/>
        <v>12580</v>
      </c>
      <c r="CR34" s="30">
        <f t="shared" si="17"/>
        <v>12580</v>
      </c>
      <c r="CS34" s="30">
        <f t="shared" si="17"/>
        <v>11985</v>
      </c>
      <c r="CT34" s="30">
        <f t="shared" si="17"/>
        <v>11985</v>
      </c>
      <c r="CU34" s="30">
        <f t="shared" si="17"/>
        <v>11985</v>
      </c>
      <c r="CV34" s="30">
        <f t="shared" si="17"/>
        <v>11985</v>
      </c>
      <c r="CW34" s="30">
        <f t="shared" si="17"/>
        <v>11985</v>
      </c>
      <c r="CX34" s="30">
        <f t="shared" si="17"/>
        <v>11985</v>
      </c>
      <c r="CY34" s="30">
        <f t="shared" si="17"/>
        <v>11985</v>
      </c>
      <c r="CZ34" s="30">
        <f t="shared" si="17"/>
        <v>11390</v>
      </c>
      <c r="DA34" s="30">
        <f t="shared" si="17"/>
        <v>11390</v>
      </c>
      <c r="DB34" s="30">
        <f t="shared" si="17"/>
        <v>11390</v>
      </c>
      <c r="DC34" s="30">
        <f t="shared" si="17"/>
        <v>10625</v>
      </c>
      <c r="DD34" s="30">
        <f t="shared" si="17"/>
        <v>10625</v>
      </c>
      <c r="DE34" s="30">
        <f t="shared" si="17"/>
        <v>10625</v>
      </c>
      <c r="DF34" s="30">
        <f t="shared" si="17"/>
        <v>10625</v>
      </c>
      <c r="DG34" s="30">
        <f t="shared" si="17"/>
        <v>10625</v>
      </c>
      <c r="DH34" s="30">
        <f t="shared" si="17"/>
        <v>10200</v>
      </c>
      <c r="DI34" s="30">
        <f t="shared" si="17"/>
        <v>10200</v>
      </c>
      <c r="DJ34" s="30">
        <f t="shared" si="17"/>
        <v>10200</v>
      </c>
      <c r="DK34" s="30">
        <f t="shared" si="17"/>
        <v>10200</v>
      </c>
      <c r="DL34" s="30">
        <f t="shared" si="17"/>
        <v>10200</v>
      </c>
      <c r="DM34" s="30">
        <f t="shared" si="17"/>
        <v>10200</v>
      </c>
      <c r="DN34" s="30">
        <f t="shared" si="17"/>
        <v>8500</v>
      </c>
      <c r="DO34" s="30">
        <f t="shared" si="17"/>
        <v>8500</v>
      </c>
      <c r="DP34" s="30">
        <f t="shared" si="17"/>
        <v>8500</v>
      </c>
      <c r="DQ34" s="30">
        <f t="shared" si="17"/>
        <v>8500</v>
      </c>
      <c r="DR34" s="30">
        <f t="shared" si="17"/>
        <v>8500</v>
      </c>
      <c r="DS34" s="30">
        <f t="shared" si="17"/>
        <v>8925</v>
      </c>
      <c r="DT34" s="30">
        <f t="shared" si="17"/>
        <v>8925</v>
      </c>
      <c r="DU34" s="30">
        <f t="shared" si="17"/>
        <v>8500</v>
      </c>
      <c r="DV34" s="30">
        <f t="shared" si="17"/>
        <v>8500</v>
      </c>
      <c r="DW34" s="30">
        <f t="shared" si="17"/>
        <v>8500</v>
      </c>
      <c r="DX34" s="30">
        <f t="shared" si="17"/>
        <v>8500</v>
      </c>
      <c r="DY34" s="30">
        <f t="shared" si="17"/>
        <v>8500</v>
      </c>
      <c r="DZ34" s="30">
        <f t="shared" si="17"/>
        <v>8925</v>
      </c>
      <c r="EA34" s="30">
        <f t="shared" si="17"/>
        <v>8925</v>
      </c>
      <c r="EB34" s="30">
        <f t="shared" si="17"/>
        <v>8500</v>
      </c>
      <c r="EC34" s="30">
        <f t="shared" si="17"/>
        <v>8500</v>
      </c>
      <c r="ED34" s="30">
        <f t="shared" si="17"/>
        <v>8500</v>
      </c>
      <c r="EE34" s="30">
        <f t="shared" si="17"/>
        <v>8500</v>
      </c>
      <c r="EF34" s="30">
        <f t="shared" si="17"/>
        <v>9350</v>
      </c>
    </row>
    <row r="35" spans="1:136">
      <c r="A35" s="30" t="s">
        <v>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85"/>
      <c r="CV35" s="85"/>
      <c r="CW35" s="85"/>
      <c r="CX35" s="85"/>
      <c r="CY35" s="85"/>
      <c r="CZ35" s="85"/>
      <c r="DA35" s="85"/>
      <c r="DB35" s="85"/>
      <c r="DC35" s="85"/>
      <c r="DD35" s="85"/>
      <c r="DE35" s="85"/>
      <c r="DF35" s="85"/>
      <c r="DG35" s="85"/>
      <c r="DH35" s="85"/>
      <c r="DI35" s="85"/>
      <c r="DJ35" s="85"/>
      <c r="DK35" s="85"/>
      <c r="DL35" s="85"/>
      <c r="DM35" s="85"/>
      <c r="DN35" s="85"/>
      <c r="DO35" s="85"/>
      <c r="DP35" s="85"/>
      <c r="DQ35" s="85"/>
      <c r="DR35" s="85"/>
      <c r="DS35" s="85"/>
      <c r="DT35" s="85"/>
      <c r="DU35" s="85"/>
      <c r="DV35" s="85"/>
      <c r="DW35" s="85"/>
      <c r="DX35" s="85"/>
      <c r="DY35" s="85"/>
      <c r="DZ35" s="85"/>
      <c r="EA35" s="85"/>
      <c r="EB35" s="85"/>
      <c r="EC35" s="85"/>
      <c r="ED35" s="85"/>
      <c r="EE35" s="85"/>
      <c r="EF35" s="85"/>
    </row>
    <row r="36" spans="1:136">
      <c r="A36" s="191">
        <v>1</v>
      </c>
      <c r="B36" s="30">
        <f t="shared" ref="B36:AG36" si="18">ROUNDUP(B14*0.85,)</f>
        <v>6375</v>
      </c>
      <c r="C36" s="30">
        <f t="shared" si="18"/>
        <v>6375</v>
      </c>
      <c r="D36" s="30">
        <f t="shared" si="18"/>
        <v>6630</v>
      </c>
      <c r="E36" s="30">
        <f t="shared" si="18"/>
        <v>6630</v>
      </c>
      <c r="F36" s="30">
        <f t="shared" si="18"/>
        <v>8415</v>
      </c>
      <c r="G36" s="30">
        <f t="shared" si="18"/>
        <v>8415</v>
      </c>
      <c r="H36" s="30">
        <f t="shared" si="18"/>
        <v>8415</v>
      </c>
      <c r="I36" s="30">
        <f t="shared" si="18"/>
        <v>9520</v>
      </c>
      <c r="J36" s="30">
        <f t="shared" si="18"/>
        <v>9520</v>
      </c>
      <c r="K36" s="30">
        <f t="shared" si="18"/>
        <v>10710</v>
      </c>
      <c r="L36" s="30">
        <f t="shared" si="18"/>
        <v>12920</v>
      </c>
      <c r="M36" s="30">
        <f t="shared" si="18"/>
        <v>11050</v>
      </c>
      <c r="N36" s="30">
        <f t="shared" si="18"/>
        <v>19465</v>
      </c>
      <c r="O36" s="30">
        <f t="shared" si="18"/>
        <v>23545</v>
      </c>
      <c r="P36" s="30">
        <f t="shared" si="18"/>
        <v>30175</v>
      </c>
      <c r="Q36" s="30">
        <f t="shared" si="18"/>
        <v>30175</v>
      </c>
      <c r="R36" s="30">
        <f t="shared" si="18"/>
        <v>29070</v>
      </c>
      <c r="S36" s="30">
        <f t="shared" si="18"/>
        <v>29070</v>
      </c>
      <c r="T36" s="30">
        <f t="shared" si="18"/>
        <v>32300</v>
      </c>
      <c r="U36" s="30">
        <f t="shared" si="18"/>
        <v>32300</v>
      </c>
      <c r="V36" s="30">
        <f t="shared" si="18"/>
        <v>31025</v>
      </c>
      <c r="W36" s="30">
        <f t="shared" si="18"/>
        <v>31025</v>
      </c>
      <c r="X36" s="30">
        <f t="shared" si="18"/>
        <v>27965</v>
      </c>
      <c r="Y36" s="30">
        <f t="shared" si="18"/>
        <v>21208</v>
      </c>
      <c r="Z36" s="30">
        <f t="shared" si="18"/>
        <v>16108</v>
      </c>
      <c r="AA36" s="30">
        <f t="shared" si="18"/>
        <v>15513</v>
      </c>
      <c r="AB36" s="30">
        <f t="shared" si="18"/>
        <v>15513</v>
      </c>
      <c r="AC36" s="30">
        <f t="shared" si="18"/>
        <v>15513</v>
      </c>
      <c r="AD36" s="30">
        <f t="shared" si="18"/>
        <v>14918</v>
      </c>
      <c r="AE36" s="30">
        <f t="shared" si="18"/>
        <v>14918</v>
      </c>
      <c r="AF36" s="30">
        <f t="shared" si="18"/>
        <v>12708</v>
      </c>
      <c r="AG36" s="30">
        <f t="shared" si="18"/>
        <v>12708</v>
      </c>
      <c r="AH36" s="30">
        <f t="shared" ref="AH36:CK36" si="19">ROUNDUP(AH14*0.85,)</f>
        <v>12708</v>
      </c>
      <c r="AI36" s="30">
        <f t="shared" si="19"/>
        <v>12708</v>
      </c>
      <c r="AJ36" s="30">
        <f t="shared" si="19"/>
        <v>15088</v>
      </c>
      <c r="AK36" s="30">
        <f t="shared" si="19"/>
        <v>15088</v>
      </c>
      <c r="AL36" s="30">
        <f t="shared" si="19"/>
        <v>17383</v>
      </c>
      <c r="AM36" s="30">
        <f t="shared" si="19"/>
        <v>17383</v>
      </c>
      <c r="AN36" s="30">
        <f t="shared" si="19"/>
        <v>19933</v>
      </c>
      <c r="AO36" s="30">
        <f t="shared" si="19"/>
        <v>19933</v>
      </c>
      <c r="AP36" s="30">
        <f t="shared" si="19"/>
        <v>17383</v>
      </c>
      <c r="AQ36" s="30">
        <f t="shared" si="19"/>
        <v>17383</v>
      </c>
      <c r="AR36" s="30">
        <f t="shared" si="19"/>
        <v>18658</v>
      </c>
      <c r="AS36" s="30">
        <f t="shared" si="19"/>
        <v>18658</v>
      </c>
      <c r="AT36" s="30">
        <f t="shared" si="19"/>
        <v>18658</v>
      </c>
      <c r="AU36" s="30">
        <f t="shared" si="19"/>
        <v>18658</v>
      </c>
      <c r="AV36" s="30">
        <f t="shared" si="19"/>
        <v>18658</v>
      </c>
      <c r="AW36" s="30">
        <f t="shared" si="19"/>
        <v>18658</v>
      </c>
      <c r="AX36" s="30">
        <f t="shared" si="19"/>
        <v>19933</v>
      </c>
      <c r="AY36" s="30">
        <f t="shared" si="19"/>
        <v>19933</v>
      </c>
      <c r="AZ36" s="30">
        <f t="shared" si="19"/>
        <v>19933</v>
      </c>
      <c r="BA36" s="30">
        <f t="shared" si="19"/>
        <v>17383</v>
      </c>
      <c r="BB36" s="30">
        <f t="shared" si="19"/>
        <v>17383</v>
      </c>
      <c r="BC36" s="30">
        <f t="shared" si="19"/>
        <v>17383</v>
      </c>
      <c r="BD36" s="30">
        <f t="shared" si="19"/>
        <v>17383</v>
      </c>
      <c r="BE36" s="30">
        <f t="shared" si="19"/>
        <v>17383</v>
      </c>
      <c r="BF36" s="30">
        <f t="shared" si="19"/>
        <v>18658</v>
      </c>
      <c r="BG36" s="30">
        <f t="shared" si="19"/>
        <v>18658</v>
      </c>
      <c r="BH36" s="30">
        <f t="shared" si="19"/>
        <v>18658</v>
      </c>
      <c r="BI36" s="30">
        <f t="shared" si="19"/>
        <v>21208</v>
      </c>
      <c r="BJ36" s="30">
        <f t="shared" si="19"/>
        <v>21208</v>
      </c>
      <c r="BK36" s="30">
        <f t="shared" si="19"/>
        <v>21208</v>
      </c>
      <c r="BL36" s="30">
        <f t="shared" si="19"/>
        <v>21208</v>
      </c>
      <c r="BM36" s="30">
        <f t="shared" si="19"/>
        <v>21208</v>
      </c>
      <c r="BN36" s="30">
        <f t="shared" si="19"/>
        <v>21208</v>
      </c>
      <c r="BO36" s="30">
        <f t="shared" si="19"/>
        <v>23248</v>
      </c>
      <c r="BP36" s="30">
        <f t="shared" si="19"/>
        <v>23248</v>
      </c>
      <c r="BQ36" s="30">
        <f t="shared" si="19"/>
        <v>26563</v>
      </c>
      <c r="BR36" s="30">
        <f t="shared" si="19"/>
        <v>28688</v>
      </c>
      <c r="BS36" s="30">
        <f t="shared" si="19"/>
        <v>28688</v>
      </c>
      <c r="BT36" s="30">
        <f t="shared" si="19"/>
        <v>28688</v>
      </c>
      <c r="BU36" s="30">
        <f t="shared" si="19"/>
        <v>28688</v>
      </c>
      <c r="BV36" s="30">
        <f t="shared" si="19"/>
        <v>28688</v>
      </c>
      <c r="BW36" s="30">
        <f t="shared" si="19"/>
        <v>21208</v>
      </c>
      <c r="BX36" s="30">
        <f t="shared" si="19"/>
        <v>17383</v>
      </c>
      <c r="BY36" s="30">
        <f t="shared" si="19"/>
        <v>17383</v>
      </c>
      <c r="BZ36" s="30">
        <f t="shared" si="19"/>
        <v>16108</v>
      </c>
      <c r="CA36" s="30">
        <f t="shared" si="19"/>
        <v>16108</v>
      </c>
      <c r="CB36" s="30">
        <f t="shared" si="19"/>
        <v>16108</v>
      </c>
      <c r="CC36" s="30">
        <f t="shared" si="19"/>
        <v>17383</v>
      </c>
      <c r="CD36" s="30">
        <f t="shared" si="19"/>
        <v>17383</v>
      </c>
      <c r="CE36" s="30">
        <f t="shared" si="19"/>
        <v>17383</v>
      </c>
      <c r="CF36" s="30">
        <f t="shared" si="19"/>
        <v>14323</v>
      </c>
      <c r="CG36" s="30">
        <f t="shared" si="19"/>
        <v>11178</v>
      </c>
      <c r="CH36" s="30">
        <f t="shared" si="19"/>
        <v>11178</v>
      </c>
      <c r="CI36" s="30">
        <f t="shared" si="19"/>
        <v>11178</v>
      </c>
      <c r="CJ36" s="30">
        <f t="shared" si="19"/>
        <v>11178</v>
      </c>
      <c r="CK36" s="30">
        <f t="shared" si="19"/>
        <v>11178</v>
      </c>
      <c r="CL36" s="30">
        <f t="shared" ref="CL36:EF36" si="20">ROUNDUP(CL14*0.85,)</f>
        <v>11178</v>
      </c>
      <c r="CM36" s="30">
        <f t="shared" si="20"/>
        <v>11178</v>
      </c>
      <c r="CN36" s="30">
        <f t="shared" si="20"/>
        <v>11178</v>
      </c>
      <c r="CO36" s="30">
        <f t="shared" si="20"/>
        <v>11178</v>
      </c>
      <c r="CP36" s="30">
        <f t="shared" si="20"/>
        <v>10583</v>
      </c>
      <c r="CQ36" s="30">
        <f t="shared" si="20"/>
        <v>10583</v>
      </c>
      <c r="CR36" s="30">
        <f t="shared" si="20"/>
        <v>10583</v>
      </c>
      <c r="CS36" s="30">
        <f t="shared" si="20"/>
        <v>9988</v>
      </c>
      <c r="CT36" s="30">
        <f t="shared" si="20"/>
        <v>9988</v>
      </c>
      <c r="CU36" s="30">
        <f t="shared" si="20"/>
        <v>9988</v>
      </c>
      <c r="CV36" s="30">
        <f t="shared" si="20"/>
        <v>9988</v>
      </c>
      <c r="CW36" s="30">
        <f t="shared" si="20"/>
        <v>9988</v>
      </c>
      <c r="CX36" s="30">
        <f t="shared" si="20"/>
        <v>9988</v>
      </c>
      <c r="CY36" s="30">
        <f t="shared" si="20"/>
        <v>9988</v>
      </c>
      <c r="CZ36" s="30">
        <f t="shared" si="20"/>
        <v>9393</v>
      </c>
      <c r="DA36" s="30">
        <f t="shared" si="20"/>
        <v>9393</v>
      </c>
      <c r="DB36" s="30">
        <f t="shared" si="20"/>
        <v>9393</v>
      </c>
      <c r="DC36" s="30">
        <f t="shared" si="20"/>
        <v>8798</v>
      </c>
      <c r="DD36" s="30">
        <f t="shared" si="20"/>
        <v>8798</v>
      </c>
      <c r="DE36" s="30">
        <f t="shared" si="20"/>
        <v>8798</v>
      </c>
      <c r="DF36" s="30">
        <f t="shared" si="20"/>
        <v>8798</v>
      </c>
      <c r="DG36" s="30">
        <f t="shared" si="20"/>
        <v>8798</v>
      </c>
      <c r="DH36" s="30">
        <f t="shared" si="20"/>
        <v>8373</v>
      </c>
      <c r="DI36" s="30">
        <f t="shared" si="20"/>
        <v>8373</v>
      </c>
      <c r="DJ36" s="30">
        <f t="shared" si="20"/>
        <v>8373</v>
      </c>
      <c r="DK36" s="30">
        <f t="shared" si="20"/>
        <v>8373</v>
      </c>
      <c r="DL36" s="30">
        <f t="shared" si="20"/>
        <v>8373</v>
      </c>
      <c r="DM36" s="30">
        <f t="shared" si="20"/>
        <v>8373</v>
      </c>
      <c r="DN36" s="30">
        <f t="shared" si="20"/>
        <v>6673</v>
      </c>
      <c r="DO36" s="30">
        <f t="shared" si="20"/>
        <v>6673</v>
      </c>
      <c r="DP36" s="30">
        <f t="shared" si="20"/>
        <v>6673</v>
      </c>
      <c r="DQ36" s="30">
        <f t="shared" si="20"/>
        <v>6673</v>
      </c>
      <c r="DR36" s="30">
        <f t="shared" si="20"/>
        <v>6673</v>
      </c>
      <c r="DS36" s="30">
        <f t="shared" si="20"/>
        <v>7098</v>
      </c>
      <c r="DT36" s="30">
        <f t="shared" si="20"/>
        <v>7098</v>
      </c>
      <c r="DU36" s="30">
        <f t="shared" si="20"/>
        <v>6673</v>
      </c>
      <c r="DV36" s="30">
        <f t="shared" si="20"/>
        <v>6673</v>
      </c>
      <c r="DW36" s="30">
        <f t="shared" si="20"/>
        <v>6673</v>
      </c>
      <c r="DX36" s="30">
        <f t="shared" si="20"/>
        <v>6673</v>
      </c>
      <c r="DY36" s="30">
        <f t="shared" si="20"/>
        <v>6673</v>
      </c>
      <c r="DZ36" s="30">
        <f t="shared" si="20"/>
        <v>7098</v>
      </c>
      <c r="EA36" s="30">
        <f t="shared" si="20"/>
        <v>7098</v>
      </c>
      <c r="EB36" s="30">
        <f t="shared" si="20"/>
        <v>6673</v>
      </c>
      <c r="EC36" s="30">
        <f t="shared" si="20"/>
        <v>6673</v>
      </c>
      <c r="ED36" s="30">
        <f t="shared" si="20"/>
        <v>6673</v>
      </c>
      <c r="EE36" s="30">
        <f t="shared" si="20"/>
        <v>6673</v>
      </c>
      <c r="EF36" s="30">
        <f t="shared" si="20"/>
        <v>7523</v>
      </c>
    </row>
    <row r="37" spans="1:136">
      <c r="A37" s="191">
        <v>2</v>
      </c>
      <c r="B37" s="30">
        <f t="shared" ref="B37:AG37" si="21">ROUNDUP(B15*0.85,)</f>
        <v>7650</v>
      </c>
      <c r="C37" s="30">
        <f t="shared" si="21"/>
        <v>7650</v>
      </c>
      <c r="D37" s="30">
        <f t="shared" si="21"/>
        <v>7905</v>
      </c>
      <c r="E37" s="30">
        <f t="shared" si="21"/>
        <v>7905</v>
      </c>
      <c r="F37" s="30">
        <f t="shared" si="21"/>
        <v>9690</v>
      </c>
      <c r="G37" s="30">
        <f t="shared" si="21"/>
        <v>9690</v>
      </c>
      <c r="H37" s="30">
        <f t="shared" si="21"/>
        <v>9690</v>
      </c>
      <c r="I37" s="30">
        <f t="shared" si="21"/>
        <v>10795</v>
      </c>
      <c r="J37" s="30">
        <f t="shared" si="21"/>
        <v>10795</v>
      </c>
      <c r="K37" s="30">
        <f t="shared" si="21"/>
        <v>11985</v>
      </c>
      <c r="L37" s="30">
        <f t="shared" si="21"/>
        <v>14195</v>
      </c>
      <c r="M37" s="30">
        <f t="shared" si="21"/>
        <v>12325</v>
      </c>
      <c r="N37" s="30">
        <f t="shared" si="21"/>
        <v>21165</v>
      </c>
      <c r="O37" s="30">
        <f t="shared" si="21"/>
        <v>25245</v>
      </c>
      <c r="P37" s="30">
        <f t="shared" si="21"/>
        <v>31875</v>
      </c>
      <c r="Q37" s="30">
        <f t="shared" si="21"/>
        <v>31875</v>
      </c>
      <c r="R37" s="30">
        <f t="shared" si="21"/>
        <v>30770</v>
      </c>
      <c r="S37" s="30">
        <f t="shared" si="21"/>
        <v>30770</v>
      </c>
      <c r="T37" s="30">
        <f t="shared" si="21"/>
        <v>34000</v>
      </c>
      <c r="U37" s="30">
        <f t="shared" si="21"/>
        <v>34000</v>
      </c>
      <c r="V37" s="30">
        <f t="shared" si="21"/>
        <v>32725</v>
      </c>
      <c r="W37" s="30">
        <f t="shared" si="21"/>
        <v>32725</v>
      </c>
      <c r="X37" s="30">
        <f t="shared" si="21"/>
        <v>29665</v>
      </c>
      <c r="Y37" s="30">
        <f t="shared" si="21"/>
        <v>22780</v>
      </c>
      <c r="Z37" s="30">
        <f t="shared" si="21"/>
        <v>17680</v>
      </c>
      <c r="AA37" s="30">
        <f t="shared" si="21"/>
        <v>17085</v>
      </c>
      <c r="AB37" s="30">
        <f t="shared" si="21"/>
        <v>17085</v>
      </c>
      <c r="AC37" s="30">
        <f t="shared" si="21"/>
        <v>17085</v>
      </c>
      <c r="AD37" s="30">
        <f t="shared" si="21"/>
        <v>16490</v>
      </c>
      <c r="AE37" s="30">
        <f t="shared" si="21"/>
        <v>16490</v>
      </c>
      <c r="AF37" s="30">
        <f t="shared" si="21"/>
        <v>14280</v>
      </c>
      <c r="AG37" s="30">
        <f t="shared" si="21"/>
        <v>14280</v>
      </c>
      <c r="AH37" s="30">
        <f t="shared" ref="AH37:CK37" si="22">ROUNDUP(AH15*0.85,)</f>
        <v>14280</v>
      </c>
      <c r="AI37" s="30">
        <f t="shared" si="22"/>
        <v>14280</v>
      </c>
      <c r="AJ37" s="30">
        <f t="shared" si="22"/>
        <v>16660</v>
      </c>
      <c r="AK37" s="30">
        <f t="shared" si="22"/>
        <v>16660</v>
      </c>
      <c r="AL37" s="30">
        <f t="shared" si="22"/>
        <v>18955</v>
      </c>
      <c r="AM37" s="30">
        <f t="shared" si="22"/>
        <v>18955</v>
      </c>
      <c r="AN37" s="30">
        <f t="shared" si="22"/>
        <v>21505</v>
      </c>
      <c r="AO37" s="30">
        <f t="shared" si="22"/>
        <v>21505</v>
      </c>
      <c r="AP37" s="30">
        <f t="shared" si="22"/>
        <v>18955</v>
      </c>
      <c r="AQ37" s="30">
        <f t="shared" si="22"/>
        <v>18955</v>
      </c>
      <c r="AR37" s="30">
        <f t="shared" si="22"/>
        <v>20230</v>
      </c>
      <c r="AS37" s="30">
        <f t="shared" si="22"/>
        <v>20230</v>
      </c>
      <c r="AT37" s="30">
        <f t="shared" si="22"/>
        <v>20230</v>
      </c>
      <c r="AU37" s="30">
        <f t="shared" si="22"/>
        <v>20230</v>
      </c>
      <c r="AV37" s="30">
        <f t="shared" si="22"/>
        <v>20230</v>
      </c>
      <c r="AW37" s="30">
        <f t="shared" si="22"/>
        <v>20230</v>
      </c>
      <c r="AX37" s="30">
        <f t="shared" si="22"/>
        <v>21505</v>
      </c>
      <c r="AY37" s="30">
        <f t="shared" si="22"/>
        <v>21505</v>
      </c>
      <c r="AZ37" s="30">
        <f t="shared" si="22"/>
        <v>21505</v>
      </c>
      <c r="BA37" s="30">
        <f t="shared" si="22"/>
        <v>18955</v>
      </c>
      <c r="BB37" s="30">
        <f t="shared" si="22"/>
        <v>18955</v>
      </c>
      <c r="BC37" s="30">
        <f t="shared" si="22"/>
        <v>18955</v>
      </c>
      <c r="BD37" s="30">
        <f t="shared" si="22"/>
        <v>18955</v>
      </c>
      <c r="BE37" s="30">
        <f t="shared" si="22"/>
        <v>18955</v>
      </c>
      <c r="BF37" s="30">
        <f t="shared" si="22"/>
        <v>20230</v>
      </c>
      <c r="BG37" s="30">
        <f t="shared" si="22"/>
        <v>20230</v>
      </c>
      <c r="BH37" s="30">
        <f t="shared" si="22"/>
        <v>20230</v>
      </c>
      <c r="BI37" s="30">
        <f t="shared" si="22"/>
        <v>22780</v>
      </c>
      <c r="BJ37" s="30">
        <f t="shared" si="22"/>
        <v>22780</v>
      </c>
      <c r="BK37" s="30">
        <f t="shared" si="22"/>
        <v>22780</v>
      </c>
      <c r="BL37" s="30">
        <f t="shared" si="22"/>
        <v>22780</v>
      </c>
      <c r="BM37" s="30">
        <f t="shared" si="22"/>
        <v>22780</v>
      </c>
      <c r="BN37" s="30">
        <f t="shared" si="22"/>
        <v>22780</v>
      </c>
      <c r="BO37" s="30">
        <f t="shared" si="22"/>
        <v>24820</v>
      </c>
      <c r="BP37" s="30">
        <f t="shared" si="22"/>
        <v>24820</v>
      </c>
      <c r="BQ37" s="30">
        <f t="shared" si="22"/>
        <v>28135</v>
      </c>
      <c r="BR37" s="30">
        <f t="shared" si="22"/>
        <v>30260</v>
      </c>
      <c r="BS37" s="30">
        <f t="shared" si="22"/>
        <v>30260</v>
      </c>
      <c r="BT37" s="30">
        <f t="shared" si="22"/>
        <v>30260</v>
      </c>
      <c r="BU37" s="30">
        <f t="shared" si="22"/>
        <v>30260</v>
      </c>
      <c r="BV37" s="30">
        <f t="shared" si="22"/>
        <v>30260</v>
      </c>
      <c r="BW37" s="30">
        <f t="shared" si="22"/>
        <v>22780</v>
      </c>
      <c r="BX37" s="30">
        <f t="shared" si="22"/>
        <v>18955</v>
      </c>
      <c r="BY37" s="30">
        <f t="shared" si="22"/>
        <v>18955</v>
      </c>
      <c r="BZ37" s="30">
        <f t="shared" si="22"/>
        <v>17680</v>
      </c>
      <c r="CA37" s="30">
        <f t="shared" si="22"/>
        <v>17680</v>
      </c>
      <c r="CB37" s="30">
        <f t="shared" si="22"/>
        <v>17680</v>
      </c>
      <c r="CC37" s="30">
        <f t="shared" si="22"/>
        <v>18955</v>
      </c>
      <c r="CD37" s="30">
        <f t="shared" si="22"/>
        <v>18955</v>
      </c>
      <c r="CE37" s="30">
        <f t="shared" si="22"/>
        <v>18955</v>
      </c>
      <c r="CF37" s="30">
        <f t="shared" si="22"/>
        <v>15895</v>
      </c>
      <c r="CG37" s="30">
        <f t="shared" si="22"/>
        <v>12750</v>
      </c>
      <c r="CH37" s="30">
        <f t="shared" si="22"/>
        <v>12750</v>
      </c>
      <c r="CI37" s="30">
        <f t="shared" si="22"/>
        <v>12750</v>
      </c>
      <c r="CJ37" s="30">
        <f t="shared" si="22"/>
        <v>12750</v>
      </c>
      <c r="CK37" s="30">
        <f t="shared" si="22"/>
        <v>12750</v>
      </c>
      <c r="CL37" s="30">
        <f t="shared" ref="CL37:EF37" si="23">ROUNDUP(CL15*0.85,)</f>
        <v>12750</v>
      </c>
      <c r="CM37" s="30">
        <f t="shared" si="23"/>
        <v>12750</v>
      </c>
      <c r="CN37" s="30">
        <f t="shared" si="23"/>
        <v>12750</v>
      </c>
      <c r="CO37" s="30">
        <f t="shared" si="23"/>
        <v>12750</v>
      </c>
      <c r="CP37" s="30">
        <f t="shared" si="23"/>
        <v>12155</v>
      </c>
      <c r="CQ37" s="30">
        <f t="shared" si="23"/>
        <v>12155</v>
      </c>
      <c r="CR37" s="30">
        <f t="shared" si="23"/>
        <v>12155</v>
      </c>
      <c r="CS37" s="30">
        <f t="shared" si="23"/>
        <v>11560</v>
      </c>
      <c r="CT37" s="30">
        <f t="shared" si="23"/>
        <v>11560</v>
      </c>
      <c r="CU37" s="30">
        <f t="shared" si="23"/>
        <v>11560</v>
      </c>
      <c r="CV37" s="30">
        <f t="shared" si="23"/>
        <v>11560</v>
      </c>
      <c r="CW37" s="30">
        <f t="shared" si="23"/>
        <v>11560</v>
      </c>
      <c r="CX37" s="30">
        <f t="shared" si="23"/>
        <v>11560</v>
      </c>
      <c r="CY37" s="30">
        <f t="shared" si="23"/>
        <v>11560</v>
      </c>
      <c r="CZ37" s="30">
        <f t="shared" si="23"/>
        <v>10965</v>
      </c>
      <c r="DA37" s="30">
        <f t="shared" si="23"/>
        <v>10965</v>
      </c>
      <c r="DB37" s="30">
        <f t="shared" si="23"/>
        <v>10965</v>
      </c>
      <c r="DC37" s="30">
        <f t="shared" si="23"/>
        <v>10200</v>
      </c>
      <c r="DD37" s="30">
        <f t="shared" si="23"/>
        <v>10200</v>
      </c>
      <c r="DE37" s="30">
        <f t="shared" si="23"/>
        <v>10200</v>
      </c>
      <c r="DF37" s="30">
        <f t="shared" si="23"/>
        <v>10200</v>
      </c>
      <c r="DG37" s="30">
        <f t="shared" si="23"/>
        <v>10200</v>
      </c>
      <c r="DH37" s="30">
        <f t="shared" si="23"/>
        <v>9775</v>
      </c>
      <c r="DI37" s="30">
        <f t="shared" si="23"/>
        <v>9775</v>
      </c>
      <c r="DJ37" s="30">
        <f t="shared" si="23"/>
        <v>9775</v>
      </c>
      <c r="DK37" s="30">
        <f t="shared" si="23"/>
        <v>9775</v>
      </c>
      <c r="DL37" s="30">
        <f t="shared" si="23"/>
        <v>9775</v>
      </c>
      <c r="DM37" s="30">
        <f t="shared" si="23"/>
        <v>9775</v>
      </c>
      <c r="DN37" s="30">
        <f t="shared" si="23"/>
        <v>8075</v>
      </c>
      <c r="DO37" s="30">
        <f t="shared" si="23"/>
        <v>8075</v>
      </c>
      <c r="DP37" s="30">
        <f t="shared" si="23"/>
        <v>8075</v>
      </c>
      <c r="DQ37" s="30">
        <f t="shared" si="23"/>
        <v>8075</v>
      </c>
      <c r="DR37" s="30">
        <f t="shared" si="23"/>
        <v>8075</v>
      </c>
      <c r="DS37" s="30">
        <f t="shared" si="23"/>
        <v>8500</v>
      </c>
      <c r="DT37" s="30">
        <f t="shared" si="23"/>
        <v>8500</v>
      </c>
      <c r="DU37" s="30">
        <f t="shared" si="23"/>
        <v>8075</v>
      </c>
      <c r="DV37" s="30">
        <f t="shared" si="23"/>
        <v>8075</v>
      </c>
      <c r="DW37" s="30">
        <f t="shared" si="23"/>
        <v>8075</v>
      </c>
      <c r="DX37" s="30">
        <f t="shared" si="23"/>
        <v>8075</v>
      </c>
      <c r="DY37" s="30">
        <f t="shared" si="23"/>
        <v>8075</v>
      </c>
      <c r="DZ37" s="30">
        <f t="shared" si="23"/>
        <v>8500</v>
      </c>
      <c r="EA37" s="30">
        <f t="shared" si="23"/>
        <v>8500</v>
      </c>
      <c r="EB37" s="30">
        <f t="shared" si="23"/>
        <v>8075</v>
      </c>
      <c r="EC37" s="30">
        <f t="shared" si="23"/>
        <v>8075</v>
      </c>
      <c r="ED37" s="30">
        <f t="shared" si="23"/>
        <v>8075</v>
      </c>
      <c r="EE37" s="30">
        <f t="shared" si="23"/>
        <v>8075</v>
      </c>
      <c r="EF37" s="30">
        <f t="shared" si="23"/>
        <v>8925</v>
      </c>
    </row>
    <row r="38" spans="1:136">
      <c r="A38" s="33" t="s">
        <v>7</v>
      </c>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row>
    <row r="39" spans="1:136">
      <c r="A39" s="10">
        <v>1</v>
      </c>
      <c r="B39" s="30">
        <f t="shared" ref="B39:AG39" si="24">ROUNDUP(B17*0.85,)</f>
        <v>9775</v>
      </c>
      <c r="C39" s="30">
        <f t="shared" si="24"/>
        <v>9775</v>
      </c>
      <c r="D39" s="30">
        <f t="shared" si="24"/>
        <v>10030</v>
      </c>
      <c r="E39" s="30">
        <f t="shared" si="24"/>
        <v>10030</v>
      </c>
      <c r="F39" s="30">
        <f t="shared" si="24"/>
        <v>11815</v>
      </c>
      <c r="G39" s="30">
        <f t="shared" si="24"/>
        <v>11815</v>
      </c>
      <c r="H39" s="30">
        <f t="shared" si="24"/>
        <v>11815</v>
      </c>
      <c r="I39" s="30">
        <f t="shared" si="24"/>
        <v>12920</v>
      </c>
      <c r="J39" s="30">
        <f t="shared" si="24"/>
        <v>12920</v>
      </c>
      <c r="K39" s="30">
        <f t="shared" si="24"/>
        <v>14110</v>
      </c>
      <c r="L39" s="30">
        <f t="shared" si="24"/>
        <v>16320</v>
      </c>
      <c r="M39" s="30">
        <f t="shared" si="24"/>
        <v>14450</v>
      </c>
      <c r="N39" s="30">
        <f t="shared" si="24"/>
        <v>25415</v>
      </c>
      <c r="O39" s="30">
        <f t="shared" si="24"/>
        <v>29495</v>
      </c>
      <c r="P39" s="30">
        <f t="shared" si="24"/>
        <v>36125</v>
      </c>
      <c r="Q39" s="30">
        <f t="shared" si="24"/>
        <v>36125</v>
      </c>
      <c r="R39" s="30">
        <f t="shared" si="24"/>
        <v>35020</v>
      </c>
      <c r="S39" s="30">
        <f t="shared" si="24"/>
        <v>35020</v>
      </c>
      <c r="T39" s="30">
        <f t="shared" si="24"/>
        <v>38250</v>
      </c>
      <c r="U39" s="30">
        <f t="shared" si="24"/>
        <v>38250</v>
      </c>
      <c r="V39" s="30">
        <f t="shared" si="24"/>
        <v>36975</v>
      </c>
      <c r="W39" s="30">
        <f t="shared" si="24"/>
        <v>36975</v>
      </c>
      <c r="X39" s="30">
        <f t="shared" si="24"/>
        <v>33915</v>
      </c>
      <c r="Y39" s="30">
        <f t="shared" si="24"/>
        <v>27158</v>
      </c>
      <c r="Z39" s="30">
        <f t="shared" si="24"/>
        <v>22058</v>
      </c>
      <c r="AA39" s="30">
        <f t="shared" si="24"/>
        <v>21463</v>
      </c>
      <c r="AB39" s="30">
        <f t="shared" si="24"/>
        <v>21463</v>
      </c>
      <c r="AC39" s="30">
        <f t="shared" si="24"/>
        <v>21463</v>
      </c>
      <c r="AD39" s="30">
        <f t="shared" si="24"/>
        <v>20868</v>
      </c>
      <c r="AE39" s="30">
        <f t="shared" si="24"/>
        <v>20868</v>
      </c>
      <c r="AF39" s="30">
        <f t="shared" si="24"/>
        <v>18658</v>
      </c>
      <c r="AG39" s="30">
        <f t="shared" si="24"/>
        <v>18658</v>
      </c>
      <c r="AH39" s="30">
        <f t="shared" ref="AH39:CK39" si="25">ROUNDUP(AH17*0.85,)</f>
        <v>18658</v>
      </c>
      <c r="AI39" s="30">
        <f t="shared" si="25"/>
        <v>18658</v>
      </c>
      <c r="AJ39" s="30">
        <f t="shared" si="25"/>
        <v>21038</v>
      </c>
      <c r="AK39" s="30">
        <f t="shared" si="25"/>
        <v>21038</v>
      </c>
      <c r="AL39" s="30">
        <f t="shared" si="25"/>
        <v>23333</v>
      </c>
      <c r="AM39" s="30">
        <f t="shared" si="25"/>
        <v>23333</v>
      </c>
      <c r="AN39" s="30">
        <f t="shared" si="25"/>
        <v>25883</v>
      </c>
      <c r="AO39" s="30">
        <f t="shared" si="25"/>
        <v>25883</v>
      </c>
      <c r="AP39" s="30">
        <f t="shared" si="25"/>
        <v>23333</v>
      </c>
      <c r="AQ39" s="30">
        <f t="shared" si="25"/>
        <v>23333</v>
      </c>
      <c r="AR39" s="30">
        <f t="shared" si="25"/>
        <v>24608</v>
      </c>
      <c r="AS39" s="30">
        <f t="shared" si="25"/>
        <v>24608</v>
      </c>
      <c r="AT39" s="30">
        <f t="shared" si="25"/>
        <v>24608</v>
      </c>
      <c r="AU39" s="30">
        <f t="shared" si="25"/>
        <v>24608</v>
      </c>
      <c r="AV39" s="30">
        <f t="shared" si="25"/>
        <v>24608</v>
      </c>
      <c r="AW39" s="30">
        <f t="shared" si="25"/>
        <v>24608</v>
      </c>
      <c r="AX39" s="30">
        <f t="shared" si="25"/>
        <v>25883</v>
      </c>
      <c r="AY39" s="30">
        <f t="shared" si="25"/>
        <v>25883</v>
      </c>
      <c r="AZ39" s="30">
        <f t="shared" si="25"/>
        <v>25883</v>
      </c>
      <c r="BA39" s="30">
        <f t="shared" si="25"/>
        <v>23333</v>
      </c>
      <c r="BB39" s="30">
        <f t="shared" si="25"/>
        <v>23333</v>
      </c>
      <c r="BC39" s="30">
        <f t="shared" si="25"/>
        <v>23333</v>
      </c>
      <c r="BD39" s="30">
        <f t="shared" si="25"/>
        <v>23333</v>
      </c>
      <c r="BE39" s="30">
        <f t="shared" si="25"/>
        <v>23333</v>
      </c>
      <c r="BF39" s="30">
        <f t="shared" si="25"/>
        <v>24608</v>
      </c>
      <c r="BG39" s="30">
        <f t="shared" si="25"/>
        <v>24608</v>
      </c>
      <c r="BH39" s="30">
        <f t="shared" si="25"/>
        <v>24608</v>
      </c>
      <c r="BI39" s="30">
        <f t="shared" si="25"/>
        <v>27158</v>
      </c>
      <c r="BJ39" s="30">
        <f t="shared" si="25"/>
        <v>27158</v>
      </c>
      <c r="BK39" s="30">
        <f t="shared" si="25"/>
        <v>27158</v>
      </c>
      <c r="BL39" s="30">
        <f t="shared" si="25"/>
        <v>27158</v>
      </c>
      <c r="BM39" s="30">
        <f t="shared" si="25"/>
        <v>27158</v>
      </c>
      <c r="BN39" s="30">
        <f t="shared" si="25"/>
        <v>27158</v>
      </c>
      <c r="BO39" s="30">
        <f t="shared" si="25"/>
        <v>29198</v>
      </c>
      <c r="BP39" s="30">
        <f t="shared" si="25"/>
        <v>29198</v>
      </c>
      <c r="BQ39" s="30">
        <f t="shared" si="25"/>
        <v>32513</v>
      </c>
      <c r="BR39" s="30">
        <f t="shared" si="25"/>
        <v>34638</v>
      </c>
      <c r="BS39" s="30">
        <f t="shared" si="25"/>
        <v>34638</v>
      </c>
      <c r="BT39" s="30">
        <f t="shared" si="25"/>
        <v>34638</v>
      </c>
      <c r="BU39" s="30">
        <f t="shared" si="25"/>
        <v>34638</v>
      </c>
      <c r="BV39" s="30">
        <f t="shared" si="25"/>
        <v>34638</v>
      </c>
      <c r="BW39" s="30">
        <f t="shared" si="25"/>
        <v>27158</v>
      </c>
      <c r="BX39" s="30">
        <f t="shared" si="25"/>
        <v>23333</v>
      </c>
      <c r="BY39" s="30">
        <f t="shared" si="25"/>
        <v>23333</v>
      </c>
      <c r="BZ39" s="30">
        <f t="shared" si="25"/>
        <v>22058</v>
      </c>
      <c r="CA39" s="30">
        <f t="shared" si="25"/>
        <v>22058</v>
      </c>
      <c r="CB39" s="30">
        <f t="shared" si="25"/>
        <v>22058</v>
      </c>
      <c r="CC39" s="30">
        <f t="shared" si="25"/>
        <v>23333</v>
      </c>
      <c r="CD39" s="30">
        <f t="shared" si="25"/>
        <v>23333</v>
      </c>
      <c r="CE39" s="30">
        <f t="shared" si="25"/>
        <v>23333</v>
      </c>
      <c r="CF39" s="30">
        <f t="shared" si="25"/>
        <v>20273</v>
      </c>
      <c r="CG39" s="30">
        <f t="shared" si="25"/>
        <v>15853</v>
      </c>
      <c r="CH39" s="30">
        <f t="shared" si="25"/>
        <v>15853</v>
      </c>
      <c r="CI39" s="30">
        <f t="shared" si="25"/>
        <v>15853</v>
      </c>
      <c r="CJ39" s="30">
        <f t="shared" si="25"/>
        <v>15853</v>
      </c>
      <c r="CK39" s="30">
        <f t="shared" si="25"/>
        <v>15853</v>
      </c>
      <c r="CL39" s="30">
        <f t="shared" ref="CL39:EF39" si="26">ROUNDUP(CL17*0.85,)</f>
        <v>15853</v>
      </c>
      <c r="CM39" s="30">
        <f t="shared" si="26"/>
        <v>15853</v>
      </c>
      <c r="CN39" s="30">
        <f t="shared" si="26"/>
        <v>15853</v>
      </c>
      <c r="CO39" s="30">
        <f t="shared" si="26"/>
        <v>15853</v>
      </c>
      <c r="CP39" s="30">
        <f t="shared" si="26"/>
        <v>15258</v>
      </c>
      <c r="CQ39" s="30">
        <f t="shared" si="26"/>
        <v>15258</v>
      </c>
      <c r="CR39" s="30">
        <f t="shared" si="26"/>
        <v>15258</v>
      </c>
      <c r="CS39" s="30">
        <f t="shared" si="26"/>
        <v>14663</v>
      </c>
      <c r="CT39" s="30">
        <f t="shared" si="26"/>
        <v>14663</v>
      </c>
      <c r="CU39" s="30">
        <f t="shared" si="26"/>
        <v>14663</v>
      </c>
      <c r="CV39" s="30">
        <f t="shared" si="26"/>
        <v>14663</v>
      </c>
      <c r="CW39" s="30">
        <f t="shared" si="26"/>
        <v>14663</v>
      </c>
      <c r="CX39" s="30">
        <f t="shared" si="26"/>
        <v>14663</v>
      </c>
      <c r="CY39" s="30">
        <f t="shared" si="26"/>
        <v>14663</v>
      </c>
      <c r="CZ39" s="30">
        <f t="shared" si="26"/>
        <v>14068</v>
      </c>
      <c r="DA39" s="30">
        <f t="shared" si="26"/>
        <v>14068</v>
      </c>
      <c r="DB39" s="30">
        <f t="shared" si="26"/>
        <v>14068</v>
      </c>
      <c r="DC39" s="30">
        <f t="shared" si="26"/>
        <v>12623</v>
      </c>
      <c r="DD39" s="30">
        <f t="shared" si="26"/>
        <v>12623</v>
      </c>
      <c r="DE39" s="30">
        <f t="shared" si="26"/>
        <v>12623</v>
      </c>
      <c r="DF39" s="30">
        <f t="shared" si="26"/>
        <v>12623</v>
      </c>
      <c r="DG39" s="30">
        <f t="shared" si="26"/>
        <v>12623</v>
      </c>
      <c r="DH39" s="30">
        <f t="shared" si="26"/>
        <v>12198</v>
      </c>
      <c r="DI39" s="30">
        <f t="shared" si="26"/>
        <v>12198</v>
      </c>
      <c r="DJ39" s="30">
        <f t="shared" si="26"/>
        <v>12198</v>
      </c>
      <c r="DK39" s="30">
        <f t="shared" si="26"/>
        <v>12198</v>
      </c>
      <c r="DL39" s="30">
        <f t="shared" si="26"/>
        <v>12198</v>
      </c>
      <c r="DM39" s="30">
        <f t="shared" si="26"/>
        <v>12198</v>
      </c>
      <c r="DN39" s="30">
        <f t="shared" si="26"/>
        <v>10498</v>
      </c>
      <c r="DO39" s="30">
        <f t="shared" si="26"/>
        <v>10498</v>
      </c>
      <c r="DP39" s="30">
        <f t="shared" si="26"/>
        <v>10498</v>
      </c>
      <c r="DQ39" s="30">
        <f t="shared" si="26"/>
        <v>10498</v>
      </c>
      <c r="DR39" s="30">
        <f t="shared" si="26"/>
        <v>10498</v>
      </c>
      <c r="DS39" s="30">
        <f t="shared" si="26"/>
        <v>10923</v>
      </c>
      <c r="DT39" s="30">
        <f t="shared" si="26"/>
        <v>10923</v>
      </c>
      <c r="DU39" s="30">
        <f t="shared" si="26"/>
        <v>10498</v>
      </c>
      <c r="DV39" s="30">
        <f t="shared" si="26"/>
        <v>10498</v>
      </c>
      <c r="DW39" s="30">
        <f t="shared" si="26"/>
        <v>10498</v>
      </c>
      <c r="DX39" s="30">
        <f t="shared" si="26"/>
        <v>10498</v>
      </c>
      <c r="DY39" s="30">
        <f t="shared" si="26"/>
        <v>10498</v>
      </c>
      <c r="DZ39" s="30">
        <f t="shared" si="26"/>
        <v>10923</v>
      </c>
      <c r="EA39" s="30">
        <f t="shared" si="26"/>
        <v>10923</v>
      </c>
      <c r="EB39" s="30">
        <f t="shared" si="26"/>
        <v>10498</v>
      </c>
      <c r="EC39" s="30">
        <f t="shared" si="26"/>
        <v>10498</v>
      </c>
      <c r="ED39" s="30">
        <f t="shared" si="26"/>
        <v>10498</v>
      </c>
      <c r="EE39" s="30">
        <f t="shared" si="26"/>
        <v>10498</v>
      </c>
      <c r="EF39" s="30">
        <f t="shared" si="26"/>
        <v>11348</v>
      </c>
    </row>
    <row r="40" spans="1:136">
      <c r="A40" s="10">
        <v>2</v>
      </c>
      <c r="B40" s="30">
        <f t="shared" ref="B40:AG40" si="27">ROUNDUP(B18*0.85,)</f>
        <v>11050</v>
      </c>
      <c r="C40" s="30">
        <f t="shared" si="27"/>
        <v>11050</v>
      </c>
      <c r="D40" s="30">
        <f t="shared" si="27"/>
        <v>11305</v>
      </c>
      <c r="E40" s="30">
        <f t="shared" si="27"/>
        <v>11305</v>
      </c>
      <c r="F40" s="30">
        <f t="shared" si="27"/>
        <v>13090</v>
      </c>
      <c r="G40" s="30">
        <f t="shared" si="27"/>
        <v>13090</v>
      </c>
      <c r="H40" s="30">
        <f t="shared" si="27"/>
        <v>13090</v>
      </c>
      <c r="I40" s="30">
        <f t="shared" si="27"/>
        <v>14195</v>
      </c>
      <c r="J40" s="30">
        <f t="shared" si="27"/>
        <v>14195</v>
      </c>
      <c r="K40" s="30">
        <f t="shared" si="27"/>
        <v>15385</v>
      </c>
      <c r="L40" s="30">
        <f t="shared" si="27"/>
        <v>17595</v>
      </c>
      <c r="M40" s="30">
        <f t="shared" si="27"/>
        <v>15725</v>
      </c>
      <c r="N40" s="30">
        <f t="shared" si="27"/>
        <v>27115</v>
      </c>
      <c r="O40" s="30">
        <f t="shared" si="27"/>
        <v>31195</v>
      </c>
      <c r="P40" s="30">
        <f t="shared" si="27"/>
        <v>37825</v>
      </c>
      <c r="Q40" s="30">
        <f t="shared" si="27"/>
        <v>37825</v>
      </c>
      <c r="R40" s="30">
        <f t="shared" si="27"/>
        <v>36720</v>
      </c>
      <c r="S40" s="30">
        <f t="shared" si="27"/>
        <v>36720</v>
      </c>
      <c r="T40" s="30">
        <f t="shared" si="27"/>
        <v>39950</v>
      </c>
      <c r="U40" s="30">
        <f t="shared" si="27"/>
        <v>39950</v>
      </c>
      <c r="V40" s="30">
        <f t="shared" si="27"/>
        <v>38675</v>
      </c>
      <c r="W40" s="30">
        <f t="shared" si="27"/>
        <v>38675</v>
      </c>
      <c r="X40" s="30">
        <f t="shared" si="27"/>
        <v>35615</v>
      </c>
      <c r="Y40" s="30">
        <f t="shared" si="27"/>
        <v>28730</v>
      </c>
      <c r="Z40" s="30">
        <f t="shared" si="27"/>
        <v>23630</v>
      </c>
      <c r="AA40" s="30">
        <f t="shared" si="27"/>
        <v>23035</v>
      </c>
      <c r="AB40" s="30">
        <f t="shared" si="27"/>
        <v>23035</v>
      </c>
      <c r="AC40" s="30">
        <f t="shared" si="27"/>
        <v>23035</v>
      </c>
      <c r="AD40" s="30">
        <f t="shared" si="27"/>
        <v>22440</v>
      </c>
      <c r="AE40" s="30">
        <f t="shared" si="27"/>
        <v>22440</v>
      </c>
      <c r="AF40" s="30">
        <f t="shared" si="27"/>
        <v>20230</v>
      </c>
      <c r="AG40" s="30">
        <f t="shared" si="27"/>
        <v>20230</v>
      </c>
      <c r="AH40" s="30">
        <f t="shared" ref="AH40:CK40" si="28">ROUNDUP(AH18*0.85,)</f>
        <v>20230</v>
      </c>
      <c r="AI40" s="30">
        <f t="shared" si="28"/>
        <v>20230</v>
      </c>
      <c r="AJ40" s="30">
        <f t="shared" si="28"/>
        <v>22610</v>
      </c>
      <c r="AK40" s="30">
        <f t="shared" si="28"/>
        <v>22610</v>
      </c>
      <c r="AL40" s="30">
        <f t="shared" si="28"/>
        <v>24905</v>
      </c>
      <c r="AM40" s="30">
        <f t="shared" si="28"/>
        <v>24905</v>
      </c>
      <c r="AN40" s="30">
        <f t="shared" si="28"/>
        <v>27455</v>
      </c>
      <c r="AO40" s="30">
        <f t="shared" si="28"/>
        <v>27455</v>
      </c>
      <c r="AP40" s="30">
        <f t="shared" si="28"/>
        <v>24905</v>
      </c>
      <c r="AQ40" s="30">
        <f t="shared" si="28"/>
        <v>24905</v>
      </c>
      <c r="AR40" s="30">
        <f t="shared" si="28"/>
        <v>26180</v>
      </c>
      <c r="AS40" s="30">
        <f t="shared" si="28"/>
        <v>26180</v>
      </c>
      <c r="AT40" s="30">
        <f t="shared" si="28"/>
        <v>26180</v>
      </c>
      <c r="AU40" s="30">
        <f t="shared" si="28"/>
        <v>26180</v>
      </c>
      <c r="AV40" s="30">
        <f t="shared" si="28"/>
        <v>26180</v>
      </c>
      <c r="AW40" s="30">
        <f t="shared" si="28"/>
        <v>26180</v>
      </c>
      <c r="AX40" s="30">
        <f t="shared" si="28"/>
        <v>27455</v>
      </c>
      <c r="AY40" s="30">
        <f t="shared" si="28"/>
        <v>27455</v>
      </c>
      <c r="AZ40" s="30">
        <f t="shared" si="28"/>
        <v>27455</v>
      </c>
      <c r="BA40" s="30">
        <f t="shared" si="28"/>
        <v>24905</v>
      </c>
      <c r="BB40" s="30">
        <f t="shared" si="28"/>
        <v>24905</v>
      </c>
      <c r="BC40" s="30">
        <f t="shared" si="28"/>
        <v>24905</v>
      </c>
      <c r="BD40" s="30">
        <f t="shared" si="28"/>
        <v>24905</v>
      </c>
      <c r="BE40" s="30">
        <f t="shared" si="28"/>
        <v>24905</v>
      </c>
      <c r="BF40" s="30">
        <f t="shared" si="28"/>
        <v>26180</v>
      </c>
      <c r="BG40" s="30">
        <f t="shared" si="28"/>
        <v>26180</v>
      </c>
      <c r="BH40" s="30">
        <f t="shared" si="28"/>
        <v>26180</v>
      </c>
      <c r="BI40" s="30">
        <f t="shared" si="28"/>
        <v>28730</v>
      </c>
      <c r="BJ40" s="30">
        <f t="shared" si="28"/>
        <v>28730</v>
      </c>
      <c r="BK40" s="30">
        <f t="shared" si="28"/>
        <v>28730</v>
      </c>
      <c r="BL40" s="30">
        <f t="shared" si="28"/>
        <v>28730</v>
      </c>
      <c r="BM40" s="30">
        <f t="shared" si="28"/>
        <v>28730</v>
      </c>
      <c r="BN40" s="30">
        <f t="shared" si="28"/>
        <v>28730</v>
      </c>
      <c r="BO40" s="30">
        <f t="shared" si="28"/>
        <v>30770</v>
      </c>
      <c r="BP40" s="30">
        <f t="shared" si="28"/>
        <v>30770</v>
      </c>
      <c r="BQ40" s="30">
        <f t="shared" si="28"/>
        <v>34085</v>
      </c>
      <c r="BR40" s="30">
        <f t="shared" si="28"/>
        <v>36210</v>
      </c>
      <c r="BS40" s="30">
        <f t="shared" si="28"/>
        <v>36210</v>
      </c>
      <c r="BT40" s="30">
        <f t="shared" si="28"/>
        <v>36210</v>
      </c>
      <c r="BU40" s="30">
        <f t="shared" si="28"/>
        <v>36210</v>
      </c>
      <c r="BV40" s="30">
        <f t="shared" si="28"/>
        <v>36210</v>
      </c>
      <c r="BW40" s="30">
        <f t="shared" si="28"/>
        <v>28730</v>
      </c>
      <c r="BX40" s="30">
        <f t="shared" si="28"/>
        <v>24905</v>
      </c>
      <c r="BY40" s="30">
        <f t="shared" si="28"/>
        <v>24905</v>
      </c>
      <c r="BZ40" s="30">
        <f t="shared" si="28"/>
        <v>23630</v>
      </c>
      <c r="CA40" s="30">
        <f t="shared" si="28"/>
        <v>23630</v>
      </c>
      <c r="CB40" s="30">
        <f t="shared" si="28"/>
        <v>23630</v>
      </c>
      <c r="CC40" s="30">
        <f t="shared" si="28"/>
        <v>24905</v>
      </c>
      <c r="CD40" s="30">
        <f t="shared" si="28"/>
        <v>24905</v>
      </c>
      <c r="CE40" s="30">
        <f t="shared" si="28"/>
        <v>24905</v>
      </c>
      <c r="CF40" s="30">
        <f t="shared" si="28"/>
        <v>21845</v>
      </c>
      <c r="CG40" s="30">
        <f t="shared" si="28"/>
        <v>17425</v>
      </c>
      <c r="CH40" s="30">
        <f t="shared" si="28"/>
        <v>17425</v>
      </c>
      <c r="CI40" s="30">
        <f t="shared" si="28"/>
        <v>17425</v>
      </c>
      <c r="CJ40" s="30">
        <f t="shared" si="28"/>
        <v>17425</v>
      </c>
      <c r="CK40" s="30">
        <f t="shared" si="28"/>
        <v>17425</v>
      </c>
      <c r="CL40" s="30">
        <f t="shared" ref="CL40:EF40" si="29">ROUNDUP(CL18*0.85,)</f>
        <v>17425</v>
      </c>
      <c r="CM40" s="30">
        <f t="shared" si="29"/>
        <v>17425</v>
      </c>
      <c r="CN40" s="30">
        <f t="shared" si="29"/>
        <v>17425</v>
      </c>
      <c r="CO40" s="30">
        <f t="shared" si="29"/>
        <v>17425</v>
      </c>
      <c r="CP40" s="30">
        <f t="shared" si="29"/>
        <v>16830</v>
      </c>
      <c r="CQ40" s="30">
        <f t="shared" si="29"/>
        <v>16830</v>
      </c>
      <c r="CR40" s="30">
        <f t="shared" si="29"/>
        <v>16830</v>
      </c>
      <c r="CS40" s="30">
        <f t="shared" si="29"/>
        <v>16235</v>
      </c>
      <c r="CT40" s="30">
        <f t="shared" si="29"/>
        <v>16235</v>
      </c>
      <c r="CU40" s="30">
        <f t="shared" si="29"/>
        <v>16235</v>
      </c>
      <c r="CV40" s="30">
        <f t="shared" si="29"/>
        <v>16235</v>
      </c>
      <c r="CW40" s="30">
        <f t="shared" si="29"/>
        <v>16235</v>
      </c>
      <c r="CX40" s="30">
        <f t="shared" si="29"/>
        <v>16235</v>
      </c>
      <c r="CY40" s="30">
        <f t="shared" si="29"/>
        <v>16235</v>
      </c>
      <c r="CZ40" s="30">
        <f t="shared" si="29"/>
        <v>15640</v>
      </c>
      <c r="DA40" s="30">
        <f t="shared" si="29"/>
        <v>15640</v>
      </c>
      <c r="DB40" s="30">
        <f t="shared" si="29"/>
        <v>15640</v>
      </c>
      <c r="DC40" s="30">
        <f t="shared" si="29"/>
        <v>14025</v>
      </c>
      <c r="DD40" s="30">
        <f t="shared" si="29"/>
        <v>14025</v>
      </c>
      <c r="DE40" s="30">
        <f t="shared" si="29"/>
        <v>14025</v>
      </c>
      <c r="DF40" s="30">
        <f t="shared" si="29"/>
        <v>14025</v>
      </c>
      <c r="DG40" s="30">
        <f t="shared" si="29"/>
        <v>14025</v>
      </c>
      <c r="DH40" s="30">
        <f t="shared" si="29"/>
        <v>13600</v>
      </c>
      <c r="DI40" s="30">
        <f t="shared" si="29"/>
        <v>13600</v>
      </c>
      <c r="DJ40" s="30">
        <f t="shared" si="29"/>
        <v>13600</v>
      </c>
      <c r="DK40" s="30">
        <f t="shared" si="29"/>
        <v>13600</v>
      </c>
      <c r="DL40" s="30">
        <f t="shared" si="29"/>
        <v>13600</v>
      </c>
      <c r="DM40" s="30">
        <f t="shared" si="29"/>
        <v>13600</v>
      </c>
      <c r="DN40" s="30">
        <f t="shared" si="29"/>
        <v>11900</v>
      </c>
      <c r="DO40" s="30">
        <f t="shared" si="29"/>
        <v>11900</v>
      </c>
      <c r="DP40" s="30">
        <f t="shared" si="29"/>
        <v>11900</v>
      </c>
      <c r="DQ40" s="30">
        <f t="shared" si="29"/>
        <v>11900</v>
      </c>
      <c r="DR40" s="30">
        <f t="shared" si="29"/>
        <v>11900</v>
      </c>
      <c r="DS40" s="30">
        <f t="shared" si="29"/>
        <v>12325</v>
      </c>
      <c r="DT40" s="30">
        <f t="shared" si="29"/>
        <v>12325</v>
      </c>
      <c r="DU40" s="30">
        <f t="shared" si="29"/>
        <v>11900</v>
      </c>
      <c r="DV40" s="30">
        <f t="shared" si="29"/>
        <v>11900</v>
      </c>
      <c r="DW40" s="30">
        <f t="shared" si="29"/>
        <v>11900</v>
      </c>
      <c r="DX40" s="30">
        <f t="shared" si="29"/>
        <v>11900</v>
      </c>
      <c r="DY40" s="30">
        <f t="shared" si="29"/>
        <v>11900</v>
      </c>
      <c r="DZ40" s="30">
        <f t="shared" si="29"/>
        <v>12325</v>
      </c>
      <c r="EA40" s="30">
        <f t="shared" si="29"/>
        <v>12325</v>
      </c>
      <c r="EB40" s="30">
        <f t="shared" si="29"/>
        <v>11900</v>
      </c>
      <c r="EC40" s="30">
        <f t="shared" si="29"/>
        <v>11900</v>
      </c>
      <c r="ED40" s="30">
        <f t="shared" si="29"/>
        <v>11900</v>
      </c>
      <c r="EE40" s="30">
        <f t="shared" si="29"/>
        <v>11900</v>
      </c>
      <c r="EF40" s="30">
        <f t="shared" si="29"/>
        <v>12750</v>
      </c>
    </row>
    <row r="41" spans="1:136">
      <c r="A41" s="34" t="s">
        <v>8</v>
      </c>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row>
    <row r="42" spans="1:136">
      <c r="A42" s="10">
        <v>1</v>
      </c>
      <c r="B42" s="30">
        <f t="shared" ref="B42:AG42" si="30">ROUNDUP(B20*0.85,)</f>
        <v>12325</v>
      </c>
      <c r="C42" s="30">
        <f t="shared" si="30"/>
        <v>12325</v>
      </c>
      <c r="D42" s="30">
        <f t="shared" si="30"/>
        <v>12580</v>
      </c>
      <c r="E42" s="30">
        <f t="shared" si="30"/>
        <v>12580</v>
      </c>
      <c r="F42" s="30">
        <f t="shared" si="30"/>
        <v>14365</v>
      </c>
      <c r="G42" s="30">
        <f t="shared" si="30"/>
        <v>14365</v>
      </c>
      <c r="H42" s="30">
        <f t="shared" si="30"/>
        <v>14365</v>
      </c>
      <c r="I42" s="30">
        <f t="shared" si="30"/>
        <v>15470</v>
      </c>
      <c r="J42" s="30">
        <f t="shared" si="30"/>
        <v>15470</v>
      </c>
      <c r="K42" s="30">
        <f t="shared" si="30"/>
        <v>16660</v>
      </c>
      <c r="L42" s="30">
        <f t="shared" si="30"/>
        <v>18870</v>
      </c>
      <c r="M42" s="30">
        <f t="shared" si="30"/>
        <v>17000</v>
      </c>
      <c r="N42" s="30">
        <f t="shared" si="30"/>
        <v>26690</v>
      </c>
      <c r="O42" s="30">
        <f t="shared" si="30"/>
        <v>30770</v>
      </c>
      <c r="P42" s="30">
        <f t="shared" si="30"/>
        <v>37400</v>
      </c>
      <c r="Q42" s="30">
        <f t="shared" si="30"/>
        <v>37400</v>
      </c>
      <c r="R42" s="30">
        <f t="shared" si="30"/>
        <v>36295</v>
      </c>
      <c r="S42" s="30">
        <f t="shared" si="30"/>
        <v>36295</v>
      </c>
      <c r="T42" s="30">
        <f t="shared" si="30"/>
        <v>39525</v>
      </c>
      <c r="U42" s="30">
        <f t="shared" si="30"/>
        <v>39525</v>
      </c>
      <c r="V42" s="30">
        <f t="shared" si="30"/>
        <v>38250</v>
      </c>
      <c r="W42" s="30">
        <f t="shared" si="30"/>
        <v>38250</v>
      </c>
      <c r="X42" s="30">
        <f t="shared" si="30"/>
        <v>35190</v>
      </c>
      <c r="Y42" s="30">
        <f t="shared" si="30"/>
        <v>28433</v>
      </c>
      <c r="Z42" s="30">
        <f t="shared" si="30"/>
        <v>23333</v>
      </c>
      <c r="AA42" s="30">
        <f t="shared" si="30"/>
        <v>22738</v>
      </c>
      <c r="AB42" s="30">
        <f t="shared" si="30"/>
        <v>22738</v>
      </c>
      <c r="AC42" s="30">
        <f t="shared" si="30"/>
        <v>22738</v>
      </c>
      <c r="AD42" s="30">
        <f t="shared" si="30"/>
        <v>22143</v>
      </c>
      <c r="AE42" s="30">
        <f t="shared" si="30"/>
        <v>22143</v>
      </c>
      <c r="AF42" s="30">
        <f t="shared" si="30"/>
        <v>19933</v>
      </c>
      <c r="AG42" s="30">
        <f t="shared" si="30"/>
        <v>19933</v>
      </c>
      <c r="AH42" s="30">
        <f t="shared" ref="AH42:CK42" si="31">ROUNDUP(AH20*0.85,)</f>
        <v>19933</v>
      </c>
      <c r="AI42" s="30">
        <f t="shared" si="31"/>
        <v>19933</v>
      </c>
      <c r="AJ42" s="30">
        <f t="shared" si="31"/>
        <v>22313</v>
      </c>
      <c r="AK42" s="30">
        <f t="shared" si="31"/>
        <v>22313</v>
      </c>
      <c r="AL42" s="30">
        <f t="shared" si="31"/>
        <v>24608</v>
      </c>
      <c r="AM42" s="30">
        <f t="shared" si="31"/>
        <v>24608</v>
      </c>
      <c r="AN42" s="30">
        <f t="shared" si="31"/>
        <v>27158</v>
      </c>
      <c r="AO42" s="30">
        <f t="shared" si="31"/>
        <v>27158</v>
      </c>
      <c r="AP42" s="30">
        <f t="shared" si="31"/>
        <v>24608</v>
      </c>
      <c r="AQ42" s="30">
        <f t="shared" si="31"/>
        <v>24608</v>
      </c>
      <c r="AR42" s="30">
        <f t="shared" si="31"/>
        <v>25883</v>
      </c>
      <c r="AS42" s="30">
        <f t="shared" si="31"/>
        <v>25883</v>
      </c>
      <c r="AT42" s="30">
        <f t="shared" si="31"/>
        <v>25883</v>
      </c>
      <c r="AU42" s="30">
        <f t="shared" si="31"/>
        <v>25883</v>
      </c>
      <c r="AV42" s="30">
        <f t="shared" si="31"/>
        <v>25883</v>
      </c>
      <c r="AW42" s="30">
        <f t="shared" si="31"/>
        <v>25883</v>
      </c>
      <c r="AX42" s="30">
        <f t="shared" si="31"/>
        <v>27158</v>
      </c>
      <c r="AY42" s="30">
        <f t="shared" si="31"/>
        <v>27158</v>
      </c>
      <c r="AZ42" s="30">
        <f t="shared" si="31"/>
        <v>27158</v>
      </c>
      <c r="BA42" s="30">
        <f t="shared" si="31"/>
        <v>24608</v>
      </c>
      <c r="BB42" s="30">
        <f t="shared" si="31"/>
        <v>24608</v>
      </c>
      <c r="BC42" s="30">
        <f t="shared" si="31"/>
        <v>24608</v>
      </c>
      <c r="BD42" s="30">
        <f t="shared" si="31"/>
        <v>24608</v>
      </c>
      <c r="BE42" s="30">
        <f t="shared" si="31"/>
        <v>24608</v>
      </c>
      <c r="BF42" s="30">
        <f t="shared" si="31"/>
        <v>25883</v>
      </c>
      <c r="BG42" s="30">
        <f t="shared" si="31"/>
        <v>25883</v>
      </c>
      <c r="BH42" s="30">
        <f t="shared" si="31"/>
        <v>25883</v>
      </c>
      <c r="BI42" s="30">
        <f t="shared" si="31"/>
        <v>28433</v>
      </c>
      <c r="BJ42" s="30">
        <f t="shared" si="31"/>
        <v>28433</v>
      </c>
      <c r="BK42" s="30">
        <f t="shared" si="31"/>
        <v>28433</v>
      </c>
      <c r="BL42" s="30">
        <f t="shared" si="31"/>
        <v>28433</v>
      </c>
      <c r="BM42" s="30">
        <f t="shared" si="31"/>
        <v>28433</v>
      </c>
      <c r="BN42" s="30">
        <f t="shared" si="31"/>
        <v>28433</v>
      </c>
      <c r="BO42" s="30">
        <f t="shared" si="31"/>
        <v>30473</v>
      </c>
      <c r="BP42" s="30">
        <f t="shared" si="31"/>
        <v>30473</v>
      </c>
      <c r="BQ42" s="30">
        <f t="shared" si="31"/>
        <v>33788</v>
      </c>
      <c r="BR42" s="30">
        <f t="shared" si="31"/>
        <v>35913</v>
      </c>
      <c r="BS42" s="30">
        <f t="shared" si="31"/>
        <v>35913</v>
      </c>
      <c r="BT42" s="30">
        <f t="shared" si="31"/>
        <v>35913</v>
      </c>
      <c r="BU42" s="30">
        <f t="shared" si="31"/>
        <v>35913</v>
      </c>
      <c r="BV42" s="30">
        <f t="shared" si="31"/>
        <v>35913</v>
      </c>
      <c r="BW42" s="30">
        <f t="shared" si="31"/>
        <v>28433</v>
      </c>
      <c r="BX42" s="30">
        <f t="shared" si="31"/>
        <v>24608</v>
      </c>
      <c r="BY42" s="30">
        <f t="shared" si="31"/>
        <v>24608</v>
      </c>
      <c r="BZ42" s="30">
        <f t="shared" si="31"/>
        <v>23333</v>
      </c>
      <c r="CA42" s="30">
        <f t="shared" si="31"/>
        <v>23333</v>
      </c>
      <c r="CB42" s="30">
        <f t="shared" si="31"/>
        <v>23333</v>
      </c>
      <c r="CC42" s="30">
        <f t="shared" si="31"/>
        <v>24608</v>
      </c>
      <c r="CD42" s="30">
        <f t="shared" si="31"/>
        <v>24608</v>
      </c>
      <c r="CE42" s="30">
        <f t="shared" si="31"/>
        <v>24608</v>
      </c>
      <c r="CF42" s="30">
        <f t="shared" si="31"/>
        <v>21548</v>
      </c>
      <c r="CG42" s="30">
        <f t="shared" si="31"/>
        <v>17553</v>
      </c>
      <c r="CH42" s="30">
        <f t="shared" si="31"/>
        <v>17553</v>
      </c>
      <c r="CI42" s="30">
        <f t="shared" si="31"/>
        <v>17553</v>
      </c>
      <c r="CJ42" s="30">
        <f t="shared" si="31"/>
        <v>17553</v>
      </c>
      <c r="CK42" s="30">
        <f t="shared" si="31"/>
        <v>17553</v>
      </c>
      <c r="CL42" s="30">
        <f t="shared" ref="CL42:EF42" si="32">ROUNDUP(CL20*0.85,)</f>
        <v>17553</v>
      </c>
      <c r="CM42" s="30">
        <f t="shared" si="32"/>
        <v>17553</v>
      </c>
      <c r="CN42" s="30">
        <f t="shared" si="32"/>
        <v>17553</v>
      </c>
      <c r="CO42" s="30">
        <f t="shared" si="32"/>
        <v>17553</v>
      </c>
      <c r="CP42" s="30">
        <f t="shared" si="32"/>
        <v>16958</v>
      </c>
      <c r="CQ42" s="30">
        <f t="shared" si="32"/>
        <v>16958</v>
      </c>
      <c r="CR42" s="30">
        <f t="shared" si="32"/>
        <v>16958</v>
      </c>
      <c r="CS42" s="30">
        <f t="shared" si="32"/>
        <v>16363</v>
      </c>
      <c r="CT42" s="30">
        <f t="shared" si="32"/>
        <v>16363</v>
      </c>
      <c r="CU42" s="30">
        <f t="shared" si="32"/>
        <v>16363</v>
      </c>
      <c r="CV42" s="30">
        <f t="shared" si="32"/>
        <v>16363</v>
      </c>
      <c r="CW42" s="30">
        <f t="shared" si="32"/>
        <v>16363</v>
      </c>
      <c r="CX42" s="30">
        <f t="shared" si="32"/>
        <v>16363</v>
      </c>
      <c r="CY42" s="30">
        <f t="shared" si="32"/>
        <v>16363</v>
      </c>
      <c r="CZ42" s="30">
        <f t="shared" si="32"/>
        <v>15768</v>
      </c>
      <c r="DA42" s="30">
        <f t="shared" si="32"/>
        <v>15768</v>
      </c>
      <c r="DB42" s="30">
        <f t="shared" si="32"/>
        <v>15768</v>
      </c>
      <c r="DC42" s="30">
        <f t="shared" si="32"/>
        <v>15173</v>
      </c>
      <c r="DD42" s="30">
        <f t="shared" si="32"/>
        <v>15173</v>
      </c>
      <c r="DE42" s="30">
        <f t="shared" si="32"/>
        <v>15173</v>
      </c>
      <c r="DF42" s="30">
        <f t="shared" si="32"/>
        <v>15173</v>
      </c>
      <c r="DG42" s="30">
        <f t="shared" si="32"/>
        <v>15173</v>
      </c>
      <c r="DH42" s="30">
        <f t="shared" si="32"/>
        <v>14748</v>
      </c>
      <c r="DI42" s="30">
        <f t="shared" si="32"/>
        <v>14748</v>
      </c>
      <c r="DJ42" s="30">
        <f t="shared" si="32"/>
        <v>14748</v>
      </c>
      <c r="DK42" s="30">
        <f t="shared" si="32"/>
        <v>14748</v>
      </c>
      <c r="DL42" s="30">
        <f t="shared" si="32"/>
        <v>14748</v>
      </c>
      <c r="DM42" s="30">
        <f t="shared" si="32"/>
        <v>14748</v>
      </c>
      <c r="DN42" s="30">
        <f t="shared" si="32"/>
        <v>13048</v>
      </c>
      <c r="DO42" s="30">
        <f t="shared" si="32"/>
        <v>13048</v>
      </c>
      <c r="DP42" s="30">
        <f t="shared" si="32"/>
        <v>13048</v>
      </c>
      <c r="DQ42" s="30">
        <f t="shared" si="32"/>
        <v>13048</v>
      </c>
      <c r="DR42" s="30">
        <f t="shared" si="32"/>
        <v>13048</v>
      </c>
      <c r="DS42" s="30">
        <f t="shared" si="32"/>
        <v>13473</v>
      </c>
      <c r="DT42" s="30">
        <f t="shared" si="32"/>
        <v>13473</v>
      </c>
      <c r="DU42" s="30">
        <f t="shared" si="32"/>
        <v>13048</v>
      </c>
      <c r="DV42" s="30">
        <f t="shared" si="32"/>
        <v>13048</v>
      </c>
      <c r="DW42" s="30">
        <f t="shared" si="32"/>
        <v>13048</v>
      </c>
      <c r="DX42" s="30">
        <f t="shared" si="32"/>
        <v>13048</v>
      </c>
      <c r="DY42" s="30">
        <f t="shared" si="32"/>
        <v>13048</v>
      </c>
      <c r="DZ42" s="30">
        <f t="shared" si="32"/>
        <v>13473</v>
      </c>
      <c r="EA42" s="30">
        <f t="shared" si="32"/>
        <v>13473</v>
      </c>
      <c r="EB42" s="30">
        <f t="shared" si="32"/>
        <v>13048</v>
      </c>
      <c r="EC42" s="30">
        <f t="shared" si="32"/>
        <v>13048</v>
      </c>
      <c r="ED42" s="30">
        <f t="shared" si="32"/>
        <v>13048</v>
      </c>
      <c r="EE42" s="30">
        <f t="shared" si="32"/>
        <v>13048</v>
      </c>
      <c r="EF42" s="30">
        <f t="shared" si="32"/>
        <v>13898</v>
      </c>
    </row>
    <row r="43" spans="1:136">
      <c r="A43" s="10">
        <v>2</v>
      </c>
      <c r="B43" s="30">
        <f t="shared" ref="B43:AG43" si="33">ROUNDUP(B21*0.85,)</f>
        <v>13600</v>
      </c>
      <c r="C43" s="30">
        <f t="shared" si="33"/>
        <v>13600</v>
      </c>
      <c r="D43" s="30">
        <f t="shared" si="33"/>
        <v>13855</v>
      </c>
      <c r="E43" s="30">
        <f t="shared" si="33"/>
        <v>13855</v>
      </c>
      <c r="F43" s="30">
        <f t="shared" si="33"/>
        <v>15640</v>
      </c>
      <c r="G43" s="30">
        <f t="shared" si="33"/>
        <v>15640</v>
      </c>
      <c r="H43" s="30">
        <f t="shared" si="33"/>
        <v>15640</v>
      </c>
      <c r="I43" s="30">
        <f t="shared" si="33"/>
        <v>16745</v>
      </c>
      <c r="J43" s="30">
        <f t="shared" si="33"/>
        <v>16745</v>
      </c>
      <c r="K43" s="30">
        <f t="shared" si="33"/>
        <v>17935</v>
      </c>
      <c r="L43" s="30">
        <f t="shared" si="33"/>
        <v>20145</v>
      </c>
      <c r="M43" s="30">
        <f t="shared" si="33"/>
        <v>18275</v>
      </c>
      <c r="N43" s="30">
        <f t="shared" si="33"/>
        <v>28390</v>
      </c>
      <c r="O43" s="30">
        <f t="shared" si="33"/>
        <v>32470</v>
      </c>
      <c r="P43" s="30">
        <f t="shared" si="33"/>
        <v>39100</v>
      </c>
      <c r="Q43" s="30">
        <f t="shared" si="33"/>
        <v>39100</v>
      </c>
      <c r="R43" s="30">
        <f t="shared" si="33"/>
        <v>37995</v>
      </c>
      <c r="S43" s="30">
        <f t="shared" si="33"/>
        <v>37995</v>
      </c>
      <c r="T43" s="30">
        <f t="shared" si="33"/>
        <v>41225</v>
      </c>
      <c r="U43" s="30">
        <f t="shared" si="33"/>
        <v>41225</v>
      </c>
      <c r="V43" s="30">
        <f t="shared" si="33"/>
        <v>39950</v>
      </c>
      <c r="W43" s="30">
        <f t="shared" si="33"/>
        <v>39950</v>
      </c>
      <c r="X43" s="30">
        <f t="shared" si="33"/>
        <v>36890</v>
      </c>
      <c r="Y43" s="30">
        <f t="shared" si="33"/>
        <v>30005</v>
      </c>
      <c r="Z43" s="30">
        <f t="shared" si="33"/>
        <v>24905</v>
      </c>
      <c r="AA43" s="30">
        <f t="shared" si="33"/>
        <v>24310</v>
      </c>
      <c r="AB43" s="30">
        <f t="shared" si="33"/>
        <v>24310</v>
      </c>
      <c r="AC43" s="30">
        <f t="shared" si="33"/>
        <v>24310</v>
      </c>
      <c r="AD43" s="30">
        <f t="shared" si="33"/>
        <v>23715</v>
      </c>
      <c r="AE43" s="30">
        <f t="shared" si="33"/>
        <v>23715</v>
      </c>
      <c r="AF43" s="30">
        <f t="shared" si="33"/>
        <v>21505</v>
      </c>
      <c r="AG43" s="30">
        <f t="shared" si="33"/>
        <v>21505</v>
      </c>
      <c r="AH43" s="30">
        <f t="shared" ref="AH43:CK43" si="34">ROUNDUP(AH21*0.85,)</f>
        <v>21505</v>
      </c>
      <c r="AI43" s="30">
        <f t="shared" si="34"/>
        <v>21505</v>
      </c>
      <c r="AJ43" s="30">
        <f t="shared" si="34"/>
        <v>23885</v>
      </c>
      <c r="AK43" s="30">
        <f t="shared" si="34"/>
        <v>23885</v>
      </c>
      <c r="AL43" s="30">
        <f t="shared" si="34"/>
        <v>26180</v>
      </c>
      <c r="AM43" s="30">
        <f t="shared" si="34"/>
        <v>26180</v>
      </c>
      <c r="AN43" s="30">
        <f t="shared" si="34"/>
        <v>28730</v>
      </c>
      <c r="AO43" s="30">
        <f t="shared" si="34"/>
        <v>28730</v>
      </c>
      <c r="AP43" s="30">
        <f t="shared" si="34"/>
        <v>26180</v>
      </c>
      <c r="AQ43" s="30">
        <f t="shared" si="34"/>
        <v>26180</v>
      </c>
      <c r="AR43" s="30">
        <f t="shared" si="34"/>
        <v>27455</v>
      </c>
      <c r="AS43" s="30">
        <f t="shared" si="34"/>
        <v>27455</v>
      </c>
      <c r="AT43" s="30">
        <f t="shared" si="34"/>
        <v>27455</v>
      </c>
      <c r="AU43" s="30">
        <f t="shared" si="34"/>
        <v>27455</v>
      </c>
      <c r="AV43" s="30">
        <f t="shared" si="34"/>
        <v>27455</v>
      </c>
      <c r="AW43" s="30">
        <f t="shared" si="34"/>
        <v>27455</v>
      </c>
      <c r="AX43" s="30">
        <f t="shared" si="34"/>
        <v>28730</v>
      </c>
      <c r="AY43" s="30">
        <f t="shared" si="34"/>
        <v>28730</v>
      </c>
      <c r="AZ43" s="30">
        <f t="shared" si="34"/>
        <v>28730</v>
      </c>
      <c r="BA43" s="30">
        <f t="shared" si="34"/>
        <v>26180</v>
      </c>
      <c r="BB43" s="30">
        <f t="shared" si="34"/>
        <v>26180</v>
      </c>
      <c r="BC43" s="30">
        <f t="shared" si="34"/>
        <v>26180</v>
      </c>
      <c r="BD43" s="30">
        <f t="shared" si="34"/>
        <v>26180</v>
      </c>
      <c r="BE43" s="30">
        <f t="shared" si="34"/>
        <v>26180</v>
      </c>
      <c r="BF43" s="30">
        <f t="shared" si="34"/>
        <v>27455</v>
      </c>
      <c r="BG43" s="30">
        <f t="shared" si="34"/>
        <v>27455</v>
      </c>
      <c r="BH43" s="30">
        <f t="shared" si="34"/>
        <v>27455</v>
      </c>
      <c r="BI43" s="30">
        <f t="shared" si="34"/>
        <v>30005</v>
      </c>
      <c r="BJ43" s="30">
        <f t="shared" si="34"/>
        <v>30005</v>
      </c>
      <c r="BK43" s="30">
        <f t="shared" si="34"/>
        <v>30005</v>
      </c>
      <c r="BL43" s="30">
        <f t="shared" si="34"/>
        <v>30005</v>
      </c>
      <c r="BM43" s="30">
        <f t="shared" si="34"/>
        <v>30005</v>
      </c>
      <c r="BN43" s="30">
        <f t="shared" si="34"/>
        <v>30005</v>
      </c>
      <c r="BO43" s="30">
        <f t="shared" si="34"/>
        <v>32045</v>
      </c>
      <c r="BP43" s="30">
        <f t="shared" si="34"/>
        <v>32045</v>
      </c>
      <c r="BQ43" s="30">
        <f t="shared" si="34"/>
        <v>35360</v>
      </c>
      <c r="BR43" s="30">
        <f t="shared" si="34"/>
        <v>37485</v>
      </c>
      <c r="BS43" s="30">
        <f t="shared" si="34"/>
        <v>37485</v>
      </c>
      <c r="BT43" s="30">
        <f t="shared" si="34"/>
        <v>37485</v>
      </c>
      <c r="BU43" s="30">
        <f t="shared" si="34"/>
        <v>37485</v>
      </c>
      <c r="BV43" s="30">
        <f t="shared" si="34"/>
        <v>37485</v>
      </c>
      <c r="BW43" s="30">
        <f t="shared" si="34"/>
        <v>30005</v>
      </c>
      <c r="BX43" s="30">
        <f t="shared" si="34"/>
        <v>26180</v>
      </c>
      <c r="BY43" s="30">
        <f t="shared" si="34"/>
        <v>26180</v>
      </c>
      <c r="BZ43" s="30">
        <f t="shared" si="34"/>
        <v>24905</v>
      </c>
      <c r="CA43" s="30">
        <f t="shared" si="34"/>
        <v>24905</v>
      </c>
      <c r="CB43" s="30">
        <f t="shared" si="34"/>
        <v>24905</v>
      </c>
      <c r="CC43" s="30">
        <f t="shared" si="34"/>
        <v>26180</v>
      </c>
      <c r="CD43" s="30">
        <f t="shared" si="34"/>
        <v>26180</v>
      </c>
      <c r="CE43" s="30">
        <f t="shared" si="34"/>
        <v>26180</v>
      </c>
      <c r="CF43" s="30">
        <f t="shared" si="34"/>
        <v>23120</v>
      </c>
      <c r="CG43" s="30">
        <f t="shared" si="34"/>
        <v>19125</v>
      </c>
      <c r="CH43" s="30">
        <f t="shared" si="34"/>
        <v>19125</v>
      </c>
      <c r="CI43" s="30">
        <f t="shared" si="34"/>
        <v>19125</v>
      </c>
      <c r="CJ43" s="30">
        <f t="shared" si="34"/>
        <v>19125</v>
      </c>
      <c r="CK43" s="30">
        <f t="shared" si="34"/>
        <v>19125</v>
      </c>
      <c r="CL43" s="30">
        <f t="shared" ref="CL43:EF43" si="35">ROUNDUP(CL21*0.85,)</f>
        <v>19125</v>
      </c>
      <c r="CM43" s="30">
        <f t="shared" si="35"/>
        <v>19125</v>
      </c>
      <c r="CN43" s="30">
        <f t="shared" si="35"/>
        <v>19125</v>
      </c>
      <c r="CO43" s="30">
        <f t="shared" si="35"/>
        <v>19125</v>
      </c>
      <c r="CP43" s="30">
        <f t="shared" si="35"/>
        <v>18530</v>
      </c>
      <c r="CQ43" s="30">
        <f t="shared" si="35"/>
        <v>18530</v>
      </c>
      <c r="CR43" s="30">
        <f t="shared" si="35"/>
        <v>18530</v>
      </c>
      <c r="CS43" s="30">
        <f t="shared" si="35"/>
        <v>17935</v>
      </c>
      <c r="CT43" s="30">
        <f t="shared" si="35"/>
        <v>17935</v>
      </c>
      <c r="CU43" s="30">
        <f t="shared" si="35"/>
        <v>17935</v>
      </c>
      <c r="CV43" s="30">
        <f t="shared" si="35"/>
        <v>17935</v>
      </c>
      <c r="CW43" s="30">
        <f t="shared" si="35"/>
        <v>17935</v>
      </c>
      <c r="CX43" s="30">
        <f t="shared" si="35"/>
        <v>17935</v>
      </c>
      <c r="CY43" s="30">
        <f t="shared" si="35"/>
        <v>17935</v>
      </c>
      <c r="CZ43" s="30">
        <f t="shared" si="35"/>
        <v>17340</v>
      </c>
      <c r="DA43" s="30">
        <f t="shared" si="35"/>
        <v>17340</v>
      </c>
      <c r="DB43" s="30">
        <f t="shared" si="35"/>
        <v>17340</v>
      </c>
      <c r="DC43" s="30">
        <f t="shared" si="35"/>
        <v>16575</v>
      </c>
      <c r="DD43" s="30">
        <f t="shared" si="35"/>
        <v>16575</v>
      </c>
      <c r="DE43" s="30">
        <f t="shared" si="35"/>
        <v>16575</v>
      </c>
      <c r="DF43" s="30">
        <f t="shared" si="35"/>
        <v>16575</v>
      </c>
      <c r="DG43" s="30">
        <f t="shared" si="35"/>
        <v>16575</v>
      </c>
      <c r="DH43" s="30">
        <f t="shared" si="35"/>
        <v>16150</v>
      </c>
      <c r="DI43" s="30">
        <f t="shared" si="35"/>
        <v>16150</v>
      </c>
      <c r="DJ43" s="30">
        <f t="shared" si="35"/>
        <v>16150</v>
      </c>
      <c r="DK43" s="30">
        <f t="shared" si="35"/>
        <v>16150</v>
      </c>
      <c r="DL43" s="30">
        <f t="shared" si="35"/>
        <v>16150</v>
      </c>
      <c r="DM43" s="30">
        <f t="shared" si="35"/>
        <v>16150</v>
      </c>
      <c r="DN43" s="30">
        <f t="shared" si="35"/>
        <v>14450</v>
      </c>
      <c r="DO43" s="30">
        <f t="shared" si="35"/>
        <v>14450</v>
      </c>
      <c r="DP43" s="30">
        <f t="shared" si="35"/>
        <v>14450</v>
      </c>
      <c r="DQ43" s="30">
        <f t="shared" si="35"/>
        <v>14450</v>
      </c>
      <c r="DR43" s="30">
        <f t="shared" si="35"/>
        <v>14450</v>
      </c>
      <c r="DS43" s="30">
        <f t="shared" si="35"/>
        <v>14875</v>
      </c>
      <c r="DT43" s="30">
        <f t="shared" si="35"/>
        <v>14875</v>
      </c>
      <c r="DU43" s="30">
        <f t="shared" si="35"/>
        <v>14450</v>
      </c>
      <c r="DV43" s="30">
        <f t="shared" si="35"/>
        <v>14450</v>
      </c>
      <c r="DW43" s="30">
        <f t="shared" si="35"/>
        <v>14450</v>
      </c>
      <c r="DX43" s="30">
        <f t="shared" si="35"/>
        <v>14450</v>
      </c>
      <c r="DY43" s="30">
        <f t="shared" si="35"/>
        <v>14450</v>
      </c>
      <c r="DZ43" s="30">
        <f t="shared" si="35"/>
        <v>14875</v>
      </c>
      <c r="EA43" s="30">
        <f t="shared" si="35"/>
        <v>14875</v>
      </c>
      <c r="EB43" s="30">
        <f t="shared" si="35"/>
        <v>14450</v>
      </c>
      <c r="EC43" s="30">
        <f t="shared" si="35"/>
        <v>14450</v>
      </c>
      <c r="ED43" s="30">
        <f t="shared" si="35"/>
        <v>14450</v>
      </c>
      <c r="EE43" s="30">
        <f t="shared" si="35"/>
        <v>14450</v>
      </c>
      <c r="EF43" s="30">
        <f t="shared" si="35"/>
        <v>15300</v>
      </c>
    </row>
    <row r="44" spans="1:136">
      <c r="A44" s="35" t="s">
        <v>9</v>
      </c>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row>
    <row r="45" spans="1:136">
      <c r="A45" s="17" t="s">
        <v>10</v>
      </c>
      <c r="B45" s="30">
        <f t="shared" ref="B45:AG45" si="36">ROUNDUP(B23*0.85,)</f>
        <v>45475</v>
      </c>
      <c r="C45" s="30">
        <f t="shared" si="36"/>
        <v>45475</v>
      </c>
      <c r="D45" s="30">
        <f t="shared" si="36"/>
        <v>45730</v>
      </c>
      <c r="E45" s="30">
        <f t="shared" si="36"/>
        <v>45730</v>
      </c>
      <c r="F45" s="30">
        <f t="shared" si="36"/>
        <v>47515</v>
      </c>
      <c r="G45" s="30">
        <f t="shared" si="36"/>
        <v>47515</v>
      </c>
      <c r="H45" s="30">
        <f t="shared" si="36"/>
        <v>47515</v>
      </c>
      <c r="I45" s="30">
        <f t="shared" si="36"/>
        <v>48620</v>
      </c>
      <c r="J45" s="30">
        <f t="shared" si="36"/>
        <v>48620</v>
      </c>
      <c r="K45" s="30">
        <f t="shared" si="36"/>
        <v>49810</v>
      </c>
      <c r="L45" s="30">
        <f t="shared" si="36"/>
        <v>52020</v>
      </c>
      <c r="M45" s="30">
        <f t="shared" si="36"/>
        <v>50150</v>
      </c>
      <c r="N45" s="30">
        <f t="shared" si="36"/>
        <v>98515</v>
      </c>
      <c r="O45" s="30">
        <f t="shared" si="36"/>
        <v>102595</v>
      </c>
      <c r="P45" s="30">
        <f t="shared" si="36"/>
        <v>109225</v>
      </c>
      <c r="Q45" s="30">
        <f t="shared" si="36"/>
        <v>109225</v>
      </c>
      <c r="R45" s="30">
        <f t="shared" si="36"/>
        <v>108120</v>
      </c>
      <c r="S45" s="30">
        <f t="shared" si="36"/>
        <v>108120</v>
      </c>
      <c r="T45" s="30">
        <f t="shared" si="36"/>
        <v>111350</v>
      </c>
      <c r="U45" s="30">
        <f t="shared" si="36"/>
        <v>111350</v>
      </c>
      <c r="V45" s="30">
        <f t="shared" si="36"/>
        <v>110075</v>
      </c>
      <c r="W45" s="30">
        <f t="shared" si="36"/>
        <v>110075</v>
      </c>
      <c r="X45" s="30">
        <f t="shared" si="36"/>
        <v>107015</v>
      </c>
      <c r="Y45" s="30">
        <f t="shared" si="36"/>
        <v>75183</v>
      </c>
      <c r="Z45" s="30">
        <f t="shared" si="36"/>
        <v>70083</v>
      </c>
      <c r="AA45" s="30">
        <f t="shared" si="36"/>
        <v>69488</v>
      </c>
      <c r="AB45" s="30">
        <f t="shared" si="36"/>
        <v>69488</v>
      </c>
      <c r="AC45" s="30">
        <f t="shared" si="36"/>
        <v>69488</v>
      </c>
      <c r="AD45" s="30">
        <f t="shared" si="36"/>
        <v>68893</v>
      </c>
      <c r="AE45" s="30">
        <f t="shared" si="36"/>
        <v>68893</v>
      </c>
      <c r="AF45" s="30">
        <f t="shared" si="36"/>
        <v>66683</v>
      </c>
      <c r="AG45" s="30">
        <f t="shared" si="36"/>
        <v>66683</v>
      </c>
      <c r="AH45" s="30">
        <f t="shared" ref="AH45:CK45" si="37">ROUNDUP(AH23*0.85,)</f>
        <v>66683</v>
      </c>
      <c r="AI45" s="30">
        <f t="shared" si="37"/>
        <v>66683</v>
      </c>
      <c r="AJ45" s="30">
        <f t="shared" si="37"/>
        <v>69063</v>
      </c>
      <c r="AK45" s="30">
        <f t="shared" si="37"/>
        <v>69063</v>
      </c>
      <c r="AL45" s="30">
        <f t="shared" si="37"/>
        <v>71358</v>
      </c>
      <c r="AM45" s="30">
        <f t="shared" si="37"/>
        <v>71358</v>
      </c>
      <c r="AN45" s="30">
        <f t="shared" si="37"/>
        <v>73908</v>
      </c>
      <c r="AO45" s="30">
        <f t="shared" si="37"/>
        <v>73908</v>
      </c>
      <c r="AP45" s="30">
        <f t="shared" si="37"/>
        <v>71358</v>
      </c>
      <c r="AQ45" s="30">
        <f t="shared" si="37"/>
        <v>71358</v>
      </c>
      <c r="AR45" s="30">
        <f t="shared" si="37"/>
        <v>72633</v>
      </c>
      <c r="AS45" s="30">
        <f t="shared" si="37"/>
        <v>72633</v>
      </c>
      <c r="AT45" s="30">
        <f t="shared" si="37"/>
        <v>72633</v>
      </c>
      <c r="AU45" s="30">
        <f t="shared" si="37"/>
        <v>72633</v>
      </c>
      <c r="AV45" s="30">
        <f t="shared" si="37"/>
        <v>72633</v>
      </c>
      <c r="AW45" s="30">
        <f t="shared" si="37"/>
        <v>72633</v>
      </c>
      <c r="AX45" s="30">
        <f t="shared" si="37"/>
        <v>73908</v>
      </c>
      <c r="AY45" s="30">
        <f t="shared" si="37"/>
        <v>73908</v>
      </c>
      <c r="AZ45" s="30">
        <f t="shared" si="37"/>
        <v>73908</v>
      </c>
      <c r="BA45" s="30">
        <f t="shared" si="37"/>
        <v>71358</v>
      </c>
      <c r="BB45" s="30">
        <f t="shared" si="37"/>
        <v>71358</v>
      </c>
      <c r="BC45" s="30">
        <f t="shared" si="37"/>
        <v>71358</v>
      </c>
      <c r="BD45" s="30">
        <f t="shared" si="37"/>
        <v>71358</v>
      </c>
      <c r="BE45" s="30">
        <f t="shared" si="37"/>
        <v>71358</v>
      </c>
      <c r="BF45" s="30">
        <f t="shared" si="37"/>
        <v>72633</v>
      </c>
      <c r="BG45" s="30">
        <f t="shared" si="37"/>
        <v>72633</v>
      </c>
      <c r="BH45" s="30">
        <f t="shared" si="37"/>
        <v>72633</v>
      </c>
      <c r="BI45" s="30">
        <f t="shared" si="37"/>
        <v>75183</v>
      </c>
      <c r="BJ45" s="30">
        <f t="shared" si="37"/>
        <v>75183</v>
      </c>
      <c r="BK45" s="30">
        <f t="shared" si="37"/>
        <v>75183</v>
      </c>
      <c r="BL45" s="30">
        <f t="shared" si="37"/>
        <v>75183</v>
      </c>
      <c r="BM45" s="30">
        <f t="shared" si="37"/>
        <v>75183</v>
      </c>
      <c r="BN45" s="30">
        <f t="shared" si="37"/>
        <v>75183</v>
      </c>
      <c r="BO45" s="30">
        <f t="shared" si="37"/>
        <v>77223</v>
      </c>
      <c r="BP45" s="30">
        <f t="shared" si="37"/>
        <v>77223</v>
      </c>
      <c r="BQ45" s="30">
        <f t="shared" si="37"/>
        <v>80538</v>
      </c>
      <c r="BR45" s="30">
        <f t="shared" si="37"/>
        <v>82663</v>
      </c>
      <c r="BS45" s="30">
        <f t="shared" si="37"/>
        <v>82663</v>
      </c>
      <c r="BT45" s="30">
        <f t="shared" si="37"/>
        <v>82663</v>
      </c>
      <c r="BU45" s="30">
        <f t="shared" si="37"/>
        <v>82663</v>
      </c>
      <c r="BV45" s="30">
        <f t="shared" si="37"/>
        <v>82663</v>
      </c>
      <c r="BW45" s="30">
        <f t="shared" si="37"/>
        <v>75183</v>
      </c>
      <c r="BX45" s="30">
        <f t="shared" si="37"/>
        <v>71358</v>
      </c>
      <c r="BY45" s="30">
        <f t="shared" si="37"/>
        <v>71358</v>
      </c>
      <c r="BZ45" s="30">
        <f t="shared" si="37"/>
        <v>70083</v>
      </c>
      <c r="CA45" s="30">
        <f t="shared" si="37"/>
        <v>70083</v>
      </c>
      <c r="CB45" s="30">
        <f t="shared" si="37"/>
        <v>70083</v>
      </c>
      <c r="CC45" s="30">
        <f t="shared" si="37"/>
        <v>71358</v>
      </c>
      <c r="CD45" s="30">
        <f t="shared" si="37"/>
        <v>71358</v>
      </c>
      <c r="CE45" s="30">
        <f t="shared" si="37"/>
        <v>71358</v>
      </c>
      <c r="CF45" s="30">
        <f t="shared" si="37"/>
        <v>68298</v>
      </c>
      <c r="CG45" s="30">
        <f t="shared" si="37"/>
        <v>57078</v>
      </c>
      <c r="CH45" s="30">
        <f t="shared" si="37"/>
        <v>57078</v>
      </c>
      <c r="CI45" s="30">
        <f t="shared" si="37"/>
        <v>57078</v>
      </c>
      <c r="CJ45" s="30">
        <f t="shared" si="37"/>
        <v>57078</v>
      </c>
      <c r="CK45" s="30">
        <f t="shared" si="37"/>
        <v>57078</v>
      </c>
      <c r="CL45" s="30">
        <f t="shared" ref="CL45:EF45" si="38">ROUNDUP(CL23*0.85,)</f>
        <v>57078</v>
      </c>
      <c r="CM45" s="30">
        <f t="shared" si="38"/>
        <v>57078</v>
      </c>
      <c r="CN45" s="30">
        <f t="shared" si="38"/>
        <v>57078</v>
      </c>
      <c r="CO45" s="30">
        <f t="shared" si="38"/>
        <v>57078</v>
      </c>
      <c r="CP45" s="30">
        <f t="shared" si="38"/>
        <v>56483</v>
      </c>
      <c r="CQ45" s="30">
        <f t="shared" si="38"/>
        <v>56483</v>
      </c>
      <c r="CR45" s="30">
        <f t="shared" si="38"/>
        <v>56483</v>
      </c>
      <c r="CS45" s="30">
        <f t="shared" si="38"/>
        <v>55888</v>
      </c>
      <c r="CT45" s="30">
        <f t="shared" si="38"/>
        <v>55888</v>
      </c>
      <c r="CU45" s="30">
        <f t="shared" si="38"/>
        <v>55888</v>
      </c>
      <c r="CV45" s="30">
        <f t="shared" si="38"/>
        <v>55888</v>
      </c>
      <c r="CW45" s="30">
        <f t="shared" si="38"/>
        <v>55888</v>
      </c>
      <c r="CX45" s="30">
        <f t="shared" si="38"/>
        <v>55888</v>
      </c>
      <c r="CY45" s="30">
        <f t="shared" si="38"/>
        <v>55888</v>
      </c>
      <c r="CZ45" s="30">
        <f t="shared" si="38"/>
        <v>55293</v>
      </c>
      <c r="DA45" s="30">
        <f t="shared" si="38"/>
        <v>55293</v>
      </c>
      <c r="DB45" s="30">
        <f t="shared" si="38"/>
        <v>55293</v>
      </c>
      <c r="DC45" s="30">
        <f t="shared" si="38"/>
        <v>50448</v>
      </c>
      <c r="DD45" s="30">
        <f t="shared" si="38"/>
        <v>50448</v>
      </c>
      <c r="DE45" s="30">
        <f t="shared" si="38"/>
        <v>50448</v>
      </c>
      <c r="DF45" s="30">
        <f t="shared" si="38"/>
        <v>50448</v>
      </c>
      <c r="DG45" s="30">
        <f t="shared" si="38"/>
        <v>50448</v>
      </c>
      <c r="DH45" s="30">
        <f t="shared" si="38"/>
        <v>50023</v>
      </c>
      <c r="DI45" s="30">
        <f t="shared" si="38"/>
        <v>50023</v>
      </c>
      <c r="DJ45" s="30">
        <f t="shared" si="38"/>
        <v>50023</v>
      </c>
      <c r="DK45" s="30">
        <f t="shared" si="38"/>
        <v>50023</v>
      </c>
      <c r="DL45" s="30">
        <f t="shared" si="38"/>
        <v>50023</v>
      </c>
      <c r="DM45" s="30">
        <f t="shared" si="38"/>
        <v>50023</v>
      </c>
      <c r="DN45" s="30">
        <f t="shared" si="38"/>
        <v>48323</v>
      </c>
      <c r="DO45" s="30">
        <f t="shared" si="38"/>
        <v>48323</v>
      </c>
      <c r="DP45" s="30">
        <f t="shared" si="38"/>
        <v>48323</v>
      </c>
      <c r="DQ45" s="30">
        <f t="shared" si="38"/>
        <v>48323</v>
      </c>
      <c r="DR45" s="30">
        <f t="shared" si="38"/>
        <v>48323</v>
      </c>
      <c r="DS45" s="30">
        <f t="shared" si="38"/>
        <v>48748</v>
      </c>
      <c r="DT45" s="30">
        <f t="shared" si="38"/>
        <v>48748</v>
      </c>
      <c r="DU45" s="30">
        <f t="shared" si="38"/>
        <v>48323</v>
      </c>
      <c r="DV45" s="30">
        <f t="shared" si="38"/>
        <v>48323</v>
      </c>
      <c r="DW45" s="30">
        <f t="shared" si="38"/>
        <v>48323</v>
      </c>
      <c r="DX45" s="30">
        <f t="shared" si="38"/>
        <v>48323</v>
      </c>
      <c r="DY45" s="30">
        <f t="shared" si="38"/>
        <v>48323</v>
      </c>
      <c r="DZ45" s="30">
        <f t="shared" si="38"/>
        <v>48748</v>
      </c>
      <c r="EA45" s="30">
        <f t="shared" si="38"/>
        <v>48748</v>
      </c>
      <c r="EB45" s="30">
        <f t="shared" si="38"/>
        <v>48323</v>
      </c>
      <c r="EC45" s="30">
        <f t="shared" si="38"/>
        <v>48323</v>
      </c>
      <c r="ED45" s="30">
        <f t="shared" si="38"/>
        <v>48323</v>
      </c>
      <c r="EE45" s="30">
        <f t="shared" si="38"/>
        <v>48323</v>
      </c>
      <c r="EF45" s="30">
        <f t="shared" si="38"/>
        <v>49173</v>
      </c>
    </row>
    <row r="46" spans="1:136" hidden="1">
      <c r="A46" s="16" t="s">
        <v>11</v>
      </c>
    </row>
    <row r="47" spans="1:136" hidden="1">
      <c r="A47" s="17" t="s">
        <v>12</v>
      </c>
    </row>
    <row r="48" spans="1:136">
      <c r="A48" s="36" t="s">
        <v>26</v>
      </c>
    </row>
    <row r="49" spans="1:1" ht="11.45" customHeight="1">
      <c r="A49" s="4" t="s">
        <v>13</v>
      </c>
    </row>
    <row r="50" spans="1:1" ht="12.75" customHeight="1">
      <c r="A50" s="19" t="s">
        <v>14</v>
      </c>
    </row>
    <row r="51" spans="1:1" ht="12.75" customHeight="1">
      <c r="A51" s="19" t="s">
        <v>15</v>
      </c>
    </row>
    <row r="52" spans="1:1" ht="12.75" customHeight="1">
      <c r="A52" s="19" t="s">
        <v>16</v>
      </c>
    </row>
    <row r="53" spans="1:1" ht="12.75" customHeight="1">
      <c r="A53" s="20" t="s">
        <v>17</v>
      </c>
    </row>
    <row r="54" spans="1:1" ht="11.45" customHeight="1">
      <c r="A54" s="19"/>
    </row>
    <row r="55" spans="1:1" ht="11.45" customHeight="1">
      <c r="A55" s="192" t="s">
        <v>18</v>
      </c>
    </row>
    <row r="56" spans="1:1" ht="132">
      <c r="A56" s="193" t="s">
        <v>19</v>
      </c>
    </row>
    <row r="58" spans="1:1">
      <c r="A58" s="24" t="s">
        <v>70</v>
      </c>
    </row>
    <row r="59" spans="1:1">
      <c r="A59" s="53" t="s">
        <v>144</v>
      </c>
    </row>
    <row r="60" spans="1:1">
      <c r="A60" s="194" t="s">
        <v>145</v>
      </c>
    </row>
  </sheetData>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EF60"/>
  <sheetViews>
    <sheetView workbookViewId="0">
      <selection activeCell="B14" sqref="B14"/>
    </sheetView>
  </sheetViews>
  <sheetFormatPr defaultColWidth="9.140625" defaultRowHeight="12"/>
  <cols>
    <col min="1" max="1" width="91.42578125" style="2" customWidth="1"/>
    <col min="2" max="16384" width="9.140625" style="11"/>
  </cols>
  <sheetData>
    <row r="1" spans="1:136" ht="12" customHeight="1">
      <c r="A1" s="89" t="s">
        <v>0</v>
      </c>
    </row>
    <row r="2" spans="1:136" ht="12" customHeight="1">
      <c r="A2" s="5" t="s">
        <v>1</v>
      </c>
    </row>
    <row r="3" spans="1:136" ht="8.4499999999999993" customHeight="1">
      <c r="A3" s="89"/>
    </row>
    <row r="4" spans="1:136" ht="11.45" customHeight="1">
      <c r="A4" s="4" t="s">
        <v>2</v>
      </c>
    </row>
    <row r="5" spans="1:136" s="190" customFormat="1" ht="23.1"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c r="K5" s="9">
        <f>'C завтраками| Bed and breakfast'!K5</f>
        <v>46017</v>
      </c>
      <c r="L5" s="9">
        <f>'C завтраками| Bed and breakfast'!L5</f>
        <v>46018</v>
      </c>
      <c r="M5" s="9">
        <f>'C завтраками| Bed and breakfast'!M5</f>
        <v>46019</v>
      </c>
      <c r="N5" s="9">
        <f>'C завтраками| Bed and breakfast'!N5</f>
        <v>46020</v>
      </c>
      <c r="O5" s="9">
        <f>'C завтраками| Bed and breakfast'!O5</f>
        <v>46021</v>
      </c>
      <c r="P5" s="9">
        <f>'C завтраками| Bed and breakfast'!P5</f>
        <v>46022</v>
      </c>
      <c r="Q5" s="9">
        <f>'C завтраками| Bed and breakfast'!Q5</f>
        <v>46023</v>
      </c>
      <c r="R5" s="9">
        <f>'C завтраками| Bed and breakfast'!R5</f>
        <v>46024</v>
      </c>
      <c r="S5" s="9">
        <f>'C завтраками| Bed and breakfast'!S5</f>
        <v>46025</v>
      </c>
      <c r="T5" s="9">
        <f>'C завтраками| Bed and breakfast'!T5</f>
        <v>46026</v>
      </c>
      <c r="U5" s="9">
        <f>'C завтраками| Bed and breakfast'!U5</f>
        <v>46027</v>
      </c>
      <c r="V5" s="9">
        <f>'C завтраками| Bed and breakfast'!V5</f>
        <v>46028</v>
      </c>
      <c r="W5" s="9">
        <f>'C завтраками| Bed and breakfast'!W5</f>
        <v>46029</v>
      </c>
      <c r="X5" s="9">
        <f>'C завтраками| Bed and breakfast'!X5</f>
        <v>46030</v>
      </c>
      <c r="Y5" s="9">
        <f>'C завтраками| Bed and breakfast'!Y5</f>
        <v>46031</v>
      </c>
      <c r="Z5" s="9">
        <f>'C завтраками| Bed and breakfast'!Z5</f>
        <v>46032</v>
      </c>
      <c r="AA5" s="9">
        <f>'C завтраками| Bed and breakfast'!AA5</f>
        <v>46033</v>
      </c>
      <c r="AB5" s="9">
        <f>'C завтраками| Bed and breakfast'!AB5</f>
        <v>46034</v>
      </c>
      <c r="AC5" s="9">
        <f>'C завтраками| Bed and breakfast'!AC5</f>
        <v>46035</v>
      </c>
      <c r="AD5" s="9">
        <f>'C завтраками| Bed and breakfast'!AD5</f>
        <v>46036</v>
      </c>
      <c r="AE5" s="9">
        <f>'C завтраками| Bed and breakfast'!AE5</f>
        <v>46037</v>
      </c>
      <c r="AF5" s="9">
        <f>'C завтраками| Bed and breakfast'!AF5</f>
        <v>46038</v>
      </c>
      <c r="AG5" s="9">
        <f>'C завтраками| Bed and breakfast'!AG5</f>
        <v>46039</v>
      </c>
      <c r="AH5" s="9">
        <f>'C завтраками| Bed and breakfast'!AH5</f>
        <v>46040</v>
      </c>
      <c r="AI5" s="9">
        <f>'C завтраками| Bed and breakfast'!AI5</f>
        <v>46041</v>
      </c>
      <c r="AJ5" s="9">
        <f>'C завтраками| Bed and breakfast'!AJ5</f>
        <v>46042</v>
      </c>
      <c r="AK5" s="9">
        <f>'C завтраками| Bed and breakfast'!AK5</f>
        <v>46043</v>
      </c>
      <c r="AL5" s="9">
        <f>'C завтраками| Bed and breakfast'!AL5</f>
        <v>46044</v>
      </c>
      <c r="AM5" s="9">
        <f>'C завтраками| Bed and breakfast'!AM5</f>
        <v>46045</v>
      </c>
      <c r="AN5" s="9">
        <f>'C завтраками| Bed and breakfast'!AN5</f>
        <v>46046</v>
      </c>
      <c r="AO5" s="9">
        <f>'C завтраками| Bed and breakfast'!AO5</f>
        <v>46047</v>
      </c>
      <c r="AP5" s="9">
        <f>'C завтраками| Bed and breakfast'!AP5</f>
        <v>46048</v>
      </c>
      <c r="AQ5" s="9">
        <f>'C завтраками| Bed and breakfast'!AQ5</f>
        <v>46049</v>
      </c>
      <c r="AR5" s="9">
        <f>'C завтраками| Bed and breakfast'!AR5</f>
        <v>46050</v>
      </c>
      <c r="AS5" s="9">
        <f>'C завтраками| Bed and breakfast'!AS5</f>
        <v>46051</v>
      </c>
      <c r="AT5" s="9">
        <f>'C завтраками| Bed and breakfast'!AT5</f>
        <v>46052</v>
      </c>
      <c r="AU5" s="9">
        <f>'C завтраками| Bed and breakfast'!AU5</f>
        <v>46053</v>
      </c>
      <c r="AV5" s="9">
        <f>'C завтраками| Bed and breakfast'!AV5</f>
        <v>46054</v>
      </c>
      <c r="AW5" s="9">
        <f>'C завтраками| Bed and breakfast'!AW5</f>
        <v>46055</v>
      </c>
      <c r="AX5" s="9">
        <f>'C завтраками| Bed and breakfast'!AX5</f>
        <v>46056</v>
      </c>
      <c r="AY5" s="9">
        <f>'C завтраками| Bed and breakfast'!AY5</f>
        <v>46057</v>
      </c>
      <c r="AZ5" s="9">
        <f>'C завтраками| Bed and breakfast'!AZ5</f>
        <v>46058</v>
      </c>
      <c r="BA5" s="9">
        <f>'C завтраками| Bed and breakfast'!BA5</f>
        <v>46059</v>
      </c>
      <c r="BB5" s="9">
        <f>'C завтраками| Bed and breakfast'!BB5</f>
        <v>46060</v>
      </c>
      <c r="BC5" s="9">
        <f>'C завтраками| Bed and breakfast'!BC5</f>
        <v>46061</v>
      </c>
      <c r="BD5" s="9">
        <f>'C завтраками| Bed and breakfast'!BD5</f>
        <v>46062</v>
      </c>
      <c r="BE5" s="9">
        <f>'C завтраками| Bed and breakfast'!BE5</f>
        <v>46063</v>
      </c>
      <c r="BF5" s="9">
        <f>'C завтраками| Bed and breakfast'!BF5</f>
        <v>46064</v>
      </c>
      <c r="BG5" s="9">
        <f>'C завтраками| Bed and breakfast'!BG5</f>
        <v>46065</v>
      </c>
      <c r="BH5" s="9">
        <f>'C завтраками| Bed and breakfast'!BH5</f>
        <v>46066</v>
      </c>
      <c r="BI5" s="9">
        <f>'C завтраками| Bed and breakfast'!BI5</f>
        <v>46067</v>
      </c>
      <c r="BJ5" s="9">
        <f>'C завтраками| Bed and breakfast'!BJ5</f>
        <v>46068</v>
      </c>
      <c r="BK5" s="9">
        <f>'C завтраками| Bed and breakfast'!BK5</f>
        <v>46069</v>
      </c>
      <c r="BL5" s="9">
        <f>'C завтраками| Bed and breakfast'!BL5</f>
        <v>46070</v>
      </c>
      <c r="BM5" s="9">
        <f>'C завтраками| Bed and breakfast'!BM5</f>
        <v>46071</v>
      </c>
      <c r="BN5" s="9">
        <f>'C завтраками| Bed and breakfast'!BN5</f>
        <v>46072</v>
      </c>
      <c r="BO5" s="9">
        <f>'C завтраками| Bed and breakfast'!BO5</f>
        <v>46073</v>
      </c>
      <c r="BP5" s="9">
        <f>'C завтраками| Bed and breakfast'!BP5</f>
        <v>46074</v>
      </c>
      <c r="BQ5" s="9">
        <f>'C завтраками| Bed and breakfast'!BQ5</f>
        <v>46075</v>
      </c>
      <c r="BR5" s="9">
        <f>'C завтраками| Bed and breakfast'!BR5</f>
        <v>46076</v>
      </c>
      <c r="BS5" s="9">
        <f>'C завтраками| Bed and breakfast'!BS5</f>
        <v>46077</v>
      </c>
      <c r="BT5" s="9">
        <f>'C завтраками| Bed and breakfast'!BT5</f>
        <v>46078</v>
      </c>
      <c r="BU5" s="9">
        <f>'C завтраками| Bed and breakfast'!BU5</f>
        <v>46079</v>
      </c>
      <c r="BV5" s="9">
        <f>'C завтраками| Bed and breakfast'!BV5</f>
        <v>46080</v>
      </c>
      <c r="BW5" s="9">
        <f>'C завтраками| Bed and breakfast'!BW5</f>
        <v>46081</v>
      </c>
      <c r="BX5" s="9">
        <f>'C завтраками| Bed and breakfast'!BX5</f>
        <v>46082</v>
      </c>
      <c r="BY5" s="9">
        <f>'C завтраками| Bed and breakfast'!BY5</f>
        <v>46083</v>
      </c>
      <c r="BZ5" s="9">
        <f>'C завтраками| Bed and breakfast'!BZ5</f>
        <v>46084</v>
      </c>
      <c r="CA5" s="9">
        <f>'C завтраками| Bed and breakfast'!CA5</f>
        <v>46085</v>
      </c>
      <c r="CB5" s="9">
        <f>'C завтраками| Bed and breakfast'!CB5</f>
        <v>46086</v>
      </c>
      <c r="CC5" s="9">
        <f>'C завтраками| Bed and breakfast'!CC5</f>
        <v>46087</v>
      </c>
      <c r="CD5" s="9">
        <f>'C завтраками| Bed and breakfast'!CD5</f>
        <v>46088</v>
      </c>
      <c r="CE5" s="9">
        <f>'C завтраками| Bed and breakfast'!CE5</f>
        <v>46089</v>
      </c>
      <c r="CF5" s="9">
        <f>'C завтраками| Bed and breakfast'!CF5</f>
        <v>46090</v>
      </c>
      <c r="CG5" s="9">
        <f>'C завтраками| Bed and breakfast'!CG5</f>
        <v>46091</v>
      </c>
      <c r="CH5" s="9">
        <f>'C завтраками| Bed and breakfast'!CH5</f>
        <v>46092</v>
      </c>
      <c r="CI5" s="9">
        <f>'C завтраками| Bed and breakfast'!CI5</f>
        <v>46093</v>
      </c>
      <c r="CJ5" s="9">
        <f>'C завтраками| Bed and breakfast'!CJ5</f>
        <v>46094</v>
      </c>
      <c r="CK5" s="9">
        <f>'C завтраками| Bed and breakfast'!CK5</f>
        <v>46095</v>
      </c>
      <c r="CL5" s="9">
        <f>'C завтраками| Bed and breakfast'!CL5</f>
        <v>46096</v>
      </c>
      <c r="CM5" s="9">
        <f>'C завтраками| Bed and breakfast'!CM5</f>
        <v>46097</v>
      </c>
      <c r="CN5" s="9">
        <f>'C завтраками| Bed and breakfast'!CN5</f>
        <v>46098</v>
      </c>
      <c r="CO5" s="9">
        <f>'C завтраками| Bed and breakfast'!CO5</f>
        <v>46099</v>
      </c>
      <c r="CP5" s="9">
        <f>'C завтраками| Bed and breakfast'!CP5</f>
        <v>46100</v>
      </c>
      <c r="CQ5" s="9">
        <f>'C завтраками| Bed and breakfast'!CQ5</f>
        <v>46101</v>
      </c>
      <c r="CR5" s="9">
        <f>'C завтраками| Bed and breakfast'!CR5</f>
        <v>46102</v>
      </c>
      <c r="CS5" s="9">
        <f>'C завтраками| Bed and breakfast'!CS5</f>
        <v>46103</v>
      </c>
      <c r="CT5" s="9">
        <f>'C завтраками| Bed and breakfast'!CT5</f>
        <v>46104</v>
      </c>
      <c r="CU5" s="9">
        <f>'C завтраками| Bed and breakfast'!CU5</f>
        <v>46105</v>
      </c>
      <c r="CV5" s="9">
        <f>'C завтраками| Bed and breakfast'!CV5</f>
        <v>46106</v>
      </c>
      <c r="CW5" s="9">
        <f>'C завтраками| Bed and breakfast'!CW5</f>
        <v>46107</v>
      </c>
      <c r="CX5" s="9">
        <f>'C завтраками| Bed and breakfast'!CX5</f>
        <v>46108</v>
      </c>
      <c r="CY5" s="9">
        <f>'C завтраками| Bed and breakfast'!CY5</f>
        <v>46109</v>
      </c>
      <c r="CZ5" s="9">
        <f>'C завтраками| Bed and breakfast'!CZ5</f>
        <v>46110</v>
      </c>
      <c r="DA5" s="9">
        <f>'C завтраками| Bed and breakfast'!DA5</f>
        <v>46111</v>
      </c>
      <c r="DB5" s="9">
        <f>'C завтраками| Bed and breakfast'!DB5</f>
        <v>46112</v>
      </c>
      <c r="DC5" s="9">
        <f>'C завтраками| Bed and breakfast'!DC5</f>
        <v>46113</v>
      </c>
      <c r="DD5" s="9">
        <f>'C завтраками| Bed and breakfast'!DD5</f>
        <v>46114</v>
      </c>
      <c r="DE5" s="9">
        <f>'C завтраками| Bed and breakfast'!DE5</f>
        <v>46115</v>
      </c>
      <c r="DF5" s="9">
        <f>'C завтраками| Bed and breakfast'!DF5</f>
        <v>46116</v>
      </c>
      <c r="DG5" s="9">
        <f>'C завтраками| Bed and breakfast'!DG5</f>
        <v>46117</v>
      </c>
      <c r="DH5" s="9">
        <f>'C завтраками| Bed and breakfast'!DH5</f>
        <v>46118</v>
      </c>
      <c r="DI5" s="9">
        <f>'C завтраками| Bed and breakfast'!DI5</f>
        <v>46119</v>
      </c>
      <c r="DJ5" s="9">
        <f>'C завтраками| Bed and breakfast'!DJ5</f>
        <v>46120</v>
      </c>
      <c r="DK5" s="9">
        <f>'C завтраками| Bed and breakfast'!DK5</f>
        <v>46121</v>
      </c>
      <c r="DL5" s="9">
        <f>'C завтраками| Bed and breakfast'!DL5</f>
        <v>46122</v>
      </c>
      <c r="DM5" s="9">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s="190" customFormat="1" ht="23.1" customHeight="1">
      <c r="A6" s="7"/>
      <c r="B6" s="9">
        <f>'C завтраками| Bed and breakfast'!B6</f>
        <v>46008</v>
      </c>
      <c r="C6" s="9">
        <f>'C завтраками| Bed and breakfast'!C6</f>
        <v>46009</v>
      </c>
      <c r="D6" s="9">
        <f>'C завтраками| Bed and breakfast'!D6</f>
        <v>46010</v>
      </c>
      <c r="E6" s="9">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9">
        <f>'C завтраками| Bed and breakfast'!J6</f>
        <v>46016</v>
      </c>
      <c r="K6" s="9">
        <f>'C завтраками| Bed and breakfast'!K6</f>
        <v>46017</v>
      </c>
      <c r="L6" s="9">
        <f>'C завтраками| Bed and breakfast'!L6</f>
        <v>46018</v>
      </c>
      <c r="M6" s="9">
        <f>'C завтраками| Bed and breakfast'!M6</f>
        <v>46019</v>
      </c>
      <c r="N6" s="9">
        <f>'C завтраками| Bed and breakfast'!N6</f>
        <v>46020</v>
      </c>
      <c r="O6" s="9">
        <f>'C завтраками| Bed and breakfast'!O6</f>
        <v>46021</v>
      </c>
      <c r="P6" s="9">
        <f>'C завтраками| Bed and breakfast'!P6</f>
        <v>46022</v>
      </c>
      <c r="Q6" s="9">
        <f>'C завтраками| Bed and breakfast'!Q6</f>
        <v>46023</v>
      </c>
      <c r="R6" s="9">
        <f>'C завтраками| Bed and breakfast'!R6</f>
        <v>46024</v>
      </c>
      <c r="S6" s="9">
        <f>'C завтраками| Bed and breakfast'!S6</f>
        <v>46025</v>
      </c>
      <c r="T6" s="9">
        <f>'C завтраками| Bed and breakfast'!T6</f>
        <v>46026</v>
      </c>
      <c r="U6" s="9">
        <f>'C завтраками| Bed and breakfast'!U6</f>
        <v>46027</v>
      </c>
      <c r="V6" s="9">
        <f>'C завтраками| Bed and breakfast'!V6</f>
        <v>46028</v>
      </c>
      <c r="W6" s="9">
        <f>'C завтраками| Bed and breakfast'!W6</f>
        <v>46029</v>
      </c>
      <c r="X6" s="9">
        <f>'C завтраками| Bed and breakfast'!X6</f>
        <v>46030</v>
      </c>
      <c r="Y6" s="9">
        <f>'C завтраками| Bed and breakfast'!Y6</f>
        <v>46031</v>
      </c>
      <c r="Z6" s="9">
        <f>'C завтраками| Bed and breakfast'!Z6</f>
        <v>46032</v>
      </c>
      <c r="AA6" s="9">
        <f>'C завтраками| Bed and breakfast'!AA6</f>
        <v>46033</v>
      </c>
      <c r="AB6" s="9">
        <f>'C завтраками| Bed and breakfast'!AB6</f>
        <v>46034</v>
      </c>
      <c r="AC6" s="9">
        <f>'C завтраками| Bed and breakfast'!AC6</f>
        <v>46035</v>
      </c>
      <c r="AD6" s="9">
        <f>'C завтраками| Bed and breakfast'!AD6</f>
        <v>46036</v>
      </c>
      <c r="AE6" s="9">
        <f>'C завтраками| Bed and breakfast'!AE6</f>
        <v>46037</v>
      </c>
      <c r="AF6" s="9">
        <f>'C завтраками| Bed and breakfast'!AF6</f>
        <v>46038</v>
      </c>
      <c r="AG6" s="9">
        <f>'C завтраками| Bed and breakfast'!AG6</f>
        <v>46039</v>
      </c>
      <c r="AH6" s="9">
        <f>'C завтраками| Bed and breakfast'!AH6</f>
        <v>46040</v>
      </c>
      <c r="AI6" s="9">
        <f>'C завтраками| Bed and breakfast'!AI6</f>
        <v>46041</v>
      </c>
      <c r="AJ6" s="9">
        <f>'C завтраками| Bed and breakfast'!AJ6</f>
        <v>46042</v>
      </c>
      <c r="AK6" s="9">
        <f>'C завтраками| Bed and breakfast'!AK6</f>
        <v>46043</v>
      </c>
      <c r="AL6" s="9">
        <f>'C завтраками| Bed and breakfast'!AL6</f>
        <v>46044</v>
      </c>
      <c r="AM6" s="9">
        <f>'C завтраками| Bed and breakfast'!AM6</f>
        <v>46045</v>
      </c>
      <c r="AN6" s="9">
        <f>'C завтраками| Bed and breakfast'!AN6</f>
        <v>46046</v>
      </c>
      <c r="AO6" s="9">
        <f>'C завтраками| Bed and breakfast'!AO6</f>
        <v>46047</v>
      </c>
      <c r="AP6" s="9">
        <f>'C завтраками| Bed and breakfast'!AP6</f>
        <v>46048</v>
      </c>
      <c r="AQ6" s="9">
        <f>'C завтраками| Bed and breakfast'!AQ6</f>
        <v>46049</v>
      </c>
      <c r="AR6" s="9">
        <f>'C завтраками| Bed and breakfast'!AR6</f>
        <v>46050</v>
      </c>
      <c r="AS6" s="9">
        <f>'C завтраками| Bed and breakfast'!AS6</f>
        <v>46051</v>
      </c>
      <c r="AT6" s="9">
        <f>'C завтраками| Bed and breakfast'!AT6</f>
        <v>46052</v>
      </c>
      <c r="AU6" s="9">
        <f>'C завтраками| Bed and breakfast'!AU6</f>
        <v>46053</v>
      </c>
      <c r="AV6" s="9">
        <f>'C завтраками| Bed and breakfast'!AV6</f>
        <v>46054</v>
      </c>
      <c r="AW6" s="9">
        <f>'C завтраками| Bed and breakfast'!AW6</f>
        <v>46055</v>
      </c>
      <c r="AX6" s="9">
        <f>'C завтраками| Bed and breakfast'!AX6</f>
        <v>46056</v>
      </c>
      <c r="AY6" s="9">
        <f>'C завтраками| Bed and breakfast'!AY6</f>
        <v>46057</v>
      </c>
      <c r="AZ6" s="9">
        <f>'C завтраками| Bed and breakfast'!AZ6</f>
        <v>46058</v>
      </c>
      <c r="BA6" s="9">
        <f>'C завтраками| Bed and breakfast'!BA6</f>
        <v>46059</v>
      </c>
      <c r="BB6" s="9">
        <f>'C завтраками| Bed and breakfast'!BB6</f>
        <v>46060</v>
      </c>
      <c r="BC6" s="9">
        <f>'C завтраками| Bed and breakfast'!BC6</f>
        <v>46061</v>
      </c>
      <c r="BD6" s="9">
        <f>'C завтраками| Bed and breakfast'!BD6</f>
        <v>46062</v>
      </c>
      <c r="BE6" s="9">
        <f>'C завтраками| Bed and breakfast'!BE6</f>
        <v>46063</v>
      </c>
      <c r="BF6" s="9">
        <f>'C завтраками| Bed and breakfast'!BF6</f>
        <v>46064</v>
      </c>
      <c r="BG6" s="9">
        <f>'C завтраками| Bed and breakfast'!BG6</f>
        <v>46065</v>
      </c>
      <c r="BH6" s="9">
        <f>'C завтраками| Bed and breakfast'!BH6</f>
        <v>46066</v>
      </c>
      <c r="BI6" s="9">
        <f>'C завтраками| Bed and breakfast'!BI6</f>
        <v>46067</v>
      </c>
      <c r="BJ6" s="9">
        <f>'C завтраками| Bed and breakfast'!BJ6</f>
        <v>46068</v>
      </c>
      <c r="BK6" s="9">
        <f>'C завтраками| Bed and breakfast'!BK6</f>
        <v>46069</v>
      </c>
      <c r="BL6" s="9">
        <f>'C завтраками| Bed and breakfast'!BL6</f>
        <v>46070</v>
      </c>
      <c r="BM6" s="9">
        <f>'C завтраками| Bed and breakfast'!BM6</f>
        <v>46071</v>
      </c>
      <c r="BN6" s="9">
        <f>'C завтраками| Bed and breakfast'!BN6</f>
        <v>46072</v>
      </c>
      <c r="BO6" s="9">
        <f>'C завтраками| Bed and breakfast'!BO6</f>
        <v>46073</v>
      </c>
      <c r="BP6" s="9">
        <f>'C завтраками| Bed and breakfast'!BP6</f>
        <v>46074</v>
      </c>
      <c r="BQ6" s="9">
        <f>'C завтраками| Bed and breakfast'!BQ6</f>
        <v>46075</v>
      </c>
      <c r="BR6" s="9">
        <f>'C завтраками| Bed and breakfast'!BR6</f>
        <v>46076</v>
      </c>
      <c r="BS6" s="9">
        <f>'C завтраками| Bed and breakfast'!BS6</f>
        <v>46077</v>
      </c>
      <c r="BT6" s="9">
        <f>'C завтраками| Bed and breakfast'!BT6</f>
        <v>46078</v>
      </c>
      <c r="BU6" s="9">
        <f>'C завтраками| Bed and breakfast'!BU6</f>
        <v>46079</v>
      </c>
      <c r="BV6" s="9">
        <f>'C завтраками| Bed and breakfast'!BV6</f>
        <v>46080</v>
      </c>
      <c r="BW6" s="9">
        <f>'C завтраками| Bed and breakfast'!BW6</f>
        <v>46081</v>
      </c>
      <c r="BX6" s="9">
        <f>'C завтраками| Bed and breakfast'!BX6</f>
        <v>46082</v>
      </c>
      <c r="BY6" s="9">
        <f>'C завтраками| Bed and breakfast'!BY6</f>
        <v>46083</v>
      </c>
      <c r="BZ6" s="9">
        <f>'C завтраками| Bed and breakfast'!BZ6</f>
        <v>46084</v>
      </c>
      <c r="CA6" s="9">
        <f>'C завтраками| Bed and breakfast'!CA6</f>
        <v>46085</v>
      </c>
      <c r="CB6" s="9">
        <f>'C завтраками| Bed and breakfast'!CB6</f>
        <v>46086</v>
      </c>
      <c r="CC6" s="9">
        <f>'C завтраками| Bed and breakfast'!CC6</f>
        <v>46087</v>
      </c>
      <c r="CD6" s="9">
        <f>'C завтраками| Bed and breakfast'!CD6</f>
        <v>46088</v>
      </c>
      <c r="CE6" s="9">
        <f>'C завтраками| Bed and breakfast'!CE6</f>
        <v>46089</v>
      </c>
      <c r="CF6" s="9">
        <f>'C завтраками| Bed and breakfast'!CF6</f>
        <v>46090</v>
      </c>
      <c r="CG6" s="9">
        <f>'C завтраками| Bed and breakfast'!CG6</f>
        <v>46091</v>
      </c>
      <c r="CH6" s="9">
        <f>'C завтраками| Bed and breakfast'!CH6</f>
        <v>46092</v>
      </c>
      <c r="CI6" s="9">
        <f>'C завтраками| Bed and breakfast'!CI6</f>
        <v>46093</v>
      </c>
      <c r="CJ6" s="9">
        <f>'C завтраками| Bed and breakfast'!CJ6</f>
        <v>46094</v>
      </c>
      <c r="CK6" s="9">
        <f>'C завтраками| Bed and breakfast'!CK6</f>
        <v>46095</v>
      </c>
      <c r="CL6" s="9">
        <f>'C завтраками| Bed and breakfast'!CL6</f>
        <v>46096</v>
      </c>
      <c r="CM6" s="9">
        <f>'C завтраками| Bed and breakfast'!CM6</f>
        <v>46097</v>
      </c>
      <c r="CN6" s="9">
        <f>'C завтраками| Bed and breakfast'!CN6</f>
        <v>46098</v>
      </c>
      <c r="CO6" s="9">
        <f>'C завтраками| Bed and breakfast'!CO6</f>
        <v>46099</v>
      </c>
      <c r="CP6" s="9">
        <f>'C завтраками| Bed and breakfast'!CP6</f>
        <v>46100</v>
      </c>
      <c r="CQ6" s="9">
        <f>'C завтраками| Bed and breakfast'!CQ6</f>
        <v>46101</v>
      </c>
      <c r="CR6" s="9">
        <f>'C завтраками| Bed and breakfast'!CR6</f>
        <v>46102</v>
      </c>
      <c r="CS6" s="9">
        <f>'C завтраками| Bed and breakfast'!CS6</f>
        <v>46103</v>
      </c>
      <c r="CT6" s="9">
        <f>'C завтраками| Bed and breakfast'!CT6</f>
        <v>46104</v>
      </c>
      <c r="CU6" s="9">
        <f>'C завтраками| Bed and breakfast'!CU6</f>
        <v>46105</v>
      </c>
      <c r="CV6" s="9">
        <f>'C завтраками| Bed and breakfast'!CV6</f>
        <v>46106</v>
      </c>
      <c r="CW6" s="9">
        <f>'C завтраками| Bed and breakfast'!CW6</f>
        <v>46107</v>
      </c>
      <c r="CX6" s="9">
        <f>'C завтраками| Bed and breakfast'!CX6</f>
        <v>46108</v>
      </c>
      <c r="CY6" s="9">
        <f>'C завтраками| Bed and breakfast'!CY6</f>
        <v>46109</v>
      </c>
      <c r="CZ6" s="9">
        <f>'C завтраками| Bed and breakfast'!CZ6</f>
        <v>46110</v>
      </c>
      <c r="DA6" s="9">
        <f>'C завтраками| Bed and breakfast'!DA6</f>
        <v>46111</v>
      </c>
      <c r="DB6" s="9">
        <f>'C завтраками| Bed and breakfast'!DB6</f>
        <v>46112</v>
      </c>
      <c r="DC6" s="9">
        <f>'C завтраками| Bed and breakfast'!DC6</f>
        <v>46113</v>
      </c>
      <c r="DD6" s="9">
        <f>'C завтраками| Bed and breakfast'!DD6</f>
        <v>46114</v>
      </c>
      <c r="DE6" s="9">
        <f>'C завтраками| Bed and breakfast'!DE6</f>
        <v>46115</v>
      </c>
      <c r="DF6" s="9">
        <f>'C завтраками| Bed and breakfast'!DF6</f>
        <v>46116</v>
      </c>
      <c r="DG6" s="9">
        <f>'C завтраками| Bed and breakfast'!DG6</f>
        <v>46117</v>
      </c>
      <c r="DH6" s="9">
        <f>'C завтраками| Bed and breakfast'!DH6</f>
        <v>46118</v>
      </c>
      <c r="DI6" s="9">
        <f>'C завтраками| Bed and breakfast'!DI6</f>
        <v>46119</v>
      </c>
      <c r="DJ6" s="9">
        <f>'C завтраками| Bed and breakfast'!DJ6</f>
        <v>46120</v>
      </c>
      <c r="DK6" s="9">
        <f>'C завтраками| Bed and breakfast'!DK6</f>
        <v>46121</v>
      </c>
      <c r="DL6" s="9">
        <f>'C завтраками| Bed and breakfast'!DL6</f>
        <v>46122</v>
      </c>
      <c r="DM6" s="9">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c r="A7" s="30" t="s">
        <v>4</v>
      </c>
    </row>
    <row r="8" spans="1:136">
      <c r="A8" s="10">
        <v>1</v>
      </c>
      <c r="B8" s="18">
        <f>'C завтраками| Bed and breakfast'!B8</f>
        <v>7000</v>
      </c>
      <c r="C8" s="18">
        <f>'C завтраками| Bed and breakfast'!C8</f>
        <v>7000</v>
      </c>
      <c r="D8" s="18">
        <f>'C завтраками| Bed and breakfast'!D8</f>
        <v>7300</v>
      </c>
      <c r="E8" s="18">
        <f>'C завтраками| Bed and breakfast'!E8</f>
        <v>7300</v>
      </c>
      <c r="F8" s="18">
        <f>'C завтраками| Bed and breakfast'!F8</f>
        <v>9400</v>
      </c>
      <c r="G8" s="18">
        <f>'C завтраками| Bed and breakfast'!G8</f>
        <v>9400</v>
      </c>
      <c r="H8" s="18">
        <f>'C завтраками| Bed and breakfast'!H8</f>
        <v>9400</v>
      </c>
      <c r="I8" s="18">
        <f>'C завтраками| Bed and breakfast'!I8</f>
        <v>10700</v>
      </c>
      <c r="J8" s="18">
        <f>'C завтраками| Bed and breakfast'!J8</f>
        <v>10700</v>
      </c>
      <c r="K8" s="18">
        <f>'C завтраками| Bed and breakfast'!K8</f>
        <v>12100</v>
      </c>
      <c r="L8" s="18">
        <f>'C завтраками| Bed and breakfast'!L8</f>
        <v>14700</v>
      </c>
      <c r="M8" s="18">
        <f>'C завтраками| Bed and breakfast'!M8</f>
        <v>12500</v>
      </c>
      <c r="N8" s="18">
        <f>'C завтраками| Bed and breakfast'!N8</f>
        <v>20900</v>
      </c>
      <c r="O8" s="18">
        <f>'C завтраками| Bed and breakfast'!O8</f>
        <v>25700</v>
      </c>
      <c r="P8" s="18">
        <f>'C завтраками| Bed and breakfast'!P8</f>
        <v>33500</v>
      </c>
      <c r="Q8" s="18">
        <f>'C завтраками| Bed and breakfast'!Q8</f>
        <v>33500</v>
      </c>
      <c r="R8" s="18">
        <f>'C завтраками| Bed and breakfast'!R8</f>
        <v>32200</v>
      </c>
      <c r="S8" s="18">
        <f>'C завтраками| Bed and breakfast'!S8</f>
        <v>32200</v>
      </c>
      <c r="T8" s="18">
        <f>'C завтраками| Bed and breakfast'!T8</f>
        <v>36000</v>
      </c>
      <c r="U8" s="18">
        <f>'C завтраками| Bed and breakfast'!U8</f>
        <v>36000</v>
      </c>
      <c r="V8" s="18">
        <f>'C завтраками| Bed and breakfast'!V8</f>
        <v>34500</v>
      </c>
      <c r="W8" s="18">
        <f>'C завтраками| Bed and breakfast'!W8</f>
        <v>34500</v>
      </c>
      <c r="X8" s="18">
        <f>'C завтраками| Bed and breakfast'!X8</f>
        <v>30900</v>
      </c>
      <c r="Y8" s="18">
        <f>'C завтраками| Bed and breakfast'!Y8</f>
        <v>23450</v>
      </c>
      <c r="Z8" s="18">
        <f>'C завтраками| Bed and breakfast'!Z8</f>
        <v>17450</v>
      </c>
      <c r="AA8" s="18">
        <f>'C завтраками| Bed and breakfast'!AA8</f>
        <v>16750</v>
      </c>
      <c r="AB8" s="18">
        <f>'C завтраками| Bed and breakfast'!AB8</f>
        <v>16750</v>
      </c>
      <c r="AC8" s="18">
        <f>'C завтраками| Bed and breakfast'!AC8</f>
        <v>16750</v>
      </c>
      <c r="AD8" s="18">
        <f>'C завтраками| Bed and breakfast'!AD8</f>
        <v>16050</v>
      </c>
      <c r="AE8" s="18">
        <f>'C завтраками| Bed and breakfast'!AE8</f>
        <v>16050</v>
      </c>
      <c r="AF8" s="18">
        <f>'C завтраками| Bed and breakfast'!AF8</f>
        <v>13450</v>
      </c>
      <c r="AG8" s="18">
        <f>'C завтраками| Bed and breakfast'!AG8</f>
        <v>13450</v>
      </c>
      <c r="AH8" s="18">
        <f>'C завтраками| Bed and breakfast'!AH8</f>
        <v>13450</v>
      </c>
      <c r="AI8" s="18">
        <f>'C завтраками| Bed and breakfast'!AI8</f>
        <v>13450</v>
      </c>
      <c r="AJ8" s="18">
        <f>'C завтраками| Bed and breakfast'!AJ8</f>
        <v>16250</v>
      </c>
      <c r="AK8" s="18">
        <f>'C завтраками| Bed and breakfast'!AK8</f>
        <v>16250</v>
      </c>
      <c r="AL8" s="18">
        <f>'C завтраками| Bed and breakfast'!AL8</f>
        <v>18950</v>
      </c>
      <c r="AM8" s="18">
        <f>'C завтраками| Bed and breakfast'!AM8</f>
        <v>18950</v>
      </c>
      <c r="AN8" s="18">
        <f>'C завтраками| Bed and breakfast'!AN8</f>
        <v>21950</v>
      </c>
      <c r="AO8" s="18">
        <f>'C завтраками| Bed and breakfast'!AO8</f>
        <v>21950</v>
      </c>
      <c r="AP8" s="18">
        <f>'C завтраками| Bed and breakfast'!AP8</f>
        <v>18950</v>
      </c>
      <c r="AQ8" s="18">
        <f>'C завтраками| Bed and breakfast'!AQ8</f>
        <v>18950</v>
      </c>
      <c r="AR8" s="18">
        <f>'C завтраками| Bed and breakfast'!AR8</f>
        <v>20450</v>
      </c>
      <c r="AS8" s="18">
        <f>'C завтраками| Bed and breakfast'!AS8</f>
        <v>20450</v>
      </c>
      <c r="AT8" s="18">
        <f>'C завтраками| Bed and breakfast'!AT8</f>
        <v>20450</v>
      </c>
      <c r="AU8" s="18">
        <f>'C завтраками| Bed and breakfast'!AU8</f>
        <v>20450</v>
      </c>
      <c r="AV8" s="18">
        <f>'C завтраками| Bed and breakfast'!AV8</f>
        <v>20450</v>
      </c>
      <c r="AW8" s="18">
        <f>'C завтраками| Bed and breakfast'!AW8</f>
        <v>20450</v>
      </c>
      <c r="AX8" s="18">
        <f>'C завтраками| Bed and breakfast'!AX8</f>
        <v>21950</v>
      </c>
      <c r="AY8" s="18">
        <f>'C завтраками| Bed and breakfast'!AY8</f>
        <v>21950</v>
      </c>
      <c r="AZ8" s="18">
        <f>'C завтраками| Bed and breakfast'!AZ8</f>
        <v>21950</v>
      </c>
      <c r="BA8" s="18">
        <f>'C завтраками| Bed and breakfast'!BA8</f>
        <v>18950</v>
      </c>
      <c r="BB8" s="18">
        <f>'C завтраками| Bed and breakfast'!BB8</f>
        <v>18950</v>
      </c>
      <c r="BC8" s="18">
        <f>'C завтраками| Bed and breakfast'!BC8</f>
        <v>18950</v>
      </c>
      <c r="BD8" s="18">
        <f>'C завтраками| Bed and breakfast'!BD8</f>
        <v>18950</v>
      </c>
      <c r="BE8" s="18">
        <f>'C завтраками| Bed and breakfast'!BE8</f>
        <v>18950</v>
      </c>
      <c r="BF8" s="18">
        <f>'C завтраками| Bed and breakfast'!BF8</f>
        <v>20450</v>
      </c>
      <c r="BG8" s="18">
        <f>'C завтраками| Bed and breakfast'!BG8</f>
        <v>20450</v>
      </c>
      <c r="BH8" s="18">
        <f>'C завтраками| Bed and breakfast'!BH8</f>
        <v>20450</v>
      </c>
      <c r="BI8" s="18">
        <f>'C завтраками| Bed and breakfast'!BI8</f>
        <v>23450</v>
      </c>
      <c r="BJ8" s="18">
        <f>'C завтраками| Bed and breakfast'!BJ8</f>
        <v>23450</v>
      </c>
      <c r="BK8" s="18">
        <f>'C завтраками| Bed and breakfast'!BK8</f>
        <v>23450</v>
      </c>
      <c r="BL8" s="18">
        <f>'C завтраками| Bed and breakfast'!BL8</f>
        <v>23450</v>
      </c>
      <c r="BM8" s="18">
        <f>'C завтраками| Bed and breakfast'!BM8</f>
        <v>23450</v>
      </c>
      <c r="BN8" s="18">
        <f>'C завтраками| Bed and breakfast'!BN8</f>
        <v>23450</v>
      </c>
      <c r="BO8" s="18">
        <f>'C завтраками| Bed and breakfast'!BO8</f>
        <v>25850</v>
      </c>
      <c r="BP8" s="18">
        <f>'C завтраками| Bed and breakfast'!BP8</f>
        <v>25850</v>
      </c>
      <c r="BQ8" s="18">
        <f>'C завтраками| Bed and breakfast'!BQ8</f>
        <v>29750</v>
      </c>
      <c r="BR8" s="18">
        <f>'C завтраками| Bed and breakfast'!BR8</f>
        <v>32250</v>
      </c>
      <c r="BS8" s="18">
        <f>'C завтраками| Bed and breakfast'!BS8</f>
        <v>32250</v>
      </c>
      <c r="BT8" s="18">
        <f>'C завтраками| Bed and breakfast'!BT8</f>
        <v>32250</v>
      </c>
      <c r="BU8" s="18">
        <f>'C завтраками| Bed and breakfast'!BU8</f>
        <v>32250</v>
      </c>
      <c r="BV8" s="18">
        <f>'C завтраками| Bed and breakfast'!BV8</f>
        <v>32250</v>
      </c>
      <c r="BW8" s="18">
        <f>'C завтраками| Bed and breakfast'!BW8</f>
        <v>23450</v>
      </c>
      <c r="BX8" s="18">
        <f>'C завтраками| Bed and breakfast'!BX8</f>
        <v>18950</v>
      </c>
      <c r="BY8" s="18">
        <f>'C завтраками| Bed and breakfast'!BY8</f>
        <v>18950</v>
      </c>
      <c r="BZ8" s="18">
        <f>'C завтраками| Bed and breakfast'!BZ8</f>
        <v>17450</v>
      </c>
      <c r="CA8" s="18">
        <f>'C завтраками| Bed and breakfast'!CA8</f>
        <v>17450</v>
      </c>
      <c r="CB8" s="18">
        <f>'C завтраками| Bed and breakfast'!CB8</f>
        <v>17450</v>
      </c>
      <c r="CC8" s="18">
        <f>'C завтраками| Bed and breakfast'!CC8</f>
        <v>18950</v>
      </c>
      <c r="CD8" s="18">
        <f>'C завтраками| Bed and breakfast'!CD8</f>
        <v>18950</v>
      </c>
      <c r="CE8" s="18">
        <f>'C завтраками| Bed and breakfast'!CE8</f>
        <v>18950</v>
      </c>
      <c r="CF8" s="18">
        <f>'C завтраками| Bed and breakfast'!CF8</f>
        <v>15350</v>
      </c>
      <c r="CG8" s="18">
        <f>'C завтраками| Bed and breakfast'!CG8</f>
        <v>12150</v>
      </c>
      <c r="CH8" s="18">
        <f>'C завтраками| Bed and breakfast'!CH8</f>
        <v>12150</v>
      </c>
      <c r="CI8" s="18">
        <f>'C завтраками| Bed and breakfast'!CI8</f>
        <v>12150</v>
      </c>
      <c r="CJ8" s="18">
        <f>'C завтраками| Bed and breakfast'!CJ8</f>
        <v>12150</v>
      </c>
      <c r="CK8" s="18">
        <f>'C завтраками| Bed and breakfast'!CK8</f>
        <v>12150</v>
      </c>
      <c r="CL8" s="18">
        <f>'C завтраками| Bed and breakfast'!CL8</f>
        <v>12150</v>
      </c>
      <c r="CM8" s="18">
        <f>'C завтраками| Bed and breakfast'!CM8</f>
        <v>12150</v>
      </c>
      <c r="CN8" s="18">
        <f>'C завтраками| Bed and breakfast'!CN8</f>
        <v>12150</v>
      </c>
      <c r="CO8" s="18">
        <f>'C завтраками| Bed and breakfast'!CO8</f>
        <v>12150</v>
      </c>
      <c r="CP8" s="18">
        <f>'C завтраками| Bed and breakfast'!CP8</f>
        <v>11450</v>
      </c>
      <c r="CQ8" s="18">
        <f>'C завтраками| Bed and breakfast'!CQ8</f>
        <v>11450</v>
      </c>
      <c r="CR8" s="18">
        <f>'C завтраками| Bed and breakfast'!CR8</f>
        <v>11450</v>
      </c>
      <c r="CS8" s="18">
        <f>'C завтраками| Bed and breakfast'!CS8</f>
        <v>10750</v>
      </c>
      <c r="CT8" s="18">
        <f>'C завтраками| Bed and breakfast'!CT8</f>
        <v>10750</v>
      </c>
      <c r="CU8" s="18">
        <f>'C завтраками| Bed and breakfast'!CU8</f>
        <v>10750</v>
      </c>
      <c r="CV8" s="18">
        <f>'C завтраками| Bed and breakfast'!CV8</f>
        <v>10750</v>
      </c>
      <c r="CW8" s="18">
        <f>'C завтраками| Bed and breakfast'!CW8</f>
        <v>10750</v>
      </c>
      <c r="CX8" s="18">
        <f>'C завтраками| Bed and breakfast'!CX8</f>
        <v>10750</v>
      </c>
      <c r="CY8" s="18">
        <f>'C завтраками| Bed and breakfast'!CY8</f>
        <v>10750</v>
      </c>
      <c r="CZ8" s="18">
        <f>'C завтраками| Bed and breakfast'!CZ8</f>
        <v>10050</v>
      </c>
      <c r="DA8" s="18">
        <f>'C завтраками| Bed and breakfast'!DA8</f>
        <v>10050</v>
      </c>
      <c r="DB8" s="18">
        <f>'C завтраками| Bed and breakfast'!DB8</f>
        <v>10050</v>
      </c>
      <c r="DC8" s="18">
        <f>'C завтраками| Bed and breakfast'!DC8</f>
        <v>9350</v>
      </c>
      <c r="DD8" s="18">
        <f>'C завтраками| Bed and breakfast'!DD8</f>
        <v>9350</v>
      </c>
      <c r="DE8" s="18">
        <f>'C завтраками| Bed and breakfast'!DE8</f>
        <v>9350</v>
      </c>
      <c r="DF8" s="18">
        <f>'C завтраками| Bed and breakfast'!DF8</f>
        <v>9350</v>
      </c>
      <c r="DG8" s="18">
        <f>'C завтраками| Bed and breakfast'!DG8</f>
        <v>9350</v>
      </c>
      <c r="DH8" s="18">
        <f>'C завтраками| Bed and breakfast'!DH8</f>
        <v>8850</v>
      </c>
      <c r="DI8" s="18">
        <f>'C завтраками| Bed and breakfast'!DI8</f>
        <v>8850</v>
      </c>
      <c r="DJ8" s="18">
        <f>'C завтраками| Bed and breakfast'!DJ8</f>
        <v>8850</v>
      </c>
      <c r="DK8" s="18">
        <f>'C завтраками| Bed and breakfast'!DK8</f>
        <v>8850</v>
      </c>
      <c r="DL8" s="18">
        <f>'C завтраками| Bed and breakfast'!DL8</f>
        <v>8850</v>
      </c>
      <c r="DM8" s="18">
        <f>'C завтраками| Bed and breakfast'!DM8</f>
        <v>8850</v>
      </c>
      <c r="DN8" s="18">
        <f>'C завтраками| Bed and breakfast'!DN8</f>
        <v>6850</v>
      </c>
      <c r="DO8" s="18">
        <f>'C завтраками| Bed and breakfast'!DO8</f>
        <v>6850</v>
      </c>
      <c r="DP8" s="18">
        <f>'C завтраками| Bed and breakfast'!DP8</f>
        <v>6850</v>
      </c>
      <c r="DQ8" s="18">
        <f>'C завтраками| Bed and breakfast'!DQ8</f>
        <v>6850</v>
      </c>
      <c r="DR8" s="18">
        <f>'C завтраками| Bed and breakfast'!DR8</f>
        <v>6850</v>
      </c>
      <c r="DS8" s="18">
        <f>'C завтраками| Bed and breakfast'!DS8</f>
        <v>7350</v>
      </c>
      <c r="DT8" s="18">
        <f>'C завтраками| Bed and breakfast'!DT8</f>
        <v>7350</v>
      </c>
      <c r="DU8" s="18">
        <f>'C завтраками| Bed and breakfast'!DU8</f>
        <v>6850</v>
      </c>
      <c r="DV8" s="18">
        <f>'C завтраками| Bed and breakfast'!DV8</f>
        <v>6850</v>
      </c>
      <c r="DW8" s="18">
        <f>'C завтраками| Bed and breakfast'!DW8</f>
        <v>6850</v>
      </c>
      <c r="DX8" s="18">
        <f>'C завтраками| Bed and breakfast'!DX8</f>
        <v>6850</v>
      </c>
      <c r="DY8" s="18">
        <f>'C завтраками| Bed and breakfast'!DY8</f>
        <v>6850</v>
      </c>
      <c r="DZ8" s="18">
        <f>'C завтраками| Bed and breakfast'!DZ8</f>
        <v>7350</v>
      </c>
      <c r="EA8" s="18">
        <f>'C завтраками| Bed and breakfast'!EA8</f>
        <v>7350</v>
      </c>
      <c r="EB8" s="18">
        <f>'C завтраками| Bed and breakfast'!EB8</f>
        <v>6850</v>
      </c>
      <c r="EC8" s="18">
        <f>'C завтраками| Bed and breakfast'!EC8</f>
        <v>6850</v>
      </c>
      <c r="ED8" s="18">
        <f>'C завтраками| Bed and breakfast'!ED8</f>
        <v>6850</v>
      </c>
      <c r="EE8" s="18">
        <f>'C завтраками| Bed and breakfast'!EE8</f>
        <v>6850</v>
      </c>
      <c r="EF8" s="18">
        <f>'C завтраками| Bed and breakfast'!EF8</f>
        <v>7850</v>
      </c>
    </row>
    <row r="9" spans="1:136">
      <c r="A9" s="10">
        <v>2</v>
      </c>
      <c r="B9" s="18">
        <f>'C завтраками| Bed and breakfast'!B9</f>
        <v>8500</v>
      </c>
      <c r="C9" s="18">
        <f>'C завтраками| Bed and breakfast'!C9</f>
        <v>8500</v>
      </c>
      <c r="D9" s="18">
        <f>'C завтраками| Bed and breakfast'!D9</f>
        <v>8800</v>
      </c>
      <c r="E9" s="18">
        <f>'C завтраками| Bed and breakfast'!E9</f>
        <v>8800</v>
      </c>
      <c r="F9" s="18">
        <f>'C завтраками| Bed and breakfast'!F9</f>
        <v>10900</v>
      </c>
      <c r="G9" s="18">
        <f>'C завтраками| Bed and breakfast'!G9</f>
        <v>10900</v>
      </c>
      <c r="H9" s="18">
        <f>'C завтраками| Bed and breakfast'!H9</f>
        <v>10900</v>
      </c>
      <c r="I9" s="18">
        <f>'C завтраками| Bed and breakfast'!I9</f>
        <v>12200</v>
      </c>
      <c r="J9" s="18">
        <f>'C завтраками| Bed and breakfast'!J9</f>
        <v>12200</v>
      </c>
      <c r="K9" s="18">
        <f>'C завтраками| Bed and breakfast'!K9</f>
        <v>13600</v>
      </c>
      <c r="L9" s="18">
        <f>'C завтраками| Bed and breakfast'!L9</f>
        <v>16200</v>
      </c>
      <c r="M9" s="18">
        <f>'C завтраками| Bed and breakfast'!M9</f>
        <v>14000</v>
      </c>
      <c r="N9" s="18">
        <f>'C завтраками| Bed and breakfast'!N9</f>
        <v>22900</v>
      </c>
      <c r="O9" s="18">
        <f>'C завтраками| Bed and breakfast'!O9</f>
        <v>27700</v>
      </c>
      <c r="P9" s="18">
        <f>'C завтраками| Bed and breakfast'!P9</f>
        <v>35500</v>
      </c>
      <c r="Q9" s="18">
        <f>'C завтраками| Bed and breakfast'!Q9</f>
        <v>35500</v>
      </c>
      <c r="R9" s="18">
        <f>'C завтраками| Bed and breakfast'!R9</f>
        <v>34200</v>
      </c>
      <c r="S9" s="18">
        <f>'C завтраками| Bed and breakfast'!S9</f>
        <v>34200</v>
      </c>
      <c r="T9" s="18">
        <f>'C завтраками| Bed and breakfast'!T9</f>
        <v>38000</v>
      </c>
      <c r="U9" s="18">
        <f>'C завтраками| Bed and breakfast'!U9</f>
        <v>38000</v>
      </c>
      <c r="V9" s="18">
        <f>'C завтраками| Bed and breakfast'!V9</f>
        <v>36500</v>
      </c>
      <c r="W9" s="18">
        <f>'C завтраками| Bed and breakfast'!W9</f>
        <v>36500</v>
      </c>
      <c r="X9" s="18">
        <f>'C завтраками| Bed and breakfast'!X9</f>
        <v>32900</v>
      </c>
      <c r="Y9" s="18">
        <f>'C завтраками| Bed and breakfast'!Y9</f>
        <v>25300</v>
      </c>
      <c r="Z9" s="18">
        <f>'C завтраками| Bed and breakfast'!Z9</f>
        <v>19300</v>
      </c>
      <c r="AA9" s="18">
        <f>'C завтраками| Bed and breakfast'!AA9</f>
        <v>18600</v>
      </c>
      <c r="AB9" s="18">
        <f>'C завтраками| Bed and breakfast'!AB9</f>
        <v>18600</v>
      </c>
      <c r="AC9" s="18">
        <f>'C завтраками| Bed and breakfast'!AC9</f>
        <v>18600</v>
      </c>
      <c r="AD9" s="18">
        <f>'C завтраками| Bed and breakfast'!AD9</f>
        <v>17900</v>
      </c>
      <c r="AE9" s="18">
        <f>'C завтраками| Bed and breakfast'!AE9</f>
        <v>17900</v>
      </c>
      <c r="AF9" s="18">
        <f>'C завтраками| Bed and breakfast'!AF9</f>
        <v>15300</v>
      </c>
      <c r="AG9" s="18">
        <f>'C завтраками| Bed and breakfast'!AG9</f>
        <v>15300</v>
      </c>
      <c r="AH9" s="18">
        <f>'C завтраками| Bed and breakfast'!AH9</f>
        <v>15300</v>
      </c>
      <c r="AI9" s="18">
        <f>'C завтраками| Bed and breakfast'!AI9</f>
        <v>15300</v>
      </c>
      <c r="AJ9" s="18">
        <f>'C завтраками| Bed and breakfast'!AJ9</f>
        <v>18100</v>
      </c>
      <c r="AK9" s="18">
        <f>'C завтраками| Bed and breakfast'!AK9</f>
        <v>18100</v>
      </c>
      <c r="AL9" s="18">
        <f>'C завтраками| Bed and breakfast'!AL9</f>
        <v>20800</v>
      </c>
      <c r="AM9" s="18">
        <f>'C завтраками| Bed and breakfast'!AM9</f>
        <v>20800</v>
      </c>
      <c r="AN9" s="18">
        <f>'C завтраками| Bed and breakfast'!AN9</f>
        <v>23800</v>
      </c>
      <c r="AO9" s="18">
        <f>'C завтраками| Bed and breakfast'!AO9</f>
        <v>23800</v>
      </c>
      <c r="AP9" s="18">
        <f>'C завтраками| Bed and breakfast'!AP9</f>
        <v>20800</v>
      </c>
      <c r="AQ9" s="18">
        <f>'C завтраками| Bed and breakfast'!AQ9</f>
        <v>20800</v>
      </c>
      <c r="AR9" s="18">
        <f>'C завтраками| Bed and breakfast'!AR9</f>
        <v>22300</v>
      </c>
      <c r="AS9" s="18">
        <f>'C завтраками| Bed and breakfast'!AS9</f>
        <v>22300</v>
      </c>
      <c r="AT9" s="18">
        <f>'C завтраками| Bed and breakfast'!AT9</f>
        <v>22300</v>
      </c>
      <c r="AU9" s="18">
        <f>'C завтраками| Bed and breakfast'!AU9</f>
        <v>22300</v>
      </c>
      <c r="AV9" s="18">
        <f>'C завтраками| Bed and breakfast'!AV9</f>
        <v>22300</v>
      </c>
      <c r="AW9" s="18">
        <f>'C завтраками| Bed and breakfast'!AW9</f>
        <v>22300</v>
      </c>
      <c r="AX9" s="18">
        <f>'C завтраками| Bed and breakfast'!AX9</f>
        <v>23800</v>
      </c>
      <c r="AY9" s="18">
        <f>'C завтраками| Bed and breakfast'!AY9</f>
        <v>23800</v>
      </c>
      <c r="AZ9" s="18">
        <f>'C завтраками| Bed and breakfast'!AZ9</f>
        <v>23800</v>
      </c>
      <c r="BA9" s="18">
        <f>'C завтраками| Bed and breakfast'!BA9</f>
        <v>20800</v>
      </c>
      <c r="BB9" s="18">
        <f>'C завтраками| Bed and breakfast'!BB9</f>
        <v>20800</v>
      </c>
      <c r="BC9" s="18">
        <f>'C завтраками| Bed and breakfast'!BC9</f>
        <v>20800</v>
      </c>
      <c r="BD9" s="18">
        <f>'C завтраками| Bed and breakfast'!BD9</f>
        <v>20800</v>
      </c>
      <c r="BE9" s="18">
        <f>'C завтраками| Bed and breakfast'!BE9</f>
        <v>20800</v>
      </c>
      <c r="BF9" s="18">
        <f>'C завтраками| Bed and breakfast'!BF9</f>
        <v>22300</v>
      </c>
      <c r="BG9" s="18">
        <f>'C завтраками| Bed and breakfast'!BG9</f>
        <v>22300</v>
      </c>
      <c r="BH9" s="18">
        <f>'C завтраками| Bed and breakfast'!BH9</f>
        <v>22300</v>
      </c>
      <c r="BI9" s="18">
        <f>'C завтраками| Bed and breakfast'!BI9</f>
        <v>25300</v>
      </c>
      <c r="BJ9" s="18">
        <f>'C завтраками| Bed and breakfast'!BJ9</f>
        <v>25300</v>
      </c>
      <c r="BK9" s="18">
        <f>'C завтраками| Bed and breakfast'!BK9</f>
        <v>25300</v>
      </c>
      <c r="BL9" s="18">
        <f>'C завтраками| Bed and breakfast'!BL9</f>
        <v>25300</v>
      </c>
      <c r="BM9" s="18">
        <f>'C завтраками| Bed and breakfast'!BM9</f>
        <v>25300</v>
      </c>
      <c r="BN9" s="18">
        <f>'C завтраками| Bed and breakfast'!BN9</f>
        <v>25300</v>
      </c>
      <c r="BO9" s="18">
        <f>'C завтраками| Bed and breakfast'!BO9</f>
        <v>27700</v>
      </c>
      <c r="BP9" s="18">
        <f>'C завтраками| Bed and breakfast'!BP9</f>
        <v>27700</v>
      </c>
      <c r="BQ9" s="18">
        <f>'C завтраками| Bed and breakfast'!BQ9</f>
        <v>31600</v>
      </c>
      <c r="BR9" s="18">
        <f>'C завтраками| Bed and breakfast'!BR9</f>
        <v>34100</v>
      </c>
      <c r="BS9" s="18">
        <f>'C завтраками| Bed and breakfast'!BS9</f>
        <v>34100</v>
      </c>
      <c r="BT9" s="18">
        <f>'C завтраками| Bed and breakfast'!BT9</f>
        <v>34100</v>
      </c>
      <c r="BU9" s="18">
        <f>'C завтраками| Bed and breakfast'!BU9</f>
        <v>34100</v>
      </c>
      <c r="BV9" s="18">
        <f>'C завтраками| Bed and breakfast'!BV9</f>
        <v>34100</v>
      </c>
      <c r="BW9" s="18">
        <f>'C завтраками| Bed and breakfast'!BW9</f>
        <v>25300</v>
      </c>
      <c r="BX9" s="18">
        <f>'C завтраками| Bed and breakfast'!BX9</f>
        <v>20800</v>
      </c>
      <c r="BY9" s="18">
        <f>'C завтраками| Bed and breakfast'!BY9</f>
        <v>20800</v>
      </c>
      <c r="BZ9" s="18">
        <f>'C завтраками| Bed and breakfast'!BZ9</f>
        <v>19300</v>
      </c>
      <c r="CA9" s="18">
        <f>'C завтраками| Bed and breakfast'!CA9</f>
        <v>19300</v>
      </c>
      <c r="CB9" s="18">
        <f>'C завтраками| Bed and breakfast'!CB9</f>
        <v>19300</v>
      </c>
      <c r="CC9" s="18">
        <f>'C завтраками| Bed and breakfast'!CC9</f>
        <v>20800</v>
      </c>
      <c r="CD9" s="18">
        <f>'C завтраками| Bed and breakfast'!CD9</f>
        <v>20800</v>
      </c>
      <c r="CE9" s="18">
        <f>'C завтраками| Bed and breakfast'!CE9</f>
        <v>20800</v>
      </c>
      <c r="CF9" s="18">
        <f>'C завтраками| Bed and breakfast'!CF9</f>
        <v>17200</v>
      </c>
      <c r="CG9" s="18">
        <f>'C завтраками| Bed and breakfast'!CG9</f>
        <v>14000</v>
      </c>
      <c r="CH9" s="18">
        <f>'C завтраками| Bed and breakfast'!CH9</f>
        <v>14000</v>
      </c>
      <c r="CI9" s="18">
        <f>'C завтраками| Bed and breakfast'!CI9</f>
        <v>14000</v>
      </c>
      <c r="CJ9" s="18">
        <f>'C завтраками| Bed and breakfast'!CJ9</f>
        <v>14000</v>
      </c>
      <c r="CK9" s="18">
        <f>'C завтраками| Bed and breakfast'!CK9</f>
        <v>14000</v>
      </c>
      <c r="CL9" s="18">
        <f>'C завтраками| Bed and breakfast'!CL9</f>
        <v>14000</v>
      </c>
      <c r="CM9" s="18">
        <f>'C завтраками| Bed and breakfast'!CM9</f>
        <v>14000</v>
      </c>
      <c r="CN9" s="18">
        <f>'C завтраками| Bed and breakfast'!CN9</f>
        <v>14000</v>
      </c>
      <c r="CO9" s="18">
        <f>'C завтраками| Bed and breakfast'!CO9</f>
        <v>14000</v>
      </c>
      <c r="CP9" s="18">
        <f>'C завтраками| Bed and breakfast'!CP9</f>
        <v>13300</v>
      </c>
      <c r="CQ9" s="18">
        <f>'C завтраками| Bed and breakfast'!CQ9</f>
        <v>13300</v>
      </c>
      <c r="CR9" s="18">
        <f>'C завтраками| Bed and breakfast'!CR9</f>
        <v>13300</v>
      </c>
      <c r="CS9" s="18">
        <f>'C завтраками| Bed and breakfast'!CS9</f>
        <v>12600</v>
      </c>
      <c r="CT9" s="18">
        <f>'C завтраками| Bed and breakfast'!CT9</f>
        <v>12600</v>
      </c>
      <c r="CU9" s="18">
        <f>'C завтраками| Bed and breakfast'!CU9</f>
        <v>12600</v>
      </c>
      <c r="CV9" s="18">
        <f>'C завтраками| Bed and breakfast'!CV9</f>
        <v>12600</v>
      </c>
      <c r="CW9" s="18">
        <f>'C завтраками| Bed and breakfast'!CW9</f>
        <v>12600</v>
      </c>
      <c r="CX9" s="18">
        <f>'C завтраками| Bed and breakfast'!CX9</f>
        <v>12600</v>
      </c>
      <c r="CY9" s="18">
        <f>'C завтраками| Bed and breakfast'!CY9</f>
        <v>12600</v>
      </c>
      <c r="CZ9" s="18">
        <f>'C завтраками| Bed and breakfast'!CZ9</f>
        <v>11900</v>
      </c>
      <c r="DA9" s="18">
        <f>'C завтраками| Bed and breakfast'!DA9</f>
        <v>11900</v>
      </c>
      <c r="DB9" s="18">
        <f>'C завтраками| Bed and breakfast'!DB9</f>
        <v>11900</v>
      </c>
      <c r="DC9" s="18">
        <f>'C завтраками| Bed and breakfast'!DC9</f>
        <v>11000</v>
      </c>
      <c r="DD9" s="18">
        <f>'C завтраками| Bed and breakfast'!DD9</f>
        <v>11000</v>
      </c>
      <c r="DE9" s="18">
        <f>'C завтраками| Bed and breakfast'!DE9</f>
        <v>11000</v>
      </c>
      <c r="DF9" s="18">
        <f>'C завтраками| Bed and breakfast'!DF9</f>
        <v>11000</v>
      </c>
      <c r="DG9" s="18">
        <f>'C завтраками| Bed and breakfast'!DG9</f>
        <v>11000</v>
      </c>
      <c r="DH9" s="18">
        <f>'C завтраками| Bed and breakfast'!DH9</f>
        <v>10500</v>
      </c>
      <c r="DI9" s="18">
        <f>'C завтраками| Bed and breakfast'!DI9</f>
        <v>10500</v>
      </c>
      <c r="DJ9" s="18">
        <f>'C завтраками| Bed and breakfast'!DJ9</f>
        <v>10500</v>
      </c>
      <c r="DK9" s="18">
        <f>'C завтраками| Bed and breakfast'!DK9</f>
        <v>10500</v>
      </c>
      <c r="DL9" s="18">
        <f>'C завтраками| Bed and breakfast'!DL9</f>
        <v>10500</v>
      </c>
      <c r="DM9" s="18">
        <f>'C завтраками| Bed and breakfast'!DM9</f>
        <v>10500</v>
      </c>
      <c r="DN9" s="18">
        <f>'C завтраками| Bed and breakfast'!DN9</f>
        <v>8500</v>
      </c>
      <c r="DO9" s="18">
        <f>'C завтраками| Bed and breakfast'!DO9</f>
        <v>8500</v>
      </c>
      <c r="DP9" s="18">
        <f>'C завтраками| Bed and breakfast'!DP9</f>
        <v>8500</v>
      </c>
      <c r="DQ9" s="18">
        <f>'C завтраками| Bed and breakfast'!DQ9</f>
        <v>8500</v>
      </c>
      <c r="DR9" s="18">
        <f>'C завтраками| Bed and breakfast'!DR9</f>
        <v>8500</v>
      </c>
      <c r="DS9" s="18">
        <f>'C завтраками| Bed and breakfast'!DS9</f>
        <v>9000</v>
      </c>
      <c r="DT9" s="18">
        <f>'C завтраками| Bed and breakfast'!DT9</f>
        <v>9000</v>
      </c>
      <c r="DU9" s="18">
        <f>'C завтраками| Bed and breakfast'!DU9</f>
        <v>8500</v>
      </c>
      <c r="DV9" s="18">
        <f>'C завтраками| Bed and breakfast'!DV9</f>
        <v>8500</v>
      </c>
      <c r="DW9" s="18">
        <f>'C завтраками| Bed and breakfast'!DW9</f>
        <v>8500</v>
      </c>
      <c r="DX9" s="18">
        <f>'C завтраками| Bed and breakfast'!DX9</f>
        <v>8500</v>
      </c>
      <c r="DY9" s="18">
        <f>'C завтраками| Bed and breakfast'!DY9</f>
        <v>8500</v>
      </c>
      <c r="DZ9" s="18">
        <f>'C завтраками| Bed and breakfast'!DZ9</f>
        <v>9000</v>
      </c>
      <c r="EA9" s="18">
        <f>'C завтраками| Bed and breakfast'!EA9</f>
        <v>9000</v>
      </c>
      <c r="EB9" s="18">
        <f>'C завтраками| Bed and breakfast'!EB9</f>
        <v>8500</v>
      </c>
      <c r="EC9" s="18">
        <f>'C завтраками| Bed and breakfast'!EC9</f>
        <v>8500</v>
      </c>
      <c r="ED9" s="18">
        <f>'C завтраками| Bed and breakfast'!ED9</f>
        <v>8500</v>
      </c>
      <c r="EE9" s="18">
        <f>'C завтраками| Bed and breakfast'!EE9</f>
        <v>8500</v>
      </c>
      <c r="EF9" s="18">
        <f>'C завтраками| Bed and breakfast'!EF9</f>
        <v>9500</v>
      </c>
    </row>
    <row r="10" spans="1:136">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'C завтраками| Bed and breakfast'!B11</f>
        <v>8000</v>
      </c>
      <c r="C11" s="18">
        <f>'C завтраками| Bed and breakfast'!C11</f>
        <v>8000</v>
      </c>
      <c r="D11" s="18">
        <f>'C завтраками| Bed and breakfast'!D11</f>
        <v>8300</v>
      </c>
      <c r="E11" s="18">
        <f>'C завтраками| Bed and breakfast'!E11</f>
        <v>8300</v>
      </c>
      <c r="F11" s="18">
        <f>'C завтраками| Bed and breakfast'!F11</f>
        <v>10400</v>
      </c>
      <c r="G11" s="18">
        <f>'C завтраками| Bed and breakfast'!G11</f>
        <v>10400</v>
      </c>
      <c r="H11" s="18">
        <f>'C завтраками| Bed and breakfast'!H11</f>
        <v>10400</v>
      </c>
      <c r="I11" s="18">
        <f>'C завтраками| Bed and breakfast'!I11</f>
        <v>11700</v>
      </c>
      <c r="J11" s="18">
        <f>'C завтраками| Bed and breakfast'!J11</f>
        <v>11700</v>
      </c>
      <c r="K11" s="18">
        <f>'C завтраками| Bed and breakfast'!K11</f>
        <v>13100</v>
      </c>
      <c r="L11" s="18">
        <f>'C завтраками| Bed and breakfast'!L11</f>
        <v>15700</v>
      </c>
      <c r="M11" s="18">
        <f>'C завтраками| Bed and breakfast'!M11</f>
        <v>13500</v>
      </c>
      <c r="N11" s="18">
        <f>'C завтраками| Bed and breakfast'!N11</f>
        <v>23400</v>
      </c>
      <c r="O11" s="18">
        <f>'C завтраками| Bed and breakfast'!O11</f>
        <v>28200</v>
      </c>
      <c r="P11" s="18">
        <f>'C завтраками| Bed and breakfast'!P11</f>
        <v>36000</v>
      </c>
      <c r="Q11" s="18">
        <f>'C завтраками| Bed and breakfast'!Q11</f>
        <v>36000</v>
      </c>
      <c r="R11" s="18">
        <f>'C завтраками| Bed and breakfast'!R11</f>
        <v>34700</v>
      </c>
      <c r="S11" s="18">
        <f>'C завтраками| Bed and breakfast'!S11</f>
        <v>34700</v>
      </c>
      <c r="T11" s="18">
        <f>'C завтраками| Bed and breakfast'!T11</f>
        <v>38500</v>
      </c>
      <c r="U11" s="18">
        <f>'C завтраками| Bed and breakfast'!U11</f>
        <v>38500</v>
      </c>
      <c r="V11" s="18">
        <f>'C завтраками| Bed and breakfast'!V11</f>
        <v>37000</v>
      </c>
      <c r="W11" s="18">
        <f>'C завтраками| Bed and breakfast'!W11</f>
        <v>37000</v>
      </c>
      <c r="X11" s="18">
        <f>'C завтраками| Bed and breakfast'!X11</f>
        <v>33400</v>
      </c>
      <c r="Y11" s="18">
        <f>'C завтраками| Bed and breakfast'!Y11</f>
        <v>25950</v>
      </c>
      <c r="Z11" s="18">
        <f>'C завтраками| Bed and breakfast'!Z11</f>
        <v>19950</v>
      </c>
      <c r="AA11" s="18">
        <f>'C завтраками| Bed and breakfast'!AA11</f>
        <v>19250</v>
      </c>
      <c r="AB11" s="18">
        <f>'C завтраками| Bed and breakfast'!AB11</f>
        <v>19250</v>
      </c>
      <c r="AC11" s="18">
        <f>'C завтраками| Bed and breakfast'!AC11</f>
        <v>19250</v>
      </c>
      <c r="AD11" s="18">
        <f>'C завтраками| Bed and breakfast'!AD11</f>
        <v>18550</v>
      </c>
      <c r="AE11" s="18">
        <f>'C завтраками| Bed and breakfast'!AE11</f>
        <v>18550</v>
      </c>
      <c r="AF11" s="18">
        <f>'C завтраками| Bed and breakfast'!AF11</f>
        <v>15950</v>
      </c>
      <c r="AG11" s="18">
        <f>'C завтраками| Bed and breakfast'!AG11</f>
        <v>15950</v>
      </c>
      <c r="AH11" s="18">
        <f>'C завтраками| Bed and breakfast'!AH11</f>
        <v>15950</v>
      </c>
      <c r="AI11" s="18">
        <f>'C завтраками| Bed and breakfast'!AI11</f>
        <v>15950</v>
      </c>
      <c r="AJ11" s="18">
        <f>'C завтраками| Bed and breakfast'!AJ11</f>
        <v>18750</v>
      </c>
      <c r="AK11" s="18">
        <f>'C завтраками| Bed and breakfast'!AK11</f>
        <v>18750</v>
      </c>
      <c r="AL11" s="18">
        <f>'C завтраками| Bed and breakfast'!AL11</f>
        <v>21450</v>
      </c>
      <c r="AM11" s="18">
        <f>'C завтраками| Bed and breakfast'!AM11</f>
        <v>21450</v>
      </c>
      <c r="AN11" s="18">
        <f>'C завтраками| Bed and breakfast'!AN11</f>
        <v>24450</v>
      </c>
      <c r="AO11" s="18">
        <f>'C завтраками| Bed and breakfast'!AO11</f>
        <v>24450</v>
      </c>
      <c r="AP11" s="18">
        <f>'C завтраками| Bed and breakfast'!AP11</f>
        <v>21450</v>
      </c>
      <c r="AQ11" s="18">
        <f>'C завтраками| Bed and breakfast'!AQ11</f>
        <v>21450</v>
      </c>
      <c r="AR11" s="18">
        <f>'C завтраками| Bed and breakfast'!AR11</f>
        <v>22950</v>
      </c>
      <c r="AS11" s="18">
        <f>'C завтраками| Bed and breakfast'!AS11</f>
        <v>22950</v>
      </c>
      <c r="AT11" s="18">
        <f>'C завтраками| Bed and breakfast'!AT11</f>
        <v>22950</v>
      </c>
      <c r="AU11" s="18">
        <f>'C завтраками| Bed and breakfast'!AU11</f>
        <v>22950</v>
      </c>
      <c r="AV11" s="18">
        <f>'C завтраками| Bed and breakfast'!AV11</f>
        <v>22950</v>
      </c>
      <c r="AW11" s="18">
        <f>'C завтраками| Bed and breakfast'!AW11</f>
        <v>22950</v>
      </c>
      <c r="AX11" s="18">
        <f>'C завтраками| Bed and breakfast'!AX11</f>
        <v>24450</v>
      </c>
      <c r="AY11" s="18">
        <f>'C завтраками| Bed and breakfast'!AY11</f>
        <v>24450</v>
      </c>
      <c r="AZ11" s="18">
        <f>'C завтраками| Bed and breakfast'!AZ11</f>
        <v>24450</v>
      </c>
      <c r="BA11" s="18">
        <f>'C завтраками| Bed and breakfast'!BA11</f>
        <v>21450</v>
      </c>
      <c r="BB11" s="18">
        <f>'C завтраками| Bed and breakfast'!BB11</f>
        <v>21450</v>
      </c>
      <c r="BC11" s="18">
        <f>'C завтраками| Bed and breakfast'!BC11</f>
        <v>21450</v>
      </c>
      <c r="BD11" s="18">
        <f>'C завтраками| Bed and breakfast'!BD11</f>
        <v>21450</v>
      </c>
      <c r="BE11" s="18">
        <f>'C завтраками| Bed and breakfast'!BE11</f>
        <v>21450</v>
      </c>
      <c r="BF11" s="18">
        <f>'C завтраками| Bed and breakfast'!BF11</f>
        <v>22950</v>
      </c>
      <c r="BG11" s="18">
        <f>'C завтраками| Bed and breakfast'!BG11</f>
        <v>22950</v>
      </c>
      <c r="BH11" s="18">
        <f>'C завтраками| Bed and breakfast'!BH11</f>
        <v>22950</v>
      </c>
      <c r="BI11" s="18">
        <f>'C завтраками| Bed and breakfast'!BI11</f>
        <v>25950</v>
      </c>
      <c r="BJ11" s="18">
        <f>'C завтраками| Bed and breakfast'!BJ11</f>
        <v>25950</v>
      </c>
      <c r="BK11" s="18">
        <f>'C завтраками| Bed and breakfast'!BK11</f>
        <v>25950</v>
      </c>
      <c r="BL11" s="18">
        <f>'C завтраками| Bed and breakfast'!BL11</f>
        <v>25950</v>
      </c>
      <c r="BM11" s="18">
        <f>'C завтраками| Bed and breakfast'!BM11</f>
        <v>25950</v>
      </c>
      <c r="BN11" s="18">
        <f>'C завтраками| Bed and breakfast'!BN11</f>
        <v>25950</v>
      </c>
      <c r="BO11" s="18">
        <f>'C завтраками| Bed and breakfast'!BO11</f>
        <v>28350</v>
      </c>
      <c r="BP11" s="18">
        <f>'C завтраками| Bed and breakfast'!BP11</f>
        <v>28350</v>
      </c>
      <c r="BQ11" s="18">
        <f>'C завтраками| Bed and breakfast'!BQ11</f>
        <v>32250</v>
      </c>
      <c r="BR11" s="18">
        <f>'C завтраками| Bed and breakfast'!BR11</f>
        <v>34750</v>
      </c>
      <c r="BS11" s="18">
        <f>'C завтраками| Bed and breakfast'!BS11</f>
        <v>34750</v>
      </c>
      <c r="BT11" s="18">
        <f>'C завтраками| Bed and breakfast'!BT11</f>
        <v>34750</v>
      </c>
      <c r="BU11" s="18">
        <f>'C завтраками| Bed and breakfast'!BU11</f>
        <v>34750</v>
      </c>
      <c r="BV11" s="18">
        <f>'C завтраками| Bed and breakfast'!BV11</f>
        <v>34750</v>
      </c>
      <c r="BW11" s="18">
        <f>'C завтраками| Bed and breakfast'!BW11</f>
        <v>25950</v>
      </c>
      <c r="BX11" s="18">
        <f>'C завтраками| Bed and breakfast'!BX11</f>
        <v>21450</v>
      </c>
      <c r="BY11" s="18">
        <f>'C завтраками| Bed and breakfast'!BY11</f>
        <v>21450</v>
      </c>
      <c r="BZ11" s="18">
        <f>'C завтраками| Bed and breakfast'!BZ11</f>
        <v>19950</v>
      </c>
      <c r="CA11" s="18">
        <f>'C завтраками| Bed and breakfast'!CA11</f>
        <v>19950</v>
      </c>
      <c r="CB11" s="18">
        <f>'C завтраками| Bed and breakfast'!CB11</f>
        <v>19950</v>
      </c>
      <c r="CC11" s="18">
        <f>'C завтраками| Bed and breakfast'!CC11</f>
        <v>21450</v>
      </c>
      <c r="CD11" s="18">
        <f>'C завтраками| Bed and breakfast'!CD11</f>
        <v>21450</v>
      </c>
      <c r="CE11" s="18">
        <f>'C завтраками| Bed and breakfast'!CE11</f>
        <v>21450</v>
      </c>
      <c r="CF11" s="18">
        <f>'C завтраками| Bed and breakfast'!CF11</f>
        <v>17850</v>
      </c>
      <c r="CG11" s="18">
        <f>'C завтраками| Bed and breakfast'!CG11</f>
        <v>13650</v>
      </c>
      <c r="CH11" s="18">
        <f>'C завтраками| Bed and breakfast'!CH11</f>
        <v>13650</v>
      </c>
      <c r="CI11" s="18">
        <f>'C завтраками| Bed and breakfast'!CI11</f>
        <v>13650</v>
      </c>
      <c r="CJ11" s="18">
        <f>'C завтраками| Bed and breakfast'!CJ11</f>
        <v>13650</v>
      </c>
      <c r="CK11" s="18">
        <f>'C завтраками| Bed and breakfast'!CK11</f>
        <v>13650</v>
      </c>
      <c r="CL11" s="18">
        <f>'C завтраками| Bed and breakfast'!CL11</f>
        <v>13650</v>
      </c>
      <c r="CM11" s="18">
        <f>'C завтраками| Bed and breakfast'!CM11</f>
        <v>13650</v>
      </c>
      <c r="CN11" s="18">
        <f>'C завтраками| Bed and breakfast'!CN11</f>
        <v>13650</v>
      </c>
      <c r="CO11" s="18">
        <f>'C завтраками| Bed and breakfast'!CO11</f>
        <v>13650</v>
      </c>
      <c r="CP11" s="18">
        <f>'C завтраками| Bed and breakfast'!CP11</f>
        <v>12950</v>
      </c>
      <c r="CQ11" s="18">
        <f>'C завтраками| Bed and breakfast'!CQ11</f>
        <v>12950</v>
      </c>
      <c r="CR11" s="18">
        <f>'C завтраками| Bed and breakfast'!CR11</f>
        <v>12950</v>
      </c>
      <c r="CS11" s="18">
        <f>'C завтраками| Bed and breakfast'!CS11</f>
        <v>12250</v>
      </c>
      <c r="CT11" s="18">
        <f>'C завтраками| Bed and breakfast'!CT11</f>
        <v>12250</v>
      </c>
      <c r="CU11" s="18">
        <f>'C завтраками| Bed and breakfast'!CU11</f>
        <v>12250</v>
      </c>
      <c r="CV11" s="18">
        <f>'C завтраками| Bed and breakfast'!CV11</f>
        <v>12250</v>
      </c>
      <c r="CW11" s="18">
        <f>'C завтраками| Bed and breakfast'!CW11</f>
        <v>12250</v>
      </c>
      <c r="CX11" s="18">
        <f>'C завтраками| Bed and breakfast'!CX11</f>
        <v>12250</v>
      </c>
      <c r="CY11" s="18">
        <f>'C завтраками| Bed and breakfast'!CY11</f>
        <v>12250</v>
      </c>
      <c r="CZ11" s="18">
        <f>'C завтраками| Bed and breakfast'!CZ11</f>
        <v>11550</v>
      </c>
      <c r="DA11" s="18">
        <f>'C завтраками| Bed and breakfast'!DA11</f>
        <v>11550</v>
      </c>
      <c r="DB11" s="18">
        <f>'C завтраками| Bed and breakfast'!DB11</f>
        <v>11550</v>
      </c>
      <c r="DC11" s="18">
        <f>'C завтраками| Bed and breakfast'!DC11</f>
        <v>10850</v>
      </c>
      <c r="DD11" s="18">
        <f>'C завтраками| Bed and breakfast'!DD11</f>
        <v>10850</v>
      </c>
      <c r="DE11" s="18">
        <f>'C завтраками| Bed and breakfast'!DE11</f>
        <v>10850</v>
      </c>
      <c r="DF11" s="18">
        <f>'C завтраками| Bed and breakfast'!DF11</f>
        <v>10850</v>
      </c>
      <c r="DG11" s="18">
        <f>'C завтраками| Bed and breakfast'!DG11</f>
        <v>10850</v>
      </c>
      <c r="DH11" s="18">
        <f>'C завтраками| Bed and breakfast'!DH11</f>
        <v>10350</v>
      </c>
      <c r="DI11" s="18">
        <f>'C завтраками| Bed and breakfast'!DI11</f>
        <v>10350</v>
      </c>
      <c r="DJ11" s="18">
        <f>'C завтраками| Bed and breakfast'!DJ11</f>
        <v>10350</v>
      </c>
      <c r="DK11" s="18">
        <f>'C завтраками| Bed and breakfast'!DK11</f>
        <v>10350</v>
      </c>
      <c r="DL11" s="18">
        <f>'C завтраками| Bed and breakfast'!DL11</f>
        <v>10350</v>
      </c>
      <c r="DM11" s="18">
        <f>'C завтраками| Bed and breakfast'!DM11</f>
        <v>10350</v>
      </c>
      <c r="DN11" s="18">
        <f>'C завтраками| Bed and breakfast'!DN11</f>
        <v>8350</v>
      </c>
      <c r="DO11" s="18">
        <f>'C завтраками| Bed and breakfast'!DO11</f>
        <v>8350</v>
      </c>
      <c r="DP11" s="18">
        <f>'C завтраками| Bed and breakfast'!DP11</f>
        <v>8350</v>
      </c>
      <c r="DQ11" s="18">
        <f>'C завтраками| Bed and breakfast'!DQ11</f>
        <v>8350</v>
      </c>
      <c r="DR11" s="18">
        <f>'C завтраками| Bed and breakfast'!DR11</f>
        <v>8350</v>
      </c>
      <c r="DS11" s="18">
        <f>'C завтраками| Bed and breakfast'!DS11</f>
        <v>8850</v>
      </c>
      <c r="DT11" s="18">
        <f>'C завтраками| Bed and breakfast'!DT11</f>
        <v>8850</v>
      </c>
      <c r="DU11" s="18">
        <f>'C завтраками| Bed and breakfast'!DU11</f>
        <v>8350</v>
      </c>
      <c r="DV11" s="18">
        <f>'C завтраками| Bed and breakfast'!DV11</f>
        <v>8350</v>
      </c>
      <c r="DW11" s="18">
        <f>'C завтраками| Bed and breakfast'!DW11</f>
        <v>8350</v>
      </c>
      <c r="DX11" s="18">
        <f>'C завтраками| Bed and breakfast'!DX11</f>
        <v>8350</v>
      </c>
      <c r="DY11" s="18">
        <f>'C завтраками| Bed and breakfast'!DY11</f>
        <v>8350</v>
      </c>
      <c r="DZ11" s="18">
        <f>'C завтраками| Bed and breakfast'!DZ11</f>
        <v>8850</v>
      </c>
      <c r="EA11" s="18">
        <f>'C завтраками| Bed and breakfast'!EA11</f>
        <v>8850</v>
      </c>
      <c r="EB11" s="18">
        <f>'C завтраками| Bed and breakfast'!EB11</f>
        <v>8350</v>
      </c>
      <c r="EC11" s="18">
        <f>'C завтраками| Bed and breakfast'!EC11</f>
        <v>8350</v>
      </c>
      <c r="ED11" s="18">
        <f>'C завтраками| Bed and breakfast'!ED11</f>
        <v>8350</v>
      </c>
      <c r="EE11" s="18">
        <f>'C завтраками| Bed and breakfast'!EE11</f>
        <v>8350</v>
      </c>
      <c r="EF11" s="18">
        <f>'C завтраками| Bed and breakfast'!EF11</f>
        <v>9350</v>
      </c>
    </row>
    <row r="12" spans="1:136" ht="13.5" customHeight="1">
      <c r="A12" s="10">
        <v>2</v>
      </c>
      <c r="B12" s="18">
        <f>'C завтраками| Bed and breakfast'!B12</f>
        <v>9500</v>
      </c>
      <c r="C12" s="18">
        <f>'C завтраками| Bed and breakfast'!C12</f>
        <v>9500</v>
      </c>
      <c r="D12" s="18">
        <f>'C завтраками| Bed and breakfast'!D12</f>
        <v>9800</v>
      </c>
      <c r="E12" s="18">
        <f>'C завтраками| Bed and breakfast'!E12</f>
        <v>9800</v>
      </c>
      <c r="F12" s="18">
        <f>'C завтраками| Bed and breakfast'!F12</f>
        <v>11900</v>
      </c>
      <c r="G12" s="18">
        <f>'C завтраками| Bed and breakfast'!G12</f>
        <v>11900</v>
      </c>
      <c r="H12" s="18">
        <f>'C завтраками| Bed and breakfast'!H12</f>
        <v>11900</v>
      </c>
      <c r="I12" s="18">
        <f>'C завтраками| Bed and breakfast'!I12</f>
        <v>13200</v>
      </c>
      <c r="J12" s="18">
        <f>'C завтраками| Bed and breakfast'!J12</f>
        <v>13200</v>
      </c>
      <c r="K12" s="18">
        <f>'C завтраками| Bed and breakfast'!K12</f>
        <v>14600</v>
      </c>
      <c r="L12" s="18">
        <f>'C завтраками| Bed and breakfast'!L12</f>
        <v>17200</v>
      </c>
      <c r="M12" s="18">
        <f>'C завтраками| Bed and breakfast'!M12</f>
        <v>15000</v>
      </c>
      <c r="N12" s="18">
        <f>'C завтраками| Bed and breakfast'!N12</f>
        <v>25400</v>
      </c>
      <c r="O12" s="18">
        <f>'C завтраками| Bed and breakfast'!O12</f>
        <v>30200</v>
      </c>
      <c r="P12" s="18">
        <f>'C завтраками| Bed and breakfast'!P12</f>
        <v>38000</v>
      </c>
      <c r="Q12" s="18">
        <f>'C завтраками| Bed and breakfast'!Q12</f>
        <v>38000</v>
      </c>
      <c r="R12" s="18">
        <f>'C завтраками| Bed and breakfast'!R12</f>
        <v>36700</v>
      </c>
      <c r="S12" s="18">
        <f>'C завтраками| Bed and breakfast'!S12</f>
        <v>36700</v>
      </c>
      <c r="T12" s="18">
        <f>'C завтраками| Bed and breakfast'!T12</f>
        <v>40500</v>
      </c>
      <c r="U12" s="18">
        <f>'C завтраками| Bed and breakfast'!U12</f>
        <v>40500</v>
      </c>
      <c r="V12" s="18">
        <f>'C завтраками| Bed and breakfast'!V12</f>
        <v>39000</v>
      </c>
      <c r="W12" s="18">
        <f>'C завтраками| Bed and breakfast'!W12</f>
        <v>39000</v>
      </c>
      <c r="X12" s="18">
        <f>'C завтраками| Bed and breakfast'!X12</f>
        <v>35400</v>
      </c>
      <c r="Y12" s="18">
        <f>'C завтраками| Bed and breakfast'!Y12</f>
        <v>27800</v>
      </c>
      <c r="Z12" s="18">
        <f>'C завтраками| Bed and breakfast'!Z12</f>
        <v>21800</v>
      </c>
      <c r="AA12" s="18">
        <f>'C завтраками| Bed and breakfast'!AA12</f>
        <v>21100</v>
      </c>
      <c r="AB12" s="18">
        <f>'C завтраками| Bed and breakfast'!AB12</f>
        <v>21100</v>
      </c>
      <c r="AC12" s="18">
        <f>'C завтраками| Bed and breakfast'!AC12</f>
        <v>21100</v>
      </c>
      <c r="AD12" s="18">
        <f>'C завтраками| Bed and breakfast'!AD12</f>
        <v>20400</v>
      </c>
      <c r="AE12" s="18">
        <f>'C завтраками| Bed and breakfast'!AE12</f>
        <v>20400</v>
      </c>
      <c r="AF12" s="18">
        <f>'C завтраками| Bed and breakfast'!AF12</f>
        <v>17800</v>
      </c>
      <c r="AG12" s="18">
        <f>'C завтраками| Bed and breakfast'!AG12</f>
        <v>17800</v>
      </c>
      <c r="AH12" s="18">
        <f>'C завтраками| Bed and breakfast'!AH12</f>
        <v>17800</v>
      </c>
      <c r="AI12" s="18">
        <f>'C завтраками| Bed and breakfast'!AI12</f>
        <v>17800</v>
      </c>
      <c r="AJ12" s="18">
        <f>'C завтраками| Bed and breakfast'!AJ12</f>
        <v>20600</v>
      </c>
      <c r="AK12" s="18">
        <f>'C завтраками| Bed and breakfast'!AK12</f>
        <v>20600</v>
      </c>
      <c r="AL12" s="18">
        <f>'C завтраками| Bed and breakfast'!AL12</f>
        <v>23300</v>
      </c>
      <c r="AM12" s="18">
        <f>'C завтраками| Bed and breakfast'!AM12</f>
        <v>23300</v>
      </c>
      <c r="AN12" s="18">
        <f>'C завтраками| Bed and breakfast'!AN12</f>
        <v>26300</v>
      </c>
      <c r="AO12" s="18">
        <f>'C завтраками| Bed and breakfast'!AO12</f>
        <v>26300</v>
      </c>
      <c r="AP12" s="18">
        <f>'C завтраками| Bed and breakfast'!AP12</f>
        <v>23300</v>
      </c>
      <c r="AQ12" s="18">
        <f>'C завтраками| Bed and breakfast'!AQ12</f>
        <v>23300</v>
      </c>
      <c r="AR12" s="18">
        <f>'C завтраками| Bed and breakfast'!AR12</f>
        <v>24800</v>
      </c>
      <c r="AS12" s="18">
        <f>'C завтраками| Bed and breakfast'!AS12</f>
        <v>24800</v>
      </c>
      <c r="AT12" s="18">
        <f>'C завтраками| Bed and breakfast'!AT12</f>
        <v>24800</v>
      </c>
      <c r="AU12" s="18">
        <f>'C завтраками| Bed and breakfast'!AU12</f>
        <v>24800</v>
      </c>
      <c r="AV12" s="18">
        <f>'C завтраками| Bed and breakfast'!AV12</f>
        <v>24800</v>
      </c>
      <c r="AW12" s="18">
        <f>'C завтраками| Bed and breakfast'!AW12</f>
        <v>24800</v>
      </c>
      <c r="AX12" s="18">
        <f>'C завтраками| Bed and breakfast'!AX12</f>
        <v>26300</v>
      </c>
      <c r="AY12" s="18">
        <f>'C завтраками| Bed and breakfast'!AY12</f>
        <v>26300</v>
      </c>
      <c r="AZ12" s="18">
        <f>'C завтраками| Bed and breakfast'!AZ12</f>
        <v>26300</v>
      </c>
      <c r="BA12" s="18">
        <f>'C завтраками| Bed and breakfast'!BA12</f>
        <v>23300</v>
      </c>
      <c r="BB12" s="18">
        <f>'C завтраками| Bed and breakfast'!BB12</f>
        <v>23300</v>
      </c>
      <c r="BC12" s="18">
        <f>'C завтраками| Bed and breakfast'!BC12</f>
        <v>23300</v>
      </c>
      <c r="BD12" s="18">
        <f>'C завтраками| Bed and breakfast'!BD12</f>
        <v>23300</v>
      </c>
      <c r="BE12" s="18">
        <f>'C завтраками| Bed and breakfast'!BE12</f>
        <v>23300</v>
      </c>
      <c r="BF12" s="18">
        <f>'C завтраками| Bed and breakfast'!BF12</f>
        <v>24800</v>
      </c>
      <c r="BG12" s="18">
        <f>'C завтраками| Bed and breakfast'!BG12</f>
        <v>24800</v>
      </c>
      <c r="BH12" s="18">
        <f>'C завтраками| Bed and breakfast'!BH12</f>
        <v>24800</v>
      </c>
      <c r="BI12" s="18">
        <f>'C завтраками| Bed and breakfast'!BI12</f>
        <v>27800</v>
      </c>
      <c r="BJ12" s="18">
        <f>'C завтраками| Bed and breakfast'!BJ12</f>
        <v>27800</v>
      </c>
      <c r="BK12" s="18">
        <f>'C завтраками| Bed and breakfast'!BK12</f>
        <v>27800</v>
      </c>
      <c r="BL12" s="18">
        <f>'C завтраками| Bed and breakfast'!BL12</f>
        <v>27800</v>
      </c>
      <c r="BM12" s="18">
        <f>'C завтраками| Bed and breakfast'!BM12</f>
        <v>27800</v>
      </c>
      <c r="BN12" s="18">
        <f>'C завтраками| Bed and breakfast'!BN12</f>
        <v>27800</v>
      </c>
      <c r="BO12" s="18">
        <f>'C завтраками| Bed and breakfast'!BO12</f>
        <v>30200</v>
      </c>
      <c r="BP12" s="18">
        <f>'C завтраками| Bed and breakfast'!BP12</f>
        <v>30200</v>
      </c>
      <c r="BQ12" s="18">
        <f>'C завтраками| Bed and breakfast'!BQ12</f>
        <v>34100</v>
      </c>
      <c r="BR12" s="18">
        <f>'C завтраками| Bed and breakfast'!BR12</f>
        <v>36600</v>
      </c>
      <c r="BS12" s="18">
        <f>'C завтраками| Bed and breakfast'!BS12</f>
        <v>36600</v>
      </c>
      <c r="BT12" s="18">
        <f>'C завтраками| Bed and breakfast'!BT12</f>
        <v>36600</v>
      </c>
      <c r="BU12" s="18">
        <f>'C завтраками| Bed and breakfast'!BU12</f>
        <v>36600</v>
      </c>
      <c r="BV12" s="18">
        <f>'C завтраками| Bed and breakfast'!BV12</f>
        <v>36600</v>
      </c>
      <c r="BW12" s="18">
        <f>'C завтраками| Bed and breakfast'!BW12</f>
        <v>27800</v>
      </c>
      <c r="BX12" s="18">
        <f>'C завтраками| Bed and breakfast'!BX12</f>
        <v>23300</v>
      </c>
      <c r="BY12" s="18">
        <f>'C завтраками| Bed and breakfast'!BY12</f>
        <v>23300</v>
      </c>
      <c r="BZ12" s="18">
        <f>'C завтраками| Bed and breakfast'!BZ12</f>
        <v>21800</v>
      </c>
      <c r="CA12" s="18">
        <f>'C завтраками| Bed and breakfast'!CA12</f>
        <v>21800</v>
      </c>
      <c r="CB12" s="18">
        <f>'C завтраками| Bed and breakfast'!CB12</f>
        <v>21800</v>
      </c>
      <c r="CC12" s="18">
        <f>'C завтраками| Bed and breakfast'!CC12</f>
        <v>23300</v>
      </c>
      <c r="CD12" s="18">
        <f>'C завтраками| Bed and breakfast'!CD12</f>
        <v>23300</v>
      </c>
      <c r="CE12" s="18">
        <f>'C завтраками| Bed and breakfast'!CE12</f>
        <v>23300</v>
      </c>
      <c r="CF12" s="18">
        <f>'C завтраками| Bed and breakfast'!CF12</f>
        <v>19700</v>
      </c>
      <c r="CG12" s="18">
        <f>'C завтраками| Bed and breakfast'!CG12</f>
        <v>15500</v>
      </c>
      <c r="CH12" s="18">
        <f>'C завтраками| Bed and breakfast'!CH12</f>
        <v>15500</v>
      </c>
      <c r="CI12" s="18">
        <f>'C завтраками| Bed and breakfast'!CI12</f>
        <v>15500</v>
      </c>
      <c r="CJ12" s="18">
        <f>'C завтраками| Bed and breakfast'!CJ12</f>
        <v>15500</v>
      </c>
      <c r="CK12" s="18">
        <f>'C завтраками| Bed and breakfast'!CK12</f>
        <v>15500</v>
      </c>
      <c r="CL12" s="18">
        <f>'C завтраками| Bed and breakfast'!CL12</f>
        <v>15500</v>
      </c>
      <c r="CM12" s="18">
        <f>'C завтраками| Bed and breakfast'!CM12</f>
        <v>15500</v>
      </c>
      <c r="CN12" s="18">
        <f>'C завтраками| Bed and breakfast'!CN12</f>
        <v>15500</v>
      </c>
      <c r="CO12" s="18">
        <f>'C завтраками| Bed and breakfast'!CO12</f>
        <v>15500</v>
      </c>
      <c r="CP12" s="18">
        <f>'C завтраками| Bed and breakfast'!CP12</f>
        <v>14800</v>
      </c>
      <c r="CQ12" s="18">
        <f>'C завтраками| Bed and breakfast'!CQ12</f>
        <v>14800</v>
      </c>
      <c r="CR12" s="18">
        <f>'C завтраками| Bed and breakfast'!CR12</f>
        <v>14800</v>
      </c>
      <c r="CS12" s="18">
        <f>'C завтраками| Bed and breakfast'!CS12</f>
        <v>14100</v>
      </c>
      <c r="CT12" s="18">
        <f>'C завтраками| Bed and breakfast'!CT12</f>
        <v>14100</v>
      </c>
      <c r="CU12" s="18">
        <f>'C завтраками| Bed and breakfast'!CU12</f>
        <v>14100</v>
      </c>
      <c r="CV12" s="18">
        <f>'C завтраками| Bed and breakfast'!CV12</f>
        <v>14100</v>
      </c>
      <c r="CW12" s="18">
        <f>'C завтраками| Bed and breakfast'!CW12</f>
        <v>14100</v>
      </c>
      <c r="CX12" s="18">
        <f>'C завтраками| Bed and breakfast'!CX12</f>
        <v>14100</v>
      </c>
      <c r="CY12" s="18">
        <f>'C завтраками| Bed and breakfast'!CY12</f>
        <v>14100</v>
      </c>
      <c r="CZ12" s="18">
        <f>'C завтраками| Bed and breakfast'!CZ12</f>
        <v>13400</v>
      </c>
      <c r="DA12" s="18">
        <f>'C завтраками| Bed and breakfast'!DA12</f>
        <v>13400</v>
      </c>
      <c r="DB12" s="18">
        <f>'C завтраками| Bed and breakfast'!DB12</f>
        <v>13400</v>
      </c>
      <c r="DC12" s="18">
        <f>'C завтраками| Bed and breakfast'!DC12</f>
        <v>12500</v>
      </c>
      <c r="DD12" s="18">
        <f>'C завтраками| Bed and breakfast'!DD12</f>
        <v>12500</v>
      </c>
      <c r="DE12" s="18">
        <f>'C завтраками| Bed and breakfast'!DE12</f>
        <v>12500</v>
      </c>
      <c r="DF12" s="18">
        <f>'C завтраками| Bed and breakfast'!DF12</f>
        <v>12500</v>
      </c>
      <c r="DG12" s="18">
        <f>'C завтраками| Bed and breakfast'!DG12</f>
        <v>12500</v>
      </c>
      <c r="DH12" s="18">
        <f>'C завтраками| Bed and breakfast'!DH12</f>
        <v>12000</v>
      </c>
      <c r="DI12" s="18">
        <f>'C завтраками| Bed and breakfast'!DI12</f>
        <v>12000</v>
      </c>
      <c r="DJ12" s="18">
        <f>'C завтраками| Bed and breakfast'!DJ12</f>
        <v>12000</v>
      </c>
      <c r="DK12" s="18">
        <f>'C завтраками| Bed and breakfast'!DK12</f>
        <v>12000</v>
      </c>
      <c r="DL12" s="18">
        <f>'C завтраками| Bed and breakfast'!DL12</f>
        <v>12000</v>
      </c>
      <c r="DM12" s="18">
        <f>'C завтраками| Bed and breakfast'!DM12</f>
        <v>12000</v>
      </c>
      <c r="DN12" s="18">
        <f>'C завтраками| Bed and breakfast'!DN12</f>
        <v>10000</v>
      </c>
      <c r="DO12" s="18">
        <f>'C завтраками| Bed and breakfast'!DO12</f>
        <v>10000</v>
      </c>
      <c r="DP12" s="18">
        <f>'C завтраками| Bed and breakfast'!DP12</f>
        <v>10000</v>
      </c>
      <c r="DQ12" s="18">
        <f>'C завтраками| Bed and breakfast'!DQ12</f>
        <v>10000</v>
      </c>
      <c r="DR12" s="18">
        <f>'C завтраками| Bed and breakfast'!DR12</f>
        <v>10000</v>
      </c>
      <c r="DS12" s="18">
        <f>'C завтраками| Bed and breakfast'!DS12</f>
        <v>10500</v>
      </c>
      <c r="DT12" s="18">
        <f>'C завтраками| Bed and breakfast'!DT12</f>
        <v>10500</v>
      </c>
      <c r="DU12" s="18">
        <f>'C завтраками| Bed and breakfast'!DU12</f>
        <v>10000</v>
      </c>
      <c r="DV12" s="18">
        <f>'C завтраками| Bed and breakfast'!DV12</f>
        <v>10000</v>
      </c>
      <c r="DW12" s="18">
        <f>'C завтраками| Bed and breakfast'!DW12</f>
        <v>10000</v>
      </c>
      <c r="DX12" s="18">
        <f>'C завтраками| Bed and breakfast'!DX12</f>
        <v>10000</v>
      </c>
      <c r="DY12" s="18">
        <f>'C завтраками| Bed and breakfast'!DY12</f>
        <v>10000</v>
      </c>
      <c r="DZ12" s="18">
        <f>'C завтраками| Bed and breakfast'!DZ12</f>
        <v>10500</v>
      </c>
      <c r="EA12" s="18">
        <f>'C завтраками| Bed and breakfast'!EA12</f>
        <v>10500</v>
      </c>
      <c r="EB12" s="18">
        <f>'C завтраками| Bed and breakfast'!EB12</f>
        <v>10000</v>
      </c>
      <c r="EC12" s="18">
        <f>'C завтраками| Bed and breakfast'!EC12</f>
        <v>10000</v>
      </c>
      <c r="ED12" s="18">
        <f>'C завтраками| Bed and breakfast'!ED12</f>
        <v>10000</v>
      </c>
      <c r="EE12" s="18">
        <f>'C завтраками| Bed and breakfast'!EE12</f>
        <v>10000</v>
      </c>
      <c r="EF12" s="18">
        <f>'C завтраками| Bed and breakfast'!EF12</f>
        <v>11000</v>
      </c>
    </row>
    <row r="13" spans="1:136">
      <c r="A13" s="30" t="s">
        <v>6</v>
      </c>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row>
    <row r="14" spans="1:136">
      <c r="A14" s="191">
        <v>1</v>
      </c>
      <c r="B14" s="18">
        <f>'C завтраками| Bed and breakfast'!B14</f>
        <v>7500</v>
      </c>
      <c r="C14" s="18">
        <f>'C завтраками| Bed and breakfast'!C14</f>
        <v>7500</v>
      </c>
      <c r="D14" s="18">
        <f>'C завтраками| Bed and breakfast'!D14</f>
        <v>7800</v>
      </c>
      <c r="E14" s="18">
        <f>'C завтраками| Bed and breakfast'!E14</f>
        <v>7800</v>
      </c>
      <c r="F14" s="18">
        <f>'C завтраками| Bed and breakfast'!F14</f>
        <v>9900</v>
      </c>
      <c r="G14" s="18">
        <f>'C завтраками| Bed and breakfast'!G14</f>
        <v>9900</v>
      </c>
      <c r="H14" s="18">
        <f>'C завтраками| Bed and breakfast'!H14</f>
        <v>9900</v>
      </c>
      <c r="I14" s="18">
        <f>'C завтраками| Bed and breakfast'!I14</f>
        <v>11200</v>
      </c>
      <c r="J14" s="18">
        <f>'C завтраками| Bed and breakfast'!J14</f>
        <v>11200</v>
      </c>
      <c r="K14" s="18">
        <f>'C завтраками| Bed and breakfast'!K14</f>
        <v>12600</v>
      </c>
      <c r="L14" s="18">
        <f>'C завтраками| Bed and breakfast'!L14</f>
        <v>15200</v>
      </c>
      <c r="M14" s="18">
        <f>'C завтраками| Bed and breakfast'!M14</f>
        <v>13000</v>
      </c>
      <c r="N14" s="18">
        <f>'C завтраками| Bed and breakfast'!N14</f>
        <v>22900</v>
      </c>
      <c r="O14" s="18">
        <f>'C завтраками| Bed and breakfast'!O14</f>
        <v>27700</v>
      </c>
      <c r="P14" s="18">
        <f>'C завтраками| Bed and breakfast'!P14</f>
        <v>35500</v>
      </c>
      <c r="Q14" s="18">
        <f>'C завтраками| Bed and breakfast'!Q14</f>
        <v>35500</v>
      </c>
      <c r="R14" s="18">
        <f>'C завтраками| Bed and breakfast'!R14</f>
        <v>34200</v>
      </c>
      <c r="S14" s="18">
        <f>'C завтраками| Bed and breakfast'!S14</f>
        <v>34200</v>
      </c>
      <c r="T14" s="18">
        <f>'C завтраками| Bed and breakfast'!T14</f>
        <v>38000</v>
      </c>
      <c r="U14" s="18">
        <f>'C завтраками| Bed and breakfast'!U14</f>
        <v>38000</v>
      </c>
      <c r="V14" s="18">
        <f>'C завтраками| Bed and breakfast'!V14</f>
        <v>36500</v>
      </c>
      <c r="W14" s="18">
        <f>'C завтраками| Bed and breakfast'!W14</f>
        <v>36500</v>
      </c>
      <c r="X14" s="18">
        <f>'C завтраками| Bed and breakfast'!X14</f>
        <v>32900</v>
      </c>
      <c r="Y14" s="18">
        <f>'C завтраками| Bed and breakfast'!Y14</f>
        <v>24950</v>
      </c>
      <c r="Z14" s="18">
        <f>'C завтраками| Bed and breakfast'!Z14</f>
        <v>18950</v>
      </c>
      <c r="AA14" s="18">
        <f>'C завтраками| Bed and breakfast'!AA14</f>
        <v>18250</v>
      </c>
      <c r="AB14" s="18">
        <f>'C завтраками| Bed and breakfast'!AB14</f>
        <v>18250</v>
      </c>
      <c r="AC14" s="18">
        <f>'C завтраками| Bed and breakfast'!AC14</f>
        <v>18250</v>
      </c>
      <c r="AD14" s="18">
        <f>'C завтраками| Bed and breakfast'!AD14</f>
        <v>17550</v>
      </c>
      <c r="AE14" s="18">
        <f>'C завтраками| Bed and breakfast'!AE14</f>
        <v>17550</v>
      </c>
      <c r="AF14" s="18">
        <f>'C завтраками| Bed and breakfast'!AF14</f>
        <v>14950</v>
      </c>
      <c r="AG14" s="18">
        <f>'C завтраками| Bed and breakfast'!AG14</f>
        <v>14950</v>
      </c>
      <c r="AH14" s="18">
        <f>'C завтраками| Bed and breakfast'!AH14</f>
        <v>14950</v>
      </c>
      <c r="AI14" s="18">
        <f>'C завтраками| Bed and breakfast'!AI14</f>
        <v>14950</v>
      </c>
      <c r="AJ14" s="18">
        <f>'C завтраками| Bed and breakfast'!AJ14</f>
        <v>17750</v>
      </c>
      <c r="AK14" s="18">
        <f>'C завтраками| Bed and breakfast'!AK14</f>
        <v>17750</v>
      </c>
      <c r="AL14" s="18">
        <f>'C завтраками| Bed and breakfast'!AL14</f>
        <v>20450</v>
      </c>
      <c r="AM14" s="18">
        <f>'C завтраками| Bed and breakfast'!AM14</f>
        <v>20450</v>
      </c>
      <c r="AN14" s="18">
        <f>'C завтраками| Bed and breakfast'!AN14</f>
        <v>23450</v>
      </c>
      <c r="AO14" s="18">
        <f>'C завтраками| Bed and breakfast'!AO14</f>
        <v>23450</v>
      </c>
      <c r="AP14" s="18">
        <f>'C завтраками| Bed and breakfast'!AP14</f>
        <v>20450</v>
      </c>
      <c r="AQ14" s="18">
        <f>'C завтраками| Bed and breakfast'!AQ14</f>
        <v>20450</v>
      </c>
      <c r="AR14" s="18">
        <f>'C завтраками| Bed and breakfast'!AR14</f>
        <v>21950</v>
      </c>
      <c r="AS14" s="18">
        <f>'C завтраками| Bed and breakfast'!AS14</f>
        <v>21950</v>
      </c>
      <c r="AT14" s="18">
        <f>'C завтраками| Bed and breakfast'!AT14</f>
        <v>21950</v>
      </c>
      <c r="AU14" s="18">
        <f>'C завтраками| Bed and breakfast'!AU14</f>
        <v>21950</v>
      </c>
      <c r="AV14" s="18">
        <f>'C завтраками| Bed and breakfast'!AV14</f>
        <v>21950</v>
      </c>
      <c r="AW14" s="18">
        <f>'C завтраками| Bed and breakfast'!AW14</f>
        <v>21950</v>
      </c>
      <c r="AX14" s="18">
        <f>'C завтраками| Bed and breakfast'!AX14</f>
        <v>23450</v>
      </c>
      <c r="AY14" s="18">
        <f>'C завтраками| Bed and breakfast'!AY14</f>
        <v>23450</v>
      </c>
      <c r="AZ14" s="18">
        <f>'C завтраками| Bed and breakfast'!AZ14</f>
        <v>23450</v>
      </c>
      <c r="BA14" s="18">
        <f>'C завтраками| Bed and breakfast'!BA14</f>
        <v>20450</v>
      </c>
      <c r="BB14" s="18">
        <f>'C завтраками| Bed and breakfast'!BB14</f>
        <v>20450</v>
      </c>
      <c r="BC14" s="18">
        <f>'C завтраками| Bed and breakfast'!BC14</f>
        <v>20450</v>
      </c>
      <c r="BD14" s="18">
        <f>'C завтраками| Bed and breakfast'!BD14</f>
        <v>20450</v>
      </c>
      <c r="BE14" s="18">
        <f>'C завтраками| Bed and breakfast'!BE14</f>
        <v>20450</v>
      </c>
      <c r="BF14" s="18">
        <f>'C завтраками| Bed and breakfast'!BF14</f>
        <v>21950</v>
      </c>
      <c r="BG14" s="18">
        <f>'C завтраками| Bed and breakfast'!BG14</f>
        <v>21950</v>
      </c>
      <c r="BH14" s="18">
        <f>'C завтраками| Bed and breakfast'!BH14</f>
        <v>21950</v>
      </c>
      <c r="BI14" s="18">
        <f>'C завтраками| Bed and breakfast'!BI14</f>
        <v>24950</v>
      </c>
      <c r="BJ14" s="18">
        <f>'C завтраками| Bed and breakfast'!BJ14</f>
        <v>24950</v>
      </c>
      <c r="BK14" s="18">
        <f>'C завтраками| Bed and breakfast'!BK14</f>
        <v>24950</v>
      </c>
      <c r="BL14" s="18">
        <f>'C завтраками| Bed and breakfast'!BL14</f>
        <v>24950</v>
      </c>
      <c r="BM14" s="18">
        <f>'C завтраками| Bed and breakfast'!BM14</f>
        <v>24950</v>
      </c>
      <c r="BN14" s="18">
        <f>'C завтраками| Bed and breakfast'!BN14</f>
        <v>24950</v>
      </c>
      <c r="BO14" s="18">
        <f>'C завтраками| Bed and breakfast'!BO14</f>
        <v>27350</v>
      </c>
      <c r="BP14" s="18">
        <f>'C завтраками| Bed and breakfast'!BP14</f>
        <v>27350</v>
      </c>
      <c r="BQ14" s="18">
        <f>'C завтраками| Bed and breakfast'!BQ14</f>
        <v>31250</v>
      </c>
      <c r="BR14" s="18">
        <f>'C завтраками| Bed and breakfast'!BR14</f>
        <v>33750</v>
      </c>
      <c r="BS14" s="18">
        <f>'C завтраками| Bed and breakfast'!BS14</f>
        <v>33750</v>
      </c>
      <c r="BT14" s="18">
        <f>'C завтраками| Bed and breakfast'!BT14</f>
        <v>33750</v>
      </c>
      <c r="BU14" s="18">
        <f>'C завтраками| Bed and breakfast'!BU14</f>
        <v>33750</v>
      </c>
      <c r="BV14" s="18">
        <f>'C завтраками| Bed and breakfast'!BV14</f>
        <v>33750</v>
      </c>
      <c r="BW14" s="18">
        <f>'C завтраками| Bed and breakfast'!BW14</f>
        <v>24950</v>
      </c>
      <c r="BX14" s="18">
        <f>'C завтраками| Bed and breakfast'!BX14</f>
        <v>20450</v>
      </c>
      <c r="BY14" s="18">
        <f>'C завтраками| Bed and breakfast'!BY14</f>
        <v>20450</v>
      </c>
      <c r="BZ14" s="18">
        <f>'C завтраками| Bed and breakfast'!BZ14</f>
        <v>18950</v>
      </c>
      <c r="CA14" s="18">
        <f>'C завтраками| Bed and breakfast'!CA14</f>
        <v>18950</v>
      </c>
      <c r="CB14" s="18">
        <f>'C завтраками| Bed and breakfast'!CB14</f>
        <v>18950</v>
      </c>
      <c r="CC14" s="18">
        <f>'C завтраками| Bed and breakfast'!CC14</f>
        <v>20450</v>
      </c>
      <c r="CD14" s="18">
        <f>'C завтраками| Bed and breakfast'!CD14</f>
        <v>20450</v>
      </c>
      <c r="CE14" s="18">
        <f>'C завтраками| Bed and breakfast'!CE14</f>
        <v>20450</v>
      </c>
      <c r="CF14" s="18">
        <f>'C завтраками| Bed and breakfast'!CF14</f>
        <v>16850</v>
      </c>
      <c r="CG14" s="18">
        <f>'C завтраками| Bed and breakfast'!CG14</f>
        <v>13150</v>
      </c>
      <c r="CH14" s="18">
        <f>'C завтраками| Bed and breakfast'!CH14</f>
        <v>13150</v>
      </c>
      <c r="CI14" s="18">
        <f>'C завтраками| Bed and breakfast'!CI14</f>
        <v>13150</v>
      </c>
      <c r="CJ14" s="18">
        <f>'C завтраками| Bed and breakfast'!CJ14</f>
        <v>13150</v>
      </c>
      <c r="CK14" s="18">
        <f>'C завтраками| Bed and breakfast'!CK14</f>
        <v>13150</v>
      </c>
      <c r="CL14" s="18">
        <f>'C завтраками| Bed and breakfast'!CL14</f>
        <v>13150</v>
      </c>
      <c r="CM14" s="18">
        <f>'C завтраками| Bed and breakfast'!CM14</f>
        <v>13150</v>
      </c>
      <c r="CN14" s="18">
        <f>'C завтраками| Bed and breakfast'!CN14</f>
        <v>13150</v>
      </c>
      <c r="CO14" s="18">
        <f>'C завтраками| Bed and breakfast'!CO14</f>
        <v>13150</v>
      </c>
      <c r="CP14" s="18">
        <f>'C завтраками| Bed and breakfast'!CP14</f>
        <v>12450</v>
      </c>
      <c r="CQ14" s="18">
        <f>'C завтраками| Bed and breakfast'!CQ14</f>
        <v>12450</v>
      </c>
      <c r="CR14" s="18">
        <f>'C завтраками| Bed and breakfast'!CR14</f>
        <v>12450</v>
      </c>
      <c r="CS14" s="18">
        <f>'C завтраками| Bed and breakfast'!CS14</f>
        <v>11750</v>
      </c>
      <c r="CT14" s="18">
        <f>'C завтраками| Bed and breakfast'!CT14</f>
        <v>11750</v>
      </c>
      <c r="CU14" s="18">
        <f>'C завтраками| Bed and breakfast'!CU14</f>
        <v>11750</v>
      </c>
      <c r="CV14" s="18">
        <f>'C завтраками| Bed and breakfast'!CV14</f>
        <v>11750</v>
      </c>
      <c r="CW14" s="18">
        <f>'C завтраками| Bed and breakfast'!CW14</f>
        <v>11750</v>
      </c>
      <c r="CX14" s="18">
        <f>'C завтраками| Bed and breakfast'!CX14</f>
        <v>11750</v>
      </c>
      <c r="CY14" s="18">
        <f>'C завтраками| Bed and breakfast'!CY14</f>
        <v>11750</v>
      </c>
      <c r="CZ14" s="18">
        <f>'C завтраками| Bed and breakfast'!CZ14</f>
        <v>11050</v>
      </c>
      <c r="DA14" s="18">
        <f>'C завтраками| Bed and breakfast'!DA14</f>
        <v>11050</v>
      </c>
      <c r="DB14" s="18">
        <f>'C завтраками| Bed and breakfast'!DB14</f>
        <v>11050</v>
      </c>
      <c r="DC14" s="18">
        <f>'C завтраками| Bed and breakfast'!DC14</f>
        <v>10350</v>
      </c>
      <c r="DD14" s="18">
        <f>'C завтраками| Bed and breakfast'!DD14</f>
        <v>10350</v>
      </c>
      <c r="DE14" s="18">
        <f>'C завтраками| Bed and breakfast'!DE14</f>
        <v>10350</v>
      </c>
      <c r="DF14" s="18">
        <f>'C завтраками| Bed and breakfast'!DF14</f>
        <v>10350</v>
      </c>
      <c r="DG14" s="18">
        <f>'C завтраками| Bed and breakfast'!DG14</f>
        <v>10350</v>
      </c>
      <c r="DH14" s="18">
        <f>'C завтраками| Bed and breakfast'!DH14</f>
        <v>9850</v>
      </c>
      <c r="DI14" s="18">
        <f>'C завтраками| Bed and breakfast'!DI14</f>
        <v>9850</v>
      </c>
      <c r="DJ14" s="18">
        <f>'C завтраками| Bed and breakfast'!DJ14</f>
        <v>9850</v>
      </c>
      <c r="DK14" s="18">
        <f>'C завтраками| Bed and breakfast'!DK14</f>
        <v>9850</v>
      </c>
      <c r="DL14" s="18">
        <f>'C завтраками| Bed and breakfast'!DL14</f>
        <v>9850</v>
      </c>
      <c r="DM14" s="18">
        <f>'C завтраками| Bed and breakfast'!DM14</f>
        <v>9850</v>
      </c>
      <c r="DN14" s="18">
        <f>'C завтраками| Bed and breakfast'!DN14</f>
        <v>7850</v>
      </c>
      <c r="DO14" s="18">
        <f>'C завтраками| Bed and breakfast'!DO14</f>
        <v>7850</v>
      </c>
      <c r="DP14" s="18">
        <f>'C завтраками| Bed and breakfast'!DP14</f>
        <v>7850</v>
      </c>
      <c r="DQ14" s="18">
        <f>'C завтраками| Bed and breakfast'!DQ14</f>
        <v>7850</v>
      </c>
      <c r="DR14" s="18">
        <f>'C завтраками| Bed and breakfast'!DR14</f>
        <v>7850</v>
      </c>
      <c r="DS14" s="18">
        <f>'C завтраками| Bed and breakfast'!DS14</f>
        <v>8350</v>
      </c>
      <c r="DT14" s="18">
        <f>'C завтраками| Bed and breakfast'!DT14</f>
        <v>8350</v>
      </c>
      <c r="DU14" s="18">
        <f>'C завтраками| Bed and breakfast'!DU14</f>
        <v>7850</v>
      </c>
      <c r="DV14" s="18">
        <f>'C завтраками| Bed and breakfast'!DV14</f>
        <v>7850</v>
      </c>
      <c r="DW14" s="18">
        <f>'C завтраками| Bed and breakfast'!DW14</f>
        <v>7850</v>
      </c>
      <c r="DX14" s="18">
        <f>'C завтраками| Bed and breakfast'!DX14</f>
        <v>7850</v>
      </c>
      <c r="DY14" s="18">
        <f>'C завтраками| Bed and breakfast'!DY14</f>
        <v>7850</v>
      </c>
      <c r="DZ14" s="18">
        <f>'C завтраками| Bed and breakfast'!DZ14</f>
        <v>8350</v>
      </c>
      <c r="EA14" s="18">
        <f>'C завтраками| Bed and breakfast'!EA14</f>
        <v>8350</v>
      </c>
      <c r="EB14" s="18">
        <f>'C завтраками| Bed and breakfast'!EB14</f>
        <v>7850</v>
      </c>
      <c r="EC14" s="18">
        <f>'C завтраками| Bed and breakfast'!EC14</f>
        <v>7850</v>
      </c>
      <c r="ED14" s="18">
        <f>'C завтраками| Bed and breakfast'!ED14</f>
        <v>7850</v>
      </c>
      <c r="EE14" s="18">
        <f>'C завтраками| Bed and breakfast'!EE14</f>
        <v>7850</v>
      </c>
      <c r="EF14" s="18">
        <f>'C завтраками| Bed and breakfast'!EF14</f>
        <v>8850</v>
      </c>
    </row>
    <row r="15" spans="1:136">
      <c r="A15" s="191">
        <v>2</v>
      </c>
      <c r="B15" s="18">
        <f>'C завтраками| Bed and breakfast'!B15</f>
        <v>9000</v>
      </c>
      <c r="C15" s="18">
        <f>'C завтраками| Bed and breakfast'!C15</f>
        <v>9000</v>
      </c>
      <c r="D15" s="18">
        <f>'C завтраками| Bed and breakfast'!D15</f>
        <v>9300</v>
      </c>
      <c r="E15" s="18">
        <f>'C завтраками| Bed and breakfast'!E15</f>
        <v>9300</v>
      </c>
      <c r="F15" s="18">
        <f>'C завтраками| Bed and breakfast'!F15</f>
        <v>11400</v>
      </c>
      <c r="G15" s="18">
        <f>'C завтраками| Bed and breakfast'!G15</f>
        <v>11400</v>
      </c>
      <c r="H15" s="18">
        <f>'C завтраками| Bed and breakfast'!H15</f>
        <v>11400</v>
      </c>
      <c r="I15" s="18">
        <f>'C завтраками| Bed and breakfast'!I15</f>
        <v>12700</v>
      </c>
      <c r="J15" s="18">
        <f>'C завтраками| Bed and breakfast'!J15</f>
        <v>12700</v>
      </c>
      <c r="K15" s="18">
        <f>'C завтраками| Bed and breakfast'!K15</f>
        <v>14100</v>
      </c>
      <c r="L15" s="18">
        <f>'C завтраками| Bed and breakfast'!L15</f>
        <v>16700</v>
      </c>
      <c r="M15" s="18">
        <f>'C завтраками| Bed and breakfast'!M15</f>
        <v>14500</v>
      </c>
      <c r="N15" s="18">
        <f>'C завтраками| Bed and breakfast'!N15</f>
        <v>24900</v>
      </c>
      <c r="O15" s="18">
        <f>'C завтраками| Bed and breakfast'!O15</f>
        <v>29700</v>
      </c>
      <c r="P15" s="18">
        <f>'C завтраками| Bed and breakfast'!P15</f>
        <v>37500</v>
      </c>
      <c r="Q15" s="18">
        <f>'C завтраками| Bed and breakfast'!Q15</f>
        <v>37500</v>
      </c>
      <c r="R15" s="18">
        <f>'C завтраками| Bed and breakfast'!R15</f>
        <v>36200</v>
      </c>
      <c r="S15" s="18">
        <f>'C завтраками| Bed and breakfast'!S15</f>
        <v>36200</v>
      </c>
      <c r="T15" s="18">
        <f>'C завтраками| Bed and breakfast'!T15</f>
        <v>40000</v>
      </c>
      <c r="U15" s="18">
        <f>'C завтраками| Bed and breakfast'!U15</f>
        <v>40000</v>
      </c>
      <c r="V15" s="18">
        <f>'C завтраками| Bed and breakfast'!V15</f>
        <v>38500</v>
      </c>
      <c r="W15" s="18">
        <f>'C завтраками| Bed and breakfast'!W15</f>
        <v>38500</v>
      </c>
      <c r="X15" s="18">
        <f>'C завтраками| Bed and breakfast'!X15</f>
        <v>34900</v>
      </c>
      <c r="Y15" s="18">
        <f>'C завтраками| Bed and breakfast'!Y15</f>
        <v>26800</v>
      </c>
      <c r="Z15" s="18">
        <f>'C завтраками| Bed and breakfast'!Z15</f>
        <v>20800</v>
      </c>
      <c r="AA15" s="18">
        <f>'C завтраками| Bed and breakfast'!AA15</f>
        <v>20100</v>
      </c>
      <c r="AB15" s="18">
        <f>'C завтраками| Bed and breakfast'!AB15</f>
        <v>20100</v>
      </c>
      <c r="AC15" s="18">
        <f>'C завтраками| Bed and breakfast'!AC15</f>
        <v>20100</v>
      </c>
      <c r="AD15" s="18">
        <f>'C завтраками| Bed and breakfast'!AD15</f>
        <v>19400</v>
      </c>
      <c r="AE15" s="18">
        <f>'C завтраками| Bed and breakfast'!AE15</f>
        <v>19400</v>
      </c>
      <c r="AF15" s="18">
        <f>'C завтраками| Bed and breakfast'!AF15</f>
        <v>16800</v>
      </c>
      <c r="AG15" s="18">
        <f>'C завтраками| Bed and breakfast'!AG15</f>
        <v>16800</v>
      </c>
      <c r="AH15" s="18">
        <f>'C завтраками| Bed and breakfast'!AH15</f>
        <v>16800</v>
      </c>
      <c r="AI15" s="18">
        <f>'C завтраками| Bed and breakfast'!AI15</f>
        <v>16800</v>
      </c>
      <c r="AJ15" s="18">
        <f>'C завтраками| Bed and breakfast'!AJ15</f>
        <v>19600</v>
      </c>
      <c r="AK15" s="18">
        <f>'C завтраками| Bed and breakfast'!AK15</f>
        <v>19600</v>
      </c>
      <c r="AL15" s="18">
        <f>'C завтраками| Bed and breakfast'!AL15</f>
        <v>22300</v>
      </c>
      <c r="AM15" s="18">
        <f>'C завтраками| Bed and breakfast'!AM15</f>
        <v>22300</v>
      </c>
      <c r="AN15" s="18">
        <f>'C завтраками| Bed and breakfast'!AN15</f>
        <v>25300</v>
      </c>
      <c r="AO15" s="18">
        <f>'C завтраками| Bed and breakfast'!AO15</f>
        <v>25300</v>
      </c>
      <c r="AP15" s="18">
        <f>'C завтраками| Bed and breakfast'!AP15</f>
        <v>22300</v>
      </c>
      <c r="AQ15" s="18">
        <f>'C завтраками| Bed and breakfast'!AQ15</f>
        <v>22300</v>
      </c>
      <c r="AR15" s="18">
        <f>'C завтраками| Bed and breakfast'!AR15</f>
        <v>23800</v>
      </c>
      <c r="AS15" s="18">
        <f>'C завтраками| Bed and breakfast'!AS15</f>
        <v>23800</v>
      </c>
      <c r="AT15" s="18">
        <f>'C завтраками| Bed and breakfast'!AT15</f>
        <v>23800</v>
      </c>
      <c r="AU15" s="18">
        <f>'C завтраками| Bed and breakfast'!AU15</f>
        <v>23800</v>
      </c>
      <c r="AV15" s="18">
        <f>'C завтраками| Bed and breakfast'!AV15</f>
        <v>23800</v>
      </c>
      <c r="AW15" s="18">
        <f>'C завтраками| Bed and breakfast'!AW15</f>
        <v>23800</v>
      </c>
      <c r="AX15" s="18">
        <f>'C завтраками| Bed and breakfast'!AX15</f>
        <v>25300</v>
      </c>
      <c r="AY15" s="18">
        <f>'C завтраками| Bed and breakfast'!AY15</f>
        <v>25300</v>
      </c>
      <c r="AZ15" s="18">
        <f>'C завтраками| Bed and breakfast'!AZ15</f>
        <v>25300</v>
      </c>
      <c r="BA15" s="18">
        <f>'C завтраками| Bed and breakfast'!BA15</f>
        <v>22300</v>
      </c>
      <c r="BB15" s="18">
        <f>'C завтраками| Bed and breakfast'!BB15</f>
        <v>22300</v>
      </c>
      <c r="BC15" s="18">
        <f>'C завтраками| Bed and breakfast'!BC15</f>
        <v>22300</v>
      </c>
      <c r="BD15" s="18">
        <f>'C завтраками| Bed and breakfast'!BD15</f>
        <v>22300</v>
      </c>
      <c r="BE15" s="18">
        <f>'C завтраками| Bed and breakfast'!BE15</f>
        <v>22300</v>
      </c>
      <c r="BF15" s="18">
        <f>'C завтраками| Bed and breakfast'!BF15</f>
        <v>23800</v>
      </c>
      <c r="BG15" s="18">
        <f>'C завтраками| Bed and breakfast'!BG15</f>
        <v>23800</v>
      </c>
      <c r="BH15" s="18">
        <f>'C завтраками| Bed and breakfast'!BH15</f>
        <v>23800</v>
      </c>
      <c r="BI15" s="18">
        <f>'C завтраками| Bed and breakfast'!BI15</f>
        <v>26800</v>
      </c>
      <c r="BJ15" s="18">
        <f>'C завтраками| Bed and breakfast'!BJ15</f>
        <v>26800</v>
      </c>
      <c r="BK15" s="18">
        <f>'C завтраками| Bed and breakfast'!BK15</f>
        <v>26800</v>
      </c>
      <c r="BL15" s="18">
        <f>'C завтраками| Bed and breakfast'!BL15</f>
        <v>26800</v>
      </c>
      <c r="BM15" s="18">
        <f>'C завтраками| Bed and breakfast'!BM15</f>
        <v>26800</v>
      </c>
      <c r="BN15" s="18">
        <f>'C завтраками| Bed and breakfast'!BN15</f>
        <v>26800</v>
      </c>
      <c r="BO15" s="18">
        <f>'C завтраками| Bed and breakfast'!BO15</f>
        <v>29200</v>
      </c>
      <c r="BP15" s="18">
        <f>'C завтраками| Bed and breakfast'!BP15</f>
        <v>29200</v>
      </c>
      <c r="BQ15" s="18">
        <f>'C завтраками| Bed and breakfast'!BQ15</f>
        <v>33100</v>
      </c>
      <c r="BR15" s="18">
        <f>'C завтраками| Bed and breakfast'!BR15</f>
        <v>35600</v>
      </c>
      <c r="BS15" s="18">
        <f>'C завтраками| Bed and breakfast'!BS15</f>
        <v>35600</v>
      </c>
      <c r="BT15" s="18">
        <f>'C завтраками| Bed and breakfast'!BT15</f>
        <v>35600</v>
      </c>
      <c r="BU15" s="18">
        <f>'C завтраками| Bed and breakfast'!BU15</f>
        <v>35600</v>
      </c>
      <c r="BV15" s="18">
        <f>'C завтраками| Bed and breakfast'!BV15</f>
        <v>35600</v>
      </c>
      <c r="BW15" s="18">
        <f>'C завтраками| Bed and breakfast'!BW15</f>
        <v>26800</v>
      </c>
      <c r="BX15" s="18">
        <f>'C завтраками| Bed and breakfast'!BX15</f>
        <v>22300</v>
      </c>
      <c r="BY15" s="18">
        <f>'C завтраками| Bed and breakfast'!BY15</f>
        <v>22300</v>
      </c>
      <c r="BZ15" s="18">
        <f>'C завтраками| Bed and breakfast'!BZ15</f>
        <v>20800</v>
      </c>
      <c r="CA15" s="18">
        <f>'C завтраками| Bed and breakfast'!CA15</f>
        <v>20800</v>
      </c>
      <c r="CB15" s="18">
        <f>'C завтраками| Bed and breakfast'!CB15</f>
        <v>20800</v>
      </c>
      <c r="CC15" s="18">
        <f>'C завтраками| Bed and breakfast'!CC15</f>
        <v>22300</v>
      </c>
      <c r="CD15" s="18">
        <f>'C завтраками| Bed and breakfast'!CD15</f>
        <v>22300</v>
      </c>
      <c r="CE15" s="18">
        <f>'C завтраками| Bed and breakfast'!CE15</f>
        <v>22300</v>
      </c>
      <c r="CF15" s="18">
        <f>'C завтраками| Bed and breakfast'!CF15</f>
        <v>18700</v>
      </c>
      <c r="CG15" s="18">
        <f>'C завтраками| Bed and breakfast'!CG15</f>
        <v>15000</v>
      </c>
      <c r="CH15" s="18">
        <f>'C завтраками| Bed and breakfast'!CH15</f>
        <v>15000</v>
      </c>
      <c r="CI15" s="18">
        <f>'C завтраками| Bed and breakfast'!CI15</f>
        <v>15000</v>
      </c>
      <c r="CJ15" s="18">
        <f>'C завтраками| Bed and breakfast'!CJ15</f>
        <v>15000</v>
      </c>
      <c r="CK15" s="18">
        <f>'C завтраками| Bed and breakfast'!CK15</f>
        <v>15000</v>
      </c>
      <c r="CL15" s="18">
        <f>'C завтраками| Bed and breakfast'!CL15</f>
        <v>15000</v>
      </c>
      <c r="CM15" s="18">
        <f>'C завтраками| Bed and breakfast'!CM15</f>
        <v>15000</v>
      </c>
      <c r="CN15" s="18">
        <f>'C завтраками| Bed and breakfast'!CN15</f>
        <v>15000</v>
      </c>
      <c r="CO15" s="18">
        <f>'C завтраками| Bed and breakfast'!CO15</f>
        <v>15000</v>
      </c>
      <c r="CP15" s="18">
        <f>'C завтраками| Bed and breakfast'!CP15</f>
        <v>14300</v>
      </c>
      <c r="CQ15" s="18">
        <f>'C завтраками| Bed and breakfast'!CQ15</f>
        <v>14300</v>
      </c>
      <c r="CR15" s="18">
        <f>'C завтраками| Bed and breakfast'!CR15</f>
        <v>14300</v>
      </c>
      <c r="CS15" s="18">
        <f>'C завтраками| Bed and breakfast'!CS15</f>
        <v>13600</v>
      </c>
      <c r="CT15" s="18">
        <f>'C завтраками| Bed and breakfast'!CT15</f>
        <v>13600</v>
      </c>
      <c r="CU15" s="18">
        <f>'C завтраками| Bed and breakfast'!CU15</f>
        <v>13600</v>
      </c>
      <c r="CV15" s="18">
        <f>'C завтраками| Bed and breakfast'!CV15</f>
        <v>13600</v>
      </c>
      <c r="CW15" s="18">
        <f>'C завтраками| Bed and breakfast'!CW15</f>
        <v>13600</v>
      </c>
      <c r="CX15" s="18">
        <f>'C завтраками| Bed and breakfast'!CX15</f>
        <v>13600</v>
      </c>
      <c r="CY15" s="18">
        <f>'C завтраками| Bed and breakfast'!CY15</f>
        <v>13600</v>
      </c>
      <c r="CZ15" s="18">
        <f>'C завтраками| Bed and breakfast'!CZ15</f>
        <v>12900</v>
      </c>
      <c r="DA15" s="18">
        <f>'C завтраками| Bed and breakfast'!DA15</f>
        <v>12900</v>
      </c>
      <c r="DB15" s="18">
        <f>'C завтраками| Bed and breakfast'!DB15</f>
        <v>12900</v>
      </c>
      <c r="DC15" s="18">
        <f>'C завтраками| Bed and breakfast'!DC15</f>
        <v>12000</v>
      </c>
      <c r="DD15" s="18">
        <f>'C завтраками| Bed and breakfast'!DD15</f>
        <v>12000</v>
      </c>
      <c r="DE15" s="18">
        <f>'C завтраками| Bed and breakfast'!DE15</f>
        <v>12000</v>
      </c>
      <c r="DF15" s="18">
        <f>'C завтраками| Bed and breakfast'!DF15</f>
        <v>12000</v>
      </c>
      <c r="DG15" s="18">
        <f>'C завтраками| Bed and breakfast'!DG15</f>
        <v>12000</v>
      </c>
      <c r="DH15" s="18">
        <f>'C завтраками| Bed and breakfast'!DH15</f>
        <v>11500</v>
      </c>
      <c r="DI15" s="18">
        <f>'C завтраками| Bed and breakfast'!DI15</f>
        <v>11500</v>
      </c>
      <c r="DJ15" s="18">
        <f>'C завтраками| Bed and breakfast'!DJ15</f>
        <v>11500</v>
      </c>
      <c r="DK15" s="18">
        <f>'C завтраками| Bed and breakfast'!DK15</f>
        <v>11500</v>
      </c>
      <c r="DL15" s="18">
        <f>'C завтраками| Bed and breakfast'!DL15</f>
        <v>11500</v>
      </c>
      <c r="DM15" s="18">
        <f>'C завтраками| Bed and breakfast'!DM15</f>
        <v>11500</v>
      </c>
      <c r="DN15" s="18">
        <f>'C завтраками| Bed and breakfast'!DN15</f>
        <v>9500</v>
      </c>
      <c r="DO15" s="18">
        <f>'C завтраками| Bed and breakfast'!DO15</f>
        <v>9500</v>
      </c>
      <c r="DP15" s="18">
        <f>'C завтраками| Bed and breakfast'!DP15</f>
        <v>9500</v>
      </c>
      <c r="DQ15" s="18">
        <f>'C завтраками| Bed and breakfast'!DQ15</f>
        <v>9500</v>
      </c>
      <c r="DR15" s="18">
        <f>'C завтраками| Bed and breakfast'!DR15</f>
        <v>9500</v>
      </c>
      <c r="DS15" s="18">
        <f>'C завтраками| Bed and breakfast'!DS15</f>
        <v>10000</v>
      </c>
      <c r="DT15" s="18">
        <f>'C завтраками| Bed and breakfast'!DT15</f>
        <v>10000</v>
      </c>
      <c r="DU15" s="18">
        <f>'C завтраками| Bed and breakfast'!DU15</f>
        <v>9500</v>
      </c>
      <c r="DV15" s="18">
        <f>'C завтраками| Bed and breakfast'!DV15</f>
        <v>9500</v>
      </c>
      <c r="DW15" s="18">
        <f>'C завтраками| Bed and breakfast'!DW15</f>
        <v>9500</v>
      </c>
      <c r="DX15" s="18">
        <f>'C завтраками| Bed and breakfast'!DX15</f>
        <v>9500</v>
      </c>
      <c r="DY15" s="18">
        <f>'C завтраками| Bed and breakfast'!DY15</f>
        <v>9500</v>
      </c>
      <c r="DZ15" s="18">
        <f>'C завтраками| Bed and breakfast'!DZ15</f>
        <v>10000</v>
      </c>
      <c r="EA15" s="18">
        <f>'C завтраками| Bed and breakfast'!EA15</f>
        <v>10000</v>
      </c>
      <c r="EB15" s="18">
        <f>'C завтраками| Bed and breakfast'!EB15</f>
        <v>9500</v>
      </c>
      <c r="EC15" s="18">
        <f>'C завтраками| Bed and breakfast'!EC15</f>
        <v>9500</v>
      </c>
      <c r="ED15" s="18">
        <f>'C завтраками| Bed and breakfast'!ED15</f>
        <v>9500</v>
      </c>
      <c r="EE15" s="18">
        <f>'C завтраками| Bed and breakfast'!EE15</f>
        <v>9500</v>
      </c>
      <c r="EF15" s="18">
        <f>'C завтраками| Bed and breakfast'!EF15</f>
        <v>10500</v>
      </c>
    </row>
    <row r="16" spans="1:136">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'C завтраками| Bed and breakfast'!B17</f>
        <v>11500</v>
      </c>
      <c r="C17" s="18">
        <f>'C завтраками| Bed and breakfast'!C17</f>
        <v>11500</v>
      </c>
      <c r="D17" s="18">
        <f>'C завтраками| Bed and breakfast'!D17</f>
        <v>11800</v>
      </c>
      <c r="E17" s="18">
        <f>'C завтраками| Bed and breakfast'!E17</f>
        <v>11800</v>
      </c>
      <c r="F17" s="18">
        <f>'C завтраками| Bed and breakfast'!F17</f>
        <v>13900</v>
      </c>
      <c r="G17" s="18">
        <f>'C завтраками| Bed and breakfast'!G17</f>
        <v>13900</v>
      </c>
      <c r="H17" s="18">
        <f>'C завтраками| Bed and breakfast'!H17</f>
        <v>13900</v>
      </c>
      <c r="I17" s="18">
        <f>'C завтраками| Bed and breakfast'!I17</f>
        <v>15200</v>
      </c>
      <c r="J17" s="18">
        <f>'C завтраками| Bed and breakfast'!J17</f>
        <v>15200</v>
      </c>
      <c r="K17" s="18">
        <f>'C завтраками| Bed and breakfast'!K17</f>
        <v>16600</v>
      </c>
      <c r="L17" s="18">
        <f>'C завтраками| Bed and breakfast'!L17</f>
        <v>19200</v>
      </c>
      <c r="M17" s="18">
        <f>'C завтраками| Bed and breakfast'!M17</f>
        <v>17000</v>
      </c>
      <c r="N17" s="18">
        <f>'C завтраками| Bed and breakfast'!N17</f>
        <v>29900</v>
      </c>
      <c r="O17" s="18">
        <f>'C завтраками| Bed and breakfast'!O17</f>
        <v>34700</v>
      </c>
      <c r="P17" s="18">
        <f>'C завтраками| Bed and breakfast'!P17</f>
        <v>42500</v>
      </c>
      <c r="Q17" s="18">
        <f>'C завтраками| Bed and breakfast'!Q17</f>
        <v>42500</v>
      </c>
      <c r="R17" s="18">
        <f>'C завтраками| Bed and breakfast'!R17</f>
        <v>41200</v>
      </c>
      <c r="S17" s="18">
        <f>'C завтраками| Bed and breakfast'!S17</f>
        <v>41200</v>
      </c>
      <c r="T17" s="18">
        <f>'C завтраками| Bed and breakfast'!T17</f>
        <v>45000</v>
      </c>
      <c r="U17" s="18">
        <f>'C завтраками| Bed and breakfast'!U17</f>
        <v>45000</v>
      </c>
      <c r="V17" s="18">
        <f>'C завтраками| Bed and breakfast'!V17</f>
        <v>43500</v>
      </c>
      <c r="W17" s="18">
        <f>'C завтраками| Bed and breakfast'!W17</f>
        <v>43500</v>
      </c>
      <c r="X17" s="18">
        <f>'C завтраками| Bed and breakfast'!X17</f>
        <v>39900</v>
      </c>
      <c r="Y17" s="18">
        <f>'C завтраками| Bed and breakfast'!Y17</f>
        <v>31950</v>
      </c>
      <c r="Z17" s="18">
        <f>'C завтраками| Bed and breakfast'!Z17</f>
        <v>25950</v>
      </c>
      <c r="AA17" s="18">
        <f>'C завтраками| Bed and breakfast'!AA17</f>
        <v>25250</v>
      </c>
      <c r="AB17" s="18">
        <f>'C завтраками| Bed and breakfast'!AB17</f>
        <v>25250</v>
      </c>
      <c r="AC17" s="18">
        <f>'C завтраками| Bed and breakfast'!AC17</f>
        <v>25250</v>
      </c>
      <c r="AD17" s="18">
        <f>'C завтраками| Bed and breakfast'!AD17</f>
        <v>24550</v>
      </c>
      <c r="AE17" s="18">
        <f>'C завтраками| Bed and breakfast'!AE17</f>
        <v>24550</v>
      </c>
      <c r="AF17" s="18">
        <f>'C завтраками| Bed and breakfast'!AF17</f>
        <v>21950</v>
      </c>
      <c r="AG17" s="18">
        <f>'C завтраками| Bed and breakfast'!AG17</f>
        <v>21950</v>
      </c>
      <c r="AH17" s="18">
        <f>'C завтраками| Bed and breakfast'!AH17</f>
        <v>21950</v>
      </c>
      <c r="AI17" s="18">
        <f>'C завтраками| Bed and breakfast'!AI17</f>
        <v>21950</v>
      </c>
      <c r="AJ17" s="18">
        <f>'C завтраками| Bed and breakfast'!AJ17</f>
        <v>24750</v>
      </c>
      <c r="AK17" s="18">
        <f>'C завтраками| Bed and breakfast'!AK17</f>
        <v>24750</v>
      </c>
      <c r="AL17" s="18">
        <f>'C завтраками| Bed and breakfast'!AL17</f>
        <v>27450</v>
      </c>
      <c r="AM17" s="18">
        <f>'C завтраками| Bed and breakfast'!AM17</f>
        <v>27450</v>
      </c>
      <c r="AN17" s="18">
        <f>'C завтраками| Bed and breakfast'!AN17</f>
        <v>30450</v>
      </c>
      <c r="AO17" s="18">
        <f>'C завтраками| Bed and breakfast'!AO17</f>
        <v>30450</v>
      </c>
      <c r="AP17" s="18">
        <f>'C завтраками| Bed and breakfast'!AP17</f>
        <v>27450</v>
      </c>
      <c r="AQ17" s="18">
        <f>'C завтраками| Bed and breakfast'!AQ17</f>
        <v>27450</v>
      </c>
      <c r="AR17" s="18">
        <f>'C завтраками| Bed and breakfast'!AR17</f>
        <v>28950</v>
      </c>
      <c r="AS17" s="18">
        <f>'C завтраками| Bed and breakfast'!AS17</f>
        <v>28950</v>
      </c>
      <c r="AT17" s="18">
        <f>'C завтраками| Bed and breakfast'!AT17</f>
        <v>28950</v>
      </c>
      <c r="AU17" s="18">
        <f>'C завтраками| Bed and breakfast'!AU17</f>
        <v>28950</v>
      </c>
      <c r="AV17" s="18">
        <f>'C завтраками| Bed and breakfast'!AV17</f>
        <v>28950</v>
      </c>
      <c r="AW17" s="18">
        <f>'C завтраками| Bed and breakfast'!AW17</f>
        <v>28950</v>
      </c>
      <c r="AX17" s="18">
        <f>'C завтраками| Bed and breakfast'!AX17</f>
        <v>30450</v>
      </c>
      <c r="AY17" s="18">
        <f>'C завтраками| Bed and breakfast'!AY17</f>
        <v>30450</v>
      </c>
      <c r="AZ17" s="18">
        <f>'C завтраками| Bed and breakfast'!AZ17</f>
        <v>30450</v>
      </c>
      <c r="BA17" s="18">
        <f>'C завтраками| Bed and breakfast'!BA17</f>
        <v>27450</v>
      </c>
      <c r="BB17" s="18">
        <f>'C завтраками| Bed and breakfast'!BB17</f>
        <v>27450</v>
      </c>
      <c r="BC17" s="18">
        <f>'C завтраками| Bed and breakfast'!BC17</f>
        <v>27450</v>
      </c>
      <c r="BD17" s="18">
        <f>'C завтраками| Bed and breakfast'!BD17</f>
        <v>27450</v>
      </c>
      <c r="BE17" s="18">
        <f>'C завтраками| Bed and breakfast'!BE17</f>
        <v>27450</v>
      </c>
      <c r="BF17" s="18">
        <f>'C завтраками| Bed and breakfast'!BF17</f>
        <v>28950</v>
      </c>
      <c r="BG17" s="18">
        <f>'C завтраками| Bed and breakfast'!BG17</f>
        <v>28950</v>
      </c>
      <c r="BH17" s="18">
        <f>'C завтраками| Bed and breakfast'!BH17</f>
        <v>28950</v>
      </c>
      <c r="BI17" s="18">
        <f>'C завтраками| Bed and breakfast'!BI17</f>
        <v>31950</v>
      </c>
      <c r="BJ17" s="18">
        <f>'C завтраками| Bed and breakfast'!BJ17</f>
        <v>31950</v>
      </c>
      <c r="BK17" s="18">
        <f>'C завтраками| Bed and breakfast'!BK17</f>
        <v>31950</v>
      </c>
      <c r="BL17" s="18">
        <f>'C завтраками| Bed and breakfast'!BL17</f>
        <v>31950</v>
      </c>
      <c r="BM17" s="18">
        <f>'C завтраками| Bed and breakfast'!BM17</f>
        <v>31950</v>
      </c>
      <c r="BN17" s="18">
        <f>'C завтраками| Bed and breakfast'!BN17</f>
        <v>31950</v>
      </c>
      <c r="BO17" s="18">
        <f>'C завтраками| Bed and breakfast'!BO17</f>
        <v>34350</v>
      </c>
      <c r="BP17" s="18">
        <f>'C завтраками| Bed and breakfast'!BP17</f>
        <v>34350</v>
      </c>
      <c r="BQ17" s="18">
        <f>'C завтраками| Bed and breakfast'!BQ17</f>
        <v>38250</v>
      </c>
      <c r="BR17" s="18">
        <f>'C завтраками| Bed and breakfast'!BR17</f>
        <v>40750</v>
      </c>
      <c r="BS17" s="18">
        <f>'C завтраками| Bed and breakfast'!BS17</f>
        <v>40750</v>
      </c>
      <c r="BT17" s="18">
        <f>'C завтраками| Bed and breakfast'!BT17</f>
        <v>40750</v>
      </c>
      <c r="BU17" s="18">
        <f>'C завтраками| Bed and breakfast'!BU17</f>
        <v>40750</v>
      </c>
      <c r="BV17" s="18">
        <f>'C завтраками| Bed and breakfast'!BV17</f>
        <v>40750</v>
      </c>
      <c r="BW17" s="18">
        <f>'C завтраками| Bed and breakfast'!BW17</f>
        <v>31950</v>
      </c>
      <c r="BX17" s="18">
        <f>'C завтраками| Bed and breakfast'!BX17</f>
        <v>27450</v>
      </c>
      <c r="BY17" s="18">
        <f>'C завтраками| Bed and breakfast'!BY17</f>
        <v>27450</v>
      </c>
      <c r="BZ17" s="18">
        <f>'C завтраками| Bed and breakfast'!BZ17</f>
        <v>25950</v>
      </c>
      <c r="CA17" s="18">
        <f>'C завтраками| Bed and breakfast'!CA17</f>
        <v>25950</v>
      </c>
      <c r="CB17" s="18">
        <f>'C завтраками| Bed and breakfast'!CB17</f>
        <v>25950</v>
      </c>
      <c r="CC17" s="18">
        <f>'C завтраками| Bed and breakfast'!CC17</f>
        <v>27450</v>
      </c>
      <c r="CD17" s="18">
        <f>'C завтраками| Bed and breakfast'!CD17</f>
        <v>27450</v>
      </c>
      <c r="CE17" s="18">
        <f>'C завтраками| Bed and breakfast'!CE17</f>
        <v>27450</v>
      </c>
      <c r="CF17" s="18">
        <f>'C завтраками| Bed and breakfast'!CF17</f>
        <v>23850</v>
      </c>
      <c r="CG17" s="18">
        <f>'C завтраками| Bed and breakfast'!CG17</f>
        <v>18650</v>
      </c>
      <c r="CH17" s="18">
        <f>'C завтраками| Bed and breakfast'!CH17</f>
        <v>18650</v>
      </c>
      <c r="CI17" s="18">
        <f>'C завтраками| Bed and breakfast'!CI17</f>
        <v>18650</v>
      </c>
      <c r="CJ17" s="18">
        <f>'C завтраками| Bed and breakfast'!CJ17</f>
        <v>18650</v>
      </c>
      <c r="CK17" s="18">
        <f>'C завтраками| Bed and breakfast'!CK17</f>
        <v>18650</v>
      </c>
      <c r="CL17" s="18">
        <f>'C завтраками| Bed and breakfast'!CL17</f>
        <v>18650</v>
      </c>
      <c r="CM17" s="18">
        <f>'C завтраками| Bed and breakfast'!CM17</f>
        <v>18650</v>
      </c>
      <c r="CN17" s="18">
        <f>'C завтраками| Bed and breakfast'!CN17</f>
        <v>18650</v>
      </c>
      <c r="CO17" s="18">
        <f>'C завтраками| Bed and breakfast'!CO17</f>
        <v>18650</v>
      </c>
      <c r="CP17" s="18">
        <f>'C завтраками| Bed and breakfast'!CP17</f>
        <v>17950</v>
      </c>
      <c r="CQ17" s="18">
        <f>'C завтраками| Bed and breakfast'!CQ17</f>
        <v>17950</v>
      </c>
      <c r="CR17" s="18">
        <f>'C завтраками| Bed and breakfast'!CR17</f>
        <v>17950</v>
      </c>
      <c r="CS17" s="18">
        <f>'C завтраками| Bed and breakfast'!CS17</f>
        <v>17250</v>
      </c>
      <c r="CT17" s="18">
        <f>'C завтраками| Bed and breakfast'!CT17</f>
        <v>17250</v>
      </c>
      <c r="CU17" s="18">
        <f>'C завтраками| Bed and breakfast'!CU17</f>
        <v>17250</v>
      </c>
      <c r="CV17" s="18">
        <f>'C завтраками| Bed and breakfast'!CV17</f>
        <v>17250</v>
      </c>
      <c r="CW17" s="18">
        <f>'C завтраками| Bed and breakfast'!CW17</f>
        <v>17250</v>
      </c>
      <c r="CX17" s="18">
        <f>'C завтраками| Bed and breakfast'!CX17</f>
        <v>17250</v>
      </c>
      <c r="CY17" s="18">
        <f>'C завтраками| Bed and breakfast'!CY17</f>
        <v>17250</v>
      </c>
      <c r="CZ17" s="18">
        <f>'C завтраками| Bed and breakfast'!CZ17</f>
        <v>16550</v>
      </c>
      <c r="DA17" s="18">
        <f>'C завтраками| Bed and breakfast'!DA17</f>
        <v>16550</v>
      </c>
      <c r="DB17" s="18">
        <f>'C завтраками| Bed and breakfast'!DB17</f>
        <v>16550</v>
      </c>
      <c r="DC17" s="18">
        <f>'C завтраками| Bed and breakfast'!DC17</f>
        <v>14850</v>
      </c>
      <c r="DD17" s="18">
        <f>'C завтраками| Bed and breakfast'!DD17</f>
        <v>14850</v>
      </c>
      <c r="DE17" s="18">
        <f>'C завтраками| Bed and breakfast'!DE17</f>
        <v>14850</v>
      </c>
      <c r="DF17" s="18">
        <f>'C завтраками| Bed and breakfast'!DF17</f>
        <v>14850</v>
      </c>
      <c r="DG17" s="18">
        <f>'C завтраками| Bed and breakfast'!DG17</f>
        <v>14850</v>
      </c>
      <c r="DH17" s="18">
        <f>'C завтраками| Bed and breakfast'!DH17</f>
        <v>14350</v>
      </c>
      <c r="DI17" s="18">
        <f>'C завтраками| Bed and breakfast'!DI17</f>
        <v>14350</v>
      </c>
      <c r="DJ17" s="18">
        <f>'C завтраками| Bed and breakfast'!DJ17</f>
        <v>14350</v>
      </c>
      <c r="DK17" s="18">
        <f>'C завтраками| Bed and breakfast'!DK17</f>
        <v>14350</v>
      </c>
      <c r="DL17" s="18">
        <f>'C завтраками| Bed and breakfast'!DL17</f>
        <v>14350</v>
      </c>
      <c r="DM17" s="18">
        <f>'C завтраками| Bed and breakfast'!DM17</f>
        <v>14350</v>
      </c>
      <c r="DN17" s="18">
        <f>'C завтраками| Bed and breakfast'!DN17</f>
        <v>12350</v>
      </c>
      <c r="DO17" s="18">
        <f>'C завтраками| Bed and breakfast'!DO17</f>
        <v>12350</v>
      </c>
      <c r="DP17" s="18">
        <f>'C завтраками| Bed and breakfast'!DP17</f>
        <v>12350</v>
      </c>
      <c r="DQ17" s="18">
        <f>'C завтраками| Bed and breakfast'!DQ17</f>
        <v>12350</v>
      </c>
      <c r="DR17" s="18">
        <f>'C завтраками| Bed and breakfast'!DR17</f>
        <v>12350</v>
      </c>
      <c r="DS17" s="18">
        <f>'C завтраками| Bed and breakfast'!DS17</f>
        <v>12850</v>
      </c>
      <c r="DT17" s="18">
        <f>'C завтраками| Bed and breakfast'!DT17</f>
        <v>12850</v>
      </c>
      <c r="DU17" s="18">
        <f>'C завтраками| Bed and breakfast'!DU17</f>
        <v>12350</v>
      </c>
      <c r="DV17" s="18">
        <f>'C завтраками| Bed and breakfast'!DV17</f>
        <v>12350</v>
      </c>
      <c r="DW17" s="18">
        <f>'C завтраками| Bed and breakfast'!DW17</f>
        <v>12350</v>
      </c>
      <c r="DX17" s="18">
        <f>'C завтраками| Bed and breakfast'!DX17</f>
        <v>12350</v>
      </c>
      <c r="DY17" s="18">
        <f>'C завтраками| Bed and breakfast'!DY17</f>
        <v>12350</v>
      </c>
      <c r="DZ17" s="18">
        <f>'C завтраками| Bed and breakfast'!DZ17</f>
        <v>12850</v>
      </c>
      <c r="EA17" s="18">
        <f>'C завтраками| Bed and breakfast'!EA17</f>
        <v>12850</v>
      </c>
      <c r="EB17" s="18">
        <f>'C завтраками| Bed and breakfast'!EB17</f>
        <v>12350</v>
      </c>
      <c r="EC17" s="18">
        <f>'C завтраками| Bed and breakfast'!EC17</f>
        <v>12350</v>
      </c>
      <c r="ED17" s="18">
        <f>'C завтраками| Bed and breakfast'!ED17</f>
        <v>12350</v>
      </c>
      <c r="EE17" s="18">
        <f>'C завтраками| Bed and breakfast'!EE17</f>
        <v>12350</v>
      </c>
      <c r="EF17" s="18">
        <f>'C завтраками| Bed and breakfast'!EF17</f>
        <v>13350</v>
      </c>
    </row>
    <row r="18" spans="1:136">
      <c r="A18" s="10">
        <v>2</v>
      </c>
      <c r="B18" s="18">
        <f>'C завтраками| Bed and breakfast'!B18</f>
        <v>13000</v>
      </c>
      <c r="C18" s="18">
        <f>'C завтраками| Bed and breakfast'!C18</f>
        <v>13000</v>
      </c>
      <c r="D18" s="18">
        <f>'C завтраками| Bed and breakfast'!D18</f>
        <v>13300</v>
      </c>
      <c r="E18" s="18">
        <f>'C завтраками| Bed and breakfast'!E18</f>
        <v>13300</v>
      </c>
      <c r="F18" s="18">
        <f>'C завтраками| Bed and breakfast'!F18</f>
        <v>15400</v>
      </c>
      <c r="G18" s="18">
        <f>'C завтраками| Bed and breakfast'!G18</f>
        <v>15400</v>
      </c>
      <c r="H18" s="18">
        <f>'C завтраками| Bed and breakfast'!H18</f>
        <v>15400</v>
      </c>
      <c r="I18" s="18">
        <f>'C завтраками| Bed and breakfast'!I18</f>
        <v>16700</v>
      </c>
      <c r="J18" s="18">
        <f>'C завтраками| Bed and breakfast'!J18</f>
        <v>16700</v>
      </c>
      <c r="K18" s="18">
        <f>'C завтраками| Bed and breakfast'!K18</f>
        <v>18100</v>
      </c>
      <c r="L18" s="18">
        <f>'C завтраками| Bed and breakfast'!L18</f>
        <v>20700</v>
      </c>
      <c r="M18" s="18">
        <f>'C завтраками| Bed and breakfast'!M18</f>
        <v>18500</v>
      </c>
      <c r="N18" s="18">
        <f>'C завтраками| Bed and breakfast'!N18</f>
        <v>31900</v>
      </c>
      <c r="O18" s="18">
        <f>'C завтраками| Bed and breakfast'!O18</f>
        <v>36700</v>
      </c>
      <c r="P18" s="18">
        <f>'C завтраками| Bed and breakfast'!P18</f>
        <v>44500</v>
      </c>
      <c r="Q18" s="18">
        <f>'C завтраками| Bed and breakfast'!Q18</f>
        <v>44500</v>
      </c>
      <c r="R18" s="18">
        <f>'C завтраками| Bed and breakfast'!R18</f>
        <v>43200</v>
      </c>
      <c r="S18" s="18">
        <f>'C завтраками| Bed and breakfast'!S18</f>
        <v>43200</v>
      </c>
      <c r="T18" s="18">
        <f>'C завтраками| Bed and breakfast'!T18</f>
        <v>47000</v>
      </c>
      <c r="U18" s="18">
        <f>'C завтраками| Bed and breakfast'!U18</f>
        <v>47000</v>
      </c>
      <c r="V18" s="18">
        <f>'C завтраками| Bed and breakfast'!V18</f>
        <v>45500</v>
      </c>
      <c r="W18" s="18">
        <f>'C завтраками| Bed and breakfast'!W18</f>
        <v>45500</v>
      </c>
      <c r="X18" s="18">
        <f>'C завтраками| Bed and breakfast'!X18</f>
        <v>41900</v>
      </c>
      <c r="Y18" s="18">
        <f>'C завтраками| Bed and breakfast'!Y18</f>
        <v>33800</v>
      </c>
      <c r="Z18" s="18">
        <f>'C завтраками| Bed and breakfast'!Z18</f>
        <v>27800</v>
      </c>
      <c r="AA18" s="18">
        <f>'C завтраками| Bed and breakfast'!AA18</f>
        <v>27100</v>
      </c>
      <c r="AB18" s="18">
        <f>'C завтраками| Bed and breakfast'!AB18</f>
        <v>27100</v>
      </c>
      <c r="AC18" s="18">
        <f>'C завтраками| Bed and breakfast'!AC18</f>
        <v>27100</v>
      </c>
      <c r="AD18" s="18">
        <f>'C завтраками| Bed and breakfast'!AD18</f>
        <v>26400</v>
      </c>
      <c r="AE18" s="18">
        <f>'C завтраками| Bed and breakfast'!AE18</f>
        <v>26400</v>
      </c>
      <c r="AF18" s="18">
        <f>'C завтраками| Bed and breakfast'!AF18</f>
        <v>23800</v>
      </c>
      <c r="AG18" s="18">
        <f>'C завтраками| Bed and breakfast'!AG18</f>
        <v>23800</v>
      </c>
      <c r="AH18" s="18">
        <f>'C завтраками| Bed and breakfast'!AH18</f>
        <v>23800</v>
      </c>
      <c r="AI18" s="18">
        <f>'C завтраками| Bed and breakfast'!AI18</f>
        <v>23800</v>
      </c>
      <c r="AJ18" s="18">
        <f>'C завтраками| Bed and breakfast'!AJ18</f>
        <v>26600</v>
      </c>
      <c r="AK18" s="18">
        <f>'C завтраками| Bed and breakfast'!AK18</f>
        <v>26600</v>
      </c>
      <c r="AL18" s="18">
        <f>'C завтраками| Bed and breakfast'!AL18</f>
        <v>29300</v>
      </c>
      <c r="AM18" s="18">
        <f>'C завтраками| Bed and breakfast'!AM18</f>
        <v>29300</v>
      </c>
      <c r="AN18" s="18">
        <f>'C завтраками| Bed and breakfast'!AN18</f>
        <v>32300</v>
      </c>
      <c r="AO18" s="18">
        <f>'C завтраками| Bed and breakfast'!AO18</f>
        <v>32300</v>
      </c>
      <c r="AP18" s="18">
        <f>'C завтраками| Bed and breakfast'!AP18</f>
        <v>29300</v>
      </c>
      <c r="AQ18" s="18">
        <f>'C завтраками| Bed and breakfast'!AQ18</f>
        <v>29300</v>
      </c>
      <c r="AR18" s="18">
        <f>'C завтраками| Bed and breakfast'!AR18</f>
        <v>30800</v>
      </c>
      <c r="AS18" s="18">
        <f>'C завтраками| Bed and breakfast'!AS18</f>
        <v>30800</v>
      </c>
      <c r="AT18" s="18">
        <f>'C завтраками| Bed and breakfast'!AT18</f>
        <v>30800</v>
      </c>
      <c r="AU18" s="18">
        <f>'C завтраками| Bed and breakfast'!AU18</f>
        <v>30800</v>
      </c>
      <c r="AV18" s="18">
        <f>'C завтраками| Bed and breakfast'!AV18</f>
        <v>30800</v>
      </c>
      <c r="AW18" s="18">
        <f>'C завтраками| Bed and breakfast'!AW18</f>
        <v>30800</v>
      </c>
      <c r="AX18" s="18">
        <f>'C завтраками| Bed and breakfast'!AX18</f>
        <v>32300</v>
      </c>
      <c r="AY18" s="18">
        <f>'C завтраками| Bed and breakfast'!AY18</f>
        <v>32300</v>
      </c>
      <c r="AZ18" s="18">
        <f>'C завтраками| Bed and breakfast'!AZ18</f>
        <v>32300</v>
      </c>
      <c r="BA18" s="18">
        <f>'C завтраками| Bed and breakfast'!BA18</f>
        <v>29300</v>
      </c>
      <c r="BB18" s="18">
        <f>'C завтраками| Bed and breakfast'!BB18</f>
        <v>29300</v>
      </c>
      <c r="BC18" s="18">
        <f>'C завтраками| Bed and breakfast'!BC18</f>
        <v>29300</v>
      </c>
      <c r="BD18" s="18">
        <f>'C завтраками| Bed and breakfast'!BD18</f>
        <v>29300</v>
      </c>
      <c r="BE18" s="18">
        <f>'C завтраками| Bed and breakfast'!BE18</f>
        <v>29300</v>
      </c>
      <c r="BF18" s="18">
        <f>'C завтраками| Bed and breakfast'!BF18</f>
        <v>30800</v>
      </c>
      <c r="BG18" s="18">
        <f>'C завтраками| Bed and breakfast'!BG18</f>
        <v>30800</v>
      </c>
      <c r="BH18" s="18">
        <f>'C завтраками| Bed and breakfast'!BH18</f>
        <v>30800</v>
      </c>
      <c r="BI18" s="18">
        <f>'C завтраками| Bed and breakfast'!BI18</f>
        <v>33800</v>
      </c>
      <c r="BJ18" s="18">
        <f>'C завтраками| Bed and breakfast'!BJ18</f>
        <v>33800</v>
      </c>
      <c r="BK18" s="18">
        <f>'C завтраками| Bed and breakfast'!BK18</f>
        <v>33800</v>
      </c>
      <c r="BL18" s="18">
        <f>'C завтраками| Bed and breakfast'!BL18</f>
        <v>33800</v>
      </c>
      <c r="BM18" s="18">
        <f>'C завтраками| Bed and breakfast'!BM18</f>
        <v>33800</v>
      </c>
      <c r="BN18" s="18">
        <f>'C завтраками| Bed and breakfast'!BN18</f>
        <v>33800</v>
      </c>
      <c r="BO18" s="18">
        <f>'C завтраками| Bed and breakfast'!BO18</f>
        <v>36200</v>
      </c>
      <c r="BP18" s="18">
        <f>'C завтраками| Bed and breakfast'!BP18</f>
        <v>36200</v>
      </c>
      <c r="BQ18" s="18">
        <f>'C завтраками| Bed and breakfast'!BQ18</f>
        <v>40100</v>
      </c>
      <c r="BR18" s="18">
        <f>'C завтраками| Bed and breakfast'!BR18</f>
        <v>42600</v>
      </c>
      <c r="BS18" s="18">
        <f>'C завтраками| Bed and breakfast'!BS18</f>
        <v>42600</v>
      </c>
      <c r="BT18" s="18">
        <f>'C завтраками| Bed and breakfast'!BT18</f>
        <v>42600</v>
      </c>
      <c r="BU18" s="18">
        <f>'C завтраками| Bed and breakfast'!BU18</f>
        <v>42600</v>
      </c>
      <c r="BV18" s="18">
        <f>'C завтраками| Bed and breakfast'!BV18</f>
        <v>42600</v>
      </c>
      <c r="BW18" s="18">
        <f>'C завтраками| Bed and breakfast'!BW18</f>
        <v>33800</v>
      </c>
      <c r="BX18" s="18">
        <f>'C завтраками| Bed and breakfast'!BX18</f>
        <v>29300</v>
      </c>
      <c r="BY18" s="18">
        <f>'C завтраками| Bed and breakfast'!BY18</f>
        <v>29300</v>
      </c>
      <c r="BZ18" s="18">
        <f>'C завтраками| Bed and breakfast'!BZ18</f>
        <v>27800</v>
      </c>
      <c r="CA18" s="18">
        <f>'C завтраками| Bed and breakfast'!CA18</f>
        <v>27800</v>
      </c>
      <c r="CB18" s="18">
        <f>'C завтраками| Bed and breakfast'!CB18</f>
        <v>27800</v>
      </c>
      <c r="CC18" s="18">
        <f>'C завтраками| Bed and breakfast'!CC18</f>
        <v>29300</v>
      </c>
      <c r="CD18" s="18">
        <f>'C завтраками| Bed and breakfast'!CD18</f>
        <v>29300</v>
      </c>
      <c r="CE18" s="18">
        <f>'C завтраками| Bed and breakfast'!CE18</f>
        <v>29300</v>
      </c>
      <c r="CF18" s="18">
        <f>'C завтраками| Bed and breakfast'!CF18</f>
        <v>25700</v>
      </c>
      <c r="CG18" s="18">
        <f>'C завтраками| Bed and breakfast'!CG18</f>
        <v>20500</v>
      </c>
      <c r="CH18" s="18">
        <f>'C завтраками| Bed and breakfast'!CH18</f>
        <v>20500</v>
      </c>
      <c r="CI18" s="18">
        <f>'C завтраками| Bed and breakfast'!CI18</f>
        <v>20500</v>
      </c>
      <c r="CJ18" s="18">
        <f>'C завтраками| Bed and breakfast'!CJ18</f>
        <v>20500</v>
      </c>
      <c r="CK18" s="18">
        <f>'C завтраками| Bed and breakfast'!CK18</f>
        <v>20500</v>
      </c>
      <c r="CL18" s="18">
        <f>'C завтраками| Bed and breakfast'!CL18</f>
        <v>20500</v>
      </c>
      <c r="CM18" s="18">
        <f>'C завтраками| Bed and breakfast'!CM18</f>
        <v>20500</v>
      </c>
      <c r="CN18" s="18">
        <f>'C завтраками| Bed and breakfast'!CN18</f>
        <v>20500</v>
      </c>
      <c r="CO18" s="18">
        <f>'C завтраками| Bed and breakfast'!CO18</f>
        <v>20500</v>
      </c>
      <c r="CP18" s="18">
        <f>'C завтраками| Bed and breakfast'!CP18</f>
        <v>19800</v>
      </c>
      <c r="CQ18" s="18">
        <f>'C завтраками| Bed and breakfast'!CQ18</f>
        <v>19800</v>
      </c>
      <c r="CR18" s="18">
        <f>'C завтраками| Bed and breakfast'!CR18</f>
        <v>19800</v>
      </c>
      <c r="CS18" s="18">
        <f>'C завтраками| Bed and breakfast'!CS18</f>
        <v>19100</v>
      </c>
      <c r="CT18" s="18">
        <f>'C завтраками| Bed and breakfast'!CT18</f>
        <v>19100</v>
      </c>
      <c r="CU18" s="18">
        <f>'C завтраками| Bed and breakfast'!CU18</f>
        <v>19100</v>
      </c>
      <c r="CV18" s="18">
        <f>'C завтраками| Bed and breakfast'!CV18</f>
        <v>19100</v>
      </c>
      <c r="CW18" s="18">
        <f>'C завтраками| Bed and breakfast'!CW18</f>
        <v>19100</v>
      </c>
      <c r="CX18" s="18">
        <f>'C завтраками| Bed and breakfast'!CX18</f>
        <v>19100</v>
      </c>
      <c r="CY18" s="18">
        <f>'C завтраками| Bed and breakfast'!CY18</f>
        <v>19100</v>
      </c>
      <c r="CZ18" s="18">
        <f>'C завтраками| Bed and breakfast'!CZ18</f>
        <v>18400</v>
      </c>
      <c r="DA18" s="18">
        <f>'C завтраками| Bed and breakfast'!DA18</f>
        <v>18400</v>
      </c>
      <c r="DB18" s="18">
        <f>'C завтраками| Bed and breakfast'!DB18</f>
        <v>18400</v>
      </c>
      <c r="DC18" s="18">
        <f>'C завтраками| Bed and breakfast'!DC18</f>
        <v>16500</v>
      </c>
      <c r="DD18" s="18">
        <f>'C завтраками| Bed and breakfast'!DD18</f>
        <v>16500</v>
      </c>
      <c r="DE18" s="18">
        <f>'C завтраками| Bed and breakfast'!DE18</f>
        <v>16500</v>
      </c>
      <c r="DF18" s="18">
        <f>'C завтраками| Bed and breakfast'!DF18</f>
        <v>16500</v>
      </c>
      <c r="DG18" s="18">
        <f>'C завтраками| Bed and breakfast'!DG18</f>
        <v>16500</v>
      </c>
      <c r="DH18" s="18">
        <f>'C завтраками| Bed and breakfast'!DH18</f>
        <v>16000</v>
      </c>
      <c r="DI18" s="18">
        <f>'C завтраками| Bed and breakfast'!DI18</f>
        <v>16000</v>
      </c>
      <c r="DJ18" s="18">
        <f>'C завтраками| Bed and breakfast'!DJ18</f>
        <v>16000</v>
      </c>
      <c r="DK18" s="18">
        <f>'C завтраками| Bed and breakfast'!DK18</f>
        <v>16000</v>
      </c>
      <c r="DL18" s="18">
        <f>'C завтраками| Bed and breakfast'!DL18</f>
        <v>16000</v>
      </c>
      <c r="DM18" s="18">
        <f>'C завтраками| Bed and breakfast'!DM18</f>
        <v>16000</v>
      </c>
      <c r="DN18" s="18">
        <f>'C завтраками| Bed and breakfast'!DN18</f>
        <v>14000</v>
      </c>
      <c r="DO18" s="18">
        <f>'C завтраками| Bed and breakfast'!DO18</f>
        <v>14000</v>
      </c>
      <c r="DP18" s="18">
        <f>'C завтраками| Bed and breakfast'!DP18</f>
        <v>14000</v>
      </c>
      <c r="DQ18" s="18">
        <f>'C завтраками| Bed and breakfast'!DQ18</f>
        <v>14000</v>
      </c>
      <c r="DR18" s="18">
        <f>'C завтраками| Bed and breakfast'!DR18</f>
        <v>14000</v>
      </c>
      <c r="DS18" s="18">
        <f>'C завтраками| Bed and breakfast'!DS18</f>
        <v>14500</v>
      </c>
      <c r="DT18" s="18">
        <f>'C завтраками| Bed and breakfast'!DT18</f>
        <v>14500</v>
      </c>
      <c r="DU18" s="18">
        <f>'C завтраками| Bed and breakfast'!DU18</f>
        <v>14000</v>
      </c>
      <c r="DV18" s="18">
        <f>'C завтраками| Bed and breakfast'!DV18</f>
        <v>14000</v>
      </c>
      <c r="DW18" s="18">
        <f>'C завтраками| Bed and breakfast'!DW18</f>
        <v>14000</v>
      </c>
      <c r="DX18" s="18">
        <f>'C завтраками| Bed and breakfast'!DX18</f>
        <v>14000</v>
      </c>
      <c r="DY18" s="18">
        <f>'C завтраками| Bed and breakfast'!DY18</f>
        <v>14000</v>
      </c>
      <c r="DZ18" s="18">
        <f>'C завтраками| Bed and breakfast'!DZ18</f>
        <v>14500</v>
      </c>
      <c r="EA18" s="18">
        <f>'C завтраками| Bed and breakfast'!EA18</f>
        <v>14500</v>
      </c>
      <c r="EB18" s="18">
        <f>'C завтраками| Bed and breakfast'!EB18</f>
        <v>14000</v>
      </c>
      <c r="EC18" s="18">
        <f>'C завтраками| Bed and breakfast'!EC18</f>
        <v>14000</v>
      </c>
      <c r="ED18" s="18">
        <f>'C завтраками| Bed and breakfast'!ED18</f>
        <v>14000</v>
      </c>
      <c r="EE18" s="18">
        <f>'C завтраками| Bed and breakfast'!EE18</f>
        <v>14000</v>
      </c>
      <c r="EF18" s="18">
        <f>'C завтраками| Bed and breakfast'!EF18</f>
        <v>15000</v>
      </c>
    </row>
    <row r="19" spans="1:136">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'C завтраками| Bed and breakfast'!B20</f>
        <v>14500</v>
      </c>
      <c r="C20" s="18">
        <f>'C завтраками| Bed and breakfast'!C20</f>
        <v>14500</v>
      </c>
      <c r="D20" s="18">
        <f>'C завтраками| Bed and breakfast'!D20</f>
        <v>14800</v>
      </c>
      <c r="E20" s="18">
        <f>'C завтраками| Bed and breakfast'!E20</f>
        <v>14800</v>
      </c>
      <c r="F20" s="18">
        <f>'C завтраками| Bed and breakfast'!F20</f>
        <v>16900</v>
      </c>
      <c r="G20" s="18">
        <f>'C завтраками| Bed and breakfast'!G20</f>
        <v>16900</v>
      </c>
      <c r="H20" s="18">
        <f>'C завтраками| Bed and breakfast'!H20</f>
        <v>16900</v>
      </c>
      <c r="I20" s="18">
        <f>'C завтраками| Bed and breakfast'!I20</f>
        <v>18200</v>
      </c>
      <c r="J20" s="18">
        <f>'C завтраками| Bed and breakfast'!J20</f>
        <v>18200</v>
      </c>
      <c r="K20" s="18">
        <f>'C завтраками| Bed and breakfast'!K20</f>
        <v>19600</v>
      </c>
      <c r="L20" s="18">
        <f>'C завтраками| Bed and breakfast'!L20</f>
        <v>22200</v>
      </c>
      <c r="M20" s="18">
        <f>'C завтраками| Bed and breakfast'!M20</f>
        <v>20000</v>
      </c>
      <c r="N20" s="18">
        <f>'C завтраками| Bed and breakfast'!N20</f>
        <v>31400</v>
      </c>
      <c r="O20" s="18">
        <f>'C завтраками| Bed and breakfast'!O20</f>
        <v>36200</v>
      </c>
      <c r="P20" s="18">
        <f>'C завтраками| Bed and breakfast'!P20</f>
        <v>44000</v>
      </c>
      <c r="Q20" s="18">
        <f>'C завтраками| Bed and breakfast'!Q20</f>
        <v>44000</v>
      </c>
      <c r="R20" s="18">
        <f>'C завтраками| Bed and breakfast'!R20</f>
        <v>42700</v>
      </c>
      <c r="S20" s="18">
        <f>'C завтраками| Bed and breakfast'!S20</f>
        <v>42700</v>
      </c>
      <c r="T20" s="18">
        <f>'C завтраками| Bed and breakfast'!T20</f>
        <v>46500</v>
      </c>
      <c r="U20" s="18">
        <f>'C завтраками| Bed and breakfast'!U20</f>
        <v>46500</v>
      </c>
      <c r="V20" s="18">
        <f>'C завтраками| Bed and breakfast'!V20</f>
        <v>45000</v>
      </c>
      <c r="W20" s="18">
        <f>'C завтраками| Bed and breakfast'!W20</f>
        <v>45000</v>
      </c>
      <c r="X20" s="18">
        <f>'C завтраками| Bed and breakfast'!X20</f>
        <v>41400</v>
      </c>
      <c r="Y20" s="18">
        <f>'C завтраками| Bed and breakfast'!Y20</f>
        <v>33450</v>
      </c>
      <c r="Z20" s="18">
        <f>'C завтраками| Bed and breakfast'!Z20</f>
        <v>27450</v>
      </c>
      <c r="AA20" s="18">
        <f>'C завтраками| Bed and breakfast'!AA20</f>
        <v>26750</v>
      </c>
      <c r="AB20" s="18">
        <f>'C завтраками| Bed and breakfast'!AB20</f>
        <v>26750</v>
      </c>
      <c r="AC20" s="18">
        <f>'C завтраками| Bed and breakfast'!AC20</f>
        <v>26750</v>
      </c>
      <c r="AD20" s="18">
        <f>'C завтраками| Bed and breakfast'!AD20</f>
        <v>26050</v>
      </c>
      <c r="AE20" s="18">
        <f>'C завтраками| Bed and breakfast'!AE20</f>
        <v>26050</v>
      </c>
      <c r="AF20" s="18">
        <f>'C завтраками| Bed and breakfast'!AF20</f>
        <v>23450</v>
      </c>
      <c r="AG20" s="18">
        <f>'C завтраками| Bed and breakfast'!AG20</f>
        <v>23450</v>
      </c>
      <c r="AH20" s="18">
        <f>'C завтраками| Bed and breakfast'!AH20</f>
        <v>23450</v>
      </c>
      <c r="AI20" s="18">
        <f>'C завтраками| Bed and breakfast'!AI20</f>
        <v>23450</v>
      </c>
      <c r="AJ20" s="18">
        <f>'C завтраками| Bed and breakfast'!AJ20</f>
        <v>26250</v>
      </c>
      <c r="AK20" s="18">
        <f>'C завтраками| Bed and breakfast'!AK20</f>
        <v>26250</v>
      </c>
      <c r="AL20" s="18">
        <f>'C завтраками| Bed and breakfast'!AL20</f>
        <v>28950</v>
      </c>
      <c r="AM20" s="18">
        <f>'C завтраками| Bed and breakfast'!AM20</f>
        <v>28950</v>
      </c>
      <c r="AN20" s="18">
        <f>'C завтраками| Bed and breakfast'!AN20</f>
        <v>31950</v>
      </c>
      <c r="AO20" s="18">
        <f>'C завтраками| Bed and breakfast'!AO20</f>
        <v>31950</v>
      </c>
      <c r="AP20" s="18">
        <f>'C завтраками| Bed and breakfast'!AP20</f>
        <v>28950</v>
      </c>
      <c r="AQ20" s="18">
        <f>'C завтраками| Bed and breakfast'!AQ20</f>
        <v>28950</v>
      </c>
      <c r="AR20" s="18">
        <f>'C завтраками| Bed and breakfast'!AR20</f>
        <v>30450</v>
      </c>
      <c r="AS20" s="18">
        <f>'C завтраками| Bed and breakfast'!AS20</f>
        <v>30450</v>
      </c>
      <c r="AT20" s="18">
        <f>'C завтраками| Bed and breakfast'!AT20</f>
        <v>30450</v>
      </c>
      <c r="AU20" s="18">
        <f>'C завтраками| Bed and breakfast'!AU20</f>
        <v>30450</v>
      </c>
      <c r="AV20" s="18">
        <f>'C завтраками| Bed and breakfast'!AV20</f>
        <v>30450</v>
      </c>
      <c r="AW20" s="18">
        <f>'C завтраками| Bed and breakfast'!AW20</f>
        <v>30450</v>
      </c>
      <c r="AX20" s="18">
        <f>'C завтраками| Bed and breakfast'!AX20</f>
        <v>31950</v>
      </c>
      <c r="AY20" s="18">
        <f>'C завтраками| Bed and breakfast'!AY20</f>
        <v>31950</v>
      </c>
      <c r="AZ20" s="18">
        <f>'C завтраками| Bed and breakfast'!AZ20</f>
        <v>31950</v>
      </c>
      <c r="BA20" s="18">
        <f>'C завтраками| Bed and breakfast'!BA20</f>
        <v>28950</v>
      </c>
      <c r="BB20" s="18">
        <f>'C завтраками| Bed and breakfast'!BB20</f>
        <v>28950</v>
      </c>
      <c r="BC20" s="18">
        <f>'C завтраками| Bed and breakfast'!BC20</f>
        <v>28950</v>
      </c>
      <c r="BD20" s="18">
        <f>'C завтраками| Bed and breakfast'!BD20</f>
        <v>28950</v>
      </c>
      <c r="BE20" s="18">
        <f>'C завтраками| Bed and breakfast'!BE20</f>
        <v>28950</v>
      </c>
      <c r="BF20" s="18">
        <f>'C завтраками| Bed and breakfast'!BF20</f>
        <v>30450</v>
      </c>
      <c r="BG20" s="18">
        <f>'C завтраками| Bed and breakfast'!BG20</f>
        <v>30450</v>
      </c>
      <c r="BH20" s="18">
        <f>'C завтраками| Bed and breakfast'!BH20</f>
        <v>30450</v>
      </c>
      <c r="BI20" s="18">
        <f>'C завтраками| Bed and breakfast'!BI20</f>
        <v>33450</v>
      </c>
      <c r="BJ20" s="18">
        <f>'C завтраками| Bed and breakfast'!BJ20</f>
        <v>33450</v>
      </c>
      <c r="BK20" s="18">
        <f>'C завтраками| Bed and breakfast'!BK20</f>
        <v>33450</v>
      </c>
      <c r="BL20" s="18">
        <f>'C завтраками| Bed and breakfast'!BL20</f>
        <v>33450</v>
      </c>
      <c r="BM20" s="18">
        <f>'C завтраками| Bed and breakfast'!BM20</f>
        <v>33450</v>
      </c>
      <c r="BN20" s="18">
        <f>'C завтраками| Bed and breakfast'!BN20</f>
        <v>33450</v>
      </c>
      <c r="BO20" s="18">
        <f>'C завтраками| Bed and breakfast'!BO20</f>
        <v>35850</v>
      </c>
      <c r="BP20" s="18">
        <f>'C завтраками| Bed and breakfast'!BP20</f>
        <v>35850</v>
      </c>
      <c r="BQ20" s="18">
        <f>'C завтраками| Bed and breakfast'!BQ20</f>
        <v>39750</v>
      </c>
      <c r="BR20" s="18">
        <f>'C завтраками| Bed and breakfast'!BR20</f>
        <v>42250</v>
      </c>
      <c r="BS20" s="18">
        <f>'C завтраками| Bed and breakfast'!BS20</f>
        <v>42250</v>
      </c>
      <c r="BT20" s="18">
        <f>'C завтраками| Bed and breakfast'!BT20</f>
        <v>42250</v>
      </c>
      <c r="BU20" s="18">
        <f>'C завтраками| Bed and breakfast'!BU20</f>
        <v>42250</v>
      </c>
      <c r="BV20" s="18">
        <f>'C завтраками| Bed and breakfast'!BV20</f>
        <v>42250</v>
      </c>
      <c r="BW20" s="18">
        <f>'C завтраками| Bed and breakfast'!BW20</f>
        <v>33450</v>
      </c>
      <c r="BX20" s="18">
        <f>'C завтраками| Bed and breakfast'!BX20</f>
        <v>28950</v>
      </c>
      <c r="BY20" s="18">
        <f>'C завтраками| Bed and breakfast'!BY20</f>
        <v>28950</v>
      </c>
      <c r="BZ20" s="18">
        <f>'C завтраками| Bed and breakfast'!BZ20</f>
        <v>27450</v>
      </c>
      <c r="CA20" s="18">
        <f>'C завтраками| Bed and breakfast'!CA20</f>
        <v>27450</v>
      </c>
      <c r="CB20" s="18">
        <f>'C завтраками| Bed and breakfast'!CB20</f>
        <v>27450</v>
      </c>
      <c r="CC20" s="18">
        <f>'C завтраками| Bed and breakfast'!CC20</f>
        <v>28950</v>
      </c>
      <c r="CD20" s="18">
        <f>'C завтраками| Bed and breakfast'!CD20</f>
        <v>28950</v>
      </c>
      <c r="CE20" s="18">
        <f>'C завтраками| Bed and breakfast'!CE20</f>
        <v>28950</v>
      </c>
      <c r="CF20" s="18">
        <f>'C завтраками| Bed and breakfast'!CF20</f>
        <v>25350</v>
      </c>
      <c r="CG20" s="18">
        <f>'C завтраками| Bed and breakfast'!CG20</f>
        <v>20650</v>
      </c>
      <c r="CH20" s="18">
        <f>'C завтраками| Bed and breakfast'!CH20</f>
        <v>20650</v>
      </c>
      <c r="CI20" s="18">
        <f>'C завтраками| Bed and breakfast'!CI20</f>
        <v>20650</v>
      </c>
      <c r="CJ20" s="18">
        <f>'C завтраками| Bed and breakfast'!CJ20</f>
        <v>20650</v>
      </c>
      <c r="CK20" s="18">
        <f>'C завтраками| Bed and breakfast'!CK20</f>
        <v>20650</v>
      </c>
      <c r="CL20" s="18">
        <f>'C завтраками| Bed and breakfast'!CL20</f>
        <v>20650</v>
      </c>
      <c r="CM20" s="18">
        <f>'C завтраками| Bed and breakfast'!CM20</f>
        <v>20650</v>
      </c>
      <c r="CN20" s="18">
        <f>'C завтраками| Bed and breakfast'!CN20</f>
        <v>20650</v>
      </c>
      <c r="CO20" s="18">
        <f>'C завтраками| Bed and breakfast'!CO20</f>
        <v>20650</v>
      </c>
      <c r="CP20" s="18">
        <f>'C завтраками| Bed and breakfast'!CP20</f>
        <v>19950</v>
      </c>
      <c r="CQ20" s="18">
        <f>'C завтраками| Bed and breakfast'!CQ20</f>
        <v>19950</v>
      </c>
      <c r="CR20" s="18">
        <f>'C завтраками| Bed and breakfast'!CR20</f>
        <v>19950</v>
      </c>
      <c r="CS20" s="18">
        <f>'C завтраками| Bed and breakfast'!CS20</f>
        <v>19250</v>
      </c>
      <c r="CT20" s="18">
        <f>'C завтраками| Bed and breakfast'!CT20</f>
        <v>19250</v>
      </c>
      <c r="CU20" s="18">
        <f>'C завтраками| Bed and breakfast'!CU20</f>
        <v>19250</v>
      </c>
      <c r="CV20" s="18">
        <f>'C завтраками| Bed and breakfast'!CV20</f>
        <v>19250</v>
      </c>
      <c r="CW20" s="18">
        <f>'C завтраками| Bed and breakfast'!CW20</f>
        <v>19250</v>
      </c>
      <c r="CX20" s="18">
        <f>'C завтраками| Bed and breakfast'!CX20</f>
        <v>19250</v>
      </c>
      <c r="CY20" s="18">
        <f>'C завтраками| Bed and breakfast'!CY20</f>
        <v>19250</v>
      </c>
      <c r="CZ20" s="18">
        <f>'C завтраками| Bed and breakfast'!CZ20</f>
        <v>18550</v>
      </c>
      <c r="DA20" s="18">
        <f>'C завтраками| Bed and breakfast'!DA20</f>
        <v>18550</v>
      </c>
      <c r="DB20" s="18">
        <f>'C завтраками| Bed and breakfast'!DB20</f>
        <v>18550</v>
      </c>
      <c r="DC20" s="18">
        <f>'C завтраками| Bed and breakfast'!DC20</f>
        <v>17850</v>
      </c>
      <c r="DD20" s="18">
        <f>'C завтраками| Bed and breakfast'!DD20</f>
        <v>17850</v>
      </c>
      <c r="DE20" s="18">
        <f>'C завтраками| Bed and breakfast'!DE20</f>
        <v>17850</v>
      </c>
      <c r="DF20" s="18">
        <f>'C завтраками| Bed and breakfast'!DF20</f>
        <v>17850</v>
      </c>
      <c r="DG20" s="18">
        <f>'C завтраками| Bed and breakfast'!DG20</f>
        <v>17850</v>
      </c>
      <c r="DH20" s="18">
        <f>'C завтраками| Bed and breakfast'!DH20</f>
        <v>17350</v>
      </c>
      <c r="DI20" s="18">
        <f>'C завтраками| Bed and breakfast'!DI20</f>
        <v>17350</v>
      </c>
      <c r="DJ20" s="18">
        <f>'C завтраками| Bed and breakfast'!DJ20</f>
        <v>17350</v>
      </c>
      <c r="DK20" s="18">
        <f>'C завтраками| Bed and breakfast'!DK20</f>
        <v>17350</v>
      </c>
      <c r="DL20" s="18">
        <f>'C завтраками| Bed and breakfast'!DL20</f>
        <v>17350</v>
      </c>
      <c r="DM20" s="18">
        <f>'C завтраками| Bed and breakfast'!DM20</f>
        <v>17350</v>
      </c>
      <c r="DN20" s="18">
        <f>'C завтраками| Bed and breakfast'!DN20</f>
        <v>15350</v>
      </c>
      <c r="DO20" s="18">
        <f>'C завтраками| Bed and breakfast'!DO20</f>
        <v>15350</v>
      </c>
      <c r="DP20" s="18">
        <f>'C завтраками| Bed and breakfast'!DP20</f>
        <v>15350</v>
      </c>
      <c r="DQ20" s="18">
        <f>'C завтраками| Bed and breakfast'!DQ20</f>
        <v>15350</v>
      </c>
      <c r="DR20" s="18">
        <f>'C завтраками| Bed and breakfast'!DR20</f>
        <v>15350</v>
      </c>
      <c r="DS20" s="18">
        <f>'C завтраками| Bed and breakfast'!DS20</f>
        <v>15850</v>
      </c>
      <c r="DT20" s="18">
        <f>'C завтраками| Bed and breakfast'!DT20</f>
        <v>15850</v>
      </c>
      <c r="DU20" s="18">
        <f>'C завтраками| Bed and breakfast'!DU20</f>
        <v>15350</v>
      </c>
      <c r="DV20" s="18">
        <f>'C завтраками| Bed and breakfast'!DV20</f>
        <v>15350</v>
      </c>
      <c r="DW20" s="18">
        <f>'C завтраками| Bed and breakfast'!DW20</f>
        <v>15350</v>
      </c>
      <c r="DX20" s="18">
        <f>'C завтраками| Bed and breakfast'!DX20</f>
        <v>15350</v>
      </c>
      <c r="DY20" s="18">
        <f>'C завтраками| Bed and breakfast'!DY20</f>
        <v>15350</v>
      </c>
      <c r="DZ20" s="18">
        <f>'C завтраками| Bed and breakfast'!DZ20</f>
        <v>15850</v>
      </c>
      <c r="EA20" s="18">
        <f>'C завтраками| Bed and breakfast'!EA20</f>
        <v>15850</v>
      </c>
      <c r="EB20" s="18">
        <f>'C завтраками| Bed and breakfast'!EB20</f>
        <v>15350</v>
      </c>
      <c r="EC20" s="18">
        <f>'C завтраками| Bed and breakfast'!EC20</f>
        <v>15350</v>
      </c>
      <c r="ED20" s="18">
        <f>'C завтраками| Bed and breakfast'!ED20</f>
        <v>15350</v>
      </c>
      <c r="EE20" s="18">
        <f>'C завтраками| Bed and breakfast'!EE20</f>
        <v>15350</v>
      </c>
      <c r="EF20" s="18">
        <f>'C завтраками| Bed and breakfast'!EF20</f>
        <v>16350</v>
      </c>
    </row>
    <row r="21" spans="1:136">
      <c r="A21" s="10">
        <v>2</v>
      </c>
      <c r="B21" s="18">
        <f>'C завтраками| Bed and breakfast'!B21</f>
        <v>16000</v>
      </c>
      <c r="C21" s="18">
        <f>'C завтраками| Bed and breakfast'!C21</f>
        <v>16000</v>
      </c>
      <c r="D21" s="18">
        <f>'C завтраками| Bed and breakfast'!D21</f>
        <v>16300</v>
      </c>
      <c r="E21" s="18">
        <f>'C завтраками| Bed and breakfast'!E21</f>
        <v>16300</v>
      </c>
      <c r="F21" s="18">
        <f>'C завтраками| Bed and breakfast'!F21</f>
        <v>18400</v>
      </c>
      <c r="G21" s="18">
        <f>'C завтраками| Bed and breakfast'!G21</f>
        <v>18400</v>
      </c>
      <c r="H21" s="18">
        <f>'C завтраками| Bed and breakfast'!H21</f>
        <v>18400</v>
      </c>
      <c r="I21" s="18">
        <f>'C завтраками| Bed and breakfast'!I21</f>
        <v>19700</v>
      </c>
      <c r="J21" s="18">
        <f>'C завтраками| Bed and breakfast'!J21</f>
        <v>19700</v>
      </c>
      <c r="K21" s="18">
        <f>'C завтраками| Bed and breakfast'!K21</f>
        <v>21100</v>
      </c>
      <c r="L21" s="18">
        <f>'C завтраками| Bed and breakfast'!L21</f>
        <v>23700</v>
      </c>
      <c r="M21" s="18">
        <f>'C завтраками| Bed and breakfast'!M21</f>
        <v>21500</v>
      </c>
      <c r="N21" s="18">
        <f>'C завтраками| Bed and breakfast'!N21</f>
        <v>33400</v>
      </c>
      <c r="O21" s="18">
        <f>'C завтраками| Bed and breakfast'!O21</f>
        <v>38200</v>
      </c>
      <c r="P21" s="18">
        <f>'C завтраками| Bed and breakfast'!P21</f>
        <v>46000</v>
      </c>
      <c r="Q21" s="18">
        <f>'C завтраками| Bed and breakfast'!Q21</f>
        <v>46000</v>
      </c>
      <c r="R21" s="18">
        <f>'C завтраками| Bed and breakfast'!R21</f>
        <v>44700</v>
      </c>
      <c r="S21" s="18">
        <f>'C завтраками| Bed and breakfast'!S21</f>
        <v>44700</v>
      </c>
      <c r="T21" s="18">
        <f>'C завтраками| Bed and breakfast'!T21</f>
        <v>48500</v>
      </c>
      <c r="U21" s="18">
        <f>'C завтраками| Bed and breakfast'!U21</f>
        <v>48500</v>
      </c>
      <c r="V21" s="18">
        <f>'C завтраками| Bed and breakfast'!V21</f>
        <v>47000</v>
      </c>
      <c r="W21" s="18">
        <f>'C завтраками| Bed and breakfast'!W21</f>
        <v>47000</v>
      </c>
      <c r="X21" s="18">
        <f>'C завтраками| Bed and breakfast'!X21</f>
        <v>43400</v>
      </c>
      <c r="Y21" s="18">
        <f>'C завтраками| Bed and breakfast'!Y21</f>
        <v>35300</v>
      </c>
      <c r="Z21" s="18">
        <f>'C завтраками| Bed and breakfast'!Z21</f>
        <v>29300</v>
      </c>
      <c r="AA21" s="18">
        <f>'C завтраками| Bed and breakfast'!AA21</f>
        <v>28600</v>
      </c>
      <c r="AB21" s="18">
        <f>'C завтраками| Bed and breakfast'!AB21</f>
        <v>28600</v>
      </c>
      <c r="AC21" s="18">
        <f>'C завтраками| Bed and breakfast'!AC21</f>
        <v>28600</v>
      </c>
      <c r="AD21" s="18">
        <f>'C завтраками| Bed and breakfast'!AD21</f>
        <v>27900</v>
      </c>
      <c r="AE21" s="18">
        <f>'C завтраками| Bed and breakfast'!AE21</f>
        <v>27900</v>
      </c>
      <c r="AF21" s="18">
        <f>'C завтраками| Bed and breakfast'!AF21</f>
        <v>25300</v>
      </c>
      <c r="AG21" s="18">
        <f>'C завтраками| Bed and breakfast'!AG21</f>
        <v>25300</v>
      </c>
      <c r="AH21" s="18">
        <f>'C завтраками| Bed and breakfast'!AH21</f>
        <v>25300</v>
      </c>
      <c r="AI21" s="18">
        <f>'C завтраками| Bed and breakfast'!AI21</f>
        <v>25300</v>
      </c>
      <c r="AJ21" s="18">
        <f>'C завтраками| Bed and breakfast'!AJ21</f>
        <v>28100</v>
      </c>
      <c r="AK21" s="18">
        <f>'C завтраками| Bed and breakfast'!AK21</f>
        <v>28100</v>
      </c>
      <c r="AL21" s="18">
        <f>'C завтраками| Bed and breakfast'!AL21</f>
        <v>30800</v>
      </c>
      <c r="AM21" s="18">
        <f>'C завтраками| Bed and breakfast'!AM21</f>
        <v>30800</v>
      </c>
      <c r="AN21" s="18">
        <f>'C завтраками| Bed and breakfast'!AN21</f>
        <v>33800</v>
      </c>
      <c r="AO21" s="18">
        <f>'C завтраками| Bed and breakfast'!AO21</f>
        <v>33800</v>
      </c>
      <c r="AP21" s="18">
        <f>'C завтраками| Bed and breakfast'!AP21</f>
        <v>30800</v>
      </c>
      <c r="AQ21" s="18">
        <f>'C завтраками| Bed and breakfast'!AQ21</f>
        <v>30800</v>
      </c>
      <c r="AR21" s="18">
        <f>'C завтраками| Bed and breakfast'!AR21</f>
        <v>32300</v>
      </c>
      <c r="AS21" s="18">
        <f>'C завтраками| Bed and breakfast'!AS21</f>
        <v>32300</v>
      </c>
      <c r="AT21" s="18">
        <f>'C завтраками| Bed and breakfast'!AT21</f>
        <v>32300</v>
      </c>
      <c r="AU21" s="18">
        <f>'C завтраками| Bed and breakfast'!AU21</f>
        <v>32300</v>
      </c>
      <c r="AV21" s="18">
        <f>'C завтраками| Bed and breakfast'!AV21</f>
        <v>32300</v>
      </c>
      <c r="AW21" s="18">
        <f>'C завтраками| Bed and breakfast'!AW21</f>
        <v>32300</v>
      </c>
      <c r="AX21" s="18">
        <f>'C завтраками| Bed and breakfast'!AX21</f>
        <v>33800</v>
      </c>
      <c r="AY21" s="18">
        <f>'C завтраками| Bed and breakfast'!AY21</f>
        <v>33800</v>
      </c>
      <c r="AZ21" s="18">
        <f>'C завтраками| Bed and breakfast'!AZ21</f>
        <v>33800</v>
      </c>
      <c r="BA21" s="18">
        <f>'C завтраками| Bed and breakfast'!BA21</f>
        <v>30800</v>
      </c>
      <c r="BB21" s="18">
        <f>'C завтраками| Bed and breakfast'!BB21</f>
        <v>30800</v>
      </c>
      <c r="BC21" s="18">
        <f>'C завтраками| Bed and breakfast'!BC21</f>
        <v>30800</v>
      </c>
      <c r="BD21" s="18">
        <f>'C завтраками| Bed and breakfast'!BD21</f>
        <v>30800</v>
      </c>
      <c r="BE21" s="18">
        <f>'C завтраками| Bed and breakfast'!BE21</f>
        <v>30800</v>
      </c>
      <c r="BF21" s="18">
        <f>'C завтраками| Bed and breakfast'!BF21</f>
        <v>32300</v>
      </c>
      <c r="BG21" s="18">
        <f>'C завтраками| Bed and breakfast'!BG21</f>
        <v>32300</v>
      </c>
      <c r="BH21" s="18">
        <f>'C завтраками| Bed and breakfast'!BH21</f>
        <v>32300</v>
      </c>
      <c r="BI21" s="18">
        <f>'C завтраками| Bed and breakfast'!BI21</f>
        <v>35300</v>
      </c>
      <c r="BJ21" s="18">
        <f>'C завтраками| Bed and breakfast'!BJ21</f>
        <v>35300</v>
      </c>
      <c r="BK21" s="18">
        <f>'C завтраками| Bed and breakfast'!BK21</f>
        <v>35300</v>
      </c>
      <c r="BL21" s="18">
        <f>'C завтраками| Bed and breakfast'!BL21</f>
        <v>35300</v>
      </c>
      <c r="BM21" s="18">
        <f>'C завтраками| Bed and breakfast'!BM21</f>
        <v>35300</v>
      </c>
      <c r="BN21" s="18">
        <f>'C завтраками| Bed and breakfast'!BN21</f>
        <v>35300</v>
      </c>
      <c r="BO21" s="18">
        <f>'C завтраками| Bed and breakfast'!BO21</f>
        <v>37700</v>
      </c>
      <c r="BP21" s="18">
        <f>'C завтраками| Bed and breakfast'!BP21</f>
        <v>37700</v>
      </c>
      <c r="BQ21" s="18">
        <f>'C завтраками| Bed and breakfast'!BQ21</f>
        <v>41600</v>
      </c>
      <c r="BR21" s="18">
        <f>'C завтраками| Bed and breakfast'!BR21</f>
        <v>44100</v>
      </c>
      <c r="BS21" s="18">
        <f>'C завтраками| Bed and breakfast'!BS21</f>
        <v>44100</v>
      </c>
      <c r="BT21" s="18">
        <f>'C завтраками| Bed and breakfast'!BT21</f>
        <v>44100</v>
      </c>
      <c r="BU21" s="18">
        <f>'C завтраками| Bed and breakfast'!BU21</f>
        <v>44100</v>
      </c>
      <c r="BV21" s="18">
        <f>'C завтраками| Bed and breakfast'!BV21</f>
        <v>44100</v>
      </c>
      <c r="BW21" s="18">
        <f>'C завтраками| Bed and breakfast'!BW21</f>
        <v>35300</v>
      </c>
      <c r="BX21" s="18">
        <f>'C завтраками| Bed and breakfast'!BX21</f>
        <v>30800</v>
      </c>
      <c r="BY21" s="18">
        <f>'C завтраками| Bed and breakfast'!BY21</f>
        <v>30800</v>
      </c>
      <c r="BZ21" s="18">
        <f>'C завтраками| Bed and breakfast'!BZ21</f>
        <v>29300</v>
      </c>
      <c r="CA21" s="18">
        <f>'C завтраками| Bed and breakfast'!CA21</f>
        <v>29300</v>
      </c>
      <c r="CB21" s="18">
        <f>'C завтраками| Bed and breakfast'!CB21</f>
        <v>29300</v>
      </c>
      <c r="CC21" s="18">
        <f>'C завтраками| Bed and breakfast'!CC21</f>
        <v>30800</v>
      </c>
      <c r="CD21" s="18">
        <f>'C завтраками| Bed and breakfast'!CD21</f>
        <v>30800</v>
      </c>
      <c r="CE21" s="18">
        <f>'C завтраками| Bed and breakfast'!CE21</f>
        <v>30800</v>
      </c>
      <c r="CF21" s="18">
        <f>'C завтраками| Bed and breakfast'!CF21</f>
        <v>27200</v>
      </c>
      <c r="CG21" s="18">
        <f>'C завтраками| Bed and breakfast'!CG21</f>
        <v>22500</v>
      </c>
      <c r="CH21" s="18">
        <f>'C завтраками| Bed and breakfast'!CH21</f>
        <v>22500</v>
      </c>
      <c r="CI21" s="18">
        <f>'C завтраками| Bed and breakfast'!CI21</f>
        <v>22500</v>
      </c>
      <c r="CJ21" s="18">
        <f>'C завтраками| Bed and breakfast'!CJ21</f>
        <v>22500</v>
      </c>
      <c r="CK21" s="18">
        <f>'C завтраками| Bed and breakfast'!CK21</f>
        <v>22500</v>
      </c>
      <c r="CL21" s="18">
        <f>'C завтраками| Bed and breakfast'!CL21</f>
        <v>22500</v>
      </c>
      <c r="CM21" s="18">
        <f>'C завтраками| Bed and breakfast'!CM21</f>
        <v>22500</v>
      </c>
      <c r="CN21" s="18">
        <f>'C завтраками| Bed and breakfast'!CN21</f>
        <v>22500</v>
      </c>
      <c r="CO21" s="18">
        <f>'C завтраками| Bed and breakfast'!CO21</f>
        <v>22500</v>
      </c>
      <c r="CP21" s="18">
        <f>'C завтраками| Bed and breakfast'!CP21</f>
        <v>21800</v>
      </c>
      <c r="CQ21" s="18">
        <f>'C завтраками| Bed and breakfast'!CQ21</f>
        <v>21800</v>
      </c>
      <c r="CR21" s="18">
        <f>'C завтраками| Bed and breakfast'!CR21</f>
        <v>21800</v>
      </c>
      <c r="CS21" s="18">
        <f>'C завтраками| Bed and breakfast'!CS21</f>
        <v>21100</v>
      </c>
      <c r="CT21" s="18">
        <f>'C завтраками| Bed and breakfast'!CT21</f>
        <v>21100</v>
      </c>
      <c r="CU21" s="18">
        <f>'C завтраками| Bed and breakfast'!CU21</f>
        <v>21100</v>
      </c>
      <c r="CV21" s="18">
        <f>'C завтраками| Bed and breakfast'!CV21</f>
        <v>21100</v>
      </c>
      <c r="CW21" s="18">
        <f>'C завтраками| Bed and breakfast'!CW21</f>
        <v>21100</v>
      </c>
      <c r="CX21" s="18">
        <f>'C завтраками| Bed and breakfast'!CX21</f>
        <v>21100</v>
      </c>
      <c r="CY21" s="18">
        <f>'C завтраками| Bed and breakfast'!CY21</f>
        <v>21100</v>
      </c>
      <c r="CZ21" s="18">
        <f>'C завтраками| Bed and breakfast'!CZ21</f>
        <v>20400</v>
      </c>
      <c r="DA21" s="18">
        <f>'C завтраками| Bed and breakfast'!DA21</f>
        <v>20400</v>
      </c>
      <c r="DB21" s="18">
        <f>'C завтраками| Bed and breakfast'!DB21</f>
        <v>20400</v>
      </c>
      <c r="DC21" s="18">
        <f>'C завтраками| Bed and breakfast'!DC21</f>
        <v>19500</v>
      </c>
      <c r="DD21" s="18">
        <f>'C завтраками| Bed and breakfast'!DD21</f>
        <v>19500</v>
      </c>
      <c r="DE21" s="18">
        <f>'C завтраками| Bed and breakfast'!DE21</f>
        <v>19500</v>
      </c>
      <c r="DF21" s="18">
        <f>'C завтраками| Bed and breakfast'!DF21</f>
        <v>19500</v>
      </c>
      <c r="DG21" s="18">
        <f>'C завтраками| Bed and breakfast'!DG21</f>
        <v>19500</v>
      </c>
      <c r="DH21" s="18">
        <f>'C завтраками| Bed and breakfast'!DH21</f>
        <v>19000</v>
      </c>
      <c r="DI21" s="18">
        <f>'C завтраками| Bed and breakfast'!DI21</f>
        <v>19000</v>
      </c>
      <c r="DJ21" s="18">
        <f>'C завтраками| Bed and breakfast'!DJ21</f>
        <v>19000</v>
      </c>
      <c r="DK21" s="18">
        <f>'C завтраками| Bed and breakfast'!DK21</f>
        <v>19000</v>
      </c>
      <c r="DL21" s="18">
        <f>'C завтраками| Bed and breakfast'!DL21</f>
        <v>19000</v>
      </c>
      <c r="DM21" s="18">
        <f>'C завтраками| Bed and breakfast'!DM21</f>
        <v>19000</v>
      </c>
      <c r="DN21" s="18">
        <f>'C завтраками| Bed and breakfast'!DN21</f>
        <v>17000</v>
      </c>
      <c r="DO21" s="18">
        <f>'C завтраками| Bed and breakfast'!DO21</f>
        <v>17000</v>
      </c>
      <c r="DP21" s="18">
        <f>'C завтраками| Bed and breakfast'!DP21</f>
        <v>17000</v>
      </c>
      <c r="DQ21" s="18">
        <f>'C завтраками| Bed and breakfast'!DQ21</f>
        <v>17000</v>
      </c>
      <c r="DR21" s="18">
        <f>'C завтраками| Bed and breakfast'!DR21</f>
        <v>17000</v>
      </c>
      <c r="DS21" s="18">
        <f>'C завтраками| Bed and breakfast'!DS21</f>
        <v>17500</v>
      </c>
      <c r="DT21" s="18">
        <f>'C завтраками| Bed and breakfast'!DT21</f>
        <v>17500</v>
      </c>
      <c r="DU21" s="18">
        <f>'C завтраками| Bed and breakfast'!DU21</f>
        <v>17000</v>
      </c>
      <c r="DV21" s="18">
        <f>'C завтраками| Bed and breakfast'!DV21</f>
        <v>17000</v>
      </c>
      <c r="DW21" s="18">
        <f>'C завтраками| Bed and breakfast'!DW21</f>
        <v>17000</v>
      </c>
      <c r="DX21" s="18">
        <f>'C завтраками| Bed and breakfast'!DX21</f>
        <v>17000</v>
      </c>
      <c r="DY21" s="18">
        <f>'C завтраками| Bed and breakfast'!DY21</f>
        <v>17000</v>
      </c>
      <c r="DZ21" s="18">
        <f>'C завтраками| Bed and breakfast'!DZ21</f>
        <v>17500</v>
      </c>
      <c r="EA21" s="18">
        <f>'C завтраками| Bed and breakfast'!EA21</f>
        <v>17500</v>
      </c>
      <c r="EB21" s="18">
        <f>'C завтраками| Bed and breakfast'!EB21</f>
        <v>17000</v>
      </c>
      <c r="EC21" s="18">
        <f>'C завтраками| Bed and breakfast'!EC21</f>
        <v>17000</v>
      </c>
      <c r="ED21" s="18">
        <f>'C завтраками| Bed and breakfast'!ED21</f>
        <v>17000</v>
      </c>
      <c r="EE21" s="18">
        <f>'C завтраками| Bed and breakfast'!EE21</f>
        <v>17000</v>
      </c>
      <c r="EF21" s="18">
        <f>'C завтраками| Bed and breakfast'!EF21</f>
        <v>18000</v>
      </c>
    </row>
    <row r="22" spans="1:136">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'C завтраками| Bed and breakfast'!B23</f>
        <v>53500</v>
      </c>
      <c r="C23" s="18">
        <f>'C завтраками| Bed and breakfast'!C23</f>
        <v>53500</v>
      </c>
      <c r="D23" s="18">
        <f>'C завтраками| Bed and breakfast'!D23</f>
        <v>53800</v>
      </c>
      <c r="E23" s="18">
        <f>'C завтраками| Bed and breakfast'!E23</f>
        <v>53800</v>
      </c>
      <c r="F23" s="18">
        <f>'C завтраками| Bed and breakfast'!F23</f>
        <v>55900</v>
      </c>
      <c r="G23" s="18">
        <f>'C завтраками| Bed and breakfast'!G23</f>
        <v>55900</v>
      </c>
      <c r="H23" s="18">
        <f>'C завтраками| Bed and breakfast'!H23</f>
        <v>55900</v>
      </c>
      <c r="I23" s="18">
        <f>'C завтраками| Bed and breakfast'!I23</f>
        <v>57200</v>
      </c>
      <c r="J23" s="18">
        <f>'C завтраками| Bed and breakfast'!J23</f>
        <v>57200</v>
      </c>
      <c r="K23" s="18">
        <f>'C завтраками| Bed and breakfast'!K23</f>
        <v>58600</v>
      </c>
      <c r="L23" s="18">
        <f>'C завтраками| Bed and breakfast'!L23</f>
        <v>61200</v>
      </c>
      <c r="M23" s="18">
        <f>'C завтраками| Bed and breakfast'!M23</f>
        <v>59000</v>
      </c>
      <c r="N23" s="18">
        <f>'C завтраками| Bed and breakfast'!N23</f>
        <v>115900</v>
      </c>
      <c r="O23" s="18">
        <f>'C завтраками| Bed and breakfast'!O23</f>
        <v>120700</v>
      </c>
      <c r="P23" s="18">
        <f>'C завтраками| Bed and breakfast'!P23</f>
        <v>128500</v>
      </c>
      <c r="Q23" s="18">
        <f>'C завтраками| Bed and breakfast'!Q23</f>
        <v>128500</v>
      </c>
      <c r="R23" s="18">
        <f>'C завтраками| Bed and breakfast'!R23</f>
        <v>127200</v>
      </c>
      <c r="S23" s="18">
        <f>'C завтраками| Bed and breakfast'!S23</f>
        <v>127200</v>
      </c>
      <c r="T23" s="18">
        <f>'C завтраками| Bed and breakfast'!T23</f>
        <v>131000</v>
      </c>
      <c r="U23" s="18">
        <f>'C завтраками| Bed and breakfast'!U23</f>
        <v>131000</v>
      </c>
      <c r="V23" s="18">
        <f>'C завтраками| Bed and breakfast'!V23</f>
        <v>129500</v>
      </c>
      <c r="W23" s="18">
        <f>'C завтраками| Bed and breakfast'!W23</f>
        <v>129500</v>
      </c>
      <c r="X23" s="18">
        <f>'C завтраками| Bed and breakfast'!X23</f>
        <v>125900</v>
      </c>
      <c r="Y23" s="18">
        <f>'C завтраками| Bed and breakfast'!Y23</f>
        <v>88450</v>
      </c>
      <c r="Z23" s="18">
        <f>'C завтраками| Bed and breakfast'!Z23</f>
        <v>82450</v>
      </c>
      <c r="AA23" s="18">
        <f>'C завтраками| Bed and breakfast'!AA23</f>
        <v>81750</v>
      </c>
      <c r="AB23" s="18">
        <f>'C завтраками| Bed and breakfast'!AB23</f>
        <v>81750</v>
      </c>
      <c r="AC23" s="18">
        <f>'C завтраками| Bed and breakfast'!AC23</f>
        <v>81750</v>
      </c>
      <c r="AD23" s="18">
        <f>'C завтраками| Bed and breakfast'!AD23</f>
        <v>81050</v>
      </c>
      <c r="AE23" s="18">
        <f>'C завтраками| Bed and breakfast'!AE23</f>
        <v>81050</v>
      </c>
      <c r="AF23" s="18">
        <f>'C завтраками| Bed and breakfast'!AF23</f>
        <v>78450</v>
      </c>
      <c r="AG23" s="18">
        <f>'C завтраками| Bed and breakfast'!AG23</f>
        <v>78450</v>
      </c>
      <c r="AH23" s="18">
        <f>'C завтраками| Bed and breakfast'!AH23</f>
        <v>78450</v>
      </c>
      <c r="AI23" s="18">
        <f>'C завтраками| Bed and breakfast'!AI23</f>
        <v>78450</v>
      </c>
      <c r="AJ23" s="18">
        <f>'C завтраками| Bed and breakfast'!AJ23</f>
        <v>81250</v>
      </c>
      <c r="AK23" s="18">
        <f>'C завтраками| Bed and breakfast'!AK23</f>
        <v>81250</v>
      </c>
      <c r="AL23" s="18">
        <f>'C завтраками| Bed and breakfast'!AL23</f>
        <v>83950</v>
      </c>
      <c r="AM23" s="18">
        <f>'C завтраками| Bed and breakfast'!AM23</f>
        <v>83950</v>
      </c>
      <c r="AN23" s="18">
        <f>'C завтраками| Bed and breakfast'!AN23</f>
        <v>86950</v>
      </c>
      <c r="AO23" s="18">
        <f>'C завтраками| Bed and breakfast'!AO23</f>
        <v>86950</v>
      </c>
      <c r="AP23" s="18">
        <f>'C завтраками| Bed and breakfast'!AP23</f>
        <v>83950</v>
      </c>
      <c r="AQ23" s="18">
        <f>'C завтраками| Bed and breakfast'!AQ23</f>
        <v>83950</v>
      </c>
      <c r="AR23" s="18">
        <f>'C завтраками| Bed and breakfast'!AR23</f>
        <v>85450</v>
      </c>
      <c r="AS23" s="18">
        <f>'C завтраками| Bed and breakfast'!AS23</f>
        <v>85450</v>
      </c>
      <c r="AT23" s="18">
        <f>'C завтраками| Bed and breakfast'!AT23</f>
        <v>85450</v>
      </c>
      <c r="AU23" s="18">
        <f>'C завтраками| Bed and breakfast'!AU23</f>
        <v>85450</v>
      </c>
      <c r="AV23" s="18">
        <f>'C завтраками| Bed and breakfast'!AV23</f>
        <v>85450</v>
      </c>
      <c r="AW23" s="18">
        <f>'C завтраками| Bed and breakfast'!AW23</f>
        <v>85450</v>
      </c>
      <c r="AX23" s="18">
        <f>'C завтраками| Bed and breakfast'!AX23</f>
        <v>86950</v>
      </c>
      <c r="AY23" s="18">
        <f>'C завтраками| Bed and breakfast'!AY23</f>
        <v>86950</v>
      </c>
      <c r="AZ23" s="18">
        <f>'C завтраками| Bed and breakfast'!AZ23</f>
        <v>86950</v>
      </c>
      <c r="BA23" s="18">
        <f>'C завтраками| Bed and breakfast'!BA23</f>
        <v>83950</v>
      </c>
      <c r="BB23" s="18">
        <f>'C завтраками| Bed and breakfast'!BB23</f>
        <v>83950</v>
      </c>
      <c r="BC23" s="18">
        <f>'C завтраками| Bed and breakfast'!BC23</f>
        <v>83950</v>
      </c>
      <c r="BD23" s="18">
        <f>'C завтраками| Bed and breakfast'!BD23</f>
        <v>83950</v>
      </c>
      <c r="BE23" s="18">
        <f>'C завтраками| Bed and breakfast'!BE23</f>
        <v>83950</v>
      </c>
      <c r="BF23" s="18">
        <f>'C завтраками| Bed and breakfast'!BF23</f>
        <v>85450</v>
      </c>
      <c r="BG23" s="18">
        <f>'C завтраками| Bed and breakfast'!BG23</f>
        <v>85450</v>
      </c>
      <c r="BH23" s="18">
        <f>'C завтраками| Bed and breakfast'!BH23</f>
        <v>85450</v>
      </c>
      <c r="BI23" s="18">
        <f>'C завтраками| Bed and breakfast'!BI23</f>
        <v>88450</v>
      </c>
      <c r="BJ23" s="18">
        <f>'C завтраками| Bed and breakfast'!BJ23</f>
        <v>88450</v>
      </c>
      <c r="BK23" s="18">
        <f>'C завтраками| Bed and breakfast'!BK23</f>
        <v>88450</v>
      </c>
      <c r="BL23" s="18">
        <f>'C завтраками| Bed and breakfast'!BL23</f>
        <v>88450</v>
      </c>
      <c r="BM23" s="18">
        <f>'C завтраками| Bed and breakfast'!BM23</f>
        <v>88450</v>
      </c>
      <c r="BN23" s="18">
        <f>'C завтраками| Bed and breakfast'!BN23</f>
        <v>88450</v>
      </c>
      <c r="BO23" s="18">
        <f>'C завтраками| Bed and breakfast'!BO23</f>
        <v>90850</v>
      </c>
      <c r="BP23" s="18">
        <f>'C завтраками| Bed and breakfast'!BP23</f>
        <v>90850</v>
      </c>
      <c r="BQ23" s="18">
        <f>'C завтраками| Bed and breakfast'!BQ23</f>
        <v>94750</v>
      </c>
      <c r="BR23" s="18">
        <f>'C завтраками| Bed and breakfast'!BR23</f>
        <v>97250</v>
      </c>
      <c r="BS23" s="18">
        <f>'C завтраками| Bed and breakfast'!BS23</f>
        <v>97250</v>
      </c>
      <c r="BT23" s="18">
        <f>'C завтраками| Bed and breakfast'!BT23</f>
        <v>97250</v>
      </c>
      <c r="BU23" s="18">
        <f>'C завтраками| Bed and breakfast'!BU23</f>
        <v>97250</v>
      </c>
      <c r="BV23" s="18">
        <f>'C завтраками| Bed and breakfast'!BV23</f>
        <v>97250</v>
      </c>
      <c r="BW23" s="18">
        <f>'C завтраками| Bed and breakfast'!BW23</f>
        <v>88450</v>
      </c>
      <c r="BX23" s="18">
        <f>'C завтраками| Bed and breakfast'!BX23</f>
        <v>83950</v>
      </c>
      <c r="BY23" s="18">
        <f>'C завтраками| Bed and breakfast'!BY23</f>
        <v>83950</v>
      </c>
      <c r="BZ23" s="18">
        <f>'C завтраками| Bed and breakfast'!BZ23</f>
        <v>82450</v>
      </c>
      <c r="CA23" s="18">
        <f>'C завтраками| Bed and breakfast'!CA23</f>
        <v>82450</v>
      </c>
      <c r="CB23" s="18">
        <f>'C завтраками| Bed and breakfast'!CB23</f>
        <v>82450</v>
      </c>
      <c r="CC23" s="18">
        <f>'C завтраками| Bed and breakfast'!CC23</f>
        <v>83950</v>
      </c>
      <c r="CD23" s="18">
        <f>'C завтраками| Bed and breakfast'!CD23</f>
        <v>83950</v>
      </c>
      <c r="CE23" s="18">
        <f>'C завтраками| Bed and breakfast'!CE23</f>
        <v>83950</v>
      </c>
      <c r="CF23" s="18">
        <f>'C завтраками| Bed and breakfast'!CF23</f>
        <v>80350</v>
      </c>
      <c r="CG23" s="18">
        <f>'C завтраками| Bed and breakfast'!CG23</f>
        <v>67150</v>
      </c>
      <c r="CH23" s="18">
        <f>'C завтраками| Bed and breakfast'!CH23</f>
        <v>67150</v>
      </c>
      <c r="CI23" s="18">
        <f>'C завтраками| Bed and breakfast'!CI23</f>
        <v>67150</v>
      </c>
      <c r="CJ23" s="18">
        <f>'C завтраками| Bed and breakfast'!CJ23</f>
        <v>67150</v>
      </c>
      <c r="CK23" s="18">
        <f>'C завтраками| Bed and breakfast'!CK23</f>
        <v>67150</v>
      </c>
      <c r="CL23" s="18">
        <f>'C завтраками| Bed and breakfast'!CL23</f>
        <v>67150</v>
      </c>
      <c r="CM23" s="18">
        <f>'C завтраками| Bed and breakfast'!CM23</f>
        <v>67150</v>
      </c>
      <c r="CN23" s="18">
        <f>'C завтраками| Bed and breakfast'!CN23</f>
        <v>67150</v>
      </c>
      <c r="CO23" s="18">
        <f>'C завтраками| Bed and breakfast'!CO23</f>
        <v>67150</v>
      </c>
      <c r="CP23" s="18">
        <f>'C завтраками| Bed and breakfast'!CP23</f>
        <v>66450</v>
      </c>
      <c r="CQ23" s="18">
        <f>'C завтраками| Bed and breakfast'!CQ23</f>
        <v>66450</v>
      </c>
      <c r="CR23" s="18">
        <f>'C завтраками| Bed and breakfast'!CR23</f>
        <v>66450</v>
      </c>
      <c r="CS23" s="18">
        <f>'C завтраками| Bed and breakfast'!CS23</f>
        <v>65750</v>
      </c>
      <c r="CT23" s="18">
        <f>'C завтраками| Bed and breakfast'!CT23</f>
        <v>65750</v>
      </c>
      <c r="CU23" s="18">
        <f>'C завтраками| Bed and breakfast'!CU23</f>
        <v>65750</v>
      </c>
      <c r="CV23" s="18">
        <f>'C завтраками| Bed and breakfast'!CV23</f>
        <v>65750</v>
      </c>
      <c r="CW23" s="18">
        <f>'C завтраками| Bed and breakfast'!CW23</f>
        <v>65750</v>
      </c>
      <c r="CX23" s="18">
        <f>'C завтраками| Bed and breakfast'!CX23</f>
        <v>65750</v>
      </c>
      <c r="CY23" s="18">
        <f>'C завтраками| Bed and breakfast'!CY23</f>
        <v>65750</v>
      </c>
      <c r="CZ23" s="18">
        <f>'C завтраками| Bed and breakfast'!CZ23</f>
        <v>65050</v>
      </c>
      <c r="DA23" s="18">
        <f>'C завтраками| Bed and breakfast'!DA23</f>
        <v>65050</v>
      </c>
      <c r="DB23" s="18">
        <f>'C завтраками| Bed and breakfast'!DB23</f>
        <v>65050</v>
      </c>
      <c r="DC23" s="18">
        <f>'C завтраками| Bed and breakfast'!DC23</f>
        <v>59350</v>
      </c>
      <c r="DD23" s="18">
        <f>'C завтраками| Bed and breakfast'!DD23</f>
        <v>59350</v>
      </c>
      <c r="DE23" s="18">
        <f>'C завтраками| Bed and breakfast'!DE23</f>
        <v>59350</v>
      </c>
      <c r="DF23" s="18">
        <f>'C завтраками| Bed and breakfast'!DF23</f>
        <v>59350</v>
      </c>
      <c r="DG23" s="18">
        <f>'C завтраками| Bed and breakfast'!DG23</f>
        <v>59350</v>
      </c>
      <c r="DH23" s="18">
        <f>'C завтраками| Bed and breakfast'!DH23</f>
        <v>58850</v>
      </c>
      <c r="DI23" s="18">
        <f>'C завтраками| Bed and breakfast'!DI23</f>
        <v>58850</v>
      </c>
      <c r="DJ23" s="18">
        <f>'C завтраками| Bed and breakfast'!DJ23</f>
        <v>58850</v>
      </c>
      <c r="DK23" s="18">
        <f>'C завтраками| Bed and breakfast'!DK23</f>
        <v>58850</v>
      </c>
      <c r="DL23" s="18">
        <f>'C завтраками| Bed and breakfast'!DL23</f>
        <v>58850</v>
      </c>
      <c r="DM23" s="18">
        <f>'C завтраками| Bed and breakfast'!DM23</f>
        <v>58850</v>
      </c>
      <c r="DN23" s="18">
        <f>'C завтраками| Bed and breakfast'!DN23</f>
        <v>56850</v>
      </c>
      <c r="DO23" s="18">
        <f>'C завтраками| Bed and breakfast'!DO23</f>
        <v>56850</v>
      </c>
      <c r="DP23" s="18">
        <f>'C завтраками| Bed and breakfast'!DP23</f>
        <v>56850</v>
      </c>
      <c r="DQ23" s="18">
        <f>'C завтраками| Bed and breakfast'!DQ23</f>
        <v>56850</v>
      </c>
      <c r="DR23" s="18">
        <f>'C завтраками| Bed and breakfast'!DR23</f>
        <v>56850</v>
      </c>
      <c r="DS23" s="18">
        <f>'C завтраками| Bed and breakfast'!DS23</f>
        <v>57350</v>
      </c>
      <c r="DT23" s="18">
        <f>'C завтраками| Bed and breakfast'!DT23</f>
        <v>57350</v>
      </c>
      <c r="DU23" s="18">
        <f>'C завтраками| Bed and breakfast'!DU23</f>
        <v>56850</v>
      </c>
      <c r="DV23" s="18">
        <f>'C завтраками| Bed and breakfast'!DV23</f>
        <v>56850</v>
      </c>
      <c r="DW23" s="18">
        <f>'C завтраками| Bed and breakfast'!DW23</f>
        <v>56850</v>
      </c>
      <c r="DX23" s="18">
        <f>'C завтраками| Bed and breakfast'!DX23</f>
        <v>56850</v>
      </c>
      <c r="DY23" s="18">
        <f>'C завтраками| Bed and breakfast'!DY23</f>
        <v>56850</v>
      </c>
      <c r="DZ23" s="18">
        <f>'C завтраками| Bed and breakfast'!DZ23</f>
        <v>57350</v>
      </c>
      <c r="EA23" s="18">
        <f>'C завтраками| Bed and breakfast'!EA23</f>
        <v>57350</v>
      </c>
      <c r="EB23" s="18">
        <f>'C завтраками| Bed and breakfast'!EB23</f>
        <v>56850</v>
      </c>
      <c r="EC23" s="18">
        <f>'C завтраками| Bed and breakfast'!EC23</f>
        <v>56850</v>
      </c>
      <c r="ED23" s="18">
        <f>'C завтраками| Bed and breakfast'!ED23</f>
        <v>56850</v>
      </c>
      <c r="EE23" s="18">
        <f>'C завтраками| Bed and breakfast'!EE23</f>
        <v>56850</v>
      </c>
      <c r="EF23" s="18">
        <f>'C завтраками| Bed and breakfast'!EF23</f>
        <v>57850</v>
      </c>
    </row>
    <row r="24" spans="1:136" hidden="1">
      <c r="A24" s="16" t="s">
        <v>11</v>
      </c>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row>
    <row r="25" spans="1:136" hidden="1">
      <c r="A25" s="17" t="s">
        <v>12</v>
      </c>
      <c r="B25" s="18">
        <f>'C завтраками| Bed and breakfast'!B25</f>
        <v>0</v>
      </c>
      <c r="C25" s="18">
        <f>'C завтраками| Bed and breakfast'!C25</f>
        <v>0</v>
      </c>
      <c r="D25" s="18">
        <f>'C завтраками| Bed and breakfast'!D25</f>
        <v>0</v>
      </c>
      <c r="E25" s="18">
        <f>'C завтраками| Bed and breakfast'!E25</f>
        <v>0</v>
      </c>
      <c r="F25" s="18">
        <f>'C завтраками| Bed and breakfast'!F25</f>
        <v>0</v>
      </c>
      <c r="G25" s="18">
        <f>'C завтраками| Bed and breakfast'!G25</f>
        <v>0</v>
      </c>
      <c r="H25" s="18">
        <f>'C завтраками| Bed and breakfast'!H25</f>
        <v>0</v>
      </c>
      <c r="I25" s="18">
        <f>'C завтраками| Bed and breakfast'!I25</f>
        <v>0</v>
      </c>
      <c r="J25" s="18">
        <f>'C завтраками| Bed and breakfast'!J25</f>
        <v>0</v>
      </c>
      <c r="K25" s="18">
        <f>'C завтраками| Bed and breakfast'!K25</f>
        <v>0</v>
      </c>
      <c r="L25" s="18">
        <f>'C завтраками| Bed and breakfast'!L25</f>
        <v>0</v>
      </c>
      <c r="M25" s="18">
        <f>'C завтраками| Bed and breakfast'!M25</f>
        <v>0</v>
      </c>
      <c r="N25" s="18">
        <f>'C завтраками| Bed and breakfast'!N25</f>
        <v>0</v>
      </c>
      <c r="O25" s="18">
        <f>'C завтраками| Bed and breakfast'!O25</f>
        <v>0</v>
      </c>
      <c r="P25" s="18">
        <f>'C завтраками| Bed and breakfast'!P25</f>
        <v>0</v>
      </c>
      <c r="Q25" s="18">
        <f>'C завтраками| Bed and breakfast'!Q25</f>
        <v>0</v>
      </c>
      <c r="R25" s="18">
        <f>'C завтраками| Bed and breakfast'!R25</f>
        <v>0</v>
      </c>
      <c r="S25" s="18">
        <f>'C завтраками| Bed and breakfast'!S25</f>
        <v>0</v>
      </c>
      <c r="T25" s="18">
        <f>'C завтраками| Bed and breakfast'!T25</f>
        <v>0</v>
      </c>
      <c r="U25" s="18">
        <f>'C завтраками| Bed and breakfast'!U25</f>
        <v>0</v>
      </c>
      <c r="V25" s="18">
        <f>'C завтраками| Bed and breakfast'!V25</f>
        <v>0</v>
      </c>
      <c r="W25" s="18">
        <f>'C завтраками| Bed and breakfast'!W25</f>
        <v>0</v>
      </c>
      <c r="X25" s="18">
        <f>'C завтраками| Bed and breakfast'!X25</f>
        <v>0</v>
      </c>
      <c r="Y25" s="18">
        <f>'C завтраками| Bed and breakfast'!Y25</f>
        <v>0</v>
      </c>
      <c r="Z25" s="18">
        <f>'C завтраками| Bed and breakfast'!Z25</f>
        <v>0</v>
      </c>
      <c r="AA25" s="18">
        <f>'C завтраками| Bed and breakfast'!AA25</f>
        <v>0</v>
      </c>
      <c r="AB25" s="18">
        <f>'C завтраками| Bed and breakfast'!AB25</f>
        <v>0</v>
      </c>
      <c r="AC25" s="18">
        <f>'C завтраками| Bed and breakfast'!AC25</f>
        <v>0</v>
      </c>
      <c r="AD25" s="18">
        <f>'C завтраками| Bed and breakfast'!AD25</f>
        <v>0</v>
      </c>
      <c r="AE25" s="18">
        <f>'C завтраками| Bed and breakfast'!AE25</f>
        <v>0</v>
      </c>
      <c r="AF25" s="18">
        <f>'C завтраками| Bed and breakfast'!AF25</f>
        <v>0</v>
      </c>
      <c r="AG25" s="18">
        <f>'C завтраками| Bed and breakfast'!AG25</f>
        <v>0</v>
      </c>
      <c r="AH25" s="18">
        <f>'C завтраками| Bed and breakfast'!AH25</f>
        <v>0</v>
      </c>
      <c r="AI25" s="18">
        <f>'C завтраками| Bed and breakfast'!AI25</f>
        <v>0</v>
      </c>
      <c r="AJ25" s="18">
        <f>'C завтраками| Bed and breakfast'!AJ25</f>
        <v>0</v>
      </c>
      <c r="AK25" s="18">
        <f>'C завтраками| Bed and breakfast'!AK25</f>
        <v>0</v>
      </c>
      <c r="AL25" s="18">
        <f>'C завтраками| Bed and breakfast'!AL25</f>
        <v>0</v>
      </c>
      <c r="AM25" s="18">
        <f>'C завтраками| Bed and breakfast'!AM25</f>
        <v>0</v>
      </c>
      <c r="AN25" s="18">
        <f>'C завтраками| Bed and breakfast'!AN25</f>
        <v>0</v>
      </c>
      <c r="AO25" s="18">
        <f>'C завтраками| Bed and breakfast'!AO25</f>
        <v>0</v>
      </c>
      <c r="AP25" s="18">
        <f>'C завтраками| Bed and breakfast'!AP25</f>
        <v>0</v>
      </c>
      <c r="AQ25" s="18">
        <f>'C завтраками| Bed and breakfast'!AQ25</f>
        <v>0</v>
      </c>
      <c r="AR25" s="18">
        <f>'C завтраками| Bed and breakfast'!AR25</f>
        <v>0</v>
      </c>
      <c r="AS25" s="18">
        <f>'C завтраками| Bed and breakfast'!AS25</f>
        <v>0</v>
      </c>
      <c r="AT25" s="18">
        <f>'C завтраками| Bed and breakfast'!AT25</f>
        <v>0</v>
      </c>
      <c r="AU25" s="18">
        <f>'C завтраками| Bed and breakfast'!AU25</f>
        <v>0</v>
      </c>
      <c r="AV25" s="18">
        <f>'C завтраками| Bed and breakfast'!AV25</f>
        <v>0</v>
      </c>
      <c r="AW25" s="18">
        <f>'C завтраками| Bed and breakfast'!AW25</f>
        <v>0</v>
      </c>
      <c r="AX25" s="18">
        <f>'C завтраками| Bed and breakfast'!AX25</f>
        <v>0</v>
      </c>
      <c r="AY25" s="18">
        <f>'C завтраками| Bed and breakfast'!AY25</f>
        <v>0</v>
      </c>
      <c r="AZ25" s="18">
        <f>'C завтраками| Bed and breakfast'!AZ25</f>
        <v>0</v>
      </c>
      <c r="BA25" s="18">
        <f>'C завтраками| Bed and breakfast'!BA25</f>
        <v>0</v>
      </c>
      <c r="BB25" s="18">
        <f>'C завтраками| Bed and breakfast'!BB25</f>
        <v>0</v>
      </c>
      <c r="BC25" s="18">
        <f>'C завтраками| Bed and breakfast'!BC25</f>
        <v>0</v>
      </c>
      <c r="BD25" s="18">
        <f>'C завтраками| Bed and breakfast'!BD25</f>
        <v>0</v>
      </c>
      <c r="BE25" s="18">
        <f>'C завтраками| Bed and breakfast'!BE25</f>
        <v>0</v>
      </c>
      <c r="BF25" s="18">
        <f>'C завтраками| Bed and breakfast'!BF25</f>
        <v>0</v>
      </c>
      <c r="BG25" s="18">
        <f>'C завтраками| Bed and breakfast'!BG25</f>
        <v>0</v>
      </c>
      <c r="BH25" s="18">
        <f>'C завтраками| Bed and breakfast'!BH25</f>
        <v>0</v>
      </c>
      <c r="BI25" s="18">
        <f>'C завтраками| Bed and breakfast'!BI25</f>
        <v>0</v>
      </c>
      <c r="BJ25" s="18">
        <f>'C завтраками| Bed and breakfast'!BJ25</f>
        <v>0</v>
      </c>
      <c r="BK25" s="18">
        <f>'C завтраками| Bed and breakfast'!BK25</f>
        <v>0</v>
      </c>
      <c r="BL25" s="18">
        <f>'C завтраками| Bed and breakfast'!BL25</f>
        <v>0</v>
      </c>
      <c r="BM25" s="18">
        <f>'C завтраками| Bed and breakfast'!BM25</f>
        <v>0</v>
      </c>
      <c r="BN25" s="18">
        <f>'C завтраками| Bed and breakfast'!BN25</f>
        <v>0</v>
      </c>
      <c r="BO25" s="18">
        <f>'C завтраками| Bed and breakfast'!BO25</f>
        <v>0</v>
      </c>
      <c r="BP25" s="18">
        <f>'C завтраками| Bed and breakfast'!BP25</f>
        <v>0</v>
      </c>
      <c r="BQ25" s="18">
        <f>'C завтраками| Bed and breakfast'!BQ25</f>
        <v>0</v>
      </c>
      <c r="BR25" s="18">
        <f>'C завтраками| Bed and breakfast'!BR25</f>
        <v>0</v>
      </c>
      <c r="BS25" s="18">
        <f>'C завтраками| Bed and breakfast'!BS25</f>
        <v>0</v>
      </c>
      <c r="BT25" s="18">
        <f>'C завтраками| Bed and breakfast'!BT25</f>
        <v>0</v>
      </c>
      <c r="BU25" s="18">
        <f>'C завтраками| Bed and breakfast'!BU25</f>
        <v>0</v>
      </c>
      <c r="BV25" s="18">
        <f>'C завтраками| Bed and breakfast'!BV25</f>
        <v>0</v>
      </c>
      <c r="BW25" s="18">
        <f>'C завтраками| Bed and breakfast'!BW25</f>
        <v>0</v>
      </c>
      <c r="BX25" s="18">
        <f>'C завтраками| Bed and breakfast'!BX25</f>
        <v>0</v>
      </c>
      <c r="BY25" s="18">
        <f>'C завтраками| Bed and breakfast'!BY25</f>
        <v>0</v>
      </c>
      <c r="BZ25" s="18">
        <f>'C завтраками| Bed and breakfast'!BZ25</f>
        <v>0</v>
      </c>
      <c r="CA25" s="18">
        <f>'C завтраками| Bed and breakfast'!CA25</f>
        <v>0</v>
      </c>
      <c r="CB25" s="18">
        <f>'C завтраками| Bed and breakfast'!CB25</f>
        <v>0</v>
      </c>
      <c r="CC25" s="18">
        <f>'C завтраками| Bed and breakfast'!CC25</f>
        <v>0</v>
      </c>
      <c r="CD25" s="18">
        <f>'C завтраками| Bed and breakfast'!CD25</f>
        <v>0</v>
      </c>
      <c r="CE25" s="18">
        <f>'C завтраками| Bed and breakfast'!CE25</f>
        <v>0</v>
      </c>
      <c r="CF25" s="18">
        <f>'C завтраками| Bed and breakfast'!CF25</f>
        <v>0</v>
      </c>
      <c r="CG25" s="18">
        <f>'C завтраками| Bed and breakfast'!CG25</f>
        <v>0</v>
      </c>
      <c r="CH25" s="18">
        <f>'C завтраками| Bed and breakfast'!CH25</f>
        <v>0</v>
      </c>
      <c r="CI25" s="18">
        <f>'C завтраками| Bed and breakfast'!CI25</f>
        <v>0</v>
      </c>
      <c r="CJ25" s="18">
        <f>'C завтраками| Bed and breakfast'!CJ25</f>
        <v>0</v>
      </c>
      <c r="CK25" s="18">
        <f>'C завтраками| Bed and breakfast'!CK25</f>
        <v>0</v>
      </c>
      <c r="CL25" s="18">
        <f>'C завтраками| Bed and breakfast'!CL25</f>
        <v>0</v>
      </c>
      <c r="CM25" s="18">
        <f>'C завтраками| Bed and breakfast'!CM25</f>
        <v>0</v>
      </c>
      <c r="CN25" s="18">
        <f>'C завтраками| Bed and breakfast'!CN25</f>
        <v>0</v>
      </c>
      <c r="CO25" s="18">
        <f>'C завтраками| Bed and breakfast'!CO25</f>
        <v>0</v>
      </c>
      <c r="CP25" s="18">
        <f>'C завтраками| Bed and breakfast'!CP25</f>
        <v>0</v>
      </c>
      <c r="CQ25" s="18">
        <f>'C завтраками| Bed and breakfast'!CQ25</f>
        <v>0</v>
      </c>
      <c r="CR25" s="18">
        <f>'C завтраками| Bed and breakfast'!CR25</f>
        <v>0</v>
      </c>
      <c r="CS25" s="18">
        <f>'C завтраками| Bed and breakfast'!CS25</f>
        <v>0</v>
      </c>
      <c r="CT25" s="18">
        <f>'C завтраками| Bed and breakfast'!CT25</f>
        <v>0</v>
      </c>
      <c r="CU25" s="18">
        <f>'C завтраками| Bed and breakfast'!CU25</f>
        <v>0</v>
      </c>
      <c r="CV25" s="18">
        <f>'C завтраками| Bed and breakfast'!CV25</f>
        <v>0</v>
      </c>
      <c r="CW25" s="18">
        <f>'C завтраками| Bed and breakfast'!CW25</f>
        <v>0</v>
      </c>
      <c r="CX25" s="18">
        <f>'C завтраками| Bed and breakfast'!CX25</f>
        <v>0</v>
      </c>
      <c r="CY25" s="18">
        <f>'C завтраками| Bed and breakfast'!CY25</f>
        <v>0</v>
      </c>
      <c r="CZ25" s="18">
        <f>'C завтраками| Bed and breakfast'!CZ25</f>
        <v>0</v>
      </c>
      <c r="DA25" s="18">
        <f>'C завтраками| Bed and breakfast'!DA25</f>
        <v>0</v>
      </c>
      <c r="DB25" s="18">
        <f>'C завтраками| Bed and breakfast'!DB25</f>
        <v>0</v>
      </c>
      <c r="DC25" s="18">
        <f>'C завтраками| Bed and breakfast'!DC25</f>
        <v>0</v>
      </c>
      <c r="DD25" s="18">
        <f>'C завтраками| Bed and breakfast'!DD25</f>
        <v>0</v>
      </c>
      <c r="DE25" s="18">
        <f>'C завтраками| Bed and breakfast'!DE25</f>
        <v>0</v>
      </c>
      <c r="DF25" s="18">
        <f>'C завтраками| Bed and breakfast'!DF25</f>
        <v>0</v>
      </c>
      <c r="DG25" s="18">
        <f>'C завтраками| Bed and breakfast'!DG25</f>
        <v>0</v>
      </c>
      <c r="DH25" s="18">
        <f>'C завтраками| Bed and breakfast'!DH25</f>
        <v>0</v>
      </c>
      <c r="DI25" s="18">
        <f>'C завтраками| Bed and breakfast'!DI25</f>
        <v>0</v>
      </c>
      <c r="DJ25" s="18">
        <f>'C завтраками| Bed and breakfast'!DJ25</f>
        <v>0</v>
      </c>
      <c r="DK25" s="18">
        <f>'C завтраками| Bed and breakfast'!DK25</f>
        <v>0</v>
      </c>
      <c r="DL25" s="18">
        <f>'C завтраками| Bed and breakfast'!DL25</f>
        <v>0</v>
      </c>
      <c r="DM25" s="18">
        <f>'C завтраками| Bed and breakfast'!DM25</f>
        <v>0</v>
      </c>
      <c r="DN25" s="18">
        <f>'C завтраками| Bed and breakfast'!DN25</f>
        <v>0</v>
      </c>
      <c r="DO25" s="18">
        <f>'C завтраками| Bed and breakfast'!DO25</f>
        <v>0</v>
      </c>
      <c r="DP25" s="18">
        <f>'C завтраками| Bed and breakfast'!DP25</f>
        <v>0</v>
      </c>
      <c r="DQ25" s="18">
        <f>'C завтраками| Bed and breakfast'!DQ25</f>
        <v>0</v>
      </c>
      <c r="DR25" s="18">
        <f>'C завтраками| Bed and breakfast'!DR25</f>
        <v>0</v>
      </c>
      <c r="DS25" s="18">
        <f>'C завтраками| Bed and breakfast'!DS25</f>
        <v>0</v>
      </c>
      <c r="DT25" s="18">
        <f>'C завтраками| Bed and breakfast'!DT25</f>
        <v>0</v>
      </c>
      <c r="DU25" s="18">
        <f>'C завтраками| Bed and breakfast'!DU25</f>
        <v>0</v>
      </c>
      <c r="DV25" s="18">
        <f>'C завтраками| Bed and breakfast'!DV25</f>
        <v>0</v>
      </c>
      <c r="DW25" s="18">
        <f>'C завтраками| Bed and breakfast'!DW25</f>
        <v>0</v>
      </c>
      <c r="DX25" s="18">
        <f>'C завтраками| Bed and breakfast'!DX25</f>
        <v>0</v>
      </c>
      <c r="DY25" s="18">
        <f>'C завтраками| Bed and breakfast'!DY25</f>
        <v>0</v>
      </c>
      <c r="DZ25" s="18">
        <f>'C завтраками| Bed and breakfast'!DZ25</f>
        <v>0</v>
      </c>
      <c r="EA25" s="18">
        <f>'C завтраками| Bed and breakfast'!EA25</f>
        <v>0</v>
      </c>
      <c r="EB25" s="18">
        <f>'C завтраками| Bed and breakfast'!EB25</f>
        <v>0</v>
      </c>
      <c r="EC25" s="18">
        <f>'C завтраками| Bed and breakfast'!EC25</f>
        <v>0</v>
      </c>
      <c r="ED25" s="18">
        <f>'C завтраками| Bed and breakfast'!ED25</f>
        <v>0</v>
      </c>
      <c r="EE25" s="18">
        <f>'C завтраками| Bed and breakfast'!EE25</f>
        <v>0</v>
      </c>
      <c r="EF25" s="18">
        <f>'C завтраками| Bed and breakfast'!EF25</f>
        <v>0</v>
      </c>
    </row>
    <row r="26" spans="1:136" ht="26.25" customHeight="1">
      <c r="A26" s="27" t="s">
        <v>41</v>
      </c>
    </row>
    <row r="27" spans="1:136" s="190" customFormat="1" ht="21.75" customHeight="1">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9">
        <f t="shared" si="0"/>
        <v>46020</v>
      </c>
      <c r="O27" s="9">
        <f t="shared" si="0"/>
        <v>46021</v>
      </c>
      <c r="P27" s="9">
        <f t="shared" si="0"/>
        <v>46022</v>
      </c>
      <c r="Q27" s="9">
        <f t="shared" si="0"/>
        <v>46023</v>
      </c>
      <c r="R27" s="9">
        <f t="shared" si="0"/>
        <v>46024</v>
      </c>
      <c r="S27" s="9">
        <f t="shared" si="0"/>
        <v>46025</v>
      </c>
      <c r="T27" s="9">
        <f t="shared" si="0"/>
        <v>46026</v>
      </c>
      <c r="U27" s="9">
        <f t="shared" si="0"/>
        <v>46027</v>
      </c>
      <c r="V27" s="9">
        <f t="shared" si="0"/>
        <v>46028</v>
      </c>
      <c r="W27" s="9">
        <f t="shared" si="0"/>
        <v>46029</v>
      </c>
      <c r="X27" s="9">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9">
        <f t="shared" si="3"/>
        <v>46020</v>
      </c>
      <c r="O28" s="9">
        <f t="shared" si="3"/>
        <v>46021</v>
      </c>
      <c r="P28" s="9">
        <f t="shared" si="3"/>
        <v>46022</v>
      </c>
      <c r="Q28" s="9">
        <f t="shared" si="3"/>
        <v>46023</v>
      </c>
      <c r="R28" s="9">
        <f t="shared" si="3"/>
        <v>46024</v>
      </c>
      <c r="S28" s="9">
        <f t="shared" si="3"/>
        <v>46025</v>
      </c>
      <c r="T28" s="9">
        <f t="shared" si="3"/>
        <v>46026</v>
      </c>
      <c r="U28" s="9">
        <f t="shared" si="3"/>
        <v>46027</v>
      </c>
      <c r="V28" s="9">
        <f t="shared" si="3"/>
        <v>46028</v>
      </c>
      <c r="W28" s="9">
        <f t="shared" si="3"/>
        <v>46029</v>
      </c>
      <c r="X28" s="9">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30" t="s">
        <v>4</v>
      </c>
    </row>
    <row r="30" spans="1:136">
      <c r="A30" s="10">
        <v>1</v>
      </c>
      <c r="B30" s="18">
        <f t="shared" ref="B30:AG30" si="6">ROUNDUP(B8*0.8,)</f>
        <v>5600</v>
      </c>
      <c r="C30" s="18">
        <f t="shared" si="6"/>
        <v>5600</v>
      </c>
      <c r="D30" s="18">
        <f t="shared" si="6"/>
        <v>5840</v>
      </c>
      <c r="E30" s="18">
        <f t="shared" si="6"/>
        <v>5840</v>
      </c>
      <c r="F30" s="18">
        <f t="shared" si="6"/>
        <v>7520</v>
      </c>
      <c r="G30" s="18">
        <f t="shared" si="6"/>
        <v>7520</v>
      </c>
      <c r="H30" s="18">
        <f t="shared" si="6"/>
        <v>7520</v>
      </c>
      <c r="I30" s="18">
        <f t="shared" si="6"/>
        <v>8560</v>
      </c>
      <c r="J30" s="18">
        <f t="shared" si="6"/>
        <v>8560</v>
      </c>
      <c r="K30" s="18">
        <f t="shared" si="6"/>
        <v>9680</v>
      </c>
      <c r="L30" s="18">
        <f t="shared" si="6"/>
        <v>11760</v>
      </c>
      <c r="M30" s="18">
        <f t="shared" si="6"/>
        <v>10000</v>
      </c>
      <c r="N30" s="18">
        <f t="shared" si="6"/>
        <v>16720</v>
      </c>
      <c r="O30" s="18">
        <f t="shared" si="6"/>
        <v>20560</v>
      </c>
      <c r="P30" s="18">
        <f t="shared" si="6"/>
        <v>26800</v>
      </c>
      <c r="Q30" s="18">
        <f t="shared" si="6"/>
        <v>26800</v>
      </c>
      <c r="R30" s="18">
        <f t="shared" si="6"/>
        <v>25760</v>
      </c>
      <c r="S30" s="18">
        <f t="shared" si="6"/>
        <v>25760</v>
      </c>
      <c r="T30" s="18">
        <f t="shared" si="6"/>
        <v>28800</v>
      </c>
      <c r="U30" s="18">
        <f t="shared" si="6"/>
        <v>28800</v>
      </c>
      <c r="V30" s="18">
        <f t="shared" si="6"/>
        <v>27600</v>
      </c>
      <c r="W30" s="18">
        <f t="shared" si="6"/>
        <v>27600</v>
      </c>
      <c r="X30" s="18">
        <f t="shared" si="6"/>
        <v>24720</v>
      </c>
      <c r="Y30" s="18">
        <f t="shared" si="6"/>
        <v>18760</v>
      </c>
      <c r="Z30" s="18">
        <f t="shared" si="6"/>
        <v>13960</v>
      </c>
      <c r="AA30" s="18">
        <f t="shared" si="6"/>
        <v>13400</v>
      </c>
      <c r="AB30" s="18">
        <f t="shared" si="6"/>
        <v>13400</v>
      </c>
      <c r="AC30" s="18">
        <f t="shared" si="6"/>
        <v>13400</v>
      </c>
      <c r="AD30" s="18">
        <f t="shared" si="6"/>
        <v>12840</v>
      </c>
      <c r="AE30" s="18">
        <f t="shared" si="6"/>
        <v>12840</v>
      </c>
      <c r="AF30" s="18">
        <f t="shared" si="6"/>
        <v>10760</v>
      </c>
      <c r="AG30" s="18">
        <f t="shared" si="6"/>
        <v>10760</v>
      </c>
      <c r="AH30" s="18">
        <f t="shared" ref="AH30:CS30" si="7">ROUNDUP(AH8*0.8,)</f>
        <v>10760</v>
      </c>
      <c r="AI30" s="18">
        <f t="shared" si="7"/>
        <v>10760</v>
      </c>
      <c r="AJ30" s="18">
        <f t="shared" si="7"/>
        <v>13000</v>
      </c>
      <c r="AK30" s="18">
        <f t="shared" si="7"/>
        <v>13000</v>
      </c>
      <c r="AL30" s="18">
        <f t="shared" si="7"/>
        <v>15160</v>
      </c>
      <c r="AM30" s="18">
        <f t="shared" si="7"/>
        <v>15160</v>
      </c>
      <c r="AN30" s="18">
        <f t="shared" si="7"/>
        <v>17560</v>
      </c>
      <c r="AO30" s="18">
        <f t="shared" si="7"/>
        <v>17560</v>
      </c>
      <c r="AP30" s="18">
        <f t="shared" si="7"/>
        <v>15160</v>
      </c>
      <c r="AQ30" s="18">
        <f t="shared" si="7"/>
        <v>15160</v>
      </c>
      <c r="AR30" s="18">
        <f t="shared" si="7"/>
        <v>16360</v>
      </c>
      <c r="AS30" s="18">
        <f t="shared" si="7"/>
        <v>16360</v>
      </c>
      <c r="AT30" s="18">
        <f t="shared" si="7"/>
        <v>16360</v>
      </c>
      <c r="AU30" s="18">
        <f t="shared" si="7"/>
        <v>16360</v>
      </c>
      <c r="AV30" s="18">
        <f t="shared" si="7"/>
        <v>16360</v>
      </c>
      <c r="AW30" s="18">
        <f t="shared" si="7"/>
        <v>16360</v>
      </c>
      <c r="AX30" s="18">
        <f t="shared" si="7"/>
        <v>17560</v>
      </c>
      <c r="AY30" s="18">
        <f t="shared" si="7"/>
        <v>17560</v>
      </c>
      <c r="AZ30" s="18">
        <f t="shared" si="7"/>
        <v>17560</v>
      </c>
      <c r="BA30" s="18">
        <f t="shared" si="7"/>
        <v>15160</v>
      </c>
      <c r="BB30" s="18">
        <f t="shared" si="7"/>
        <v>15160</v>
      </c>
      <c r="BC30" s="18">
        <f t="shared" si="7"/>
        <v>15160</v>
      </c>
      <c r="BD30" s="18">
        <f t="shared" si="7"/>
        <v>15160</v>
      </c>
      <c r="BE30" s="18">
        <f t="shared" si="7"/>
        <v>15160</v>
      </c>
      <c r="BF30" s="18">
        <f t="shared" si="7"/>
        <v>16360</v>
      </c>
      <c r="BG30" s="18">
        <f t="shared" si="7"/>
        <v>16360</v>
      </c>
      <c r="BH30" s="18">
        <f t="shared" si="7"/>
        <v>16360</v>
      </c>
      <c r="BI30" s="18">
        <f t="shared" si="7"/>
        <v>18760</v>
      </c>
      <c r="BJ30" s="18">
        <f t="shared" si="7"/>
        <v>18760</v>
      </c>
      <c r="BK30" s="18">
        <f t="shared" si="7"/>
        <v>18760</v>
      </c>
      <c r="BL30" s="18">
        <f t="shared" si="7"/>
        <v>18760</v>
      </c>
      <c r="BM30" s="18">
        <f t="shared" si="7"/>
        <v>18760</v>
      </c>
      <c r="BN30" s="18">
        <f t="shared" si="7"/>
        <v>18760</v>
      </c>
      <c r="BO30" s="18">
        <f t="shared" si="7"/>
        <v>20680</v>
      </c>
      <c r="BP30" s="18">
        <f t="shared" si="7"/>
        <v>20680</v>
      </c>
      <c r="BQ30" s="18">
        <f t="shared" si="7"/>
        <v>23800</v>
      </c>
      <c r="BR30" s="18">
        <f t="shared" si="7"/>
        <v>25800</v>
      </c>
      <c r="BS30" s="18">
        <f t="shared" si="7"/>
        <v>25800</v>
      </c>
      <c r="BT30" s="18">
        <f t="shared" si="7"/>
        <v>25800</v>
      </c>
      <c r="BU30" s="18">
        <f t="shared" si="7"/>
        <v>25800</v>
      </c>
      <c r="BV30" s="18">
        <f t="shared" si="7"/>
        <v>25800</v>
      </c>
      <c r="BW30" s="18">
        <f t="shared" si="7"/>
        <v>18760</v>
      </c>
      <c r="BX30" s="18">
        <f t="shared" si="7"/>
        <v>15160</v>
      </c>
      <c r="BY30" s="18">
        <f t="shared" si="7"/>
        <v>15160</v>
      </c>
      <c r="BZ30" s="18">
        <f t="shared" si="7"/>
        <v>13960</v>
      </c>
      <c r="CA30" s="18">
        <f t="shared" si="7"/>
        <v>13960</v>
      </c>
      <c r="CB30" s="18">
        <f t="shared" si="7"/>
        <v>13960</v>
      </c>
      <c r="CC30" s="18">
        <f t="shared" si="7"/>
        <v>15160</v>
      </c>
      <c r="CD30" s="18">
        <f t="shared" si="7"/>
        <v>15160</v>
      </c>
      <c r="CE30" s="18">
        <f t="shared" si="7"/>
        <v>15160</v>
      </c>
      <c r="CF30" s="18">
        <f t="shared" si="7"/>
        <v>12280</v>
      </c>
      <c r="CG30" s="18">
        <f t="shared" si="7"/>
        <v>9720</v>
      </c>
      <c r="CH30" s="18">
        <f t="shared" si="7"/>
        <v>9720</v>
      </c>
      <c r="CI30" s="18">
        <f t="shared" si="7"/>
        <v>9720</v>
      </c>
      <c r="CJ30" s="18">
        <f t="shared" si="7"/>
        <v>9720</v>
      </c>
      <c r="CK30" s="18">
        <f t="shared" si="7"/>
        <v>9720</v>
      </c>
      <c r="CL30" s="18">
        <f t="shared" si="7"/>
        <v>9720</v>
      </c>
      <c r="CM30" s="18">
        <f t="shared" si="7"/>
        <v>9720</v>
      </c>
      <c r="CN30" s="18">
        <f t="shared" si="7"/>
        <v>9720</v>
      </c>
      <c r="CO30" s="18">
        <f t="shared" si="7"/>
        <v>9720</v>
      </c>
      <c r="CP30" s="18">
        <f t="shared" si="7"/>
        <v>9160</v>
      </c>
      <c r="CQ30" s="18">
        <f t="shared" si="7"/>
        <v>9160</v>
      </c>
      <c r="CR30" s="18">
        <f t="shared" si="7"/>
        <v>9160</v>
      </c>
      <c r="CS30" s="18">
        <f t="shared" si="7"/>
        <v>8600</v>
      </c>
      <c r="CT30" s="18">
        <f t="shared" ref="CT30:EF30" si="8">ROUNDUP(CT8*0.8,)</f>
        <v>8600</v>
      </c>
      <c r="CU30" s="18">
        <f t="shared" si="8"/>
        <v>8600</v>
      </c>
      <c r="CV30" s="18">
        <f t="shared" si="8"/>
        <v>8600</v>
      </c>
      <c r="CW30" s="18">
        <f t="shared" si="8"/>
        <v>8600</v>
      </c>
      <c r="CX30" s="18">
        <f t="shared" si="8"/>
        <v>8600</v>
      </c>
      <c r="CY30" s="18">
        <f t="shared" si="8"/>
        <v>8600</v>
      </c>
      <c r="CZ30" s="18">
        <f t="shared" si="8"/>
        <v>8040</v>
      </c>
      <c r="DA30" s="18">
        <f t="shared" si="8"/>
        <v>8040</v>
      </c>
      <c r="DB30" s="18">
        <f t="shared" si="8"/>
        <v>8040</v>
      </c>
      <c r="DC30" s="18">
        <f t="shared" si="8"/>
        <v>7480</v>
      </c>
      <c r="DD30" s="18">
        <f t="shared" si="8"/>
        <v>7480</v>
      </c>
      <c r="DE30" s="18">
        <f t="shared" si="8"/>
        <v>7480</v>
      </c>
      <c r="DF30" s="18">
        <f t="shared" si="8"/>
        <v>7480</v>
      </c>
      <c r="DG30" s="18">
        <f t="shared" si="8"/>
        <v>7480</v>
      </c>
      <c r="DH30" s="18">
        <f t="shared" si="8"/>
        <v>7080</v>
      </c>
      <c r="DI30" s="18">
        <f t="shared" si="8"/>
        <v>7080</v>
      </c>
      <c r="DJ30" s="18">
        <f t="shared" si="8"/>
        <v>7080</v>
      </c>
      <c r="DK30" s="18">
        <f t="shared" si="8"/>
        <v>7080</v>
      </c>
      <c r="DL30" s="18">
        <f t="shared" si="8"/>
        <v>7080</v>
      </c>
      <c r="DM30" s="18">
        <f t="shared" si="8"/>
        <v>7080</v>
      </c>
      <c r="DN30" s="18">
        <f t="shared" si="8"/>
        <v>5480</v>
      </c>
      <c r="DO30" s="18">
        <f t="shared" si="8"/>
        <v>5480</v>
      </c>
      <c r="DP30" s="18">
        <f t="shared" si="8"/>
        <v>5480</v>
      </c>
      <c r="DQ30" s="18">
        <f t="shared" si="8"/>
        <v>5480</v>
      </c>
      <c r="DR30" s="18">
        <f t="shared" si="8"/>
        <v>5480</v>
      </c>
      <c r="DS30" s="18">
        <f t="shared" si="8"/>
        <v>5880</v>
      </c>
      <c r="DT30" s="18">
        <f t="shared" si="8"/>
        <v>5880</v>
      </c>
      <c r="DU30" s="18">
        <f t="shared" si="8"/>
        <v>5480</v>
      </c>
      <c r="DV30" s="18">
        <f t="shared" si="8"/>
        <v>5480</v>
      </c>
      <c r="DW30" s="18">
        <f t="shared" si="8"/>
        <v>5480</v>
      </c>
      <c r="DX30" s="18">
        <f t="shared" si="8"/>
        <v>5480</v>
      </c>
      <c r="DY30" s="18">
        <f t="shared" si="8"/>
        <v>5480</v>
      </c>
      <c r="DZ30" s="18">
        <f t="shared" si="8"/>
        <v>5880</v>
      </c>
      <c r="EA30" s="18">
        <f t="shared" si="8"/>
        <v>5880</v>
      </c>
      <c r="EB30" s="18">
        <f t="shared" si="8"/>
        <v>5480</v>
      </c>
      <c r="EC30" s="18">
        <f t="shared" si="8"/>
        <v>5480</v>
      </c>
      <c r="ED30" s="18">
        <f t="shared" si="8"/>
        <v>5480</v>
      </c>
      <c r="EE30" s="18">
        <f t="shared" si="8"/>
        <v>5480</v>
      </c>
      <c r="EF30" s="18">
        <f t="shared" si="8"/>
        <v>6280</v>
      </c>
    </row>
    <row r="31" spans="1:136">
      <c r="A31" s="10">
        <v>2</v>
      </c>
      <c r="B31" s="18">
        <f t="shared" ref="B31:AG31" si="9">ROUNDUP(B9*0.8,)</f>
        <v>6800</v>
      </c>
      <c r="C31" s="18">
        <f t="shared" si="9"/>
        <v>6800</v>
      </c>
      <c r="D31" s="18">
        <f t="shared" si="9"/>
        <v>7040</v>
      </c>
      <c r="E31" s="18">
        <f t="shared" si="9"/>
        <v>7040</v>
      </c>
      <c r="F31" s="18">
        <f t="shared" si="9"/>
        <v>8720</v>
      </c>
      <c r="G31" s="18">
        <f t="shared" si="9"/>
        <v>8720</v>
      </c>
      <c r="H31" s="18">
        <f t="shared" si="9"/>
        <v>8720</v>
      </c>
      <c r="I31" s="18">
        <f t="shared" si="9"/>
        <v>9760</v>
      </c>
      <c r="J31" s="18">
        <f t="shared" si="9"/>
        <v>9760</v>
      </c>
      <c r="K31" s="18">
        <f t="shared" si="9"/>
        <v>10880</v>
      </c>
      <c r="L31" s="18">
        <f t="shared" si="9"/>
        <v>12960</v>
      </c>
      <c r="M31" s="18">
        <f t="shared" si="9"/>
        <v>11200</v>
      </c>
      <c r="N31" s="18">
        <f t="shared" si="9"/>
        <v>18320</v>
      </c>
      <c r="O31" s="18">
        <f t="shared" si="9"/>
        <v>22160</v>
      </c>
      <c r="P31" s="18">
        <f t="shared" si="9"/>
        <v>28400</v>
      </c>
      <c r="Q31" s="18">
        <f t="shared" si="9"/>
        <v>28400</v>
      </c>
      <c r="R31" s="18">
        <f t="shared" si="9"/>
        <v>27360</v>
      </c>
      <c r="S31" s="18">
        <f t="shared" si="9"/>
        <v>27360</v>
      </c>
      <c r="T31" s="18">
        <f t="shared" si="9"/>
        <v>30400</v>
      </c>
      <c r="U31" s="18">
        <f t="shared" si="9"/>
        <v>30400</v>
      </c>
      <c r="V31" s="18">
        <f t="shared" si="9"/>
        <v>29200</v>
      </c>
      <c r="W31" s="18">
        <f t="shared" si="9"/>
        <v>29200</v>
      </c>
      <c r="X31" s="18">
        <f t="shared" si="9"/>
        <v>26320</v>
      </c>
      <c r="Y31" s="18">
        <f t="shared" si="9"/>
        <v>20240</v>
      </c>
      <c r="Z31" s="18">
        <f t="shared" si="9"/>
        <v>15440</v>
      </c>
      <c r="AA31" s="18">
        <f t="shared" si="9"/>
        <v>14880</v>
      </c>
      <c r="AB31" s="18">
        <f t="shared" si="9"/>
        <v>14880</v>
      </c>
      <c r="AC31" s="18">
        <f t="shared" si="9"/>
        <v>14880</v>
      </c>
      <c r="AD31" s="18">
        <f t="shared" si="9"/>
        <v>14320</v>
      </c>
      <c r="AE31" s="18">
        <f t="shared" si="9"/>
        <v>14320</v>
      </c>
      <c r="AF31" s="18">
        <f t="shared" si="9"/>
        <v>12240</v>
      </c>
      <c r="AG31" s="18">
        <f t="shared" si="9"/>
        <v>12240</v>
      </c>
      <c r="AH31" s="18">
        <f t="shared" ref="AH31:CS31" si="10">ROUNDUP(AH9*0.8,)</f>
        <v>12240</v>
      </c>
      <c r="AI31" s="18">
        <f t="shared" si="10"/>
        <v>12240</v>
      </c>
      <c r="AJ31" s="18">
        <f t="shared" si="10"/>
        <v>14480</v>
      </c>
      <c r="AK31" s="18">
        <f t="shared" si="10"/>
        <v>14480</v>
      </c>
      <c r="AL31" s="18">
        <f t="shared" si="10"/>
        <v>16640</v>
      </c>
      <c r="AM31" s="18">
        <f t="shared" si="10"/>
        <v>16640</v>
      </c>
      <c r="AN31" s="18">
        <f t="shared" si="10"/>
        <v>19040</v>
      </c>
      <c r="AO31" s="18">
        <f t="shared" si="10"/>
        <v>19040</v>
      </c>
      <c r="AP31" s="18">
        <f t="shared" si="10"/>
        <v>16640</v>
      </c>
      <c r="AQ31" s="18">
        <f t="shared" si="10"/>
        <v>16640</v>
      </c>
      <c r="AR31" s="18">
        <f t="shared" si="10"/>
        <v>17840</v>
      </c>
      <c r="AS31" s="18">
        <f t="shared" si="10"/>
        <v>17840</v>
      </c>
      <c r="AT31" s="18">
        <f t="shared" si="10"/>
        <v>17840</v>
      </c>
      <c r="AU31" s="18">
        <f t="shared" si="10"/>
        <v>17840</v>
      </c>
      <c r="AV31" s="18">
        <f t="shared" si="10"/>
        <v>17840</v>
      </c>
      <c r="AW31" s="18">
        <f t="shared" si="10"/>
        <v>17840</v>
      </c>
      <c r="AX31" s="18">
        <f t="shared" si="10"/>
        <v>19040</v>
      </c>
      <c r="AY31" s="18">
        <f t="shared" si="10"/>
        <v>19040</v>
      </c>
      <c r="AZ31" s="18">
        <f t="shared" si="10"/>
        <v>19040</v>
      </c>
      <c r="BA31" s="18">
        <f t="shared" si="10"/>
        <v>16640</v>
      </c>
      <c r="BB31" s="18">
        <f t="shared" si="10"/>
        <v>16640</v>
      </c>
      <c r="BC31" s="18">
        <f t="shared" si="10"/>
        <v>16640</v>
      </c>
      <c r="BD31" s="18">
        <f t="shared" si="10"/>
        <v>16640</v>
      </c>
      <c r="BE31" s="18">
        <f t="shared" si="10"/>
        <v>16640</v>
      </c>
      <c r="BF31" s="18">
        <f t="shared" si="10"/>
        <v>17840</v>
      </c>
      <c r="BG31" s="18">
        <f t="shared" si="10"/>
        <v>17840</v>
      </c>
      <c r="BH31" s="18">
        <f t="shared" si="10"/>
        <v>17840</v>
      </c>
      <c r="BI31" s="18">
        <f t="shared" si="10"/>
        <v>20240</v>
      </c>
      <c r="BJ31" s="18">
        <f t="shared" si="10"/>
        <v>20240</v>
      </c>
      <c r="BK31" s="18">
        <f t="shared" si="10"/>
        <v>20240</v>
      </c>
      <c r="BL31" s="18">
        <f t="shared" si="10"/>
        <v>20240</v>
      </c>
      <c r="BM31" s="18">
        <f t="shared" si="10"/>
        <v>20240</v>
      </c>
      <c r="BN31" s="18">
        <f t="shared" si="10"/>
        <v>20240</v>
      </c>
      <c r="BO31" s="18">
        <f t="shared" si="10"/>
        <v>22160</v>
      </c>
      <c r="BP31" s="18">
        <f t="shared" si="10"/>
        <v>22160</v>
      </c>
      <c r="BQ31" s="18">
        <f t="shared" si="10"/>
        <v>25280</v>
      </c>
      <c r="BR31" s="18">
        <f t="shared" si="10"/>
        <v>27280</v>
      </c>
      <c r="BS31" s="18">
        <f t="shared" si="10"/>
        <v>27280</v>
      </c>
      <c r="BT31" s="18">
        <f t="shared" si="10"/>
        <v>27280</v>
      </c>
      <c r="BU31" s="18">
        <f t="shared" si="10"/>
        <v>27280</v>
      </c>
      <c r="BV31" s="18">
        <f t="shared" si="10"/>
        <v>27280</v>
      </c>
      <c r="BW31" s="18">
        <f t="shared" si="10"/>
        <v>20240</v>
      </c>
      <c r="BX31" s="18">
        <f t="shared" si="10"/>
        <v>16640</v>
      </c>
      <c r="BY31" s="18">
        <f t="shared" si="10"/>
        <v>16640</v>
      </c>
      <c r="BZ31" s="18">
        <f t="shared" si="10"/>
        <v>15440</v>
      </c>
      <c r="CA31" s="18">
        <f t="shared" si="10"/>
        <v>15440</v>
      </c>
      <c r="CB31" s="18">
        <f t="shared" si="10"/>
        <v>15440</v>
      </c>
      <c r="CC31" s="18">
        <f t="shared" si="10"/>
        <v>16640</v>
      </c>
      <c r="CD31" s="18">
        <f t="shared" si="10"/>
        <v>16640</v>
      </c>
      <c r="CE31" s="18">
        <f t="shared" si="10"/>
        <v>16640</v>
      </c>
      <c r="CF31" s="18">
        <f t="shared" si="10"/>
        <v>13760</v>
      </c>
      <c r="CG31" s="18">
        <f t="shared" si="10"/>
        <v>11200</v>
      </c>
      <c r="CH31" s="18">
        <f t="shared" si="10"/>
        <v>11200</v>
      </c>
      <c r="CI31" s="18">
        <f t="shared" si="10"/>
        <v>11200</v>
      </c>
      <c r="CJ31" s="18">
        <f t="shared" si="10"/>
        <v>11200</v>
      </c>
      <c r="CK31" s="18">
        <f t="shared" si="10"/>
        <v>11200</v>
      </c>
      <c r="CL31" s="18">
        <f t="shared" si="10"/>
        <v>11200</v>
      </c>
      <c r="CM31" s="18">
        <f t="shared" si="10"/>
        <v>11200</v>
      </c>
      <c r="CN31" s="18">
        <f t="shared" si="10"/>
        <v>11200</v>
      </c>
      <c r="CO31" s="18">
        <f t="shared" si="10"/>
        <v>11200</v>
      </c>
      <c r="CP31" s="18">
        <f t="shared" si="10"/>
        <v>10640</v>
      </c>
      <c r="CQ31" s="18">
        <f t="shared" si="10"/>
        <v>10640</v>
      </c>
      <c r="CR31" s="18">
        <f t="shared" si="10"/>
        <v>10640</v>
      </c>
      <c r="CS31" s="18">
        <f t="shared" si="10"/>
        <v>10080</v>
      </c>
      <c r="CT31" s="18">
        <f t="shared" ref="CT31:EF31" si="11">ROUNDUP(CT9*0.8,)</f>
        <v>10080</v>
      </c>
      <c r="CU31" s="18">
        <f t="shared" si="11"/>
        <v>10080</v>
      </c>
      <c r="CV31" s="18">
        <f t="shared" si="11"/>
        <v>10080</v>
      </c>
      <c r="CW31" s="18">
        <f t="shared" si="11"/>
        <v>10080</v>
      </c>
      <c r="CX31" s="18">
        <f t="shared" si="11"/>
        <v>10080</v>
      </c>
      <c r="CY31" s="18">
        <f t="shared" si="11"/>
        <v>10080</v>
      </c>
      <c r="CZ31" s="18">
        <f t="shared" si="11"/>
        <v>9520</v>
      </c>
      <c r="DA31" s="18">
        <f t="shared" si="11"/>
        <v>9520</v>
      </c>
      <c r="DB31" s="18">
        <f t="shared" si="11"/>
        <v>9520</v>
      </c>
      <c r="DC31" s="18">
        <f t="shared" si="11"/>
        <v>8800</v>
      </c>
      <c r="DD31" s="18">
        <f t="shared" si="11"/>
        <v>8800</v>
      </c>
      <c r="DE31" s="18">
        <f t="shared" si="11"/>
        <v>8800</v>
      </c>
      <c r="DF31" s="18">
        <f t="shared" si="11"/>
        <v>8800</v>
      </c>
      <c r="DG31" s="18">
        <f t="shared" si="11"/>
        <v>8800</v>
      </c>
      <c r="DH31" s="18">
        <f t="shared" si="11"/>
        <v>8400</v>
      </c>
      <c r="DI31" s="18">
        <f t="shared" si="11"/>
        <v>8400</v>
      </c>
      <c r="DJ31" s="18">
        <f t="shared" si="11"/>
        <v>8400</v>
      </c>
      <c r="DK31" s="18">
        <f t="shared" si="11"/>
        <v>8400</v>
      </c>
      <c r="DL31" s="18">
        <f t="shared" si="11"/>
        <v>8400</v>
      </c>
      <c r="DM31" s="18">
        <f t="shared" si="11"/>
        <v>8400</v>
      </c>
      <c r="DN31" s="18">
        <f t="shared" si="11"/>
        <v>6800</v>
      </c>
      <c r="DO31" s="18">
        <f t="shared" si="11"/>
        <v>6800</v>
      </c>
      <c r="DP31" s="18">
        <f t="shared" si="11"/>
        <v>6800</v>
      </c>
      <c r="DQ31" s="18">
        <f t="shared" si="11"/>
        <v>6800</v>
      </c>
      <c r="DR31" s="18">
        <f t="shared" si="11"/>
        <v>6800</v>
      </c>
      <c r="DS31" s="18">
        <f t="shared" si="11"/>
        <v>7200</v>
      </c>
      <c r="DT31" s="18">
        <f t="shared" si="11"/>
        <v>7200</v>
      </c>
      <c r="DU31" s="18">
        <f t="shared" si="11"/>
        <v>6800</v>
      </c>
      <c r="DV31" s="18">
        <f t="shared" si="11"/>
        <v>6800</v>
      </c>
      <c r="DW31" s="18">
        <f t="shared" si="11"/>
        <v>6800</v>
      </c>
      <c r="DX31" s="18">
        <f t="shared" si="11"/>
        <v>6800</v>
      </c>
      <c r="DY31" s="18">
        <f t="shared" si="11"/>
        <v>6800</v>
      </c>
      <c r="DZ31" s="18">
        <f t="shared" si="11"/>
        <v>7200</v>
      </c>
      <c r="EA31" s="18">
        <f t="shared" si="11"/>
        <v>7200</v>
      </c>
      <c r="EB31" s="18">
        <f t="shared" si="11"/>
        <v>6800</v>
      </c>
      <c r="EC31" s="18">
        <f t="shared" si="11"/>
        <v>6800</v>
      </c>
      <c r="ED31" s="18">
        <f t="shared" si="11"/>
        <v>6800</v>
      </c>
      <c r="EE31" s="18">
        <f t="shared" si="11"/>
        <v>6800</v>
      </c>
      <c r="EF31" s="18">
        <f t="shared" si="11"/>
        <v>7600</v>
      </c>
    </row>
    <row r="32" spans="1:136">
      <c r="A32" s="30" t="s">
        <v>5</v>
      </c>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row>
    <row r="33" spans="1:136">
      <c r="A33" s="10">
        <v>1</v>
      </c>
      <c r="B33" s="18">
        <f t="shared" ref="B33:AG33" si="12">ROUNDUP(B11*0.8,)</f>
        <v>6400</v>
      </c>
      <c r="C33" s="18">
        <f t="shared" si="12"/>
        <v>6400</v>
      </c>
      <c r="D33" s="18">
        <f t="shared" si="12"/>
        <v>6640</v>
      </c>
      <c r="E33" s="18">
        <f t="shared" si="12"/>
        <v>6640</v>
      </c>
      <c r="F33" s="18">
        <f t="shared" si="12"/>
        <v>8320</v>
      </c>
      <c r="G33" s="18">
        <f t="shared" si="12"/>
        <v>8320</v>
      </c>
      <c r="H33" s="18">
        <f t="shared" si="12"/>
        <v>8320</v>
      </c>
      <c r="I33" s="18">
        <f t="shared" si="12"/>
        <v>9360</v>
      </c>
      <c r="J33" s="18">
        <f t="shared" si="12"/>
        <v>9360</v>
      </c>
      <c r="K33" s="18">
        <f t="shared" si="12"/>
        <v>10480</v>
      </c>
      <c r="L33" s="18">
        <f t="shared" si="12"/>
        <v>12560</v>
      </c>
      <c r="M33" s="18">
        <f t="shared" si="12"/>
        <v>10800</v>
      </c>
      <c r="N33" s="18">
        <f t="shared" si="12"/>
        <v>18720</v>
      </c>
      <c r="O33" s="18">
        <f t="shared" si="12"/>
        <v>22560</v>
      </c>
      <c r="P33" s="18">
        <f t="shared" si="12"/>
        <v>28800</v>
      </c>
      <c r="Q33" s="18">
        <f t="shared" si="12"/>
        <v>28800</v>
      </c>
      <c r="R33" s="18">
        <f t="shared" si="12"/>
        <v>27760</v>
      </c>
      <c r="S33" s="18">
        <f t="shared" si="12"/>
        <v>27760</v>
      </c>
      <c r="T33" s="18">
        <f t="shared" si="12"/>
        <v>30800</v>
      </c>
      <c r="U33" s="18">
        <f t="shared" si="12"/>
        <v>30800</v>
      </c>
      <c r="V33" s="18">
        <f t="shared" si="12"/>
        <v>29600</v>
      </c>
      <c r="W33" s="18">
        <f t="shared" si="12"/>
        <v>29600</v>
      </c>
      <c r="X33" s="18">
        <f t="shared" si="12"/>
        <v>26720</v>
      </c>
      <c r="Y33" s="18">
        <f t="shared" si="12"/>
        <v>20760</v>
      </c>
      <c r="Z33" s="18">
        <f t="shared" si="12"/>
        <v>15960</v>
      </c>
      <c r="AA33" s="18">
        <f t="shared" si="12"/>
        <v>15400</v>
      </c>
      <c r="AB33" s="18">
        <f t="shared" si="12"/>
        <v>15400</v>
      </c>
      <c r="AC33" s="18">
        <f t="shared" si="12"/>
        <v>15400</v>
      </c>
      <c r="AD33" s="18">
        <f t="shared" si="12"/>
        <v>14840</v>
      </c>
      <c r="AE33" s="18">
        <f t="shared" si="12"/>
        <v>14840</v>
      </c>
      <c r="AF33" s="18">
        <f t="shared" si="12"/>
        <v>12760</v>
      </c>
      <c r="AG33" s="18">
        <f t="shared" si="12"/>
        <v>12760</v>
      </c>
      <c r="AH33" s="18">
        <f t="shared" ref="AH33:CS33" si="13">ROUNDUP(AH11*0.8,)</f>
        <v>12760</v>
      </c>
      <c r="AI33" s="18">
        <f t="shared" si="13"/>
        <v>12760</v>
      </c>
      <c r="AJ33" s="18">
        <f t="shared" si="13"/>
        <v>15000</v>
      </c>
      <c r="AK33" s="18">
        <f t="shared" si="13"/>
        <v>15000</v>
      </c>
      <c r="AL33" s="18">
        <f t="shared" si="13"/>
        <v>17160</v>
      </c>
      <c r="AM33" s="18">
        <f t="shared" si="13"/>
        <v>17160</v>
      </c>
      <c r="AN33" s="18">
        <f t="shared" si="13"/>
        <v>19560</v>
      </c>
      <c r="AO33" s="18">
        <f t="shared" si="13"/>
        <v>19560</v>
      </c>
      <c r="AP33" s="18">
        <f t="shared" si="13"/>
        <v>17160</v>
      </c>
      <c r="AQ33" s="18">
        <f t="shared" si="13"/>
        <v>17160</v>
      </c>
      <c r="AR33" s="18">
        <f t="shared" si="13"/>
        <v>18360</v>
      </c>
      <c r="AS33" s="18">
        <f t="shared" si="13"/>
        <v>18360</v>
      </c>
      <c r="AT33" s="18">
        <f t="shared" si="13"/>
        <v>18360</v>
      </c>
      <c r="AU33" s="18">
        <f t="shared" si="13"/>
        <v>18360</v>
      </c>
      <c r="AV33" s="18">
        <f t="shared" si="13"/>
        <v>18360</v>
      </c>
      <c r="AW33" s="18">
        <f t="shared" si="13"/>
        <v>18360</v>
      </c>
      <c r="AX33" s="18">
        <f t="shared" si="13"/>
        <v>19560</v>
      </c>
      <c r="AY33" s="18">
        <f t="shared" si="13"/>
        <v>19560</v>
      </c>
      <c r="AZ33" s="18">
        <f t="shared" si="13"/>
        <v>19560</v>
      </c>
      <c r="BA33" s="18">
        <f t="shared" si="13"/>
        <v>17160</v>
      </c>
      <c r="BB33" s="18">
        <f t="shared" si="13"/>
        <v>17160</v>
      </c>
      <c r="BC33" s="18">
        <f t="shared" si="13"/>
        <v>17160</v>
      </c>
      <c r="BD33" s="18">
        <f t="shared" si="13"/>
        <v>17160</v>
      </c>
      <c r="BE33" s="18">
        <f t="shared" si="13"/>
        <v>17160</v>
      </c>
      <c r="BF33" s="18">
        <f t="shared" si="13"/>
        <v>18360</v>
      </c>
      <c r="BG33" s="18">
        <f t="shared" si="13"/>
        <v>18360</v>
      </c>
      <c r="BH33" s="18">
        <f t="shared" si="13"/>
        <v>18360</v>
      </c>
      <c r="BI33" s="18">
        <f t="shared" si="13"/>
        <v>20760</v>
      </c>
      <c r="BJ33" s="18">
        <f t="shared" si="13"/>
        <v>20760</v>
      </c>
      <c r="BK33" s="18">
        <f t="shared" si="13"/>
        <v>20760</v>
      </c>
      <c r="BL33" s="18">
        <f t="shared" si="13"/>
        <v>20760</v>
      </c>
      <c r="BM33" s="18">
        <f t="shared" si="13"/>
        <v>20760</v>
      </c>
      <c r="BN33" s="18">
        <f t="shared" si="13"/>
        <v>20760</v>
      </c>
      <c r="BO33" s="18">
        <f t="shared" si="13"/>
        <v>22680</v>
      </c>
      <c r="BP33" s="18">
        <f t="shared" si="13"/>
        <v>22680</v>
      </c>
      <c r="BQ33" s="18">
        <f t="shared" si="13"/>
        <v>25800</v>
      </c>
      <c r="BR33" s="18">
        <f t="shared" si="13"/>
        <v>27800</v>
      </c>
      <c r="BS33" s="18">
        <f t="shared" si="13"/>
        <v>27800</v>
      </c>
      <c r="BT33" s="18">
        <f t="shared" si="13"/>
        <v>27800</v>
      </c>
      <c r="BU33" s="18">
        <f t="shared" si="13"/>
        <v>27800</v>
      </c>
      <c r="BV33" s="18">
        <f t="shared" si="13"/>
        <v>27800</v>
      </c>
      <c r="BW33" s="18">
        <f t="shared" si="13"/>
        <v>20760</v>
      </c>
      <c r="BX33" s="18">
        <f t="shared" si="13"/>
        <v>17160</v>
      </c>
      <c r="BY33" s="18">
        <f t="shared" si="13"/>
        <v>17160</v>
      </c>
      <c r="BZ33" s="18">
        <f t="shared" si="13"/>
        <v>15960</v>
      </c>
      <c r="CA33" s="18">
        <f t="shared" si="13"/>
        <v>15960</v>
      </c>
      <c r="CB33" s="18">
        <f t="shared" si="13"/>
        <v>15960</v>
      </c>
      <c r="CC33" s="18">
        <f t="shared" si="13"/>
        <v>17160</v>
      </c>
      <c r="CD33" s="18">
        <f t="shared" si="13"/>
        <v>17160</v>
      </c>
      <c r="CE33" s="18">
        <f t="shared" si="13"/>
        <v>17160</v>
      </c>
      <c r="CF33" s="18">
        <f t="shared" si="13"/>
        <v>14280</v>
      </c>
      <c r="CG33" s="18">
        <f t="shared" si="13"/>
        <v>10920</v>
      </c>
      <c r="CH33" s="18">
        <f t="shared" si="13"/>
        <v>10920</v>
      </c>
      <c r="CI33" s="18">
        <f t="shared" si="13"/>
        <v>10920</v>
      </c>
      <c r="CJ33" s="18">
        <f t="shared" si="13"/>
        <v>10920</v>
      </c>
      <c r="CK33" s="18">
        <f t="shared" si="13"/>
        <v>10920</v>
      </c>
      <c r="CL33" s="18">
        <f t="shared" si="13"/>
        <v>10920</v>
      </c>
      <c r="CM33" s="18">
        <f t="shared" si="13"/>
        <v>10920</v>
      </c>
      <c r="CN33" s="18">
        <f t="shared" si="13"/>
        <v>10920</v>
      </c>
      <c r="CO33" s="18">
        <f t="shared" si="13"/>
        <v>10920</v>
      </c>
      <c r="CP33" s="18">
        <f t="shared" si="13"/>
        <v>10360</v>
      </c>
      <c r="CQ33" s="18">
        <f t="shared" si="13"/>
        <v>10360</v>
      </c>
      <c r="CR33" s="18">
        <f t="shared" si="13"/>
        <v>10360</v>
      </c>
      <c r="CS33" s="18">
        <f t="shared" si="13"/>
        <v>9800</v>
      </c>
      <c r="CT33" s="18">
        <f t="shared" ref="CT33:EF33" si="14">ROUNDUP(CT11*0.8,)</f>
        <v>9800</v>
      </c>
      <c r="CU33" s="18">
        <f t="shared" si="14"/>
        <v>9800</v>
      </c>
      <c r="CV33" s="18">
        <f t="shared" si="14"/>
        <v>9800</v>
      </c>
      <c r="CW33" s="18">
        <f t="shared" si="14"/>
        <v>9800</v>
      </c>
      <c r="CX33" s="18">
        <f t="shared" si="14"/>
        <v>9800</v>
      </c>
      <c r="CY33" s="18">
        <f t="shared" si="14"/>
        <v>9800</v>
      </c>
      <c r="CZ33" s="18">
        <f t="shared" si="14"/>
        <v>9240</v>
      </c>
      <c r="DA33" s="18">
        <f t="shared" si="14"/>
        <v>9240</v>
      </c>
      <c r="DB33" s="18">
        <f t="shared" si="14"/>
        <v>9240</v>
      </c>
      <c r="DC33" s="18">
        <f t="shared" si="14"/>
        <v>8680</v>
      </c>
      <c r="DD33" s="18">
        <f t="shared" si="14"/>
        <v>8680</v>
      </c>
      <c r="DE33" s="18">
        <f t="shared" si="14"/>
        <v>8680</v>
      </c>
      <c r="DF33" s="18">
        <f t="shared" si="14"/>
        <v>8680</v>
      </c>
      <c r="DG33" s="18">
        <f t="shared" si="14"/>
        <v>8680</v>
      </c>
      <c r="DH33" s="18">
        <f t="shared" si="14"/>
        <v>8280</v>
      </c>
      <c r="DI33" s="18">
        <f t="shared" si="14"/>
        <v>8280</v>
      </c>
      <c r="DJ33" s="18">
        <f t="shared" si="14"/>
        <v>8280</v>
      </c>
      <c r="DK33" s="18">
        <f t="shared" si="14"/>
        <v>8280</v>
      </c>
      <c r="DL33" s="18">
        <f t="shared" si="14"/>
        <v>8280</v>
      </c>
      <c r="DM33" s="18">
        <f t="shared" si="14"/>
        <v>8280</v>
      </c>
      <c r="DN33" s="18">
        <f t="shared" si="14"/>
        <v>6680</v>
      </c>
      <c r="DO33" s="18">
        <f t="shared" si="14"/>
        <v>6680</v>
      </c>
      <c r="DP33" s="18">
        <f t="shared" si="14"/>
        <v>6680</v>
      </c>
      <c r="DQ33" s="18">
        <f t="shared" si="14"/>
        <v>6680</v>
      </c>
      <c r="DR33" s="18">
        <f t="shared" si="14"/>
        <v>6680</v>
      </c>
      <c r="DS33" s="18">
        <f t="shared" si="14"/>
        <v>7080</v>
      </c>
      <c r="DT33" s="18">
        <f t="shared" si="14"/>
        <v>7080</v>
      </c>
      <c r="DU33" s="18">
        <f t="shared" si="14"/>
        <v>6680</v>
      </c>
      <c r="DV33" s="18">
        <f t="shared" si="14"/>
        <v>6680</v>
      </c>
      <c r="DW33" s="18">
        <f t="shared" si="14"/>
        <v>6680</v>
      </c>
      <c r="DX33" s="18">
        <f t="shared" si="14"/>
        <v>6680</v>
      </c>
      <c r="DY33" s="18">
        <f t="shared" si="14"/>
        <v>6680</v>
      </c>
      <c r="DZ33" s="18">
        <f t="shared" si="14"/>
        <v>7080</v>
      </c>
      <c r="EA33" s="18">
        <f t="shared" si="14"/>
        <v>7080</v>
      </c>
      <c r="EB33" s="18">
        <f t="shared" si="14"/>
        <v>6680</v>
      </c>
      <c r="EC33" s="18">
        <f t="shared" si="14"/>
        <v>6680</v>
      </c>
      <c r="ED33" s="18">
        <f t="shared" si="14"/>
        <v>6680</v>
      </c>
      <c r="EE33" s="18">
        <f t="shared" si="14"/>
        <v>6680</v>
      </c>
      <c r="EF33" s="18">
        <f t="shared" si="14"/>
        <v>7480</v>
      </c>
    </row>
    <row r="34" spans="1:136">
      <c r="A34" s="10">
        <v>2</v>
      </c>
      <c r="B34" s="18">
        <f t="shared" ref="B34:AG34" si="15">ROUNDUP(B12*0.8,)</f>
        <v>7600</v>
      </c>
      <c r="C34" s="18">
        <f t="shared" si="15"/>
        <v>7600</v>
      </c>
      <c r="D34" s="18">
        <f t="shared" si="15"/>
        <v>7840</v>
      </c>
      <c r="E34" s="18">
        <f t="shared" si="15"/>
        <v>7840</v>
      </c>
      <c r="F34" s="18">
        <f t="shared" si="15"/>
        <v>9520</v>
      </c>
      <c r="G34" s="18">
        <f t="shared" si="15"/>
        <v>9520</v>
      </c>
      <c r="H34" s="18">
        <f t="shared" si="15"/>
        <v>9520</v>
      </c>
      <c r="I34" s="18">
        <f t="shared" si="15"/>
        <v>10560</v>
      </c>
      <c r="J34" s="18">
        <f t="shared" si="15"/>
        <v>10560</v>
      </c>
      <c r="K34" s="18">
        <f t="shared" si="15"/>
        <v>11680</v>
      </c>
      <c r="L34" s="18">
        <f t="shared" si="15"/>
        <v>13760</v>
      </c>
      <c r="M34" s="18">
        <f t="shared" si="15"/>
        <v>12000</v>
      </c>
      <c r="N34" s="18">
        <f t="shared" si="15"/>
        <v>20320</v>
      </c>
      <c r="O34" s="18">
        <f t="shared" si="15"/>
        <v>24160</v>
      </c>
      <c r="P34" s="18">
        <f t="shared" si="15"/>
        <v>30400</v>
      </c>
      <c r="Q34" s="18">
        <f t="shared" si="15"/>
        <v>30400</v>
      </c>
      <c r="R34" s="18">
        <f t="shared" si="15"/>
        <v>29360</v>
      </c>
      <c r="S34" s="18">
        <f t="shared" si="15"/>
        <v>29360</v>
      </c>
      <c r="T34" s="18">
        <f t="shared" si="15"/>
        <v>32400</v>
      </c>
      <c r="U34" s="18">
        <f t="shared" si="15"/>
        <v>32400</v>
      </c>
      <c r="V34" s="18">
        <f t="shared" si="15"/>
        <v>31200</v>
      </c>
      <c r="W34" s="18">
        <f t="shared" si="15"/>
        <v>31200</v>
      </c>
      <c r="X34" s="18">
        <f t="shared" si="15"/>
        <v>28320</v>
      </c>
      <c r="Y34" s="18">
        <f t="shared" si="15"/>
        <v>22240</v>
      </c>
      <c r="Z34" s="18">
        <f t="shared" si="15"/>
        <v>17440</v>
      </c>
      <c r="AA34" s="18">
        <f t="shared" si="15"/>
        <v>16880</v>
      </c>
      <c r="AB34" s="18">
        <f t="shared" si="15"/>
        <v>16880</v>
      </c>
      <c r="AC34" s="18">
        <f t="shared" si="15"/>
        <v>16880</v>
      </c>
      <c r="AD34" s="18">
        <f t="shared" si="15"/>
        <v>16320</v>
      </c>
      <c r="AE34" s="18">
        <f t="shared" si="15"/>
        <v>16320</v>
      </c>
      <c r="AF34" s="18">
        <f t="shared" si="15"/>
        <v>14240</v>
      </c>
      <c r="AG34" s="18">
        <f t="shared" si="15"/>
        <v>14240</v>
      </c>
      <c r="AH34" s="18">
        <f t="shared" ref="AH34:CS34" si="16">ROUNDUP(AH12*0.8,)</f>
        <v>14240</v>
      </c>
      <c r="AI34" s="18">
        <f t="shared" si="16"/>
        <v>14240</v>
      </c>
      <c r="AJ34" s="18">
        <f t="shared" si="16"/>
        <v>16480</v>
      </c>
      <c r="AK34" s="18">
        <f t="shared" si="16"/>
        <v>16480</v>
      </c>
      <c r="AL34" s="18">
        <f t="shared" si="16"/>
        <v>18640</v>
      </c>
      <c r="AM34" s="18">
        <f t="shared" si="16"/>
        <v>18640</v>
      </c>
      <c r="AN34" s="18">
        <f t="shared" si="16"/>
        <v>21040</v>
      </c>
      <c r="AO34" s="18">
        <f t="shared" si="16"/>
        <v>21040</v>
      </c>
      <c r="AP34" s="18">
        <f t="shared" si="16"/>
        <v>18640</v>
      </c>
      <c r="AQ34" s="18">
        <f t="shared" si="16"/>
        <v>18640</v>
      </c>
      <c r="AR34" s="18">
        <f t="shared" si="16"/>
        <v>19840</v>
      </c>
      <c r="AS34" s="18">
        <f t="shared" si="16"/>
        <v>19840</v>
      </c>
      <c r="AT34" s="18">
        <f t="shared" si="16"/>
        <v>19840</v>
      </c>
      <c r="AU34" s="18">
        <f t="shared" si="16"/>
        <v>19840</v>
      </c>
      <c r="AV34" s="18">
        <f t="shared" si="16"/>
        <v>19840</v>
      </c>
      <c r="AW34" s="18">
        <f t="shared" si="16"/>
        <v>19840</v>
      </c>
      <c r="AX34" s="18">
        <f t="shared" si="16"/>
        <v>21040</v>
      </c>
      <c r="AY34" s="18">
        <f t="shared" si="16"/>
        <v>21040</v>
      </c>
      <c r="AZ34" s="18">
        <f t="shared" si="16"/>
        <v>21040</v>
      </c>
      <c r="BA34" s="18">
        <f t="shared" si="16"/>
        <v>18640</v>
      </c>
      <c r="BB34" s="18">
        <f t="shared" si="16"/>
        <v>18640</v>
      </c>
      <c r="BC34" s="18">
        <f t="shared" si="16"/>
        <v>18640</v>
      </c>
      <c r="BD34" s="18">
        <f t="shared" si="16"/>
        <v>18640</v>
      </c>
      <c r="BE34" s="18">
        <f t="shared" si="16"/>
        <v>18640</v>
      </c>
      <c r="BF34" s="18">
        <f t="shared" si="16"/>
        <v>19840</v>
      </c>
      <c r="BG34" s="18">
        <f t="shared" si="16"/>
        <v>19840</v>
      </c>
      <c r="BH34" s="18">
        <f t="shared" si="16"/>
        <v>19840</v>
      </c>
      <c r="BI34" s="18">
        <f t="shared" si="16"/>
        <v>22240</v>
      </c>
      <c r="BJ34" s="18">
        <f t="shared" si="16"/>
        <v>22240</v>
      </c>
      <c r="BK34" s="18">
        <f t="shared" si="16"/>
        <v>22240</v>
      </c>
      <c r="BL34" s="18">
        <f t="shared" si="16"/>
        <v>22240</v>
      </c>
      <c r="BM34" s="18">
        <f t="shared" si="16"/>
        <v>22240</v>
      </c>
      <c r="BN34" s="18">
        <f t="shared" si="16"/>
        <v>22240</v>
      </c>
      <c r="BO34" s="18">
        <f t="shared" si="16"/>
        <v>24160</v>
      </c>
      <c r="BP34" s="18">
        <f t="shared" si="16"/>
        <v>24160</v>
      </c>
      <c r="BQ34" s="18">
        <f t="shared" si="16"/>
        <v>27280</v>
      </c>
      <c r="BR34" s="18">
        <f t="shared" si="16"/>
        <v>29280</v>
      </c>
      <c r="BS34" s="18">
        <f t="shared" si="16"/>
        <v>29280</v>
      </c>
      <c r="BT34" s="18">
        <f t="shared" si="16"/>
        <v>29280</v>
      </c>
      <c r="BU34" s="18">
        <f t="shared" si="16"/>
        <v>29280</v>
      </c>
      <c r="BV34" s="18">
        <f t="shared" si="16"/>
        <v>29280</v>
      </c>
      <c r="BW34" s="18">
        <f t="shared" si="16"/>
        <v>22240</v>
      </c>
      <c r="BX34" s="18">
        <f t="shared" si="16"/>
        <v>18640</v>
      </c>
      <c r="BY34" s="18">
        <f t="shared" si="16"/>
        <v>18640</v>
      </c>
      <c r="BZ34" s="18">
        <f t="shared" si="16"/>
        <v>17440</v>
      </c>
      <c r="CA34" s="18">
        <f t="shared" si="16"/>
        <v>17440</v>
      </c>
      <c r="CB34" s="18">
        <f t="shared" si="16"/>
        <v>17440</v>
      </c>
      <c r="CC34" s="18">
        <f t="shared" si="16"/>
        <v>18640</v>
      </c>
      <c r="CD34" s="18">
        <f t="shared" si="16"/>
        <v>18640</v>
      </c>
      <c r="CE34" s="18">
        <f t="shared" si="16"/>
        <v>18640</v>
      </c>
      <c r="CF34" s="18">
        <f t="shared" si="16"/>
        <v>15760</v>
      </c>
      <c r="CG34" s="18">
        <f t="shared" si="16"/>
        <v>12400</v>
      </c>
      <c r="CH34" s="18">
        <f t="shared" si="16"/>
        <v>12400</v>
      </c>
      <c r="CI34" s="18">
        <f t="shared" si="16"/>
        <v>12400</v>
      </c>
      <c r="CJ34" s="18">
        <f t="shared" si="16"/>
        <v>12400</v>
      </c>
      <c r="CK34" s="18">
        <f t="shared" si="16"/>
        <v>12400</v>
      </c>
      <c r="CL34" s="18">
        <f t="shared" si="16"/>
        <v>12400</v>
      </c>
      <c r="CM34" s="18">
        <f t="shared" si="16"/>
        <v>12400</v>
      </c>
      <c r="CN34" s="18">
        <f t="shared" si="16"/>
        <v>12400</v>
      </c>
      <c r="CO34" s="18">
        <f t="shared" si="16"/>
        <v>12400</v>
      </c>
      <c r="CP34" s="18">
        <f t="shared" si="16"/>
        <v>11840</v>
      </c>
      <c r="CQ34" s="18">
        <f t="shared" si="16"/>
        <v>11840</v>
      </c>
      <c r="CR34" s="18">
        <f t="shared" si="16"/>
        <v>11840</v>
      </c>
      <c r="CS34" s="18">
        <f t="shared" si="16"/>
        <v>11280</v>
      </c>
      <c r="CT34" s="18">
        <f t="shared" ref="CT34:EF34" si="17">ROUNDUP(CT12*0.8,)</f>
        <v>11280</v>
      </c>
      <c r="CU34" s="18">
        <f t="shared" si="17"/>
        <v>11280</v>
      </c>
      <c r="CV34" s="18">
        <f t="shared" si="17"/>
        <v>11280</v>
      </c>
      <c r="CW34" s="18">
        <f t="shared" si="17"/>
        <v>11280</v>
      </c>
      <c r="CX34" s="18">
        <f t="shared" si="17"/>
        <v>11280</v>
      </c>
      <c r="CY34" s="18">
        <f t="shared" si="17"/>
        <v>11280</v>
      </c>
      <c r="CZ34" s="18">
        <f t="shared" si="17"/>
        <v>10720</v>
      </c>
      <c r="DA34" s="18">
        <f t="shared" si="17"/>
        <v>10720</v>
      </c>
      <c r="DB34" s="18">
        <f t="shared" si="17"/>
        <v>10720</v>
      </c>
      <c r="DC34" s="18">
        <f t="shared" si="17"/>
        <v>10000</v>
      </c>
      <c r="DD34" s="18">
        <f t="shared" si="17"/>
        <v>10000</v>
      </c>
      <c r="DE34" s="18">
        <f t="shared" si="17"/>
        <v>10000</v>
      </c>
      <c r="DF34" s="18">
        <f t="shared" si="17"/>
        <v>10000</v>
      </c>
      <c r="DG34" s="18">
        <f t="shared" si="17"/>
        <v>10000</v>
      </c>
      <c r="DH34" s="18">
        <f t="shared" si="17"/>
        <v>9600</v>
      </c>
      <c r="DI34" s="18">
        <f t="shared" si="17"/>
        <v>9600</v>
      </c>
      <c r="DJ34" s="18">
        <f t="shared" si="17"/>
        <v>9600</v>
      </c>
      <c r="DK34" s="18">
        <f t="shared" si="17"/>
        <v>9600</v>
      </c>
      <c r="DL34" s="18">
        <f t="shared" si="17"/>
        <v>9600</v>
      </c>
      <c r="DM34" s="18">
        <f t="shared" si="17"/>
        <v>9600</v>
      </c>
      <c r="DN34" s="18">
        <f t="shared" si="17"/>
        <v>8000</v>
      </c>
      <c r="DO34" s="18">
        <f t="shared" si="17"/>
        <v>8000</v>
      </c>
      <c r="DP34" s="18">
        <f t="shared" si="17"/>
        <v>8000</v>
      </c>
      <c r="DQ34" s="18">
        <f t="shared" si="17"/>
        <v>8000</v>
      </c>
      <c r="DR34" s="18">
        <f t="shared" si="17"/>
        <v>8000</v>
      </c>
      <c r="DS34" s="18">
        <f t="shared" si="17"/>
        <v>8400</v>
      </c>
      <c r="DT34" s="18">
        <f t="shared" si="17"/>
        <v>8400</v>
      </c>
      <c r="DU34" s="18">
        <f t="shared" si="17"/>
        <v>8000</v>
      </c>
      <c r="DV34" s="18">
        <f t="shared" si="17"/>
        <v>8000</v>
      </c>
      <c r="DW34" s="18">
        <f t="shared" si="17"/>
        <v>8000</v>
      </c>
      <c r="DX34" s="18">
        <f t="shared" si="17"/>
        <v>8000</v>
      </c>
      <c r="DY34" s="18">
        <f t="shared" si="17"/>
        <v>8000</v>
      </c>
      <c r="DZ34" s="18">
        <f t="shared" si="17"/>
        <v>8400</v>
      </c>
      <c r="EA34" s="18">
        <f t="shared" si="17"/>
        <v>8400</v>
      </c>
      <c r="EB34" s="18">
        <f t="shared" si="17"/>
        <v>8000</v>
      </c>
      <c r="EC34" s="18">
        <f t="shared" si="17"/>
        <v>8000</v>
      </c>
      <c r="ED34" s="18">
        <f t="shared" si="17"/>
        <v>8000</v>
      </c>
      <c r="EE34" s="18">
        <f t="shared" si="17"/>
        <v>8000</v>
      </c>
      <c r="EF34" s="18">
        <f t="shared" si="17"/>
        <v>8800</v>
      </c>
    </row>
    <row r="35" spans="1:136">
      <c r="A35" s="30" t="s">
        <v>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85"/>
      <c r="CV35" s="85"/>
      <c r="CW35" s="85"/>
      <c r="CX35" s="85"/>
      <c r="CY35" s="85"/>
      <c r="CZ35" s="85"/>
      <c r="DA35" s="85"/>
      <c r="DB35" s="85"/>
      <c r="DC35" s="85"/>
      <c r="DD35" s="85"/>
      <c r="DE35" s="85"/>
      <c r="DF35" s="85"/>
      <c r="DG35" s="85"/>
      <c r="DH35" s="85"/>
      <c r="DI35" s="85"/>
      <c r="DJ35" s="85"/>
      <c r="DK35" s="85"/>
      <c r="DL35" s="85"/>
      <c r="DM35" s="85"/>
      <c r="DN35" s="85"/>
      <c r="DO35" s="85"/>
      <c r="DP35" s="85"/>
      <c r="DQ35" s="85"/>
      <c r="DR35" s="85"/>
      <c r="DS35" s="85"/>
      <c r="DT35" s="85"/>
      <c r="DU35" s="85"/>
      <c r="DV35" s="85"/>
      <c r="DW35" s="85"/>
      <c r="DX35" s="85"/>
      <c r="DY35" s="85"/>
      <c r="DZ35" s="85"/>
      <c r="EA35" s="85"/>
      <c r="EB35" s="85"/>
      <c r="EC35" s="85"/>
      <c r="ED35" s="85"/>
      <c r="EE35" s="85"/>
      <c r="EF35" s="85"/>
    </row>
    <row r="36" spans="1:136">
      <c r="A36" s="191">
        <v>1</v>
      </c>
      <c r="B36" s="18">
        <f t="shared" ref="B36:AG36" si="18">ROUNDUP(B14*0.8,)</f>
        <v>6000</v>
      </c>
      <c r="C36" s="18">
        <f t="shared" si="18"/>
        <v>6000</v>
      </c>
      <c r="D36" s="18">
        <f t="shared" si="18"/>
        <v>6240</v>
      </c>
      <c r="E36" s="18">
        <f t="shared" si="18"/>
        <v>6240</v>
      </c>
      <c r="F36" s="18">
        <f t="shared" si="18"/>
        <v>7920</v>
      </c>
      <c r="G36" s="18">
        <f t="shared" si="18"/>
        <v>7920</v>
      </c>
      <c r="H36" s="18">
        <f t="shared" si="18"/>
        <v>7920</v>
      </c>
      <c r="I36" s="18">
        <f t="shared" si="18"/>
        <v>8960</v>
      </c>
      <c r="J36" s="18">
        <f t="shared" si="18"/>
        <v>8960</v>
      </c>
      <c r="K36" s="18">
        <f t="shared" si="18"/>
        <v>10080</v>
      </c>
      <c r="L36" s="18">
        <f t="shared" si="18"/>
        <v>12160</v>
      </c>
      <c r="M36" s="18">
        <f t="shared" si="18"/>
        <v>10400</v>
      </c>
      <c r="N36" s="18">
        <f t="shared" si="18"/>
        <v>18320</v>
      </c>
      <c r="O36" s="18">
        <f t="shared" si="18"/>
        <v>22160</v>
      </c>
      <c r="P36" s="18">
        <f t="shared" si="18"/>
        <v>28400</v>
      </c>
      <c r="Q36" s="18">
        <f t="shared" si="18"/>
        <v>28400</v>
      </c>
      <c r="R36" s="18">
        <f t="shared" si="18"/>
        <v>27360</v>
      </c>
      <c r="S36" s="18">
        <f t="shared" si="18"/>
        <v>27360</v>
      </c>
      <c r="T36" s="18">
        <f t="shared" si="18"/>
        <v>30400</v>
      </c>
      <c r="U36" s="18">
        <f t="shared" si="18"/>
        <v>30400</v>
      </c>
      <c r="V36" s="18">
        <f t="shared" si="18"/>
        <v>29200</v>
      </c>
      <c r="W36" s="18">
        <f t="shared" si="18"/>
        <v>29200</v>
      </c>
      <c r="X36" s="18">
        <f t="shared" si="18"/>
        <v>26320</v>
      </c>
      <c r="Y36" s="18">
        <f t="shared" si="18"/>
        <v>19960</v>
      </c>
      <c r="Z36" s="18">
        <f t="shared" si="18"/>
        <v>15160</v>
      </c>
      <c r="AA36" s="18">
        <f t="shared" si="18"/>
        <v>14600</v>
      </c>
      <c r="AB36" s="18">
        <f t="shared" si="18"/>
        <v>14600</v>
      </c>
      <c r="AC36" s="18">
        <f t="shared" si="18"/>
        <v>14600</v>
      </c>
      <c r="AD36" s="18">
        <f t="shared" si="18"/>
        <v>14040</v>
      </c>
      <c r="AE36" s="18">
        <f t="shared" si="18"/>
        <v>14040</v>
      </c>
      <c r="AF36" s="18">
        <f t="shared" si="18"/>
        <v>11960</v>
      </c>
      <c r="AG36" s="18">
        <f t="shared" si="18"/>
        <v>11960</v>
      </c>
      <c r="AH36" s="18">
        <f t="shared" ref="AH36:CS36" si="19">ROUNDUP(AH14*0.8,)</f>
        <v>11960</v>
      </c>
      <c r="AI36" s="18">
        <f t="shared" si="19"/>
        <v>11960</v>
      </c>
      <c r="AJ36" s="18">
        <f t="shared" si="19"/>
        <v>14200</v>
      </c>
      <c r="AK36" s="18">
        <f t="shared" si="19"/>
        <v>14200</v>
      </c>
      <c r="AL36" s="18">
        <f t="shared" si="19"/>
        <v>16360</v>
      </c>
      <c r="AM36" s="18">
        <f t="shared" si="19"/>
        <v>16360</v>
      </c>
      <c r="AN36" s="18">
        <f t="shared" si="19"/>
        <v>18760</v>
      </c>
      <c r="AO36" s="18">
        <f t="shared" si="19"/>
        <v>18760</v>
      </c>
      <c r="AP36" s="18">
        <f t="shared" si="19"/>
        <v>16360</v>
      </c>
      <c r="AQ36" s="18">
        <f t="shared" si="19"/>
        <v>16360</v>
      </c>
      <c r="AR36" s="18">
        <f t="shared" si="19"/>
        <v>17560</v>
      </c>
      <c r="AS36" s="18">
        <f t="shared" si="19"/>
        <v>17560</v>
      </c>
      <c r="AT36" s="18">
        <f t="shared" si="19"/>
        <v>17560</v>
      </c>
      <c r="AU36" s="18">
        <f t="shared" si="19"/>
        <v>17560</v>
      </c>
      <c r="AV36" s="18">
        <f t="shared" si="19"/>
        <v>17560</v>
      </c>
      <c r="AW36" s="18">
        <f t="shared" si="19"/>
        <v>17560</v>
      </c>
      <c r="AX36" s="18">
        <f t="shared" si="19"/>
        <v>18760</v>
      </c>
      <c r="AY36" s="18">
        <f t="shared" si="19"/>
        <v>18760</v>
      </c>
      <c r="AZ36" s="18">
        <f t="shared" si="19"/>
        <v>18760</v>
      </c>
      <c r="BA36" s="18">
        <f t="shared" si="19"/>
        <v>16360</v>
      </c>
      <c r="BB36" s="18">
        <f t="shared" si="19"/>
        <v>16360</v>
      </c>
      <c r="BC36" s="18">
        <f t="shared" si="19"/>
        <v>16360</v>
      </c>
      <c r="BD36" s="18">
        <f t="shared" si="19"/>
        <v>16360</v>
      </c>
      <c r="BE36" s="18">
        <f t="shared" si="19"/>
        <v>16360</v>
      </c>
      <c r="BF36" s="18">
        <f t="shared" si="19"/>
        <v>17560</v>
      </c>
      <c r="BG36" s="18">
        <f t="shared" si="19"/>
        <v>17560</v>
      </c>
      <c r="BH36" s="18">
        <f t="shared" si="19"/>
        <v>17560</v>
      </c>
      <c r="BI36" s="18">
        <f t="shared" si="19"/>
        <v>19960</v>
      </c>
      <c r="BJ36" s="18">
        <f t="shared" si="19"/>
        <v>19960</v>
      </c>
      <c r="BK36" s="18">
        <f t="shared" si="19"/>
        <v>19960</v>
      </c>
      <c r="BL36" s="18">
        <f t="shared" si="19"/>
        <v>19960</v>
      </c>
      <c r="BM36" s="18">
        <f t="shared" si="19"/>
        <v>19960</v>
      </c>
      <c r="BN36" s="18">
        <f t="shared" si="19"/>
        <v>19960</v>
      </c>
      <c r="BO36" s="18">
        <f t="shared" si="19"/>
        <v>21880</v>
      </c>
      <c r="BP36" s="18">
        <f t="shared" si="19"/>
        <v>21880</v>
      </c>
      <c r="BQ36" s="18">
        <f t="shared" si="19"/>
        <v>25000</v>
      </c>
      <c r="BR36" s="18">
        <f t="shared" si="19"/>
        <v>27000</v>
      </c>
      <c r="BS36" s="18">
        <f t="shared" si="19"/>
        <v>27000</v>
      </c>
      <c r="BT36" s="18">
        <f t="shared" si="19"/>
        <v>27000</v>
      </c>
      <c r="BU36" s="18">
        <f t="shared" si="19"/>
        <v>27000</v>
      </c>
      <c r="BV36" s="18">
        <f t="shared" si="19"/>
        <v>27000</v>
      </c>
      <c r="BW36" s="18">
        <f t="shared" si="19"/>
        <v>19960</v>
      </c>
      <c r="BX36" s="18">
        <f t="shared" si="19"/>
        <v>16360</v>
      </c>
      <c r="BY36" s="18">
        <f t="shared" si="19"/>
        <v>16360</v>
      </c>
      <c r="BZ36" s="18">
        <f t="shared" si="19"/>
        <v>15160</v>
      </c>
      <c r="CA36" s="18">
        <f t="shared" si="19"/>
        <v>15160</v>
      </c>
      <c r="CB36" s="18">
        <f t="shared" si="19"/>
        <v>15160</v>
      </c>
      <c r="CC36" s="18">
        <f t="shared" si="19"/>
        <v>16360</v>
      </c>
      <c r="CD36" s="18">
        <f t="shared" si="19"/>
        <v>16360</v>
      </c>
      <c r="CE36" s="18">
        <f t="shared" si="19"/>
        <v>16360</v>
      </c>
      <c r="CF36" s="18">
        <f t="shared" si="19"/>
        <v>13480</v>
      </c>
      <c r="CG36" s="18">
        <f t="shared" si="19"/>
        <v>10520</v>
      </c>
      <c r="CH36" s="18">
        <f t="shared" si="19"/>
        <v>10520</v>
      </c>
      <c r="CI36" s="18">
        <f t="shared" si="19"/>
        <v>10520</v>
      </c>
      <c r="CJ36" s="18">
        <f t="shared" si="19"/>
        <v>10520</v>
      </c>
      <c r="CK36" s="18">
        <f t="shared" si="19"/>
        <v>10520</v>
      </c>
      <c r="CL36" s="18">
        <f t="shared" si="19"/>
        <v>10520</v>
      </c>
      <c r="CM36" s="18">
        <f t="shared" si="19"/>
        <v>10520</v>
      </c>
      <c r="CN36" s="18">
        <f t="shared" si="19"/>
        <v>10520</v>
      </c>
      <c r="CO36" s="18">
        <f t="shared" si="19"/>
        <v>10520</v>
      </c>
      <c r="CP36" s="18">
        <f t="shared" si="19"/>
        <v>9960</v>
      </c>
      <c r="CQ36" s="18">
        <f t="shared" si="19"/>
        <v>9960</v>
      </c>
      <c r="CR36" s="18">
        <f t="shared" si="19"/>
        <v>9960</v>
      </c>
      <c r="CS36" s="18">
        <f t="shared" si="19"/>
        <v>9400</v>
      </c>
      <c r="CT36" s="18">
        <f t="shared" ref="CT36:EF36" si="20">ROUNDUP(CT14*0.8,)</f>
        <v>9400</v>
      </c>
      <c r="CU36" s="18">
        <f t="shared" si="20"/>
        <v>9400</v>
      </c>
      <c r="CV36" s="18">
        <f t="shared" si="20"/>
        <v>9400</v>
      </c>
      <c r="CW36" s="18">
        <f t="shared" si="20"/>
        <v>9400</v>
      </c>
      <c r="CX36" s="18">
        <f t="shared" si="20"/>
        <v>9400</v>
      </c>
      <c r="CY36" s="18">
        <f t="shared" si="20"/>
        <v>9400</v>
      </c>
      <c r="CZ36" s="18">
        <f t="shared" si="20"/>
        <v>8840</v>
      </c>
      <c r="DA36" s="18">
        <f t="shared" si="20"/>
        <v>8840</v>
      </c>
      <c r="DB36" s="18">
        <f t="shared" si="20"/>
        <v>8840</v>
      </c>
      <c r="DC36" s="18">
        <f t="shared" si="20"/>
        <v>8280</v>
      </c>
      <c r="DD36" s="18">
        <f t="shared" si="20"/>
        <v>8280</v>
      </c>
      <c r="DE36" s="18">
        <f t="shared" si="20"/>
        <v>8280</v>
      </c>
      <c r="DF36" s="18">
        <f t="shared" si="20"/>
        <v>8280</v>
      </c>
      <c r="DG36" s="18">
        <f t="shared" si="20"/>
        <v>8280</v>
      </c>
      <c r="DH36" s="18">
        <f t="shared" si="20"/>
        <v>7880</v>
      </c>
      <c r="DI36" s="18">
        <f t="shared" si="20"/>
        <v>7880</v>
      </c>
      <c r="DJ36" s="18">
        <f t="shared" si="20"/>
        <v>7880</v>
      </c>
      <c r="DK36" s="18">
        <f t="shared" si="20"/>
        <v>7880</v>
      </c>
      <c r="DL36" s="18">
        <f t="shared" si="20"/>
        <v>7880</v>
      </c>
      <c r="DM36" s="18">
        <f t="shared" si="20"/>
        <v>7880</v>
      </c>
      <c r="DN36" s="18">
        <f t="shared" si="20"/>
        <v>6280</v>
      </c>
      <c r="DO36" s="18">
        <f t="shared" si="20"/>
        <v>6280</v>
      </c>
      <c r="DP36" s="18">
        <f t="shared" si="20"/>
        <v>6280</v>
      </c>
      <c r="DQ36" s="18">
        <f t="shared" si="20"/>
        <v>6280</v>
      </c>
      <c r="DR36" s="18">
        <f t="shared" si="20"/>
        <v>6280</v>
      </c>
      <c r="DS36" s="18">
        <f t="shared" si="20"/>
        <v>6680</v>
      </c>
      <c r="DT36" s="18">
        <f t="shared" si="20"/>
        <v>6680</v>
      </c>
      <c r="DU36" s="18">
        <f t="shared" si="20"/>
        <v>6280</v>
      </c>
      <c r="DV36" s="18">
        <f t="shared" si="20"/>
        <v>6280</v>
      </c>
      <c r="DW36" s="18">
        <f t="shared" si="20"/>
        <v>6280</v>
      </c>
      <c r="DX36" s="18">
        <f t="shared" si="20"/>
        <v>6280</v>
      </c>
      <c r="DY36" s="18">
        <f t="shared" si="20"/>
        <v>6280</v>
      </c>
      <c r="DZ36" s="18">
        <f t="shared" si="20"/>
        <v>6680</v>
      </c>
      <c r="EA36" s="18">
        <f t="shared" si="20"/>
        <v>6680</v>
      </c>
      <c r="EB36" s="18">
        <f t="shared" si="20"/>
        <v>6280</v>
      </c>
      <c r="EC36" s="18">
        <f t="shared" si="20"/>
        <v>6280</v>
      </c>
      <c r="ED36" s="18">
        <f t="shared" si="20"/>
        <v>6280</v>
      </c>
      <c r="EE36" s="18">
        <f t="shared" si="20"/>
        <v>6280</v>
      </c>
      <c r="EF36" s="18">
        <f t="shared" si="20"/>
        <v>7080</v>
      </c>
    </row>
    <row r="37" spans="1:136">
      <c r="A37" s="191">
        <v>2</v>
      </c>
      <c r="B37" s="18">
        <f t="shared" ref="B37:AG37" si="21">ROUNDUP(B15*0.8,)</f>
        <v>7200</v>
      </c>
      <c r="C37" s="18">
        <f t="shared" si="21"/>
        <v>7200</v>
      </c>
      <c r="D37" s="18">
        <f t="shared" si="21"/>
        <v>7440</v>
      </c>
      <c r="E37" s="18">
        <f t="shared" si="21"/>
        <v>7440</v>
      </c>
      <c r="F37" s="18">
        <f t="shared" si="21"/>
        <v>9120</v>
      </c>
      <c r="G37" s="18">
        <f t="shared" si="21"/>
        <v>9120</v>
      </c>
      <c r="H37" s="18">
        <f t="shared" si="21"/>
        <v>9120</v>
      </c>
      <c r="I37" s="18">
        <f t="shared" si="21"/>
        <v>10160</v>
      </c>
      <c r="J37" s="18">
        <f t="shared" si="21"/>
        <v>10160</v>
      </c>
      <c r="K37" s="18">
        <f t="shared" si="21"/>
        <v>11280</v>
      </c>
      <c r="L37" s="18">
        <f t="shared" si="21"/>
        <v>13360</v>
      </c>
      <c r="M37" s="18">
        <f t="shared" si="21"/>
        <v>11600</v>
      </c>
      <c r="N37" s="18">
        <f t="shared" si="21"/>
        <v>19920</v>
      </c>
      <c r="O37" s="18">
        <f t="shared" si="21"/>
        <v>23760</v>
      </c>
      <c r="P37" s="18">
        <f t="shared" si="21"/>
        <v>30000</v>
      </c>
      <c r="Q37" s="18">
        <f t="shared" si="21"/>
        <v>30000</v>
      </c>
      <c r="R37" s="18">
        <f t="shared" si="21"/>
        <v>28960</v>
      </c>
      <c r="S37" s="18">
        <f t="shared" si="21"/>
        <v>28960</v>
      </c>
      <c r="T37" s="18">
        <f t="shared" si="21"/>
        <v>32000</v>
      </c>
      <c r="U37" s="18">
        <f t="shared" si="21"/>
        <v>32000</v>
      </c>
      <c r="V37" s="18">
        <f t="shared" si="21"/>
        <v>30800</v>
      </c>
      <c r="W37" s="18">
        <f t="shared" si="21"/>
        <v>30800</v>
      </c>
      <c r="X37" s="18">
        <f t="shared" si="21"/>
        <v>27920</v>
      </c>
      <c r="Y37" s="18">
        <f t="shared" si="21"/>
        <v>21440</v>
      </c>
      <c r="Z37" s="18">
        <f t="shared" si="21"/>
        <v>16640</v>
      </c>
      <c r="AA37" s="18">
        <f t="shared" si="21"/>
        <v>16080</v>
      </c>
      <c r="AB37" s="18">
        <f t="shared" si="21"/>
        <v>16080</v>
      </c>
      <c r="AC37" s="18">
        <f t="shared" si="21"/>
        <v>16080</v>
      </c>
      <c r="AD37" s="18">
        <f t="shared" si="21"/>
        <v>15520</v>
      </c>
      <c r="AE37" s="18">
        <f t="shared" si="21"/>
        <v>15520</v>
      </c>
      <c r="AF37" s="18">
        <f t="shared" si="21"/>
        <v>13440</v>
      </c>
      <c r="AG37" s="18">
        <f t="shared" si="21"/>
        <v>13440</v>
      </c>
      <c r="AH37" s="18">
        <f t="shared" ref="AH37:CS37" si="22">ROUNDUP(AH15*0.8,)</f>
        <v>13440</v>
      </c>
      <c r="AI37" s="18">
        <f t="shared" si="22"/>
        <v>13440</v>
      </c>
      <c r="AJ37" s="18">
        <f t="shared" si="22"/>
        <v>15680</v>
      </c>
      <c r="AK37" s="18">
        <f t="shared" si="22"/>
        <v>15680</v>
      </c>
      <c r="AL37" s="18">
        <f t="shared" si="22"/>
        <v>17840</v>
      </c>
      <c r="AM37" s="18">
        <f t="shared" si="22"/>
        <v>17840</v>
      </c>
      <c r="AN37" s="18">
        <f t="shared" si="22"/>
        <v>20240</v>
      </c>
      <c r="AO37" s="18">
        <f t="shared" si="22"/>
        <v>20240</v>
      </c>
      <c r="AP37" s="18">
        <f t="shared" si="22"/>
        <v>17840</v>
      </c>
      <c r="AQ37" s="18">
        <f t="shared" si="22"/>
        <v>17840</v>
      </c>
      <c r="AR37" s="18">
        <f t="shared" si="22"/>
        <v>19040</v>
      </c>
      <c r="AS37" s="18">
        <f t="shared" si="22"/>
        <v>19040</v>
      </c>
      <c r="AT37" s="18">
        <f t="shared" si="22"/>
        <v>19040</v>
      </c>
      <c r="AU37" s="18">
        <f t="shared" si="22"/>
        <v>19040</v>
      </c>
      <c r="AV37" s="18">
        <f t="shared" si="22"/>
        <v>19040</v>
      </c>
      <c r="AW37" s="18">
        <f t="shared" si="22"/>
        <v>19040</v>
      </c>
      <c r="AX37" s="18">
        <f t="shared" si="22"/>
        <v>20240</v>
      </c>
      <c r="AY37" s="18">
        <f t="shared" si="22"/>
        <v>20240</v>
      </c>
      <c r="AZ37" s="18">
        <f t="shared" si="22"/>
        <v>20240</v>
      </c>
      <c r="BA37" s="18">
        <f t="shared" si="22"/>
        <v>17840</v>
      </c>
      <c r="BB37" s="18">
        <f t="shared" si="22"/>
        <v>17840</v>
      </c>
      <c r="BC37" s="18">
        <f t="shared" si="22"/>
        <v>17840</v>
      </c>
      <c r="BD37" s="18">
        <f t="shared" si="22"/>
        <v>17840</v>
      </c>
      <c r="BE37" s="18">
        <f t="shared" si="22"/>
        <v>17840</v>
      </c>
      <c r="BF37" s="18">
        <f t="shared" si="22"/>
        <v>19040</v>
      </c>
      <c r="BG37" s="18">
        <f t="shared" si="22"/>
        <v>19040</v>
      </c>
      <c r="BH37" s="18">
        <f t="shared" si="22"/>
        <v>19040</v>
      </c>
      <c r="BI37" s="18">
        <f t="shared" si="22"/>
        <v>21440</v>
      </c>
      <c r="BJ37" s="18">
        <f t="shared" si="22"/>
        <v>21440</v>
      </c>
      <c r="BK37" s="18">
        <f t="shared" si="22"/>
        <v>21440</v>
      </c>
      <c r="BL37" s="18">
        <f t="shared" si="22"/>
        <v>21440</v>
      </c>
      <c r="BM37" s="18">
        <f t="shared" si="22"/>
        <v>21440</v>
      </c>
      <c r="BN37" s="18">
        <f t="shared" si="22"/>
        <v>21440</v>
      </c>
      <c r="BO37" s="18">
        <f t="shared" si="22"/>
        <v>23360</v>
      </c>
      <c r="BP37" s="18">
        <f t="shared" si="22"/>
        <v>23360</v>
      </c>
      <c r="BQ37" s="18">
        <f t="shared" si="22"/>
        <v>26480</v>
      </c>
      <c r="BR37" s="18">
        <f t="shared" si="22"/>
        <v>28480</v>
      </c>
      <c r="BS37" s="18">
        <f t="shared" si="22"/>
        <v>28480</v>
      </c>
      <c r="BT37" s="18">
        <f t="shared" si="22"/>
        <v>28480</v>
      </c>
      <c r="BU37" s="18">
        <f t="shared" si="22"/>
        <v>28480</v>
      </c>
      <c r="BV37" s="18">
        <f t="shared" si="22"/>
        <v>28480</v>
      </c>
      <c r="BW37" s="18">
        <f t="shared" si="22"/>
        <v>21440</v>
      </c>
      <c r="BX37" s="18">
        <f t="shared" si="22"/>
        <v>17840</v>
      </c>
      <c r="BY37" s="18">
        <f t="shared" si="22"/>
        <v>17840</v>
      </c>
      <c r="BZ37" s="18">
        <f t="shared" si="22"/>
        <v>16640</v>
      </c>
      <c r="CA37" s="18">
        <f t="shared" si="22"/>
        <v>16640</v>
      </c>
      <c r="CB37" s="18">
        <f t="shared" si="22"/>
        <v>16640</v>
      </c>
      <c r="CC37" s="18">
        <f t="shared" si="22"/>
        <v>17840</v>
      </c>
      <c r="CD37" s="18">
        <f t="shared" si="22"/>
        <v>17840</v>
      </c>
      <c r="CE37" s="18">
        <f t="shared" si="22"/>
        <v>17840</v>
      </c>
      <c r="CF37" s="18">
        <f t="shared" si="22"/>
        <v>14960</v>
      </c>
      <c r="CG37" s="18">
        <f t="shared" si="22"/>
        <v>12000</v>
      </c>
      <c r="CH37" s="18">
        <f t="shared" si="22"/>
        <v>12000</v>
      </c>
      <c r="CI37" s="18">
        <f t="shared" si="22"/>
        <v>12000</v>
      </c>
      <c r="CJ37" s="18">
        <f t="shared" si="22"/>
        <v>12000</v>
      </c>
      <c r="CK37" s="18">
        <f t="shared" si="22"/>
        <v>12000</v>
      </c>
      <c r="CL37" s="18">
        <f t="shared" si="22"/>
        <v>12000</v>
      </c>
      <c r="CM37" s="18">
        <f t="shared" si="22"/>
        <v>12000</v>
      </c>
      <c r="CN37" s="18">
        <f t="shared" si="22"/>
        <v>12000</v>
      </c>
      <c r="CO37" s="18">
        <f t="shared" si="22"/>
        <v>12000</v>
      </c>
      <c r="CP37" s="18">
        <f t="shared" si="22"/>
        <v>11440</v>
      </c>
      <c r="CQ37" s="18">
        <f t="shared" si="22"/>
        <v>11440</v>
      </c>
      <c r="CR37" s="18">
        <f t="shared" si="22"/>
        <v>11440</v>
      </c>
      <c r="CS37" s="18">
        <f t="shared" si="22"/>
        <v>10880</v>
      </c>
      <c r="CT37" s="18">
        <f t="shared" ref="CT37:EF37" si="23">ROUNDUP(CT15*0.8,)</f>
        <v>10880</v>
      </c>
      <c r="CU37" s="18">
        <f t="shared" si="23"/>
        <v>10880</v>
      </c>
      <c r="CV37" s="18">
        <f t="shared" si="23"/>
        <v>10880</v>
      </c>
      <c r="CW37" s="18">
        <f t="shared" si="23"/>
        <v>10880</v>
      </c>
      <c r="CX37" s="18">
        <f t="shared" si="23"/>
        <v>10880</v>
      </c>
      <c r="CY37" s="18">
        <f t="shared" si="23"/>
        <v>10880</v>
      </c>
      <c r="CZ37" s="18">
        <f t="shared" si="23"/>
        <v>10320</v>
      </c>
      <c r="DA37" s="18">
        <f t="shared" si="23"/>
        <v>10320</v>
      </c>
      <c r="DB37" s="18">
        <f t="shared" si="23"/>
        <v>10320</v>
      </c>
      <c r="DC37" s="18">
        <f t="shared" si="23"/>
        <v>9600</v>
      </c>
      <c r="DD37" s="18">
        <f t="shared" si="23"/>
        <v>9600</v>
      </c>
      <c r="DE37" s="18">
        <f t="shared" si="23"/>
        <v>9600</v>
      </c>
      <c r="DF37" s="18">
        <f t="shared" si="23"/>
        <v>9600</v>
      </c>
      <c r="DG37" s="18">
        <f t="shared" si="23"/>
        <v>9600</v>
      </c>
      <c r="DH37" s="18">
        <f t="shared" si="23"/>
        <v>9200</v>
      </c>
      <c r="DI37" s="18">
        <f t="shared" si="23"/>
        <v>9200</v>
      </c>
      <c r="DJ37" s="18">
        <f t="shared" si="23"/>
        <v>9200</v>
      </c>
      <c r="DK37" s="18">
        <f t="shared" si="23"/>
        <v>9200</v>
      </c>
      <c r="DL37" s="18">
        <f t="shared" si="23"/>
        <v>9200</v>
      </c>
      <c r="DM37" s="18">
        <f t="shared" si="23"/>
        <v>9200</v>
      </c>
      <c r="DN37" s="18">
        <f t="shared" si="23"/>
        <v>7600</v>
      </c>
      <c r="DO37" s="18">
        <f t="shared" si="23"/>
        <v>7600</v>
      </c>
      <c r="DP37" s="18">
        <f t="shared" si="23"/>
        <v>7600</v>
      </c>
      <c r="DQ37" s="18">
        <f t="shared" si="23"/>
        <v>7600</v>
      </c>
      <c r="DR37" s="18">
        <f t="shared" si="23"/>
        <v>7600</v>
      </c>
      <c r="DS37" s="18">
        <f t="shared" si="23"/>
        <v>8000</v>
      </c>
      <c r="DT37" s="18">
        <f t="shared" si="23"/>
        <v>8000</v>
      </c>
      <c r="DU37" s="18">
        <f t="shared" si="23"/>
        <v>7600</v>
      </c>
      <c r="DV37" s="18">
        <f t="shared" si="23"/>
        <v>7600</v>
      </c>
      <c r="DW37" s="18">
        <f t="shared" si="23"/>
        <v>7600</v>
      </c>
      <c r="DX37" s="18">
        <f t="shared" si="23"/>
        <v>7600</v>
      </c>
      <c r="DY37" s="18">
        <f t="shared" si="23"/>
        <v>7600</v>
      </c>
      <c r="DZ37" s="18">
        <f t="shared" si="23"/>
        <v>8000</v>
      </c>
      <c r="EA37" s="18">
        <f t="shared" si="23"/>
        <v>8000</v>
      </c>
      <c r="EB37" s="18">
        <f t="shared" si="23"/>
        <v>7600</v>
      </c>
      <c r="EC37" s="18">
        <f t="shared" si="23"/>
        <v>7600</v>
      </c>
      <c r="ED37" s="18">
        <f t="shared" si="23"/>
        <v>7600</v>
      </c>
      <c r="EE37" s="18">
        <f t="shared" si="23"/>
        <v>7600</v>
      </c>
      <c r="EF37" s="18">
        <f t="shared" si="23"/>
        <v>8400</v>
      </c>
    </row>
    <row r="38" spans="1:136">
      <c r="A38" s="33" t="s">
        <v>7</v>
      </c>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row>
    <row r="39" spans="1:136">
      <c r="A39" s="10">
        <v>1</v>
      </c>
      <c r="B39" s="18">
        <f t="shared" ref="B39:AG39" si="24">ROUNDUP(B17*0.8,)</f>
        <v>9200</v>
      </c>
      <c r="C39" s="18">
        <f t="shared" si="24"/>
        <v>9200</v>
      </c>
      <c r="D39" s="18">
        <f t="shared" si="24"/>
        <v>9440</v>
      </c>
      <c r="E39" s="18">
        <f t="shared" si="24"/>
        <v>9440</v>
      </c>
      <c r="F39" s="18">
        <f t="shared" si="24"/>
        <v>11120</v>
      </c>
      <c r="G39" s="18">
        <f t="shared" si="24"/>
        <v>11120</v>
      </c>
      <c r="H39" s="18">
        <f t="shared" si="24"/>
        <v>11120</v>
      </c>
      <c r="I39" s="18">
        <f t="shared" si="24"/>
        <v>12160</v>
      </c>
      <c r="J39" s="18">
        <f t="shared" si="24"/>
        <v>12160</v>
      </c>
      <c r="K39" s="18">
        <f t="shared" si="24"/>
        <v>13280</v>
      </c>
      <c r="L39" s="18">
        <f t="shared" si="24"/>
        <v>15360</v>
      </c>
      <c r="M39" s="18">
        <f t="shared" si="24"/>
        <v>13600</v>
      </c>
      <c r="N39" s="18">
        <f t="shared" si="24"/>
        <v>23920</v>
      </c>
      <c r="O39" s="18">
        <f t="shared" si="24"/>
        <v>27760</v>
      </c>
      <c r="P39" s="18">
        <f t="shared" si="24"/>
        <v>34000</v>
      </c>
      <c r="Q39" s="18">
        <f t="shared" si="24"/>
        <v>34000</v>
      </c>
      <c r="R39" s="18">
        <f t="shared" si="24"/>
        <v>32960</v>
      </c>
      <c r="S39" s="18">
        <f t="shared" si="24"/>
        <v>32960</v>
      </c>
      <c r="T39" s="18">
        <f t="shared" si="24"/>
        <v>36000</v>
      </c>
      <c r="U39" s="18">
        <f t="shared" si="24"/>
        <v>36000</v>
      </c>
      <c r="V39" s="18">
        <f t="shared" si="24"/>
        <v>34800</v>
      </c>
      <c r="W39" s="18">
        <f t="shared" si="24"/>
        <v>34800</v>
      </c>
      <c r="X39" s="18">
        <f t="shared" si="24"/>
        <v>31920</v>
      </c>
      <c r="Y39" s="18">
        <f t="shared" si="24"/>
        <v>25560</v>
      </c>
      <c r="Z39" s="18">
        <f t="shared" si="24"/>
        <v>20760</v>
      </c>
      <c r="AA39" s="18">
        <f t="shared" si="24"/>
        <v>20200</v>
      </c>
      <c r="AB39" s="18">
        <f t="shared" si="24"/>
        <v>20200</v>
      </c>
      <c r="AC39" s="18">
        <f t="shared" si="24"/>
        <v>20200</v>
      </c>
      <c r="AD39" s="18">
        <f t="shared" si="24"/>
        <v>19640</v>
      </c>
      <c r="AE39" s="18">
        <f t="shared" si="24"/>
        <v>19640</v>
      </c>
      <c r="AF39" s="18">
        <f t="shared" si="24"/>
        <v>17560</v>
      </c>
      <c r="AG39" s="18">
        <f t="shared" si="24"/>
        <v>17560</v>
      </c>
      <c r="AH39" s="18">
        <f t="shared" ref="AH39:CS39" si="25">ROUNDUP(AH17*0.8,)</f>
        <v>17560</v>
      </c>
      <c r="AI39" s="18">
        <f t="shared" si="25"/>
        <v>17560</v>
      </c>
      <c r="AJ39" s="18">
        <f t="shared" si="25"/>
        <v>19800</v>
      </c>
      <c r="AK39" s="18">
        <f t="shared" si="25"/>
        <v>19800</v>
      </c>
      <c r="AL39" s="18">
        <f t="shared" si="25"/>
        <v>21960</v>
      </c>
      <c r="AM39" s="18">
        <f t="shared" si="25"/>
        <v>21960</v>
      </c>
      <c r="AN39" s="18">
        <f t="shared" si="25"/>
        <v>24360</v>
      </c>
      <c r="AO39" s="18">
        <f t="shared" si="25"/>
        <v>24360</v>
      </c>
      <c r="AP39" s="18">
        <f t="shared" si="25"/>
        <v>21960</v>
      </c>
      <c r="AQ39" s="18">
        <f t="shared" si="25"/>
        <v>21960</v>
      </c>
      <c r="AR39" s="18">
        <f t="shared" si="25"/>
        <v>23160</v>
      </c>
      <c r="AS39" s="18">
        <f t="shared" si="25"/>
        <v>23160</v>
      </c>
      <c r="AT39" s="18">
        <f t="shared" si="25"/>
        <v>23160</v>
      </c>
      <c r="AU39" s="18">
        <f t="shared" si="25"/>
        <v>23160</v>
      </c>
      <c r="AV39" s="18">
        <f t="shared" si="25"/>
        <v>23160</v>
      </c>
      <c r="AW39" s="18">
        <f t="shared" si="25"/>
        <v>23160</v>
      </c>
      <c r="AX39" s="18">
        <f t="shared" si="25"/>
        <v>24360</v>
      </c>
      <c r="AY39" s="18">
        <f t="shared" si="25"/>
        <v>24360</v>
      </c>
      <c r="AZ39" s="18">
        <f t="shared" si="25"/>
        <v>24360</v>
      </c>
      <c r="BA39" s="18">
        <f t="shared" si="25"/>
        <v>21960</v>
      </c>
      <c r="BB39" s="18">
        <f t="shared" si="25"/>
        <v>21960</v>
      </c>
      <c r="BC39" s="18">
        <f t="shared" si="25"/>
        <v>21960</v>
      </c>
      <c r="BD39" s="18">
        <f t="shared" si="25"/>
        <v>21960</v>
      </c>
      <c r="BE39" s="18">
        <f t="shared" si="25"/>
        <v>21960</v>
      </c>
      <c r="BF39" s="18">
        <f t="shared" si="25"/>
        <v>23160</v>
      </c>
      <c r="BG39" s="18">
        <f t="shared" si="25"/>
        <v>23160</v>
      </c>
      <c r="BH39" s="18">
        <f t="shared" si="25"/>
        <v>23160</v>
      </c>
      <c r="BI39" s="18">
        <f t="shared" si="25"/>
        <v>25560</v>
      </c>
      <c r="BJ39" s="18">
        <f t="shared" si="25"/>
        <v>25560</v>
      </c>
      <c r="BK39" s="18">
        <f t="shared" si="25"/>
        <v>25560</v>
      </c>
      <c r="BL39" s="18">
        <f t="shared" si="25"/>
        <v>25560</v>
      </c>
      <c r="BM39" s="18">
        <f t="shared" si="25"/>
        <v>25560</v>
      </c>
      <c r="BN39" s="18">
        <f t="shared" si="25"/>
        <v>25560</v>
      </c>
      <c r="BO39" s="18">
        <f t="shared" si="25"/>
        <v>27480</v>
      </c>
      <c r="BP39" s="18">
        <f t="shared" si="25"/>
        <v>27480</v>
      </c>
      <c r="BQ39" s="18">
        <f t="shared" si="25"/>
        <v>30600</v>
      </c>
      <c r="BR39" s="18">
        <f t="shared" si="25"/>
        <v>32600</v>
      </c>
      <c r="BS39" s="18">
        <f t="shared" si="25"/>
        <v>32600</v>
      </c>
      <c r="BT39" s="18">
        <f t="shared" si="25"/>
        <v>32600</v>
      </c>
      <c r="BU39" s="18">
        <f t="shared" si="25"/>
        <v>32600</v>
      </c>
      <c r="BV39" s="18">
        <f t="shared" si="25"/>
        <v>32600</v>
      </c>
      <c r="BW39" s="18">
        <f t="shared" si="25"/>
        <v>25560</v>
      </c>
      <c r="BX39" s="18">
        <f t="shared" si="25"/>
        <v>21960</v>
      </c>
      <c r="BY39" s="18">
        <f t="shared" si="25"/>
        <v>21960</v>
      </c>
      <c r="BZ39" s="18">
        <f t="shared" si="25"/>
        <v>20760</v>
      </c>
      <c r="CA39" s="18">
        <f t="shared" si="25"/>
        <v>20760</v>
      </c>
      <c r="CB39" s="18">
        <f t="shared" si="25"/>
        <v>20760</v>
      </c>
      <c r="CC39" s="18">
        <f t="shared" si="25"/>
        <v>21960</v>
      </c>
      <c r="CD39" s="18">
        <f t="shared" si="25"/>
        <v>21960</v>
      </c>
      <c r="CE39" s="18">
        <f t="shared" si="25"/>
        <v>21960</v>
      </c>
      <c r="CF39" s="18">
        <f t="shared" si="25"/>
        <v>19080</v>
      </c>
      <c r="CG39" s="18">
        <f t="shared" si="25"/>
        <v>14920</v>
      </c>
      <c r="CH39" s="18">
        <f t="shared" si="25"/>
        <v>14920</v>
      </c>
      <c r="CI39" s="18">
        <f t="shared" si="25"/>
        <v>14920</v>
      </c>
      <c r="CJ39" s="18">
        <f t="shared" si="25"/>
        <v>14920</v>
      </c>
      <c r="CK39" s="18">
        <f t="shared" si="25"/>
        <v>14920</v>
      </c>
      <c r="CL39" s="18">
        <f t="shared" si="25"/>
        <v>14920</v>
      </c>
      <c r="CM39" s="18">
        <f t="shared" si="25"/>
        <v>14920</v>
      </c>
      <c r="CN39" s="18">
        <f t="shared" si="25"/>
        <v>14920</v>
      </c>
      <c r="CO39" s="18">
        <f t="shared" si="25"/>
        <v>14920</v>
      </c>
      <c r="CP39" s="18">
        <f t="shared" si="25"/>
        <v>14360</v>
      </c>
      <c r="CQ39" s="18">
        <f t="shared" si="25"/>
        <v>14360</v>
      </c>
      <c r="CR39" s="18">
        <f t="shared" si="25"/>
        <v>14360</v>
      </c>
      <c r="CS39" s="18">
        <f t="shared" si="25"/>
        <v>13800</v>
      </c>
      <c r="CT39" s="18">
        <f t="shared" ref="CT39:EF39" si="26">ROUNDUP(CT17*0.8,)</f>
        <v>13800</v>
      </c>
      <c r="CU39" s="18">
        <f t="shared" si="26"/>
        <v>13800</v>
      </c>
      <c r="CV39" s="18">
        <f t="shared" si="26"/>
        <v>13800</v>
      </c>
      <c r="CW39" s="18">
        <f t="shared" si="26"/>
        <v>13800</v>
      </c>
      <c r="CX39" s="18">
        <f t="shared" si="26"/>
        <v>13800</v>
      </c>
      <c r="CY39" s="18">
        <f t="shared" si="26"/>
        <v>13800</v>
      </c>
      <c r="CZ39" s="18">
        <f t="shared" si="26"/>
        <v>13240</v>
      </c>
      <c r="DA39" s="18">
        <f t="shared" si="26"/>
        <v>13240</v>
      </c>
      <c r="DB39" s="18">
        <f t="shared" si="26"/>
        <v>13240</v>
      </c>
      <c r="DC39" s="18">
        <f t="shared" si="26"/>
        <v>11880</v>
      </c>
      <c r="DD39" s="18">
        <f t="shared" si="26"/>
        <v>11880</v>
      </c>
      <c r="DE39" s="18">
        <f t="shared" si="26"/>
        <v>11880</v>
      </c>
      <c r="DF39" s="18">
        <f t="shared" si="26"/>
        <v>11880</v>
      </c>
      <c r="DG39" s="18">
        <f t="shared" si="26"/>
        <v>11880</v>
      </c>
      <c r="DH39" s="18">
        <f t="shared" si="26"/>
        <v>11480</v>
      </c>
      <c r="DI39" s="18">
        <f t="shared" si="26"/>
        <v>11480</v>
      </c>
      <c r="DJ39" s="18">
        <f t="shared" si="26"/>
        <v>11480</v>
      </c>
      <c r="DK39" s="18">
        <f t="shared" si="26"/>
        <v>11480</v>
      </c>
      <c r="DL39" s="18">
        <f t="shared" si="26"/>
        <v>11480</v>
      </c>
      <c r="DM39" s="18">
        <f t="shared" si="26"/>
        <v>11480</v>
      </c>
      <c r="DN39" s="18">
        <f t="shared" si="26"/>
        <v>9880</v>
      </c>
      <c r="DO39" s="18">
        <f t="shared" si="26"/>
        <v>9880</v>
      </c>
      <c r="DP39" s="18">
        <f t="shared" si="26"/>
        <v>9880</v>
      </c>
      <c r="DQ39" s="18">
        <f t="shared" si="26"/>
        <v>9880</v>
      </c>
      <c r="DR39" s="18">
        <f t="shared" si="26"/>
        <v>9880</v>
      </c>
      <c r="DS39" s="18">
        <f t="shared" si="26"/>
        <v>10280</v>
      </c>
      <c r="DT39" s="18">
        <f t="shared" si="26"/>
        <v>10280</v>
      </c>
      <c r="DU39" s="18">
        <f t="shared" si="26"/>
        <v>9880</v>
      </c>
      <c r="DV39" s="18">
        <f t="shared" si="26"/>
        <v>9880</v>
      </c>
      <c r="DW39" s="18">
        <f t="shared" si="26"/>
        <v>9880</v>
      </c>
      <c r="DX39" s="18">
        <f t="shared" si="26"/>
        <v>9880</v>
      </c>
      <c r="DY39" s="18">
        <f t="shared" si="26"/>
        <v>9880</v>
      </c>
      <c r="DZ39" s="18">
        <f t="shared" si="26"/>
        <v>10280</v>
      </c>
      <c r="EA39" s="18">
        <f t="shared" si="26"/>
        <v>10280</v>
      </c>
      <c r="EB39" s="18">
        <f t="shared" si="26"/>
        <v>9880</v>
      </c>
      <c r="EC39" s="18">
        <f t="shared" si="26"/>
        <v>9880</v>
      </c>
      <c r="ED39" s="18">
        <f t="shared" si="26"/>
        <v>9880</v>
      </c>
      <c r="EE39" s="18">
        <f t="shared" si="26"/>
        <v>9880</v>
      </c>
      <c r="EF39" s="18">
        <f t="shared" si="26"/>
        <v>10680</v>
      </c>
    </row>
    <row r="40" spans="1:136">
      <c r="A40" s="10">
        <v>2</v>
      </c>
      <c r="B40" s="18">
        <f t="shared" ref="B40:AG40" si="27">ROUNDUP(B18*0.8,)</f>
        <v>10400</v>
      </c>
      <c r="C40" s="18">
        <f t="shared" si="27"/>
        <v>10400</v>
      </c>
      <c r="D40" s="18">
        <f t="shared" si="27"/>
        <v>10640</v>
      </c>
      <c r="E40" s="18">
        <f t="shared" si="27"/>
        <v>10640</v>
      </c>
      <c r="F40" s="18">
        <f t="shared" si="27"/>
        <v>12320</v>
      </c>
      <c r="G40" s="18">
        <f t="shared" si="27"/>
        <v>12320</v>
      </c>
      <c r="H40" s="18">
        <f t="shared" si="27"/>
        <v>12320</v>
      </c>
      <c r="I40" s="18">
        <f t="shared" si="27"/>
        <v>13360</v>
      </c>
      <c r="J40" s="18">
        <f t="shared" si="27"/>
        <v>13360</v>
      </c>
      <c r="K40" s="18">
        <f t="shared" si="27"/>
        <v>14480</v>
      </c>
      <c r="L40" s="18">
        <f t="shared" si="27"/>
        <v>16560</v>
      </c>
      <c r="M40" s="18">
        <f t="shared" si="27"/>
        <v>14800</v>
      </c>
      <c r="N40" s="18">
        <f t="shared" si="27"/>
        <v>25520</v>
      </c>
      <c r="O40" s="18">
        <f t="shared" si="27"/>
        <v>29360</v>
      </c>
      <c r="P40" s="18">
        <f t="shared" si="27"/>
        <v>35600</v>
      </c>
      <c r="Q40" s="18">
        <f t="shared" si="27"/>
        <v>35600</v>
      </c>
      <c r="R40" s="18">
        <f t="shared" si="27"/>
        <v>34560</v>
      </c>
      <c r="S40" s="18">
        <f t="shared" si="27"/>
        <v>34560</v>
      </c>
      <c r="T40" s="18">
        <f t="shared" si="27"/>
        <v>37600</v>
      </c>
      <c r="U40" s="18">
        <f t="shared" si="27"/>
        <v>37600</v>
      </c>
      <c r="V40" s="18">
        <f t="shared" si="27"/>
        <v>36400</v>
      </c>
      <c r="W40" s="18">
        <f t="shared" si="27"/>
        <v>36400</v>
      </c>
      <c r="X40" s="18">
        <f t="shared" si="27"/>
        <v>33520</v>
      </c>
      <c r="Y40" s="18">
        <f t="shared" si="27"/>
        <v>27040</v>
      </c>
      <c r="Z40" s="18">
        <f t="shared" si="27"/>
        <v>22240</v>
      </c>
      <c r="AA40" s="18">
        <f t="shared" si="27"/>
        <v>21680</v>
      </c>
      <c r="AB40" s="18">
        <f t="shared" si="27"/>
        <v>21680</v>
      </c>
      <c r="AC40" s="18">
        <f t="shared" si="27"/>
        <v>21680</v>
      </c>
      <c r="AD40" s="18">
        <f t="shared" si="27"/>
        <v>21120</v>
      </c>
      <c r="AE40" s="18">
        <f t="shared" si="27"/>
        <v>21120</v>
      </c>
      <c r="AF40" s="18">
        <f t="shared" si="27"/>
        <v>19040</v>
      </c>
      <c r="AG40" s="18">
        <f t="shared" si="27"/>
        <v>19040</v>
      </c>
      <c r="AH40" s="18">
        <f t="shared" ref="AH40:CS40" si="28">ROUNDUP(AH18*0.8,)</f>
        <v>19040</v>
      </c>
      <c r="AI40" s="18">
        <f t="shared" si="28"/>
        <v>19040</v>
      </c>
      <c r="AJ40" s="18">
        <f t="shared" si="28"/>
        <v>21280</v>
      </c>
      <c r="AK40" s="18">
        <f t="shared" si="28"/>
        <v>21280</v>
      </c>
      <c r="AL40" s="18">
        <f t="shared" si="28"/>
        <v>23440</v>
      </c>
      <c r="AM40" s="18">
        <f t="shared" si="28"/>
        <v>23440</v>
      </c>
      <c r="AN40" s="18">
        <f t="shared" si="28"/>
        <v>25840</v>
      </c>
      <c r="AO40" s="18">
        <f t="shared" si="28"/>
        <v>25840</v>
      </c>
      <c r="AP40" s="18">
        <f t="shared" si="28"/>
        <v>23440</v>
      </c>
      <c r="AQ40" s="18">
        <f t="shared" si="28"/>
        <v>23440</v>
      </c>
      <c r="AR40" s="18">
        <f t="shared" si="28"/>
        <v>24640</v>
      </c>
      <c r="AS40" s="18">
        <f t="shared" si="28"/>
        <v>24640</v>
      </c>
      <c r="AT40" s="18">
        <f t="shared" si="28"/>
        <v>24640</v>
      </c>
      <c r="AU40" s="18">
        <f t="shared" si="28"/>
        <v>24640</v>
      </c>
      <c r="AV40" s="18">
        <f t="shared" si="28"/>
        <v>24640</v>
      </c>
      <c r="AW40" s="18">
        <f t="shared" si="28"/>
        <v>24640</v>
      </c>
      <c r="AX40" s="18">
        <f t="shared" si="28"/>
        <v>25840</v>
      </c>
      <c r="AY40" s="18">
        <f t="shared" si="28"/>
        <v>25840</v>
      </c>
      <c r="AZ40" s="18">
        <f t="shared" si="28"/>
        <v>25840</v>
      </c>
      <c r="BA40" s="18">
        <f t="shared" si="28"/>
        <v>23440</v>
      </c>
      <c r="BB40" s="18">
        <f t="shared" si="28"/>
        <v>23440</v>
      </c>
      <c r="BC40" s="18">
        <f t="shared" si="28"/>
        <v>23440</v>
      </c>
      <c r="BD40" s="18">
        <f t="shared" si="28"/>
        <v>23440</v>
      </c>
      <c r="BE40" s="18">
        <f t="shared" si="28"/>
        <v>23440</v>
      </c>
      <c r="BF40" s="18">
        <f t="shared" si="28"/>
        <v>24640</v>
      </c>
      <c r="BG40" s="18">
        <f t="shared" si="28"/>
        <v>24640</v>
      </c>
      <c r="BH40" s="18">
        <f t="shared" si="28"/>
        <v>24640</v>
      </c>
      <c r="BI40" s="18">
        <f t="shared" si="28"/>
        <v>27040</v>
      </c>
      <c r="BJ40" s="18">
        <f t="shared" si="28"/>
        <v>27040</v>
      </c>
      <c r="BK40" s="18">
        <f t="shared" si="28"/>
        <v>27040</v>
      </c>
      <c r="BL40" s="18">
        <f t="shared" si="28"/>
        <v>27040</v>
      </c>
      <c r="BM40" s="18">
        <f t="shared" si="28"/>
        <v>27040</v>
      </c>
      <c r="BN40" s="18">
        <f t="shared" si="28"/>
        <v>27040</v>
      </c>
      <c r="BO40" s="18">
        <f t="shared" si="28"/>
        <v>28960</v>
      </c>
      <c r="BP40" s="18">
        <f t="shared" si="28"/>
        <v>28960</v>
      </c>
      <c r="BQ40" s="18">
        <f t="shared" si="28"/>
        <v>32080</v>
      </c>
      <c r="BR40" s="18">
        <f t="shared" si="28"/>
        <v>34080</v>
      </c>
      <c r="BS40" s="18">
        <f t="shared" si="28"/>
        <v>34080</v>
      </c>
      <c r="BT40" s="18">
        <f t="shared" si="28"/>
        <v>34080</v>
      </c>
      <c r="BU40" s="18">
        <f t="shared" si="28"/>
        <v>34080</v>
      </c>
      <c r="BV40" s="18">
        <f t="shared" si="28"/>
        <v>34080</v>
      </c>
      <c r="BW40" s="18">
        <f t="shared" si="28"/>
        <v>27040</v>
      </c>
      <c r="BX40" s="18">
        <f t="shared" si="28"/>
        <v>23440</v>
      </c>
      <c r="BY40" s="18">
        <f t="shared" si="28"/>
        <v>23440</v>
      </c>
      <c r="BZ40" s="18">
        <f t="shared" si="28"/>
        <v>22240</v>
      </c>
      <c r="CA40" s="18">
        <f t="shared" si="28"/>
        <v>22240</v>
      </c>
      <c r="CB40" s="18">
        <f t="shared" si="28"/>
        <v>22240</v>
      </c>
      <c r="CC40" s="18">
        <f t="shared" si="28"/>
        <v>23440</v>
      </c>
      <c r="CD40" s="18">
        <f t="shared" si="28"/>
        <v>23440</v>
      </c>
      <c r="CE40" s="18">
        <f t="shared" si="28"/>
        <v>23440</v>
      </c>
      <c r="CF40" s="18">
        <f t="shared" si="28"/>
        <v>20560</v>
      </c>
      <c r="CG40" s="18">
        <f t="shared" si="28"/>
        <v>16400</v>
      </c>
      <c r="CH40" s="18">
        <f t="shared" si="28"/>
        <v>16400</v>
      </c>
      <c r="CI40" s="18">
        <f t="shared" si="28"/>
        <v>16400</v>
      </c>
      <c r="CJ40" s="18">
        <f t="shared" si="28"/>
        <v>16400</v>
      </c>
      <c r="CK40" s="18">
        <f t="shared" si="28"/>
        <v>16400</v>
      </c>
      <c r="CL40" s="18">
        <f t="shared" si="28"/>
        <v>16400</v>
      </c>
      <c r="CM40" s="18">
        <f t="shared" si="28"/>
        <v>16400</v>
      </c>
      <c r="CN40" s="18">
        <f t="shared" si="28"/>
        <v>16400</v>
      </c>
      <c r="CO40" s="18">
        <f t="shared" si="28"/>
        <v>16400</v>
      </c>
      <c r="CP40" s="18">
        <f t="shared" si="28"/>
        <v>15840</v>
      </c>
      <c r="CQ40" s="18">
        <f t="shared" si="28"/>
        <v>15840</v>
      </c>
      <c r="CR40" s="18">
        <f t="shared" si="28"/>
        <v>15840</v>
      </c>
      <c r="CS40" s="18">
        <f t="shared" si="28"/>
        <v>15280</v>
      </c>
      <c r="CT40" s="18">
        <f t="shared" ref="CT40:EF40" si="29">ROUNDUP(CT18*0.8,)</f>
        <v>15280</v>
      </c>
      <c r="CU40" s="18">
        <f t="shared" si="29"/>
        <v>15280</v>
      </c>
      <c r="CV40" s="18">
        <f t="shared" si="29"/>
        <v>15280</v>
      </c>
      <c r="CW40" s="18">
        <f t="shared" si="29"/>
        <v>15280</v>
      </c>
      <c r="CX40" s="18">
        <f t="shared" si="29"/>
        <v>15280</v>
      </c>
      <c r="CY40" s="18">
        <f t="shared" si="29"/>
        <v>15280</v>
      </c>
      <c r="CZ40" s="18">
        <f t="shared" si="29"/>
        <v>14720</v>
      </c>
      <c r="DA40" s="18">
        <f t="shared" si="29"/>
        <v>14720</v>
      </c>
      <c r="DB40" s="18">
        <f t="shared" si="29"/>
        <v>14720</v>
      </c>
      <c r="DC40" s="18">
        <f t="shared" si="29"/>
        <v>13200</v>
      </c>
      <c r="DD40" s="18">
        <f t="shared" si="29"/>
        <v>13200</v>
      </c>
      <c r="DE40" s="18">
        <f t="shared" si="29"/>
        <v>13200</v>
      </c>
      <c r="DF40" s="18">
        <f t="shared" si="29"/>
        <v>13200</v>
      </c>
      <c r="DG40" s="18">
        <f t="shared" si="29"/>
        <v>13200</v>
      </c>
      <c r="DH40" s="18">
        <f t="shared" si="29"/>
        <v>12800</v>
      </c>
      <c r="DI40" s="18">
        <f t="shared" si="29"/>
        <v>12800</v>
      </c>
      <c r="DJ40" s="18">
        <f t="shared" si="29"/>
        <v>12800</v>
      </c>
      <c r="DK40" s="18">
        <f t="shared" si="29"/>
        <v>12800</v>
      </c>
      <c r="DL40" s="18">
        <f t="shared" si="29"/>
        <v>12800</v>
      </c>
      <c r="DM40" s="18">
        <f t="shared" si="29"/>
        <v>12800</v>
      </c>
      <c r="DN40" s="18">
        <f t="shared" si="29"/>
        <v>11200</v>
      </c>
      <c r="DO40" s="18">
        <f t="shared" si="29"/>
        <v>11200</v>
      </c>
      <c r="DP40" s="18">
        <f t="shared" si="29"/>
        <v>11200</v>
      </c>
      <c r="DQ40" s="18">
        <f t="shared" si="29"/>
        <v>11200</v>
      </c>
      <c r="DR40" s="18">
        <f t="shared" si="29"/>
        <v>11200</v>
      </c>
      <c r="DS40" s="18">
        <f t="shared" si="29"/>
        <v>11600</v>
      </c>
      <c r="DT40" s="18">
        <f t="shared" si="29"/>
        <v>11600</v>
      </c>
      <c r="DU40" s="18">
        <f t="shared" si="29"/>
        <v>11200</v>
      </c>
      <c r="DV40" s="18">
        <f t="shared" si="29"/>
        <v>11200</v>
      </c>
      <c r="DW40" s="18">
        <f t="shared" si="29"/>
        <v>11200</v>
      </c>
      <c r="DX40" s="18">
        <f t="shared" si="29"/>
        <v>11200</v>
      </c>
      <c r="DY40" s="18">
        <f t="shared" si="29"/>
        <v>11200</v>
      </c>
      <c r="DZ40" s="18">
        <f t="shared" si="29"/>
        <v>11600</v>
      </c>
      <c r="EA40" s="18">
        <f t="shared" si="29"/>
        <v>11600</v>
      </c>
      <c r="EB40" s="18">
        <f t="shared" si="29"/>
        <v>11200</v>
      </c>
      <c r="EC40" s="18">
        <f t="shared" si="29"/>
        <v>11200</v>
      </c>
      <c r="ED40" s="18">
        <f t="shared" si="29"/>
        <v>11200</v>
      </c>
      <c r="EE40" s="18">
        <f t="shared" si="29"/>
        <v>11200</v>
      </c>
      <c r="EF40" s="18">
        <f t="shared" si="29"/>
        <v>12000</v>
      </c>
    </row>
    <row r="41" spans="1:136">
      <c r="A41" s="34" t="s">
        <v>8</v>
      </c>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row>
    <row r="42" spans="1:136">
      <c r="A42" s="10">
        <v>1</v>
      </c>
      <c r="B42" s="18">
        <f t="shared" ref="B42:AG42" si="30">ROUNDUP(B20*0.8,)</f>
        <v>11600</v>
      </c>
      <c r="C42" s="18">
        <f t="shared" si="30"/>
        <v>11600</v>
      </c>
      <c r="D42" s="18">
        <f t="shared" si="30"/>
        <v>11840</v>
      </c>
      <c r="E42" s="18">
        <f t="shared" si="30"/>
        <v>11840</v>
      </c>
      <c r="F42" s="18">
        <f t="shared" si="30"/>
        <v>13520</v>
      </c>
      <c r="G42" s="18">
        <f t="shared" si="30"/>
        <v>13520</v>
      </c>
      <c r="H42" s="18">
        <f t="shared" si="30"/>
        <v>13520</v>
      </c>
      <c r="I42" s="18">
        <f t="shared" si="30"/>
        <v>14560</v>
      </c>
      <c r="J42" s="18">
        <f t="shared" si="30"/>
        <v>14560</v>
      </c>
      <c r="K42" s="18">
        <f t="shared" si="30"/>
        <v>15680</v>
      </c>
      <c r="L42" s="18">
        <f t="shared" si="30"/>
        <v>17760</v>
      </c>
      <c r="M42" s="18">
        <f t="shared" si="30"/>
        <v>16000</v>
      </c>
      <c r="N42" s="18">
        <f t="shared" si="30"/>
        <v>25120</v>
      </c>
      <c r="O42" s="18">
        <f t="shared" si="30"/>
        <v>28960</v>
      </c>
      <c r="P42" s="18">
        <f t="shared" si="30"/>
        <v>35200</v>
      </c>
      <c r="Q42" s="18">
        <f t="shared" si="30"/>
        <v>35200</v>
      </c>
      <c r="R42" s="18">
        <f t="shared" si="30"/>
        <v>34160</v>
      </c>
      <c r="S42" s="18">
        <f t="shared" si="30"/>
        <v>34160</v>
      </c>
      <c r="T42" s="18">
        <f t="shared" si="30"/>
        <v>37200</v>
      </c>
      <c r="U42" s="18">
        <f t="shared" si="30"/>
        <v>37200</v>
      </c>
      <c r="V42" s="18">
        <f t="shared" si="30"/>
        <v>36000</v>
      </c>
      <c r="W42" s="18">
        <f t="shared" si="30"/>
        <v>36000</v>
      </c>
      <c r="X42" s="18">
        <f t="shared" si="30"/>
        <v>33120</v>
      </c>
      <c r="Y42" s="18">
        <f t="shared" si="30"/>
        <v>26760</v>
      </c>
      <c r="Z42" s="18">
        <f t="shared" si="30"/>
        <v>21960</v>
      </c>
      <c r="AA42" s="18">
        <f t="shared" si="30"/>
        <v>21400</v>
      </c>
      <c r="AB42" s="18">
        <f t="shared" si="30"/>
        <v>21400</v>
      </c>
      <c r="AC42" s="18">
        <f t="shared" si="30"/>
        <v>21400</v>
      </c>
      <c r="AD42" s="18">
        <f t="shared" si="30"/>
        <v>20840</v>
      </c>
      <c r="AE42" s="18">
        <f t="shared" si="30"/>
        <v>20840</v>
      </c>
      <c r="AF42" s="18">
        <f t="shared" si="30"/>
        <v>18760</v>
      </c>
      <c r="AG42" s="18">
        <f t="shared" si="30"/>
        <v>18760</v>
      </c>
      <c r="AH42" s="18">
        <f t="shared" ref="AH42:CS42" si="31">ROUNDUP(AH20*0.8,)</f>
        <v>18760</v>
      </c>
      <c r="AI42" s="18">
        <f t="shared" si="31"/>
        <v>18760</v>
      </c>
      <c r="AJ42" s="18">
        <f t="shared" si="31"/>
        <v>21000</v>
      </c>
      <c r="AK42" s="18">
        <f t="shared" si="31"/>
        <v>21000</v>
      </c>
      <c r="AL42" s="18">
        <f t="shared" si="31"/>
        <v>23160</v>
      </c>
      <c r="AM42" s="18">
        <f t="shared" si="31"/>
        <v>23160</v>
      </c>
      <c r="AN42" s="18">
        <f t="shared" si="31"/>
        <v>25560</v>
      </c>
      <c r="AO42" s="18">
        <f t="shared" si="31"/>
        <v>25560</v>
      </c>
      <c r="AP42" s="18">
        <f t="shared" si="31"/>
        <v>23160</v>
      </c>
      <c r="AQ42" s="18">
        <f t="shared" si="31"/>
        <v>23160</v>
      </c>
      <c r="AR42" s="18">
        <f t="shared" si="31"/>
        <v>24360</v>
      </c>
      <c r="AS42" s="18">
        <f t="shared" si="31"/>
        <v>24360</v>
      </c>
      <c r="AT42" s="18">
        <f t="shared" si="31"/>
        <v>24360</v>
      </c>
      <c r="AU42" s="18">
        <f t="shared" si="31"/>
        <v>24360</v>
      </c>
      <c r="AV42" s="18">
        <f t="shared" si="31"/>
        <v>24360</v>
      </c>
      <c r="AW42" s="18">
        <f t="shared" si="31"/>
        <v>24360</v>
      </c>
      <c r="AX42" s="18">
        <f t="shared" si="31"/>
        <v>25560</v>
      </c>
      <c r="AY42" s="18">
        <f t="shared" si="31"/>
        <v>25560</v>
      </c>
      <c r="AZ42" s="18">
        <f t="shared" si="31"/>
        <v>25560</v>
      </c>
      <c r="BA42" s="18">
        <f t="shared" si="31"/>
        <v>23160</v>
      </c>
      <c r="BB42" s="18">
        <f t="shared" si="31"/>
        <v>23160</v>
      </c>
      <c r="BC42" s="18">
        <f t="shared" si="31"/>
        <v>23160</v>
      </c>
      <c r="BD42" s="18">
        <f t="shared" si="31"/>
        <v>23160</v>
      </c>
      <c r="BE42" s="18">
        <f t="shared" si="31"/>
        <v>23160</v>
      </c>
      <c r="BF42" s="18">
        <f t="shared" si="31"/>
        <v>24360</v>
      </c>
      <c r="BG42" s="18">
        <f t="shared" si="31"/>
        <v>24360</v>
      </c>
      <c r="BH42" s="18">
        <f t="shared" si="31"/>
        <v>24360</v>
      </c>
      <c r="BI42" s="18">
        <f t="shared" si="31"/>
        <v>26760</v>
      </c>
      <c r="BJ42" s="18">
        <f t="shared" si="31"/>
        <v>26760</v>
      </c>
      <c r="BK42" s="18">
        <f t="shared" si="31"/>
        <v>26760</v>
      </c>
      <c r="BL42" s="18">
        <f t="shared" si="31"/>
        <v>26760</v>
      </c>
      <c r="BM42" s="18">
        <f t="shared" si="31"/>
        <v>26760</v>
      </c>
      <c r="BN42" s="18">
        <f t="shared" si="31"/>
        <v>26760</v>
      </c>
      <c r="BO42" s="18">
        <f t="shared" si="31"/>
        <v>28680</v>
      </c>
      <c r="BP42" s="18">
        <f t="shared" si="31"/>
        <v>28680</v>
      </c>
      <c r="BQ42" s="18">
        <f t="shared" si="31"/>
        <v>31800</v>
      </c>
      <c r="BR42" s="18">
        <f t="shared" si="31"/>
        <v>33800</v>
      </c>
      <c r="BS42" s="18">
        <f t="shared" si="31"/>
        <v>33800</v>
      </c>
      <c r="BT42" s="18">
        <f t="shared" si="31"/>
        <v>33800</v>
      </c>
      <c r="BU42" s="18">
        <f t="shared" si="31"/>
        <v>33800</v>
      </c>
      <c r="BV42" s="18">
        <f t="shared" si="31"/>
        <v>33800</v>
      </c>
      <c r="BW42" s="18">
        <f t="shared" si="31"/>
        <v>26760</v>
      </c>
      <c r="BX42" s="18">
        <f t="shared" si="31"/>
        <v>23160</v>
      </c>
      <c r="BY42" s="18">
        <f t="shared" si="31"/>
        <v>23160</v>
      </c>
      <c r="BZ42" s="18">
        <f t="shared" si="31"/>
        <v>21960</v>
      </c>
      <c r="CA42" s="18">
        <f t="shared" si="31"/>
        <v>21960</v>
      </c>
      <c r="CB42" s="18">
        <f t="shared" si="31"/>
        <v>21960</v>
      </c>
      <c r="CC42" s="18">
        <f t="shared" si="31"/>
        <v>23160</v>
      </c>
      <c r="CD42" s="18">
        <f t="shared" si="31"/>
        <v>23160</v>
      </c>
      <c r="CE42" s="18">
        <f t="shared" si="31"/>
        <v>23160</v>
      </c>
      <c r="CF42" s="18">
        <f t="shared" si="31"/>
        <v>20280</v>
      </c>
      <c r="CG42" s="18">
        <f t="shared" si="31"/>
        <v>16520</v>
      </c>
      <c r="CH42" s="18">
        <f t="shared" si="31"/>
        <v>16520</v>
      </c>
      <c r="CI42" s="18">
        <f t="shared" si="31"/>
        <v>16520</v>
      </c>
      <c r="CJ42" s="18">
        <f t="shared" si="31"/>
        <v>16520</v>
      </c>
      <c r="CK42" s="18">
        <f t="shared" si="31"/>
        <v>16520</v>
      </c>
      <c r="CL42" s="18">
        <f t="shared" si="31"/>
        <v>16520</v>
      </c>
      <c r="CM42" s="18">
        <f t="shared" si="31"/>
        <v>16520</v>
      </c>
      <c r="CN42" s="18">
        <f t="shared" si="31"/>
        <v>16520</v>
      </c>
      <c r="CO42" s="18">
        <f t="shared" si="31"/>
        <v>16520</v>
      </c>
      <c r="CP42" s="18">
        <f t="shared" si="31"/>
        <v>15960</v>
      </c>
      <c r="CQ42" s="18">
        <f t="shared" si="31"/>
        <v>15960</v>
      </c>
      <c r="CR42" s="18">
        <f t="shared" si="31"/>
        <v>15960</v>
      </c>
      <c r="CS42" s="18">
        <f t="shared" si="31"/>
        <v>15400</v>
      </c>
      <c r="CT42" s="18">
        <f t="shared" ref="CT42:EF42" si="32">ROUNDUP(CT20*0.8,)</f>
        <v>15400</v>
      </c>
      <c r="CU42" s="18">
        <f t="shared" si="32"/>
        <v>15400</v>
      </c>
      <c r="CV42" s="18">
        <f t="shared" si="32"/>
        <v>15400</v>
      </c>
      <c r="CW42" s="18">
        <f t="shared" si="32"/>
        <v>15400</v>
      </c>
      <c r="CX42" s="18">
        <f t="shared" si="32"/>
        <v>15400</v>
      </c>
      <c r="CY42" s="18">
        <f t="shared" si="32"/>
        <v>15400</v>
      </c>
      <c r="CZ42" s="18">
        <f t="shared" si="32"/>
        <v>14840</v>
      </c>
      <c r="DA42" s="18">
        <f t="shared" si="32"/>
        <v>14840</v>
      </c>
      <c r="DB42" s="18">
        <f t="shared" si="32"/>
        <v>14840</v>
      </c>
      <c r="DC42" s="18">
        <f t="shared" si="32"/>
        <v>14280</v>
      </c>
      <c r="DD42" s="18">
        <f t="shared" si="32"/>
        <v>14280</v>
      </c>
      <c r="DE42" s="18">
        <f t="shared" si="32"/>
        <v>14280</v>
      </c>
      <c r="DF42" s="18">
        <f t="shared" si="32"/>
        <v>14280</v>
      </c>
      <c r="DG42" s="18">
        <f t="shared" si="32"/>
        <v>14280</v>
      </c>
      <c r="DH42" s="18">
        <f t="shared" si="32"/>
        <v>13880</v>
      </c>
      <c r="DI42" s="18">
        <f t="shared" si="32"/>
        <v>13880</v>
      </c>
      <c r="DJ42" s="18">
        <f t="shared" si="32"/>
        <v>13880</v>
      </c>
      <c r="DK42" s="18">
        <f t="shared" si="32"/>
        <v>13880</v>
      </c>
      <c r="DL42" s="18">
        <f t="shared" si="32"/>
        <v>13880</v>
      </c>
      <c r="DM42" s="18">
        <f t="shared" si="32"/>
        <v>13880</v>
      </c>
      <c r="DN42" s="18">
        <f t="shared" si="32"/>
        <v>12280</v>
      </c>
      <c r="DO42" s="18">
        <f t="shared" si="32"/>
        <v>12280</v>
      </c>
      <c r="DP42" s="18">
        <f t="shared" si="32"/>
        <v>12280</v>
      </c>
      <c r="DQ42" s="18">
        <f t="shared" si="32"/>
        <v>12280</v>
      </c>
      <c r="DR42" s="18">
        <f t="shared" si="32"/>
        <v>12280</v>
      </c>
      <c r="DS42" s="18">
        <f t="shared" si="32"/>
        <v>12680</v>
      </c>
      <c r="DT42" s="18">
        <f t="shared" si="32"/>
        <v>12680</v>
      </c>
      <c r="DU42" s="18">
        <f t="shared" si="32"/>
        <v>12280</v>
      </c>
      <c r="DV42" s="18">
        <f t="shared" si="32"/>
        <v>12280</v>
      </c>
      <c r="DW42" s="18">
        <f t="shared" si="32"/>
        <v>12280</v>
      </c>
      <c r="DX42" s="18">
        <f t="shared" si="32"/>
        <v>12280</v>
      </c>
      <c r="DY42" s="18">
        <f t="shared" si="32"/>
        <v>12280</v>
      </c>
      <c r="DZ42" s="18">
        <f t="shared" si="32"/>
        <v>12680</v>
      </c>
      <c r="EA42" s="18">
        <f t="shared" si="32"/>
        <v>12680</v>
      </c>
      <c r="EB42" s="18">
        <f t="shared" si="32"/>
        <v>12280</v>
      </c>
      <c r="EC42" s="18">
        <f t="shared" si="32"/>
        <v>12280</v>
      </c>
      <c r="ED42" s="18">
        <f t="shared" si="32"/>
        <v>12280</v>
      </c>
      <c r="EE42" s="18">
        <f t="shared" si="32"/>
        <v>12280</v>
      </c>
      <c r="EF42" s="18">
        <f t="shared" si="32"/>
        <v>13080</v>
      </c>
    </row>
    <row r="43" spans="1:136">
      <c r="A43" s="10">
        <v>2</v>
      </c>
      <c r="B43" s="18">
        <f t="shared" ref="B43:AG43" si="33">ROUNDUP(B21*0.8,)</f>
        <v>12800</v>
      </c>
      <c r="C43" s="18">
        <f t="shared" si="33"/>
        <v>12800</v>
      </c>
      <c r="D43" s="18">
        <f t="shared" si="33"/>
        <v>13040</v>
      </c>
      <c r="E43" s="18">
        <f t="shared" si="33"/>
        <v>13040</v>
      </c>
      <c r="F43" s="18">
        <f t="shared" si="33"/>
        <v>14720</v>
      </c>
      <c r="G43" s="18">
        <f t="shared" si="33"/>
        <v>14720</v>
      </c>
      <c r="H43" s="18">
        <f t="shared" si="33"/>
        <v>14720</v>
      </c>
      <c r="I43" s="18">
        <f t="shared" si="33"/>
        <v>15760</v>
      </c>
      <c r="J43" s="18">
        <f t="shared" si="33"/>
        <v>15760</v>
      </c>
      <c r="K43" s="18">
        <f t="shared" si="33"/>
        <v>16880</v>
      </c>
      <c r="L43" s="18">
        <f t="shared" si="33"/>
        <v>18960</v>
      </c>
      <c r="M43" s="18">
        <f t="shared" si="33"/>
        <v>17200</v>
      </c>
      <c r="N43" s="18">
        <f t="shared" si="33"/>
        <v>26720</v>
      </c>
      <c r="O43" s="18">
        <f t="shared" si="33"/>
        <v>30560</v>
      </c>
      <c r="P43" s="18">
        <f t="shared" si="33"/>
        <v>36800</v>
      </c>
      <c r="Q43" s="18">
        <f t="shared" si="33"/>
        <v>36800</v>
      </c>
      <c r="R43" s="18">
        <f t="shared" si="33"/>
        <v>35760</v>
      </c>
      <c r="S43" s="18">
        <f t="shared" si="33"/>
        <v>35760</v>
      </c>
      <c r="T43" s="18">
        <f t="shared" si="33"/>
        <v>38800</v>
      </c>
      <c r="U43" s="18">
        <f t="shared" si="33"/>
        <v>38800</v>
      </c>
      <c r="V43" s="18">
        <f t="shared" si="33"/>
        <v>37600</v>
      </c>
      <c r="W43" s="18">
        <f t="shared" si="33"/>
        <v>37600</v>
      </c>
      <c r="X43" s="18">
        <f t="shared" si="33"/>
        <v>34720</v>
      </c>
      <c r="Y43" s="18">
        <f t="shared" si="33"/>
        <v>28240</v>
      </c>
      <c r="Z43" s="18">
        <f t="shared" si="33"/>
        <v>23440</v>
      </c>
      <c r="AA43" s="18">
        <f t="shared" si="33"/>
        <v>22880</v>
      </c>
      <c r="AB43" s="18">
        <f t="shared" si="33"/>
        <v>22880</v>
      </c>
      <c r="AC43" s="18">
        <f t="shared" si="33"/>
        <v>22880</v>
      </c>
      <c r="AD43" s="18">
        <f t="shared" si="33"/>
        <v>22320</v>
      </c>
      <c r="AE43" s="18">
        <f t="shared" si="33"/>
        <v>22320</v>
      </c>
      <c r="AF43" s="18">
        <f t="shared" si="33"/>
        <v>20240</v>
      </c>
      <c r="AG43" s="18">
        <f t="shared" si="33"/>
        <v>20240</v>
      </c>
      <c r="AH43" s="18">
        <f t="shared" ref="AH43:CS43" si="34">ROUNDUP(AH21*0.8,)</f>
        <v>20240</v>
      </c>
      <c r="AI43" s="18">
        <f t="shared" si="34"/>
        <v>20240</v>
      </c>
      <c r="AJ43" s="18">
        <f t="shared" si="34"/>
        <v>22480</v>
      </c>
      <c r="AK43" s="18">
        <f t="shared" si="34"/>
        <v>22480</v>
      </c>
      <c r="AL43" s="18">
        <f t="shared" si="34"/>
        <v>24640</v>
      </c>
      <c r="AM43" s="18">
        <f t="shared" si="34"/>
        <v>24640</v>
      </c>
      <c r="AN43" s="18">
        <f t="shared" si="34"/>
        <v>27040</v>
      </c>
      <c r="AO43" s="18">
        <f t="shared" si="34"/>
        <v>27040</v>
      </c>
      <c r="AP43" s="18">
        <f t="shared" si="34"/>
        <v>24640</v>
      </c>
      <c r="AQ43" s="18">
        <f t="shared" si="34"/>
        <v>24640</v>
      </c>
      <c r="AR43" s="18">
        <f t="shared" si="34"/>
        <v>25840</v>
      </c>
      <c r="AS43" s="18">
        <f t="shared" si="34"/>
        <v>25840</v>
      </c>
      <c r="AT43" s="18">
        <f t="shared" si="34"/>
        <v>25840</v>
      </c>
      <c r="AU43" s="18">
        <f t="shared" si="34"/>
        <v>25840</v>
      </c>
      <c r="AV43" s="18">
        <f t="shared" si="34"/>
        <v>25840</v>
      </c>
      <c r="AW43" s="18">
        <f t="shared" si="34"/>
        <v>25840</v>
      </c>
      <c r="AX43" s="18">
        <f t="shared" si="34"/>
        <v>27040</v>
      </c>
      <c r="AY43" s="18">
        <f t="shared" si="34"/>
        <v>27040</v>
      </c>
      <c r="AZ43" s="18">
        <f t="shared" si="34"/>
        <v>27040</v>
      </c>
      <c r="BA43" s="18">
        <f t="shared" si="34"/>
        <v>24640</v>
      </c>
      <c r="BB43" s="18">
        <f t="shared" si="34"/>
        <v>24640</v>
      </c>
      <c r="BC43" s="18">
        <f t="shared" si="34"/>
        <v>24640</v>
      </c>
      <c r="BD43" s="18">
        <f t="shared" si="34"/>
        <v>24640</v>
      </c>
      <c r="BE43" s="18">
        <f t="shared" si="34"/>
        <v>24640</v>
      </c>
      <c r="BF43" s="18">
        <f t="shared" si="34"/>
        <v>25840</v>
      </c>
      <c r="BG43" s="18">
        <f t="shared" si="34"/>
        <v>25840</v>
      </c>
      <c r="BH43" s="18">
        <f t="shared" si="34"/>
        <v>25840</v>
      </c>
      <c r="BI43" s="18">
        <f t="shared" si="34"/>
        <v>28240</v>
      </c>
      <c r="BJ43" s="18">
        <f t="shared" si="34"/>
        <v>28240</v>
      </c>
      <c r="BK43" s="18">
        <f t="shared" si="34"/>
        <v>28240</v>
      </c>
      <c r="BL43" s="18">
        <f t="shared" si="34"/>
        <v>28240</v>
      </c>
      <c r="BM43" s="18">
        <f t="shared" si="34"/>
        <v>28240</v>
      </c>
      <c r="BN43" s="18">
        <f t="shared" si="34"/>
        <v>28240</v>
      </c>
      <c r="BO43" s="18">
        <f t="shared" si="34"/>
        <v>30160</v>
      </c>
      <c r="BP43" s="18">
        <f t="shared" si="34"/>
        <v>30160</v>
      </c>
      <c r="BQ43" s="18">
        <f t="shared" si="34"/>
        <v>33280</v>
      </c>
      <c r="BR43" s="18">
        <f t="shared" si="34"/>
        <v>35280</v>
      </c>
      <c r="BS43" s="18">
        <f t="shared" si="34"/>
        <v>35280</v>
      </c>
      <c r="BT43" s="18">
        <f t="shared" si="34"/>
        <v>35280</v>
      </c>
      <c r="BU43" s="18">
        <f t="shared" si="34"/>
        <v>35280</v>
      </c>
      <c r="BV43" s="18">
        <f t="shared" si="34"/>
        <v>35280</v>
      </c>
      <c r="BW43" s="18">
        <f t="shared" si="34"/>
        <v>28240</v>
      </c>
      <c r="BX43" s="18">
        <f t="shared" si="34"/>
        <v>24640</v>
      </c>
      <c r="BY43" s="18">
        <f t="shared" si="34"/>
        <v>24640</v>
      </c>
      <c r="BZ43" s="18">
        <f t="shared" si="34"/>
        <v>23440</v>
      </c>
      <c r="CA43" s="18">
        <f t="shared" si="34"/>
        <v>23440</v>
      </c>
      <c r="CB43" s="18">
        <f t="shared" si="34"/>
        <v>23440</v>
      </c>
      <c r="CC43" s="18">
        <f t="shared" si="34"/>
        <v>24640</v>
      </c>
      <c r="CD43" s="18">
        <f t="shared" si="34"/>
        <v>24640</v>
      </c>
      <c r="CE43" s="18">
        <f t="shared" si="34"/>
        <v>24640</v>
      </c>
      <c r="CF43" s="18">
        <f t="shared" si="34"/>
        <v>21760</v>
      </c>
      <c r="CG43" s="18">
        <f t="shared" si="34"/>
        <v>18000</v>
      </c>
      <c r="CH43" s="18">
        <f t="shared" si="34"/>
        <v>18000</v>
      </c>
      <c r="CI43" s="18">
        <f t="shared" si="34"/>
        <v>18000</v>
      </c>
      <c r="CJ43" s="18">
        <f t="shared" si="34"/>
        <v>18000</v>
      </c>
      <c r="CK43" s="18">
        <f t="shared" si="34"/>
        <v>18000</v>
      </c>
      <c r="CL43" s="18">
        <f t="shared" si="34"/>
        <v>18000</v>
      </c>
      <c r="CM43" s="18">
        <f t="shared" si="34"/>
        <v>18000</v>
      </c>
      <c r="CN43" s="18">
        <f t="shared" si="34"/>
        <v>18000</v>
      </c>
      <c r="CO43" s="18">
        <f t="shared" si="34"/>
        <v>18000</v>
      </c>
      <c r="CP43" s="18">
        <f t="shared" si="34"/>
        <v>17440</v>
      </c>
      <c r="CQ43" s="18">
        <f t="shared" si="34"/>
        <v>17440</v>
      </c>
      <c r="CR43" s="18">
        <f t="shared" si="34"/>
        <v>17440</v>
      </c>
      <c r="CS43" s="18">
        <f t="shared" si="34"/>
        <v>16880</v>
      </c>
      <c r="CT43" s="18">
        <f t="shared" ref="CT43:EF43" si="35">ROUNDUP(CT21*0.8,)</f>
        <v>16880</v>
      </c>
      <c r="CU43" s="18">
        <f t="shared" si="35"/>
        <v>16880</v>
      </c>
      <c r="CV43" s="18">
        <f t="shared" si="35"/>
        <v>16880</v>
      </c>
      <c r="CW43" s="18">
        <f t="shared" si="35"/>
        <v>16880</v>
      </c>
      <c r="CX43" s="18">
        <f t="shared" si="35"/>
        <v>16880</v>
      </c>
      <c r="CY43" s="18">
        <f t="shared" si="35"/>
        <v>16880</v>
      </c>
      <c r="CZ43" s="18">
        <f t="shared" si="35"/>
        <v>16320</v>
      </c>
      <c r="DA43" s="18">
        <f t="shared" si="35"/>
        <v>16320</v>
      </c>
      <c r="DB43" s="18">
        <f t="shared" si="35"/>
        <v>16320</v>
      </c>
      <c r="DC43" s="18">
        <f t="shared" si="35"/>
        <v>15600</v>
      </c>
      <c r="DD43" s="18">
        <f t="shared" si="35"/>
        <v>15600</v>
      </c>
      <c r="DE43" s="18">
        <f t="shared" si="35"/>
        <v>15600</v>
      </c>
      <c r="DF43" s="18">
        <f t="shared" si="35"/>
        <v>15600</v>
      </c>
      <c r="DG43" s="18">
        <f t="shared" si="35"/>
        <v>15600</v>
      </c>
      <c r="DH43" s="18">
        <f t="shared" si="35"/>
        <v>15200</v>
      </c>
      <c r="DI43" s="18">
        <f t="shared" si="35"/>
        <v>15200</v>
      </c>
      <c r="DJ43" s="18">
        <f t="shared" si="35"/>
        <v>15200</v>
      </c>
      <c r="DK43" s="18">
        <f t="shared" si="35"/>
        <v>15200</v>
      </c>
      <c r="DL43" s="18">
        <f t="shared" si="35"/>
        <v>15200</v>
      </c>
      <c r="DM43" s="18">
        <f t="shared" si="35"/>
        <v>15200</v>
      </c>
      <c r="DN43" s="18">
        <f t="shared" si="35"/>
        <v>13600</v>
      </c>
      <c r="DO43" s="18">
        <f t="shared" si="35"/>
        <v>13600</v>
      </c>
      <c r="DP43" s="18">
        <f t="shared" si="35"/>
        <v>13600</v>
      </c>
      <c r="DQ43" s="18">
        <f t="shared" si="35"/>
        <v>13600</v>
      </c>
      <c r="DR43" s="18">
        <f t="shared" si="35"/>
        <v>13600</v>
      </c>
      <c r="DS43" s="18">
        <f t="shared" si="35"/>
        <v>14000</v>
      </c>
      <c r="DT43" s="18">
        <f t="shared" si="35"/>
        <v>14000</v>
      </c>
      <c r="DU43" s="18">
        <f t="shared" si="35"/>
        <v>13600</v>
      </c>
      <c r="DV43" s="18">
        <f t="shared" si="35"/>
        <v>13600</v>
      </c>
      <c r="DW43" s="18">
        <f t="shared" si="35"/>
        <v>13600</v>
      </c>
      <c r="DX43" s="18">
        <f t="shared" si="35"/>
        <v>13600</v>
      </c>
      <c r="DY43" s="18">
        <f t="shared" si="35"/>
        <v>13600</v>
      </c>
      <c r="DZ43" s="18">
        <f t="shared" si="35"/>
        <v>14000</v>
      </c>
      <c r="EA43" s="18">
        <f t="shared" si="35"/>
        <v>14000</v>
      </c>
      <c r="EB43" s="18">
        <f t="shared" si="35"/>
        <v>13600</v>
      </c>
      <c r="EC43" s="18">
        <f t="shared" si="35"/>
        <v>13600</v>
      </c>
      <c r="ED43" s="18">
        <f t="shared" si="35"/>
        <v>13600</v>
      </c>
      <c r="EE43" s="18">
        <f t="shared" si="35"/>
        <v>13600</v>
      </c>
      <c r="EF43" s="18">
        <f t="shared" si="35"/>
        <v>14400</v>
      </c>
    </row>
    <row r="44" spans="1:136">
      <c r="A44" s="35" t="s">
        <v>9</v>
      </c>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row>
    <row r="45" spans="1:136">
      <c r="A45" s="17" t="s">
        <v>10</v>
      </c>
      <c r="B45" s="18">
        <f t="shared" ref="B45:AG45" si="36">ROUNDUP(B23*0.8,)</f>
        <v>42800</v>
      </c>
      <c r="C45" s="18">
        <f t="shared" si="36"/>
        <v>42800</v>
      </c>
      <c r="D45" s="18">
        <f t="shared" si="36"/>
        <v>43040</v>
      </c>
      <c r="E45" s="18">
        <f t="shared" si="36"/>
        <v>43040</v>
      </c>
      <c r="F45" s="18">
        <f t="shared" si="36"/>
        <v>44720</v>
      </c>
      <c r="G45" s="18">
        <f t="shared" si="36"/>
        <v>44720</v>
      </c>
      <c r="H45" s="18">
        <f t="shared" si="36"/>
        <v>44720</v>
      </c>
      <c r="I45" s="18">
        <f t="shared" si="36"/>
        <v>45760</v>
      </c>
      <c r="J45" s="18">
        <f t="shared" si="36"/>
        <v>45760</v>
      </c>
      <c r="K45" s="18">
        <f t="shared" si="36"/>
        <v>46880</v>
      </c>
      <c r="L45" s="18">
        <f t="shared" si="36"/>
        <v>48960</v>
      </c>
      <c r="M45" s="18">
        <f t="shared" si="36"/>
        <v>47200</v>
      </c>
      <c r="N45" s="18">
        <f t="shared" si="36"/>
        <v>92720</v>
      </c>
      <c r="O45" s="18">
        <f t="shared" si="36"/>
        <v>96560</v>
      </c>
      <c r="P45" s="18">
        <f t="shared" si="36"/>
        <v>102800</v>
      </c>
      <c r="Q45" s="18">
        <f t="shared" si="36"/>
        <v>102800</v>
      </c>
      <c r="R45" s="18">
        <f t="shared" si="36"/>
        <v>101760</v>
      </c>
      <c r="S45" s="18">
        <f t="shared" si="36"/>
        <v>101760</v>
      </c>
      <c r="T45" s="18">
        <f t="shared" si="36"/>
        <v>104800</v>
      </c>
      <c r="U45" s="18">
        <f t="shared" si="36"/>
        <v>104800</v>
      </c>
      <c r="V45" s="18">
        <f t="shared" si="36"/>
        <v>103600</v>
      </c>
      <c r="W45" s="18">
        <f t="shared" si="36"/>
        <v>103600</v>
      </c>
      <c r="X45" s="18">
        <f t="shared" si="36"/>
        <v>100720</v>
      </c>
      <c r="Y45" s="18">
        <f t="shared" si="36"/>
        <v>70760</v>
      </c>
      <c r="Z45" s="18">
        <f t="shared" si="36"/>
        <v>65960</v>
      </c>
      <c r="AA45" s="18">
        <f t="shared" si="36"/>
        <v>65400</v>
      </c>
      <c r="AB45" s="18">
        <f t="shared" si="36"/>
        <v>65400</v>
      </c>
      <c r="AC45" s="18">
        <f t="shared" si="36"/>
        <v>65400</v>
      </c>
      <c r="AD45" s="18">
        <f t="shared" si="36"/>
        <v>64840</v>
      </c>
      <c r="AE45" s="18">
        <f t="shared" si="36"/>
        <v>64840</v>
      </c>
      <c r="AF45" s="18">
        <f t="shared" si="36"/>
        <v>62760</v>
      </c>
      <c r="AG45" s="18">
        <f t="shared" si="36"/>
        <v>62760</v>
      </c>
      <c r="AH45" s="18">
        <f t="shared" ref="AH45:CS45" si="37">ROUNDUP(AH23*0.8,)</f>
        <v>62760</v>
      </c>
      <c r="AI45" s="18">
        <f t="shared" si="37"/>
        <v>62760</v>
      </c>
      <c r="AJ45" s="18">
        <f t="shared" si="37"/>
        <v>65000</v>
      </c>
      <c r="AK45" s="18">
        <f t="shared" si="37"/>
        <v>65000</v>
      </c>
      <c r="AL45" s="18">
        <f t="shared" si="37"/>
        <v>67160</v>
      </c>
      <c r="AM45" s="18">
        <f t="shared" si="37"/>
        <v>67160</v>
      </c>
      <c r="AN45" s="18">
        <f t="shared" si="37"/>
        <v>69560</v>
      </c>
      <c r="AO45" s="18">
        <f t="shared" si="37"/>
        <v>69560</v>
      </c>
      <c r="AP45" s="18">
        <f t="shared" si="37"/>
        <v>67160</v>
      </c>
      <c r="AQ45" s="18">
        <f t="shared" si="37"/>
        <v>67160</v>
      </c>
      <c r="AR45" s="18">
        <f t="shared" si="37"/>
        <v>68360</v>
      </c>
      <c r="AS45" s="18">
        <f t="shared" si="37"/>
        <v>68360</v>
      </c>
      <c r="AT45" s="18">
        <f t="shared" si="37"/>
        <v>68360</v>
      </c>
      <c r="AU45" s="18">
        <f t="shared" si="37"/>
        <v>68360</v>
      </c>
      <c r="AV45" s="18">
        <f t="shared" si="37"/>
        <v>68360</v>
      </c>
      <c r="AW45" s="18">
        <f t="shared" si="37"/>
        <v>68360</v>
      </c>
      <c r="AX45" s="18">
        <f t="shared" si="37"/>
        <v>69560</v>
      </c>
      <c r="AY45" s="18">
        <f t="shared" si="37"/>
        <v>69560</v>
      </c>
      <c r="AZ45" s="18">
        <f t="shared" si="37"/>
        <v>69560</v>
      </c>
      <c r="BA45" s="18">
        <f t="shared" si="37"/>
        <v>67160</v>
      </c>
      <c r="BB45" s="18">
        <f t="shared" si="37"/>
        <v>67160</v>
      </c>
      <c r="BC45" s="18">
        <f t="shared" si="37"/>
        <v>67160</v>
      </c>
      <c r="BD45" s="18">
        <f t="shared" si="37"/>
        <v>67160</v>
      </c>
      <c r="BE45" s="18">
        <f t="shared" si="37"/>
        <v>67160</v>
      </c>
      <c r="BF45" s="18">
        <f t="shared" si="37"/>
        <v>68360</v>
      </c>
      <c r="BG45" s="18">
        <f t="shared" si="37"/>
        <v>68360</v>
      </c>
      <c r="BH45" s="18">
        <f t="shared" si="37"/>
        <v>68360</v>
      </c>
      <c r="BI45" s="18">
        <f t="shared" si="37"/>
        <v>70760</v>
      </c>
      <c r="BJ45" s="18">
        <f t="shared" si="37"/>
        <v>70760</v>
      </c>
      <c r="BK45" s="18">
        <f t="shared" si="37"/>
        <v>70760</v>
      </c>
      <c r="BL45" s="18">
        <f t="shared" si="37"/>
        <v>70760</v>
      </c>
      <c r="BM45" s="18">
        <f t="shared" si="37"/>
        <v>70760</v>
      </c>
      <c r="BN45" s="18">
        <f t="shared" si="37"/>
        <v>70760</v>
      </c>
      <c r="BO45" s="18">
        <f t="shared" si="37"/>
        <v>72680</v>
      </c>
      <c r="BP45" s="18">
        <f t="shared" si="37"/>
        <v>72680</v>
      </c>
      <c r="BQ45" s="18">
        <f t="shared" si="37"/>
        <v>75800</v>
      </c>
      <c r="BR45" s="18">
        <f t="shared" si="37"/>
        <v>77800</v>
      </c>
      <c r="BS45" s="18">
        <f t="shared" si="37"/>
        <v>77800</v>
      </c>
      <c r="BT45" s="18">
        <f t="shared" si="37"/>
        <v>77800</v>
      </c>
      <c r="BU45" s="18">
        <f t="shared" si="37"/>
        <v>77800</v>
      </c>
      <c r="BV45" s="18">
        <f t="shared" si="37"/>
        <v>77800</v>
      </c>
      <c r="BW45" s="18">
        <f t="shared" si="37"/>
        <v>70760</v>
      </c>
      <c r="BX45" s="18">
        <f t="shared" si="37"/>
        <v>67160</v>
      </c>
      <c r="BY45" s="18">
        <f t="shared" si="37"/>
        <v>67160</v>
      </c>
      <c r="BZ45" s="18">
        <f t="shared" si="37"/>
        <v>65960</v>
      </c>
      <c r="CA45" s="18">
        <f t="shared" si="37"/>
        <v>65960</v>
      </c>
      <c r="CB45" s="18">
        <f t="shared" si="37"/>
        <v>65960</v>
      </c>
      <c r="CC45" s="18">
        <f t="shared" si="37"/>
        <v>67160</v>
      </c>
      <c r="CD45" s="18">
        <f t="shared" si="37"/>
        <v>67160</v>
      </c>
      <c r="CE45" s="18">
        <f t="shared" si="37"/>
        <v>67160</v>
      </c>
      <c r="CF45" s="18">
        <f t="shared" si="37"/>
        <v>64280</v>
      </c>
      <c r="CG45" s="18">
        <f t="shared" si="37"/>
        <v>53720</v>
      </c>
      <c r="CH45" s="18">
        <f t="shared" si="37"/>
        <v>53720</v>
      </c>
      <c r="CI45" s="18">
        <f t="shared" si="37"/>
        <v>53720</v>
      </c>
      <c r="CJ45" s="18">
        <f t="shared" si="37"/>
        <v>53720</v>
      </c>
      <c r="CK45" s="18">
        <f t="shared" si="37"/>
        <v>53720</v>
      </c>
      <c r="CL45" s="18">
        <f t="shared" si="37"/>
        <v>53720</v>
      </c>
      <c r="CM45" s="18">
        <f t="shared" si="37"/>
        <v>53720</v>
      </c>
      <c r="CN45" s="18">
        <f t="shared" si="37"/>
        <v>53720</v>
      </c>
      <c r="CO45" s="18">
        <f t="shared" si="37"/>
        <v>53720</v>
      </c>
      <c r="CP45" s="18">
        <f t="shared" si="37"/>
        <v>53160</v>
      </c>
      <c r="CQ45" s="18">
        <f t="shared" si="37"/>
        <v>53160</v>
      </c>
      <c r="CR45" s="18">
        <f t="shared" si="37"/>
        <v>53160</v>
      </c>
      <c r="CS45" s="18">
        <f t="shared" si="37"/>
        <v>52600</v>
      </c>
      <c r="CT45" s="18">
        <f t="shared" ref="CT45:EF45" si="38">ROUNDUP(CT23*0.8,)</f>
        <v>52600</v>
      </c>
      <c r="CU45" s="18">
        <f t="shared" si="38"/>
        <v>52600</v>
      </c>
      <c r="CV45" s="18">
        <f t="shared" si="38"/>
        <v>52600</v>
      </c>
      <c r="CW45" s="18">
        <f t="shared" si="38"/>
        <v>52600</v>
      </c>
      <c r="CX45" s="18">
        <f t="shared" si="38"/>
        <v>52600</v>
      </c>
      <c r="CY45" s="18">
        <f t="shared" si="38"/>
        <v>52600</v>
      </c>
      <c r="CZ45" s="18">
        <f t="shared" si="38"/>
        <v>52040</v>
      </c>
      <c r="DA45" s="18">
        <f t="shared" si="38"/>
        <v>52040</v>
      </c>
      <c r="DB45" s="18">
        <f t="shared" si="38"/>
        <v>52040</v>
      </c>
      <c r="DC45" s="18">
        <f t="shared" si="38"/>
        <v>47480</v>
      </c>
      <c r="DD45" s="18">
        <f t="shared" si="38"/>
        <v>47480</v>
      </c>
      <c r="DE45" s="18">
        <f t="shared" si="38"/>
        <v>47480</v>
      </c>
      <c r="DF45" s="18">
        <f t="shared" si="38"/>
        <v>47480</v>
      </c>
      <c r="DG45" s="18">
        <f t="shared" si="38"/>
        <v>47480</v>
      </c>
      <c r="DH45" s="18">
        <f t="shared" si="38"/>
        <v>47080</v>
      </c>
      <c r="DI45" s="18">
        <f t="shared" si="38"/>
        <v>47080</v>
      </c>
      <c r="DJ45" s="18">
        <f t="shared" si="38"/>
        <v>47080</v>
      </c>
      <c r="DK45" s="18">
        <f t="shared" si="38"/>
        <v>47080</v>
      </c>
      <c r="DL45" s="18">
        <f t="shared" si="38"/>
        <v>47080</v>
      </c>
      <c r="DM45" s="18">
        <f t="shared" si="38"/>
        <v>47080</v>
      </c>
      <c r="DN45" s="18">
        <f t="shared" si="38"/>
        <v>45480</v>
      </c>
      <c r="DO45" s="18">
        <f t="shared" si="38"/>
        <v>45480</v>
      </c>
      <c r="DP45" s="18">
        <f t="shared" si="38"/>
        <v>45480</v>
      </c>
      <c r="DQ45" s="18">
        <f t="shared" si="38"/>
        <v>45480</v>
      </c>
      <c r="DR45" s="18">
        <f t="shared" si="38"/>
        <v>45480</v>
      </c>
      <c r="DS45" s="18">
        <f t="shared" si="38"/>
        <v>45880</v>
      </c>
      <c r="DT45" s="18">
        <f t="shared" si="38"/>
        <v>45880</v>
      </c>
      <c r="DU45" s="18">
        <f t="shared" si="38"/>
        <v>45480</v>
      </c>
      <c r="DV45" s="18">
        <f t="shared" si="38"/>
        <v>45480</v>
      </c>
      <c r="DW45" s="18">
        <f t="shared" si="38"/>
        <v>45480</v>
      </c>
      <c r="DX45" s="18">
        <f t="shared" si="38"/>
        <v>45480</v>
      </c>
      <c r="DY45" s="18">
        <f t="shared" si="38"/>
        <v>45480</v>
      </c>
      <c r="DZ45" s="18">
        <f t="shared" si="38"/>
        <v>45880</v>
      </c>
      <c r="EA45" s="18">
        <f t="shared" si="38"/>
        <v>45880</v>
      </c>
      <c r="EB45" s="18">
        <f t="shared" si="38"/>
        <v>45480</v>
      </c>
      <c r="EC45" s="18">
        <f t="shared" si="38"/>
        <v>45480</v>
      </c>
      <c r="ED45" s="18">
        <f t="shared" si="38"/>
        <v>45480</v>
      </c>
      <c r="EE45" s="18">
        <f t="shared" si="38"/>
        <v>45480</v>
      </c>
      <c r="EF45" s="18">
        <f t="shared" si="38"/>
        <v>46280</v>
      </c>
    </row>
    <row r="46" spans="1:136" hidden="1">
      <c r="A46" s="16" t="s">
        <v>11</v>
      </c>
    </row>
    <row r="47" spans="1:136" hidden="1">
      <c r="A47" s="17" t="s">
        <v>12</v>
      </c>
    </row>
    <row r="48" spans="1:136">
      <c r="A48" s="36" t="s">
        <v>26</v>
      </c>
    </row>
    <row r="49" spans="1:1" ht="11.45" customHeight="1">
      <c r="A49" s="4" t="s">
        <v>13</v>
      </c>
    </row>
    <row r="50" spans="1:1" ht="12.75" customHeight="1">
      <c r="A50" s="19" t="s">
        <v>14</v>
      </c>
    </row>
    <row r="51" spans="1:1" ht="12.75" customHeight="1">
      <c r="A51" s="19" t="s">
        <v>15</v>
      </c>
    </row>
    <row r="52" spans="1:1" ht="12.75" customHeight="1">
      <c r="A52" s="19" t="s">
        <v>16</v>
      </c>
    </row>
    <row r="53" spans="1:1" ht="12.75" customHeight="1">
      <c r="A53" s="20" t="s">
        <v>17</v>
      </c>
    </row>
    <row r="54" spans="1:1" ht="11.45" customHeight="1">
      <c r="A54" s="19"/>
    </row>
    <row r="55" spans="1:1" ht="11.45" customHeight="1">
      <c r="A55" s="192" t="s">
        <v>18</v>
      </c>
    </row>
    <row r="56" spans="1:1" ht="132">
      <c r="A56" s="193" t="s">
        <v>19</v>
      </c>
    </row>
    <row r="58" spans="1:1">
      <c r="A58" s="24" t="s">
        <v>70</v>
      </c>
    </row>
    <row r="59" spans="1:1">
      <c r="A59" s="53" t="s">
        <v>144</v>
      </c>
    </row>
    <row r="60" spans="1:1">
      <c r="A60" s="194" t="s">
        <v>145</v>
      </c>
    </row>
  </sheetData>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EF60"/>
  <sheetViews>
    <sheetView workbookViewId="0">
      <selection activeCell="B14" sqref="B14"/>
    </sheetView>
  </sheetViews>
  <sheetFormatPr defaultColWidth="9.140625" defaultRowHeight="12"/>
  <cols>
    <col min="1" max="1" width="91.42578125" style="2" customWidth="1"/>
    <col min="2" max="16384" width="9.140625" style="11"/>
  </cols>
  <sheetData>
    <row r="1" spans="1:136" ht="12" customHeight="1">
      <c r="A1" s="89" t="s">
        <v>0</v>
      </c>
    </row>
    <row r="2" spans="1:136" ht="12" customHeight="1">
      <c r="A2" s="5" t="s">
        <v>1</v>
      </c>
    </row>
    <row r="3" spans="1:136" ht="8.4499999999999993" customHeight="1">
      <c r="A3" s="89"/>
    </row>
    <row r="4" spans="1:136" ht="11.45" customHeight="1">
      <c r="A4" s="4" t="s">
        <v>2</v>
      </c>
    </row>
    <row r="5" spans="1:136" s="190" customFormat="1" ht="23.1"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c r="K5" s="9">
        <f>'C завтраками| Bed and breakfast'!K5</f>
        <v>46017</v>
      </c>
      <c r="L5" s="9">
        <f>'C завтраками| Bed and breakfast'!L5</f>
        <v>46018</v>
      </c>
      <c r="M5" s="9">
        <f>'C завтраками| Bed and breakfast'!M5</f>
        <v>46019</v>
      </c>
      <c r="N5" s="9">
        <f>'C завтраками| Bed and breakfast'!N5</f>
        <v>46020</v>
      </c>
      <c r="O5" s="9">
        <f>'C завтраками| Bed and breakfast'!O5</f>
        <v>46021</v>
      </c>
      <c r="P5" s="9">
        <f>'C завтраками| Bed and breakfast'!P5</f>
        <v>46022</v>
      </c>
      <c r="Q5" s="9">
        <f>'C завтраками| Bed and breakfast'!Q5</f>
        <v>46023</v>
      </c>
      <c r="R5" s="9">
        <f>'C завтраками| Bed and breakfast'!R5</f>
        <v>46024</v>
      </c>
      <c r="S5" s="9">
        <f>'C завтраками| Bed and breakfast'!S5</f>
        <v>46025</v>
      </c>
      <c r="T5" s="9">
        <f>'C завтраками| Bed and breakfast'!T5</f>
        <v>46026</v>
      </c>
      <c r="U5" s="9">
        <f>'C завтраками| Bed and breakfast'!U5</f>
        <v>46027</v>
      </c>
      <c r="V5" s="9">
        <f>'C завтраками| Bed and breakfast'!V5</f>
        <v>46028</v>
      </c>
      <c r="W5" s="9">
        <f>'C завтраками| Bed and breakfast'!W5</f>
        <v>46029</v>
      </c>
      <c r="X5" s="9">
        <f>'C завтраками| Bed and breakfast'!X5</f>
        <v>46030</v>
      </c>
      <c r="Y5" s="9">
        <f>'C завтраками| Bed and breakfast'!Y5</f>
        <v>46031</v>
      </c>
      <c r="Z5" s="9">
        <f>'C завтраками| Bed and breakfast'!Z5</f>
        <v>46032</v>
      </c>
      <c r="AA5" s="9">
        <f>'C завтраками| Bed and breakfast'!AA5</f>
        <v>46033</v>
      </c>
      <c r="AB5" s="9">
        <f>'C завтраками| Bed and breakfast'!AB5</f>
        <v>46034</v>
      </c>
      <c r="AC5" s="9">
        <f>'C завтраками| Bed and breakfast'!AC5</f>
        <v>46035</v>
      </c>
      <c r="AD5" s="9">
        <f>'C завтраками| Bed and breakfast'!AD5</f>
        <v>46036</v>
      </c>
      <c r="AE5" s="9">
        <f>'C завтраками| Bed and breakfast'!AE5</f>
        <v>46037</v>
      </c>
      <c r="AF5" s="9">
        <f>'C завтраками| Bed and breakfast'!AF5</f>
        <v>46038</v>
      </c>
      <c r="AG5" s="9">
        <f>'C завтраками| Bed and breakfast'!AG5</f>
        <v>46039</v>
      </c>
      <c r="AH5" s="9">
        <f>'C завтраками| Bed and breakfast'!AH5</f>
        <v>46040</v>
      </c>
      <c r="AI5" s="9">
        <f>'C завтраками| Bed and breakfast'!AI5</f>
        <v>46041</v>
      </c>
      <c r="AJ5" s="9">
        <f>'C завтраками| Bed and breakfast'!AJ5</f>
        <v>46042</v>
      </c>
      <c r="AK5" s="9">
        <f>'C завтраками| Bed and breakfast'!AK5</f>
        <v>46043</v>
      </c>
      <c r="AL5" s="9">
        <f>'C завтраками| Bed and breakfast'!AL5</f>
        <v>46044</v>
      </c>
      <c r="AM5" s="9">
        <f>'C завтраками| Bed and breakfast'!AM5</f>
        <v>46045</v>
      </c>
      <c r="AN5" s="9">
        <f>'C завтраками| Bed and breakfast'!AN5</f>
        <v>46046</v>
      </c>
      <c r="AO5" s="9">
        <f>'C завтраками| Bed and breakfast'!AO5</f>
        <v>46047</v>
      </c>
      <c r="AP5" s="9">
        <f>'C завтраками| Bed and breakfast'!AP5</f>
        <v>46048</v>
      </c>
      <c r="AQ5" s="9">
        <f>'C завтраками| Bed and breakfast'!AQ5</f>
        <v>46049</v>
      </c>
      <c r="AR5" s="9">
        <f>'C завтраками| Bed and breakfast'!AR5</f>
        <v>46050</v>
      </c>
      <c r="AS5" s="9">
        <f>'C завтраками| Bed and breakfast'!AS5</f>
        <v>46051</v>
      </c>
      <c r="AT5" s="9">
        <f>'C завтраками| Bed and breakfast'!AT5</f>
        <v>46052</v>
      </c>
      <c r="AU5" s="9">
        <f>'C завтраками| Bed and breakfast'!AU5</f>
        <v>46053</v>
      </c>
      <c r="AV5" s="9">
        <f>'C завтраками| Bed and breakfast'!AV5</f>
        <v>46054</v>
      </c>
      <c r="AW5" s="9">
        <f>'C завтраками| Bed and breakfast'!AW5</f>
        <v>46055</v>
      </c>
      <c r="AX5" s="9">
        <f>'C завтраками| Bed and breakfast'!AX5</f>
        <v>46056</v>
      </c>
      <c r="AY5" s="9">
        <f>'C завтраками| Bed and breakfast'!AY5</f>
        <v>46057</v>
      </c>
      <c r="AZ5" s="9">
        <f>'C завтраками| Bed and breakfast'!AZ5</f>
        <v>46058</v>
      </c>
      <c r="BA5" s="9">
        <f>'C завтраками| Bed and breakfast'!BA5</f>
        <v>46059</v>
      </c>
      <c r="BB5" s="9">
        <f>'C завтраками| Bed and breakfast'!BB5</f>
        <v>46060</v>
      </c>
      <c r="BC5" s="9">
        <f>'C завтраками| Bed and breakfast'!BC5</f>
        <v>46061</v>
      </c>
      <c r="BD5" s="9">
        <f>'C завтраками| Bed and breakfast'!BD5</f>
        <v>46062</v>
      </c>
      <c r="BE5" s="9">
        <f>'C завтраками| Bed and breakfast'!BE5</f>
        <v>46063</v>
      </c>
      <c r="BF5" s="9">
        <f>'C завтраками| Bed and breakfast'!BF5</f>
        <v>46064</v>
      </c>
      <c r="BG5" s="9">
        <f>'C завтраками| Bed and breakfast'!BG5</f>
        <v>46065</v>
      </c>
      <c r="BH5" s="9">
        <f>'C завтраками| Bed and breakfast'!BH5</f>
        <v>46066</v>
      </c>
      <c r="BI5" s="9">
        <f>'C завтраками| Bed and breakfast'!BI5</f>
        <v>46067</v>
      </c>
      <c r="BJ5" s="9">
        <f>'C завтраками| Bed and breakfast'!BJ5</f>
        <v>46068</v>
      </c>
      <c r="BK5" s="9">
        <f>'C завтраками| Bed and breakfast'!BK5</f>
        <v>46069</v>
      </c>
      <c r="BL5" s="9">
        <f>'C завтраками| Bed and breakfast'!BL5</f>
        <v>46070</v>
      </c>
      <c r="BM5" s="9">
        <f>'C завтраками| Bed and breakfast'!BM5</f>
        <v>46071</v>
      </c>
      <c r="BN5" s="9">
        <f>'C завтраками| Bed and breakfast'!BN5</f>
        <v>46072</v>
      </c>
      <c r="BO5" s="9">
        <f>'C завтраками| Bed and breakfast'!BO5</f>
        <v>46073</v>
      </c>
      <c r="BP5" s="9">
        <f>'C завтраками| Bed and breakfast'!BP5</f>
        <v>46074</v>
      </c>
      <c r="BQ5" s="9">
        <f>'C завтраками| Bed and breakfast'!BQ5</f>
        <v>46075</v>
      </c>
      <c r="BR5" s="9">
        <f>'C завтраками| Bed and breakfast'!BR5</f>
        <v>46076</v>
      </c>
      <c r="BS5" s="9">
        <f>'C завтраками| Bed and breakfast'!BS5</f>
        <v>46077</v>
      </c>
      <c r="BT5" s="9">
        <f>'C завтраками| Bed and breakfast'!BT5</f>
        <v>46078</v>
      </c>
      <c r="BU5" s="9">
        <f>'C завтраками| Bed and breakfast'!BU5</f>
        <v>46079</v>
      </c>
      <c r="BV5" s="9">
        <f>'C завтраками| Bed and breakfast'!BV5</f>
        <v>46080</v>
      </c>
      <c r="BW5" s="9">
        <f>'C завтраками| Bed and breakfast'!BW5</f>
        <v>46081</v>
      </c>
      <c r="BX5" s="9">
        <f>'C завтраками| Bed and breakfast'!BX5</f>
        <v>46082</v>
      </c>
      <c r="BY5" s="9">
        <f>'C завтраками| Bed and breakfast'!BY5</f>
        <v>46083</v>
      </c>
      <c r="BZ5" s="9">
        <f>'C завтраками| Bed and breakfast'!BZ5</f>
        <v>46084</v>
      </c>
      <c r="CA5" s="9">
        <f>'C завтраками| Bed and breakfast'!CA5</f>
        <v>46085</v>
      </c>
      <c r="CB5" s="9">
        <f>'C завтраками| Bed and breakfast'!CB5</f>
        <v>46086</v>
      </c>
      <c r="CC5" s="9">
        <f>'C завтраками| Bed and breakfast'!CC5</f>
        <v>46087</v>
      </c>
      <c r="CD5" s="9">
        <f>'C завтраками| Bed and breakfast'!CD5</f>
        <v>46088</v>
      </c>
      <c r="CE5" s="9">
        <f>'C завтраками| Bed and breakfast'!CE5</f>
        <v>46089</v>
      </c>
      <c r="CF5" s="9">
        <f>'C завтраками| Bed and breakfast'!CF5</f>
        <v>46090</v>
      </c>
      <c r="CG5" s="9">
        <f>'C завтраками| Bed and breakfast'!CG5</f>
        <v>46091</v>
      </c>
      <c r="CH5" s="9">
        <f>'C завтраками| Bed and breakfast'!CH5</f>
        <v>46092</v>
      </c>
      <c r="CI5" s="9">
        <f>'C завтраками| Bed and breakfast'!CI5</f>
        <v>46093</v>
      </c>
      <c r="CJ5" s="9">
        <f>'C завтраками| Bed and breakfast'!CJ5</f>
        <v>46094</v>
      </c>
      <c r="CK5" s="9">
        <f>'C завтраками| Bed and breakfast'!CK5</f>
        <v>46095</v>
      </c>
      <c r="CL5" s="9">
        <f>'C завтраками| Bed and breakfast'!CL5</f>
        <v>46096</v>
      </c>
      <c r="CM5" s="9">
        <f>'C завтраками| Bed and breakfast'!CM5</f>
        <v>46097</v>
      </c>
      <c r="CN5" s="9">
        <f>'C завтраками| Bed and breakfast'!CN5</f>
        <v>46098</v>
      </c>
      <c r="CO5" s="9">
        <f>'C завтраками| Bed and breakfast'!CO5</f>
        <v>46099</v>
      </c>
      <c r="CP5" s="9">
        <f>'C завтраками| Bed and breakfast'!CP5</f>
        <v>46100</v>
      </c>
      <c r="CQ5" s="9">
        <f>'C завтраками| Bed and breakfast'!CQ5</f>
        <v>46101</v>
      </c>
      <c r="CR5" s="9">
        <f>'C завтраками| Bed and breakfast'!CR5</f>
        <v>46102</v>
      </c>
      <c r="CS5" s="9">
        <f>'C завтраками| Bed and breakfast'!CS5</f>
        <v>46103</v>
      </c>
      <c r="CT5" s="9">
        <f>'C завтраками| Bed and breakfast'!CT5</f>
        <v>46104</v>
      </c>
      <c r="CU5" s="9">
        <f>'C завтраками| Bed and breakfast'!CU5</f>
        <v>46105</v>
      </c>
      <c r="CV5" s="9">
        <f>'C завтраками| Bed and breakfast'!CV5</f>
        <v>46106</v>
      </c>
      <c r="CW5" s="9">
        <f>'C завтраками| Bed and breakfast'!CW5</f>
        <v>46107</v>
      </c>
      <c r="CX5" s="9">
        <f>'C завтраками| Bed and breakfast'!CX5</f>
        <v>46108</v>
      </c>
      <c r="CY5" s="9">
        <f>'C завтраками| Bed and breakfast'!CY5</f>
        <v>46109</v>
      </c>
      <c r="CZ5" s="9">
        <f>'C завтраками| Bed and breakfast'!CZ5</f>
        <v>46110</v>
      </c>
      <c r="DA5" s="9">
        <f>'C завтраками| Bed and breakfast'!DA5</f>
        <v>46111</v>
      </c>
      <c r="DB5" s="9">
        <f>'C завтраками| Bed and breakfast'!DB5</f>
        <v>46112</v>
      </c>
      <c r="DC5" s="9">
        <f>'C завтраками| Bed and breakfast'!DC5</f>
        <v>46113</v>
      </c>
      <c r="DD5" s="9">
        <f>'C завтраками| Bed and breakfast'!DD5</f>
        <v>46114</v>
      </c>
      <c r="DE5" s="9">
        <f>'C завтраками| Bed and breakfast'!DE5</f>
        <v>46115</v>
      </c>
      <c r="DF5" s="9">
        <f>'C завтраками| Bed and breakfast'!DF5</f>
        <v>46116</v>
      </c>
      <c r="DG5" s="9">
        <f>'C завтраками| Bed and breakfast'!DG5</f>
        <v>46117</v>
      </c>
      <c r="DH5" s="9">
        <f>'C завтраками| Bed and breakfast'!DH5</f>
        <v>46118</v>
      </c>
      <c r="DI5" s="9">
        <f>'C завтраками| Bed and breakfast'!DI5</f>
        <v>46119</v>
      </c>
      <c r="DJ5" s="9">
        <f>'C завтраками| Bed and breakfast'!DJ5</f>
        <v>46120</v>
      </c>
      <c r="DK5" s="9">
        <f>'C завтраками| Bed and breakfast'!DK5</f>
        <v>46121</v>
      </c>
      <c r="DL5" s="9">
        <f>'C завтраками| Bed and breakfast'!DL5</f>
        <v>46122</v>
      </c>
      <c r="DM5" s="9">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s="190" customFormat="1" ht="23.1" customHeight="1">
      <c r="A6" s="7"/>
      <c r="B6" s="9">
        <f>'C завтраками| Bed and breakfast'!B6</f>
        <v>46008</v>
      </c>
      <c r="C6" s="9">
        <f>'C завтраками| Bed and breakfast'!C6</f>
        <v>46009</v>
      </c>
      <c r="D6" s="9">
        <f>'C завтраками| Bed and breakfast'!D6</f>
        <v>46010</v>
      </c>
      <c r="E6" s="9">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9">
        <f>'C завтраками| Bed and breakfast'!J6</f>
        <v>46016</v>
      </c>
      <c r="K6" s="9">
        <f>'C завтраками| Bed and breakfast'!K6</f>
        <v>46017</v>
      </c>
      <c r="L6" s="9">
        <f>'C завтраками| Bed and breakfast'!L6</f>
        <v>46018</v>
      </c>
      <c r="M6" s="9">
        <f>'C завтраками| Bed and breakfast'!M6</f>
        <v>46019</v>
      </c>
      <c r="N6" s="9">
        <f>'C завтраками| Bed and breakfast'!N6</f>
        <v>46020</v>
      </c>
      <c r="O6" s="9">
        <f>'C завтраками| Bed and breakfast'!O6</f>
        <v>46021</v>
      </c>
      <c r="P6" s="9">
        <f>'C завтраками| Bed and breakfast'!P6</f>
        <v>46022</v>
      </c>
      <c r="Q6" s="9">
        <f>'C завтраками| Bed and breakfast'!Q6</f>
        <v>46023</v>
      </c>
      <c r="R6" s="9">
        <f>'C завтраками| Bed and breakfast'!R6</f>
        <v>46024</v>
      </c>
      <c r="S6" s="9">
        <f>'C завтраками| Bed and breakfast'!S6</f>
        <v>46025</v>
      </c>
      <c r="T6" s="9">
        <f>'C завтраками| Bed and breakfast'!T6</f>
        <v>46026</v>
      </c>
      <c r="U6" s="9">
        <f>'C завтраками| Bed and breakfast'!U6</f>
        <v>46027</v>
      </c>
      <c r="V6" s="9">
        <f>'C завтраками| Bed and breakfast'!V6</f>
        <v>46028</v>
      </c>
      <c r="W6" s="9">
        <f>'C завтраками| Bed and breakfast'!W6</f>
        <v>46029</v>
      </c>
      <c r="X6" s="9">
        <f>'C завтраками| Bed and breakfast'!X6</f>
        <v>46030</v>
      </c>
      <c r="Y6" s="9">
        <f>'C завтраками| Bed and breakfast'!Y6</f>
        <v>46031</v>
      </c>
      <c r="Z6" s="9">
        <f>'C завтраками| Bed and breakfast'!Z6</f>
        <v>46032</v>
      </c>
      <c r="AA6" s="9">
        <f>'C завтраками| Bed and breakfast'!AA6</f>
        <v>46033</v>
      </c>
      <c r="AB6" s="9">
        <f>'C завтраками| Bed and breakfast'!AB6</f>
        <v>46034</v>
      </c>
      <c r="AC6" s="9">
        <f>'C завтраками| Bed and breakfast'!AC6</f>
        <v>46035</v>
      </c>
      <c r="AD6" s="9">
        <f>'C завтраками| Bed and breakfast'!AD6</f>
        <v>46036</v>
      </c>
      <c r="AE6" s="9">
        <f>'C завтраками| Bed and breakfast'!AE6</f>
        <v>46037</v>
      </c>
      <c r="AF6" s="9">
        <f>'C завтраками| Bed and breakfast'!AF6</f>
        <v>46038</v>
      </c>
      <c r="AG6" s="9">
        <f>'C завтраками| Bed and breakfast'!AG6</f>
        <v>46039</v>
      </c>
      <c r="AH6" s="9">
        <f>'C завтраками| Bed and breakfast'!AH6</f>
        <v>46040</v>
      </c>
      <c r="AI6" s="9">
        <f>'C завтраками| Bed and breakfast'!AI6</f>
        <v>46041</v>
      </c>
      <c r="AJ6" s="9">
        <f>'C завтраками| Bed and breakfast'!AJ6</f>
        <v>46042</v>
      </c>
      <c r="AK6" s="9">
        <f>'C завтраками| Bed and breakfast'!AK6</f>
        <v>46043</v>
      </c>
      <c r="AL6" s="9">
        <f>'C завтраками| Bed and breakfast'!AL6</f>
        <v>46044</v>
      </c>
      <c r="AM6" s="9">
        <f>'C завтраками| Bed and breakfast'!AM6</f>
        <v>46045</v>
      </c>
      <c r="AN6" s="9">
        <f>'C завтраками| Bed and breakfast'!AN6</f>
        <v>46046</v>
      </c>
      <c r="AO6" s="9">
        <f>'C завтраками| Bed and breakfast'!AO6</f>
        <v>46047</v>
      </c>
      <c r="AP6" s="9">
        <f>'C завтраками| Bed and breakfast'!AP6</f>
        <v>46048</v>
      </c>
      <c r="AQ6" s="9">
        <f>'C завтраками| Bed and breakfast'!AQ6</f>
        <v>46049</v>
      </c>
      <c r="AR6" s="9">
        <f>'C завтраками| Bed and breakfast'!AR6</f>
        <v>46050</v>
      </c>
      <c r="AS6" s="9">
        <f>'C завтраками| Bed and breakfast'!AS6</f>
        <v>46051</v>
      </c>
      <c r="AT6" s="9">
        <f>'C завтраками| Bed and breakfast'!AT6</f>
        <v>46052</v>
      </c>
      <c r="AU6" s="9">
        <f>'C завтраками| Bed and breakfast'!AU6</f>
        <v>46053</v>
      </c>
      <c r="AV6" s="9">
        <f>'C завтраками| Bed and breakfast'!AV6</f>
        <v>46054</v>
      </c>
      <c r="AW6" s="9">
        <f>'C завтраками| Bed and breakfast'!AW6</f>
        <v>46055</v>
      </c>
      <c r="AX6" s="9">
        <f>'C завтраками| Bed and breakfast'!AX6</f>
        <v>46056</v>
      </c>
      <c r="AY6" s="9">
        <f>'C завтраками| Bed and breakfast'!AY6</f>
        <v>46057</v>
      </c>
      <c r="AZ6" s="9">
        <f>'C завтраками| Bed and breakfast'!AZ6</f>
        <v>46058</v>
      </c>
      <c r="BA6" s="9">
        <f>'C завтраками| Bed and breakfast'!BA6</f>
        <v>46059</v>
      </c>
      <c r="BB6" s="9">
        <f>'C завтраками| Bed and breakfast'!BB6</f>
        <v>46060</v>
      </c>
      <c r="BC6" s="9">
        <f>'C завтраками| Bed and breakfast'!BC6</f>
        <v>46061</v>
      </c>
      <c r="BD6" s="9">
        <f>'C завтраками| Bed and breakfast'!BD6</f>
        <v>46062</v>
      </c>
      <c r="BE6" s="9">
        <f>'C завтраками| Bed and breakfast'!BE6</f>
        <v>46063</v>
      </c>
      <c r="BF6" s="9">
        <f>'C завтраками| Bed and breakfast'!BF6</f>
        <v>46064</v>
      </c>
      <c r="BG6" s="9">
        <f>'C завтраками| Bed and breakfast'!BG6</f>
        <v>46065</v>
      </c>
      <c r="BH6" s="9">
        <f>'C завтраками| Bed and breakfast'!BH6</f>
        <v>46066</v>
      </c>
      <c r="BI6" s="9">
        <f>'C завтраками| Bed and breakfast'!BI6</f>
        <v>46067</v>
      </c>
      <c r="BJ6" s="9">
        <f>'C завтраками| Bed and breakfast'!BJ6</f>
        <v>46068</v>
      </c>
      <c r="BK6" s="9">
        <f>'C завтраками| Bed and breakfast'!BK6</f>
        <v>46069</v>
      </c>
      <c r="BL6" s="9">
        <f>'C завтраками| Bed and breakfast'!BL6</f>
        <v>46070</v>
      </c>
      <c r="BM6" s="9">
        <f>'C завтраками| Bed and breakfast'!BM6</f>
        <v>46071</v>
      </c>
      <c r="BN6" s="9">
        <f>'C завтраками| Bed and breakfast'!BN6</f>
        <v>46072</v>
      </c>
      <c r="BO6" s="9">
        <f>'C завтраками| Bed and breakfast'!BO6</f>
        <v>46073</v>
      </c>
      <c r="BP6" s="9">
        <f>'C завтраками| Bed and breakfast'!BP6</f>
        <v>46074</v>
      </c>
      <c r="BQ6" s="9">
        <f>'C завтраками| Bed and breakfast'!BQ6</f>
        <v>46075</v>
      </c>
      <c r="BR6" s="9">
        <f>'C завтраками| Bed and breakfast'!BR6</f>
        <v>46076</v>
      </c>
      <c r="BS6" s="9">
        <f>'C завтраками| Bed and breakfast'!BS6</f>
        <v>46077</v>
      </c>
      <c r="BT6" s="9">
        <f>'C завтраками| Bed and breakfast'!BT6</f>
        <v>46078</v>
      </c>
      <c r="BU6" s="9">
        <f>'C завтраками| Bed and breakfast'!BU6</f>
        <v>46079</v>
      </c>
      <c r="BV6" s="9">
        <f>'C завтраками| Bed and breakfast'!BV6</f>
        <v>46080</v>
      </c>
      <c r="BW6" s="9">
        <f>'C завтраками| Bed and breakfast'!BW6</f>
        <v>46081</v>
      </c>
      <c r="BX6" s="9">
        <f>'C завтраками| Bed and breakfast'!BX6</f>
        <v>46082</v>
      </c>
      <c r="BY6" s="9">
        <f>'C завтраками| Bed and breakfast'!BY6</f>
        <v>46083</v>
      </c>
      <c r="BZ6" s="9">
        <f>'C завтраками| Bed and breakfast'!BZ6</f>
        <v>46084</v>
      </c>
      <c r="CA6" s="9">
        <f>'C завтраками| Bed and breakfast'!CA6</f>
        <v>46085</v>
      </c>
      <c r="CB6" s="9">
        <f>'C завтраками| Bed and breakfast'!CB6</f>
        <v>46086</v>
      </c>
      <c r="CC6" s="9">
        <f>'C завтраками| Bed and breakfast'!CC6</f>
        <v>46087</v>
      </c>
      <c r="CD6" s="9">
        <f>'C завтраками| Bed and breakfast'!CD6</f>
        <v>46088</v>
      </c>
      <c r="CE6" s="9">
        <f>'C завтраками| Bed and breakfast'!CE6</f>
        <v>46089</v>
      </c>
      <c r="CF6" s="9">
        <f>'C завтраками| Bed and breakfast'!CF6</f>
        <v>46090</v>
      </c>
      <c r="CG6" s="9">
        <f>'C завтраками| Bed and breakfast'!CG6</f>
        <v>46091</v>
      </c>
      <c r="CH6" s="9">
        <f>'C завтраками| Bed and breakfast'!CH6</f>
        <v>46092</v>
      </c>
      <c r="CI6" s="9">
        <f>'C завтраками| Bed and breakfast'!CI6</f>
        <v>46093</v>
      </c>
      <c r="CJ6" s="9">
        <f>'C завтраками| Bed and breakfast'!CJ6</f>
        <v>46094</v>
      </c>
      <c r="CK6" s="9">
        <f>'C завтраками| Bed and breakfast'!CK6</f>
        <v>46095</v>
      </c>
      <c r="CL6" s="9">
        <f>'C завтраками| Bed and breakfast'!CL6</f>
        <v>46096</v>
      </c>
      <c r="CM6" s="9">
        <f>'C завтраками| Bed and breakfast'!CM6</f>
        <v>46097</v>
      </c>
      <c r="CN6" s="9">
        <f>'C завтраками| Bed and breakfast'!CN6</f>
        <v>46098</v>
      </c>
      <c r="CO6" s="9">
        <f>'C завтраками| Bed and breakfast'!CO6</f>
        <v>46099</v>
      </c>
      <c r="CP6" s="9">
        <f>'C завтраками| Bed and breakfast'!CP6</f>
        <v>46100</v>
      </c>
      <c r="CQ6" s="9">
        <f>'C завтраками| Bed and breakfast'!CQ6</f>
        <v>46101</v>
      </c>
      <c r="CR6" s="9">
        <f>'C завтраками| Bed and breakfast'!CR6</f>
        <v>46102</v>
      </c>
      <c r="CS6" s="9">
        <f>'C завтраками| Bed and breakfast'!CS6</f>
        <v>46103</v>
      </c>
      <c r="CT6" s="9">
        <f>'C завтраками| Bed and breakfast'!CT6</f>
        <v>46104</v>
      </c>
      <c r="CU6" s="9">
        <f>'C завтраками| Bed and breakfast'!CU6</f>
        <v>46105</v>
      </c>
      <c r="CV6" s="9">
        <f>'C завтраками| Bed and breakfast'!CV6</f>
        <v>46106</v>
      </c>
      <c r="CW6" s="9">
        <f>'C завтраками| Bed and breakfast'!CW6</f>
        <v>46107</v>
      </c>
      <c r="CX6" s="9">
        <f>'C завтраками| Bed and breakfast'!CX6</f>
        <v>46108</v>
      </c>
      <c r="CY6" s="9">
        <f>'C завтраками| Bed and breakfast'!CY6</f>
        <v>46109</v>
      </c>
      <c r="CZ6" s="9">
        <f>'C завтраками| Bed and breakfast'!CZ6</f>
        <v>46110</v>
      </c>
      <c r="DA6" s="9">
        <f>'C завтраками| Bed and breakfast'!DA6</f>
        <v>46111</v>
      </c>
      <c r="DB6" s="9">
        <f>'C завтраками| Bed and breakfast'!DB6</f>
        <v>46112</v>
      </c>
      <c r="DC6" s="9">
        <f>'C завтраками| Bed and breakfast'!DC6</f>
        <v>46113</v>
      </c>
      <c r="DD6" s="9">
        <f>'C завтраками| Bed and breakfast'!DD6</f>
        <v>46114</v>
      </c>
      <c r="DE6" s="9">
        <f>'C завтраками| Bed and breakfast'!DE6</f>
        <v>46115</v>
      </c>
      <c r="DF6" s="9">
        <f>'C завтраками| Bed and breakfast'!DF6</f>
        <v>46116</v>
      </c>
      <c r="DG6" s="9">
        <f>'C завтраками| Bed and breakfast'!DG6</f>
        <v>46117</v>
      </c>
      <c r="DH6" s="9">
        <f>'C завтраками| Bed and breakfast'!DH6</f>
        <v>46118</v>
      </c>
      <c r="DI6" s="9">
        <f>'C завтраками| Bed and breakfast'!DI6</f>
        <v>46119</v>
      </c>
      <c r="DJ6" s="9">
        <f>'C завтраками| Bed and breakfast'!DJ6</f>
        <v>46120</v>
      </c>
      <c r="DK6" s="9">
        <f>'C завтраками| Bed and breakfast'!DK6</f>
        <v>46121</v>
      </c>
      <c r="DL6" s="9">
        <f>'C завтраками| Bed and breakfast'!DL6</f>
        <v>46122</v>
      </c>
      <c r="DM6" s="9">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c r="A7" s="30" t="s">
        <v>4</v>
      </c>
    </row>
    <row r="8" spans="1:136">
      <c r="A8" s="10">
        <v>1</v>
      </c>
      <c r="B8" s="18">
        <f>'C завтраками| Bed and breakfast'!B8</f>
        <v>7000</v>
      </c>
      <c r="C8" s="18">
        <f>'C завтраками| Bed and breakfast'!C8</f>
        <v>7000</v>
      </c>
      <c r="D8" s="18">
        <f>'C завтраками| Bed and breakfast'!D8</f>
        <v>7300</v>
      </c>
      <c r="E8" s="18">
        <f>'C завтраками| Bed and breakfast'!E8</f>
        <v>7300</v>
      </c>
      <c r="F8" s="18">
        <f>'C завтраками| Bed and breakfast'!F8</f>
        <v>9400</v>
      </c>
      <c r="G8" s="18">
        <f>'C завтраками| Bed and breakfast'!G8</f>
        <v>9400</v>
      </c>
      <c r="H8" s="18">
        <f>'C завтраками| Bed and breakfast'!H8</f>
        <v>9400</v>
      </c>
      <c r="I8" s="18">
        <f>'C завтраками| Bed and breakfast'!I8</f>
        <v>10700</v>
      </c>
      <c r="J8" s="18">
        <f>'C завтраками| Bed and breakfast'!J8</f>
        <v>10700</v>
      </c>
      <c r="K8" s="18">
        <f>'C завтраками| Bed and breakfast'!K8</f>
        <v>12100</v>
      </c>
      <c r="L8" s="18">
        <f>'C завтраками| Bed and breakfast'!L8</f>
        <v>14700</v>
      </c>
      <c r="M8" s="18">
        <f>'C завтраками| Bed and breakfast'!M8</f>
        <v>12500</v>
      </c>
      <c r="N8" s="18">
        <f>'C завтраками| Bed and breakfast'!N8</f>
        <v>20900</v>
      </c>
      <c r="O8" s="18">
        <f>'C завтраками| Bed and breakfast'!O8</f>
        <v>25700</v>
      </c>
      <c r="P8" s="18">
        <f>'C завтраками| Bed and breakfast'!P8</f>
        <v>33500</v>
      </c>
      <c r="Q8" s="18">
        <f>'C завтраками| Bed and breakfast'!Q8</f>
        <v>33500</v>
      </c>
      <c r="R8" s="18">
        <f>'C завтраками| Bed and breakfast'!R8</f>
        <v>32200</v>
      </c>
      <c r="S8" s="18">
        <f>'C завтраками| Bed and breakfast'!S8</f>
        <v>32200</v>
      </c>
      <c r="T8" s="18">
        <f>'C завтраками| Bed and breakfast'!T8</f>
        <v>36000</v>
      </c>
      <c r="U8" s="18">
        <f>'C завтраками| Bed and breakfast'!U8</f>
        <v>36000</v>
      </c>
      <c r="V8" s="18">
        <f>'C завтраками| Bed and breakfast'!V8</f>
        <v>34500</v>
      </c>
      <c r="W8" s="18">
        <f>'C завтраками| Bed and breakfast'!W8</f>
        <v>34500</v>
      </c>
      <c r="X8" s="18">
        <f>'C завтраками| Bed and breakfast'!X8</f>
        <v>30900</v>
      </c>
      <c r="Y8" s="18">
        <f>'C завтраками| Bed and breakfast'!Y8</f>
        <v>23450</v>
      </c>
      <c r="Z8" s="18">
        <f>'C завтраками| Bed and breakfast'!Z8</f>
        <v>17450</v>
      </c>
      <c r="AA8" s="18">
        <f>'C завтраками| Bed and breakfast'!AA8</f>
        <v>16750</v>
      </c>
      <c r="AB8" s="18">
        <f>'C завтраками| Bed and breakfast'!AB8</f>
        <v>16750</v>
      </c>
      <c r="AC8" s="18">
        <f>'C завтраками| Bed and breakfast'!AC8</f>
        <v>16750</v>
      </c>
      <c r="AD8" s="18">
        <f>'C завтраками| Bed and breakfast'!AD8</f>
        <v>16050</v>
      </c>
      <c r="AE8" s="18">
        <f>'C завтраками| Bed and breakfast'!AE8</f>
        <v>16050</v>
      </c>
      <c r="AF8" s="18">
        <f>'C завтраками| Bed and breakfast'!AF8</f>
        <v>13450</v>
      </c>
      <c r="AG8" s="18">
        <f>'C завтраками| Bed and breakfast'!AG8</f>
        <v>13450</v>
      </c>
      <c r="AH8" s="18">
        <f>'C завтраками| Bed and breakfast'!AH8</f>
        <v>13450</v>
      </c>
      <c r="AI8" s="18">
        <f>'C завтраками| Bed and breakfast'!AI8</f>
        <v>13450</v>
      </c>
      <c r="AJ8" s="18">
        <f>'C завтраками| Bed and breakfast'!AJ8</f>
        <v>16250</v>
      </c>
      <c r="AK8" s="18">
        <f>'C завтраками| Bed and breakfast'!AK8</f>
        <v>16250</v>
      </c>
      <c r="AL8" s="18">
        <f>'C завтраками| Bed and breakfast'!AL8</f>
        <v>18950</v>
      </c>
      <c r="AM8" s="18">
        <f>'C завтраками| Bed and breakfast'!AM8</f>
        <v>18950</v>
      </c>
      <c r="AN8" s="18">
        <f>'C завтраками| Bed and breakfast'!AN8</f>
        <v>21950</v>
      </c>
      <c r="AO8" s="18">
        <f>'C завтраками| Bed and breakfast'!AO8</f>
        <v>21950</v>
      </c>
      <c r="AP8" s="18">
        <f>'C завтраками| Bed and breakfast'!AP8</f>
        <v>18950</v>
      </c>
      <c r="AQ8" s="18">
        <f>'C завтраками| Bed and breakfast'!AQ8</f>
        <v>18950</v>
      </c>
      <c r="AR8" s="18">
        <f>'C завтраками| Bed and breakfast'!AR8</f>
        <v>20450</v>
      </c>
      <c r="AS8" s="18">
        <f>'C завтраками| Bed and breakfast'!AS8</f>
        <v>20450</v>
      </c>
      <c r="AT8" s="18">
        <f>'C завтраками| Bed and breakfast'!AT8</f>
        <v>20450</v>
      </c>
      <c r="AU8" s="18">
        <f>'C завтраками| Bed and breakfast'!AU8</f>
        <v>20450</v>
      </c>
      <c r="AV8" s="18">
        <f>'C завтраками| Bed and breakfast'!AV8</f>
        <v>20450</v>
      </c>
      <c r="AW8" s="18">
        <f>'C завтраками| Bed and breakfast'!AW8</f>
        <v>20450</v>
      </c>
      <c r="AX8" s="18">
        <f>'C завтраками| Bed and breakfast'!AX8</f>
        <v>21950</v>
      </c>
      <c r="AY8" s="18">
        <f>'C завтраками| Bed and breakfast'!AY8</f>
        <v>21950</v>
      </c>
      <c r="AZ8" s="18">
        <f>'C завтраками| Bed and breakfast'!AZ8</f>
        <v>21950</v>
      </c>
      <c r="BA8" s="18">
        <f>'C завтраками| Bed and breakfast'!BA8</f>
        <v>18950</v>
      </c>
      <c r="BB8" s="18">
        <f>'C завтраками| Bed and breakfast'!BB8</f>
        <v>18950</v>
      </c>
      <c r="BC8" s="18">
        <f>'C завтраками| Bed and breakfast'!BC8</f>
        <v>18950</v>
      </c>
      <c r="BD8" s="18">
        <f>'C завтраками| Bed and breakfast'!BD8</f>
        <v>18950</v>
      </c>
      <c r="BE8" s="18">
        <f>'C завтраками| Bed and breakfast'!BE8</f>
        <v>18950</v>
      </c>
      <c r="BF8" s="18">
        <f>'C завтраками| Bed and breakfast'!BF8</f>
        <v>20450</v>
      </c>
      <c r="BG8" s="18">
        <f>'C завтраками| Bed and breakfast'!BG8</f>
        <v>20450</v>
      </c>
      <c r="BH8" s="18">
        <f>'C завтраками| Bed and breakfast'!BH8</f>
        <v>20450</v>
      </c>
      <c r="BI8" s="18">
        <f>'C завтраками| Bed and breakfast'!BI8</f>
        <v>23450</v>
      </c>
      <c r="BJ8" s="18">
        <f>'C завтраками| Bed and breakfast'!BJ8</f>
        <v>23450</v>
      </c>
      <c r="BK8" s="18">
        <f>'C завтраками| Bed and breakfast'!BK8</f>
        <v>23450</v>
      </c>
      <c r="BL8" s="18">
        <f>'C завтраками| Bed and breakfast'!BL8</f>
        <v>23450</v>
      </c>
      <c r="BM8" s="18">
        <f>'C завтраками| Bed and breakfast'!BM8</f>
        <v>23450</v>
      </c>
      <c r="BN8" s="18">
        <f>'C завтраками| Bed and breakfast'!BN8</f>
        <v>23450</v>
      </c>
      <c r="BO8" s="18">
        <f>'C завтраками| Bed and breakfast'!BO8</f>
        <v>25850</v>
      </c>
      <c r="BP8" s="18">
        <f>'C завтраками| Bed and breakfast'!BP8</f>
        <v>25850</v>
      </c>
      <c r="BQ8" s="18">
        <f>'C завтраками| Bed and breakfast'!BQ8</f>
        <v>29750</v>
      </c>
      <c r="BR8" s="18">
        <f>'C завтраками| Bed and breakfast'!BR8</f>
        <v>32250</v>
      </c>
      <c r="BS8" s="18">
        <f>'C завтраками| Bed and breakfast'!BS8</f>
        <v>32250</v>
      </c>
      <c r="BT8" s="18">
        <f>'C завтраками| Bed and breakfast'!BT8</f>
        <v>32250</v>
      </c>
      <c r="BU8" s="18">
        <f>'C завтраками| Bed and breakfast'!BU8</f>
        <v>32250</v>
      </c>
      <c r="BV8" s="18">
        <f>'C завтраками| Bed and breakfast'!BV8</f>
        <v>32250</v>
      </c>
      <c r="BW8" s="18">
        <f>'C завтраками| Bed and breakfast'!BW8</f>
        <v>23450</v>
      </c>
      <c r="BX8" s="18">
        <f>'C завтраками| Bed and breakfast'!BX8</f>
        <v>18950</v>
      </c>
      <c r="BY8" s="18">
        <f>'C завтраками| Bed and breakfast'!BY8</f>
        <v>18950</v>
      </c>
      <c r="BZ8" s="18">
        <f>'C завтраками| Bed and breakfast'!BZ8</f>
        <v>17450</v>
      </c>
      <c r="CA8" s="18">
        <f>'C завтраками| Bed and breakfast'!CA8</f>
        <v>17450</v>
      </c>
      <c r="CB8" s="18">
        <f>'C завтраками| Bed and breakfast'!CB8</f>
        <v>17450</v>
      </c>
      <c r="CC8" s="18">
        <f>'C завтраками| Bed and breakfast'!CC8</f>
        <v>18950</v>
      </c>
      <c r="CD8" s="18">
        <f>'C завтраками| Bed and breakfast'!CD8</f>
        <v>18950</v>
      </c>
      <c r="CE8" s="18">
        <f>'C завтраками| Bed and breakfast'!CE8</f>
        <v>18950</v>
      </c>
      <c r="CF8" s="18">
        <f>'C завтраками| Bed and breakfast'!CF8</f>
        <v>15350</v>
      </c>
      <c r="CG8" s="18">
        <f>'C завтраками| Bed and breakfast'!CG8</f>
        <v>12150</v>
      </c>
      <c r="CH8" s="18">
        <f>'C завтраками| Bed and breakfast'!CH8</f>
        <v>12150</v>
      </c>
      <c r="CI8" s="18">
        <f>'C завтраками| Bed and breakfast'!CI8</f>
        <v>12150</v>
      </c>
      <c r="CJ8" s="18">
        <f>'C завтраками| Bed and breakfast'!CJ8</f>
        <v>12150</v>
      </c>
      <c r="CK8" s="18">
        <f>'C завтраками| Bed and breakfast'!CK8</f>
        <v>12150</v>
      </c>
      <c r="CL8" s="18">
        <f>'C завтраками| Bed and breakfast'!CL8</f>
        <v>12150</v>
      </c>
      <c r="CM8" s="18">
        <f>'C завтраками| Bed and breakfast'!CM8</f>
        <v>12150</v>
      </c>
      <c r="CN8" s="18">
        <f>'C завтраками| Bed and breakfast'!CN8</f>
        <v>12150</v>
      </c>
      <c r="CO8" s="18">
        <f>'C завтраками| Bed and breakfast'!CO8</f>
        <v>12150</v>
      </c>
      <c r="CP8" s="18">
        <f>'C завтраками| Bed and breakfast'!CP8</f>
        <v>11450</v>
      </c>
      <c r="CQ8" s="18">
        <f>'C завтраками| Bed and breakfast'!CQ8</f>
        <v>11450</v>
      </c>
      <c r="CR8" s="18">
        <f>'C завтраками| Bed and breakfast'!CR8</f>
        <v>11450</v>
      </c>
      <c r="CS8" s="18">
        <f>'C завтраками| Bed and breakfast'!CS8</f>
        <v>10750</v>
      </c>
      <c r="CT8" s="18">
        <f>'C завтраками| Bed and breakfast'!CT8</f>
        <v>10750</v>
      </c>
      <c r="CU8" s="18">
        <f>'C завтраками| Bed and breakfast'!CU8</f>
        <v>10750</v>
      </c>
      <c r="CV8" s="18">
        <f>'C завтраками| Bed and breakfast'!CV8</f>
        <v>10750</v>
      </c>
      <c r="CW8" s="18">
        <f>'C завтраками| Bed and breakfast'!CW8</f>
        <v>10750</v>
      </c>
      <c r="CX8" s="18">
        <f>'C завтраками| Bed and breakfast'!CX8</f>
        <v>10750</v>
      </c>
      <c r="CY8" s="18">
        <f>'C завтраками| Bed and breakfast'!CY8</f>
        <v>10750</v>
      </c>
      <c r="CZ8" s="18">
        <f>'C завтраками| Bed and breakfast'!CZ8</f>
        <v>10050</v>
      </c>
      <c r="DA8" s="18">
        <f>'C завтраками| Bed and breakfast'!DA8</f>
        <v>10050</v>
      </c>
      <c r="DB8" s="18">
        <f>'C завтраками| Bed and breakfast'!DB8</f>
        <v>10050</v>
      </c>
      <c r="DC8" s="18">
        <f>'C завтраками| Bed and breakfast'!DC8</f>
        <v>9350</v>
      </c>
      <c r="DD8" s="18">
        <f>'C завтраками| Bed and breakfast'!DD8</f>
        <v>9350</v>
      </c>
      <c r="DE8" s="18">
        <f>'C завтраками| Bed and breakfast'!DE8</f>
        <v>9350</v>
      </c>
      <c r="DF8" s="18">
        <f>'C завтраками| Bed and breakfast'!DF8</f>
        <v>9350</v>
      </c>
      <c r="DG8" s="18">
        <f>'C завтраками| Bed and breakfast'!DG8</f>
        <v>9350</v>
      </c>
      <c r="DH8" s="18">
        <f>'C завтраками| Bed and breakfast'!DH8</f>
        <v>8850</v>
      </c>
      <c r="DI8" s="18">
        <f>'C завтраками| Bed and breakfast'!DI8</f>
        <v>8850</v>
      </c>
      <c r="DJ8" s="18">
        <f>'C завтраками| Bed and breakfast'!DJ8</f>
        <v>8850</v>
      </c>
      <c r="DK8" s="18">
        <f>'C завтраками| Bed and breakfast'!DK8</f>
        <v>8850</v>
      </c>
      <c r="DL8" s="18">
        <f>'C завтраками| Bed and breakfast'!DL8</f>
        <v>8850</v>
      </c>
      <c r="DM8" s="18">
        <f>'C завтраками| Bed and breakfast'!DM8</f>
        <v>8850</v>
      </c>
      <c r="DN8" s="18">
        <f>'C завтраками| Bed and breakfast'!DN8</f>
        <v>6850</v>
      </c>
      <c r="DO8" s="18">
        <f>'C завтраками| Bed and breakfast'!DO8</f>
        <v>6850</v>
      </c>
      <c r="DP8" s="18">
        <f>'C завтраками| Bed and breakfast'!DP8</f>
        <v>6850</v>
      </c>
      <c r="DQ8" s="18">
        <f>'C завтраками| Bed and breakfast'!DQ8</f>
        <v>6850</v>
      </c>
      <c r="DR8" s="18">
        <f>'C завтраками| Bed and breakfast'!DR8</f>
        <v>6850</v>
      </c>
      <c r="DS8" s="18">
        <f>'C завтраками| Bed and breakfast'!DS8</f>
        <v>7350</v>
      </c>
      <c r="DT8" s="18">
        <f>'C завтраками| Bed and breakfast'!DT8</f>
        <v>7350</v>
      </c>
      <c r="DU8" s="18">
        <f>'C завтраками| Bed and breakfast'!DU8</f>
        <v>6850</v>
      </c>
      <c r="DV8" s="18">
        <f>'C завтраками| Bed and breakfast'!DV8</f>
        <v>6850</v>
      </c>
      <c r="DW8" s="18">
        <f>'C завтраками| Bed and breakfast'!DW8</f>
        <v>6850</v>
      </c>
      <c r="DX8" s="18">
        <f>'C завтраками| Bed and breakfast'!DX8</f>
        <v>6850</v>
      </c>
      <c r="DY8" s="18">
        <f>'C завтраками| Bed and breakfast'!DY8</f>
        <v>6850</v>
      </c>
      <c r="DZ8" s="18">
        <f>'C завтраками| Bed and breakfast'!DZ8</f>
        <v>7350</v>
      </c>
      <c r="EA8" s="18">
        <f>'C завтраками| Bed and breakfast'!EA8</f>
        <v>7350</v>
      </c>
      <c r="EB8" s="18">
        <f>'C завтраками| Bed and breakfast'!EB8</f>
        <v>6850</v>
      </c>
      <c r="EC8" s="18">
        <f>'C завтраками| Bed and breakfast'!EC8</f>
        <v>6850</v>
      </c>
      <c r="ED8" s="18">
        <f>'C завтраками| Bed and breakfast'!ED8</f>
        <v>6850</v>
      </c>
      <c r="EE8" s="18">
        <f>'C завтраками| Bed and breakfast'!EE8</f>
        <v>6850</v>
      </c>
      <c r="EF8" s="18">
        <f>'C завтраками| Bed and breakfast'!EF8</f>
        <v>7850</v>
      </c>
    </row>
    <row r="9" spans="1:136">
      <c r="A9" s="10">
        <v>2</v>
      </c>
      <c r="B9" s="18">
        <f>'C завтраками| Bed and breakfast'!B9</f>
        <v>8500</v>
      </c>
      <c r="C9" s="18">
        <f>'C завтраками| Bed and breakfast'!C9</f>
        <v>8500</v>
      </c>
      <c r="D9" s="18">
        <f>'C завтраками| Bed and breakfast'!D9</f>
        <v>8800</v>
      </c>
      <c r="E9" s="18">
        <f>'C завтраками| Bed and breakfast'!E9</f>
        <v>8800</v>
      </c>
      <c r="F9" s="18">
        <f>'C завтраками| Bed and breakfast'!F9</f>
        <v>10900</v>
      </c>
      <c r="G9" s="18">
        <f>'C завтраками| Bed and breakfast'!G9</f>
        <v>10900</v>
      </c>
      <c r="H9" s="18">
        <f>'C завтраками| Bed and breakfast'!H9</f>
        <v>10900</v>
      </c>
      <c r="I9" s="18">
        <f>'C завтраками| Bed and breakfast'!I9</f>
        <v>12200</v>
      </c>
      <c r="J9" s="18">
        <f>'C завтраками| Bed and breakfast'!J9</f>
        <v>12200</v>
      </c>
      <c r="K9" s="18">
        <f>'C завтраками| Bed and breakfast'!K9</f>
        <v>13600</v>
      </c>
      <c r="L9" s="18">
        <f>'C завтраками| Bed and breakfast'!L9</f>
        <v>16200</v>
      </c>
      <c r="M9" s="18">
        <f>'C завтраками| Bed and breakfast'!M9</f>
        <v>14000</v>
      </c>
      <c r="N9" s="18">
        <f>'C завтраками| Bed and breakfast'!N9</f>
        <v>22900</v>
      </c>
      <c r="O9" s="18">
        <f>'C завтраками| Bed and breakfast'!O9</f>
        <v>27700</v>
      </c>
      <c r="P9" s="18">
        <f>'C завтраками| Bed and breakfast'!P9</f>
        <v>35500</v>
      </c>
      <c r="Q9" s="18">
        <f>'C завтраками| Bed and breakfast'!Q9</f>
        <v>35500</v>
      </c>
      <c r="R9" s="18">
        <f>'C завтраками| Bed and breakfast'!R9</f>
        <v>34200</v>
      </c>
      <c r="S9" s="18">
        <f>'C завтраками| Bed and breakfast'!S9</f>
        <v>34200</v>
      </c>
      <c r="T9" s="18">
        <f>'C завтраками| Bed and breakfast'!T9</f>
        <v>38000</v>
      </c>
      <c r="U9" s="18">
        <f>'C завтраками| Bed and breakfast'!U9</f>
        <v>38000</v>
      </c>
      <c r="V9" s="18">
        <f>'C завтраками| Bed and breakfast'!V9</f>
        <v>36500</v>
      </c>
      <c r="W9" s="18">
        <f>'C завтраками| Bed and breakfast'!W9</f>
        <v>36500</v>
      </c>
      <c r="X9" s="18">
        <f>'C завтраками| Bed and breakfast'!X9</f>
        <v>32900</v>
      </c>
      <c r="Y9" s="18">
        <f>'C завтраками| Bed and breakfast'!Y9</f>
        <v>25300</v>
      </c>
      <c r="Z9" s="18">
        <f>'C завтраками| Bed and breakfast'!Z9</f>
        <v>19300</v>
      </c>
      <c r="AA9" s="18">
        <f>'C завтраками| Bed and breakfast'!AA9</f>
        <v>18600</v>
      </c>
      <c r="AB9" s="18">
        <f>'C завтраками| Bed and breakfast'!AB9</f>
        <v>18600</v>
      </c>
      <c r="AC9" s="18">
        <f>'C завтраками| Bed and breakfast'!AC9</f>
        <v>18600</v>
      </c>
      <c r="AD9" s="18">
        <f>'C завтраками| Bed and breakfast'!AD9</f>
        <v>17900</v>
      </c>
      <c r="AE9" s="18">
        <f>'C завтраками| Bed and breakfast'!AE9</f>
        <v>17900</v>
      </c>
      <c r="AF9" s="18">
        <f>'C завтраками| Bed and breakfast'!AF9</f>
        <v>15300</v>
      </c>
      <c r="AG9" s="18">
        <f>'C завтраками| Bed and breakfast'!AG9</f>
        <v>15300</v>
      </c>
      <c r="AH9" s="18">
        <f>'C завтраками| Bed and breakfast'!AH9</f>
        <v>15300</v>
      </c>
      <c r="AI9" s="18">
        <f>'C завтраками| Bed and breakfast'!AI9</f>
        <v>15300</v>
      </c>
      <c r="AJ9" s="18">
        <f>'C завтраками| Bed and breakfast'!AJ9</f>
        <v>18100</v>
      </c>
      <c r="AK9" s="18">
        <f>'C завтраками| Bed and breakfast'!AK9</f>
        <v>18100</v>
      </c>
      <c r="AL9" s="18">
        <f>'C завтраками| Bed and breakfast'!AL9</f>
        <v>20800</v>
      </c>
      <c r="AM9" s="18">
        <f>'C завтраками| Bed and breakfast'!AM9</f>
        <v>20800</v>
      </c>
      <c r="AN9" s="18">
        <f>'C завтраками| Bed and breakfast'!AN9</f>
        <v>23800</v>
      </c>
      <c r="AO9" s="18">
        <f>'C завтраками| Bed and breakfast'!AO9</f>
        <v>23800</v>
      </c>
      <c r="AP9" s="18">
        <f>'C завтраками| Bed and breakfast'!AP9</f>
        <v>20800</v>
      </c>
      <c r="AQ9" s="18">
        <f>'C завтраками| Bed and breakfast'!AQ9</f>
        <v>20800</v>
      </c>
      <c r="AR9" s="18">
        <f>'C завтраками| Bed and breakfast'!AR9</f>
        <v>22300</v>
      </c>
      <c r="AS9" s="18">
        <f>'C завтраками| Bed and breakfast'!AS9</f>
        <v>22300</v>
      </c>
      <c r="AT9" s="18">
        <f>'C завтраками| Bed and breakfast'!AT9</f>
        <v>22300</v>
      </c>
      <c r="AU9" s="18">
        <f>'C завтраками| Bed and breakfast'!AU9</f>
        <v>22300</v>
      </c>
      <c r="AV9" s="18">
        <f>'C завтраками| Bed and breakfast'!AV9</f>
        <v>22300</v>
      </c>
      <c r="AW9" s="18">
        <f>'C завтраками| Bed and breakfast'!AW9</f>
        <v>22300</v>
      </c>
      <c r="AX9" s="18">
        <f>'C завтраками| Bed and breakfast'!AX9</f>
        <v>23800</v>
      </c>
      <c r="AY9" s="18">
        <f>'C завтраками| Bed and breakfast'!AY9</f>
        <v>23800</v>
      </c>
      <c r="AZ9" s="18">
        <f>'C завтраками| Bed and breakfast'!AZ9</f>
        <v>23800</v>
      </c>
      <c r="BA9" s="18">
        <f>'C завтраками| Bed and breakfast'!BA9</f>
        <v>20800</v>
      </c>
      <c r="BB9" s="18">
        <f>'C завтраками| Bed and breakfast'!BB9</f>
        <v>20800</v>
      </c>
      <c r="BC9" s="18">
        <f>'C завтраками| Bed and breakfast'!BC9</f>
        <v>20800</v>
      </c>
      <c r="BD9" s="18">
        <f>'C завтраками| Bed and breakfast'!BD9</f>
        <v>20800</v>
      </c>
      <c r="BE9" s="18">
        <f>'C завтраками| Bed and breakfast'!BE9</f>
        <v>20800</v>
      </c>
      <c r="BF9" s="18">
        <f>'C завтраками| Bed and breakfast'!BF9</f>
        <v>22300</v>
      </c>
      <c r="BG9" s="18">
        <f>'C завтраками| Bed and breakfast'!BG9</f>
        <v>22300</v>
      </c>
      <c r="BH9" s="18">
        <f>'C завтраками| Bed and breakfast'!BH9</f>
        <v>22300</v>
      </c>
      <c r="BI9" s="18">
        <f>'C завтраками| Bed and breakfast'!BI9</f>
        <v>25300</v>
      </c>
      <c r="BJ9" s="18">
        <f>'C завтраками| Bed and breakfast'!BJ9</f>
        <v>25300</v>
      </c>
      <c r="BK9" s="18">
        <f>'C завтраками| Bed and breakfast'!BK9</f>
        <v>25300</v>
      </c>
      <c r="BL9" s="18">
        <f>'C завтраками| Bed and breakfast'!BL9</f>
        <v>25300</v>
      </c>
      <c r="BM9" s="18">
        <f>'C завтраками| Bed and breakfast'!BM9</f>
        <v>25300</v>
      </c>
      <c r="BN9" s="18">
        <f>'C завтраками| Bed and breakfast'!BN9</f>
        <v>25300</v>
      </c>
      <c r="BO9" s="18">
        <f>'C завтраками| Bed and breakfast'!BO9</f>
        <v>27700</v>
      </c>
      <c r="BP9" s="18">
        <f>'C завтраками| Bed and breakfast'!BP9</f>
        <v>27700</v>
      </c>
      <c r="BQ9" s="18">
        <f>'C завтраками| Bed and breakfast'!BQ9</f>
        <v>31600</v>
      </c>
      <c r="BR9" s="18">
        <f>'C завтраками| Bed and breakfast'!BR9</f>
        <v>34100</v>
      </c>
      <c r="BS9" s="18">
        <f>'C завтраками| Bed and breakfast'!BS9</f>
        <v>34100</v>
      </c>
      <c r="BT9" s="18">
        <f>'C завтраками| Bed and breakfast'!BT9</f>
        <v>34100</v>
      </c>
      <c r="BU9" s="18">
        <f>'C завтраками| Bed and breakfast'!BU9</f>
        <v>34100</v>
      </c>
      <c r="BV9" s="18">
        <f>'C завтраками| Bed and breakfast'!BV9</f>
        <v>34100</v>
      </c>
      <c r="BW9" s="18">
        <f>'C завтраками| Bed and breakfast'!BW9</f>
        <v>25300</v>
      </c>
      <c r="BX9" s="18">
        <f>'C завтраками| Bed and breakfast'!BX9</f>
        <v>20800</v>
      </c>
      <c r="BY9" s="18">
        <f>'C завтраками| Bed and breakfast'!BY9</f>
        <v>20800</v>
      </c>
      <c r="BZ9" s="18">
        <f>'C завтраками| Bed and breakfast'!BZ9</f>
        <v>19300</v>
      </c>
      <c r="CA9" s="18">
        <f>'C завтраками| Bed and breakfast'!CA9</f>
        <v>19300</v>
      </c>
      <c r="CB9" s="18">
        <f>'C завтраками| Bed and breakfast'!CB9</f>
        <v>19300</v>
      </c>
      <c r="CC9" s="18">
        <f>'C завтраками| Bed and breakfast'!CC9</f>
        <v>20800</v>
      </c>
      <c r="CD9" s="18">
        <f>'C завтраками| Bed and breakfast'!CD9</f>
        <v>20800</v>
      </c>
      <c r="CE9" s="18">
        <f>'C завтраками| Bed and breakfast'!CE9</f>
        <v>20800</v>
      </c>
      <c r="CF9" s="18">
        <f>'C завтраками| Bed and breakfast'!CF9</f>
        <v>17200</v>
      </c>
      <c r="CG9" s="18">
        <f>'C завтраками| Bed and breakfast'!CG9</f>
        <v>14000</v>
      </c>
      <c r="CH9" s="18">
        <f>'C завтраками| Bed and breakfast'!CH9</f>
        <v>14000</v>
      </c>
      <c r="CI9" s="18">
        <f>'C завтраками| Bed and breakfast'!CI9</f>
        <v>14000</v>
      </c>
      <c r="CJ9" s="18">
        <f>'C завтраками| Bed and breakfast'!CJ9</f>
        <v>14000</v>
      </c>
      <c r="CK9" s="18">
        <f>'C завтраками| Bed and breakfast'!CK9</f>
        <v>14000</v>
      </c>
      <c r="CL9" s="18">
        <f>'C завтраками| Bed and breakfast'!CL9</f>
        <v>14000</v>
      </c>
      <c r="CM9" s="18">
        <f>'C завтраками| Bed and breakfast'!CM9</f>
        <v>14000</v>
      </c>
      <c r="CN9" s="18">
        <f>'C завтраками| Bed and breakfast'!CN9</f>
        <v>14000</v>
      </c>
      <c r="CO9" s="18">
        <f>'C завтраками| Bed and breakfast'!CO9</f>
        <v>14000</v>
      </c>
      <c r="CP9" s="18">
        <f>'C завтраками| Bed and breakfast'!CP9</f>
        <v>13300</v>
      </c>
      <c r="CQ9" s="18">
        <f>'C завтраками| Bed and breakfast'!CQ9</f>
        <v>13300</v>
      </c>
      <c r="CR9" s="18">
        <f>'C завтраками| Bed and breakfast'!CR9</f>
        <v>13300</v>
      </c>
      <c r="CS9" s="18">
        <f>'C завтраками| Bed and breakfast'!CS9</f>
        <v>12600</v>
      </c>
      <c r="CT9" s="18">
        <f>'C завтраками| Bed and breakfast'!CT9</f>
        <v>12600</v>
      </c>
      <c r="CU9" s="18">
        <f>'C завтраками| Bed and breakfast'!CU9</f>
        <v>12600</v>
      </c>
      <c r="CV9" s="18">
        <f>'C завтраками| Bed and breakfast'!CV9</f>
        <v>12600</v>
      </c>
      <c r="CW9" s="18">
        <f>'C завтраками| Bed and breakfast'!CW9</f>
        <v>12600</v>
      </c>
      <c r="CX9" s="18">
        <f>'C завтраками| Bed and breakfast'!CX9</f>
        <v>12600</v>
      </c>
      <c r="CY9" s="18">
        <f>'C завтраками| Bed and breakfast'!CY9</f>
        <v>12600</v>
      </c>
      <c r="CZ9" s="18">
        <f>'C завтраками| Bed and breakfast'!CZ9</f>
        <v>11900</v>
      </c>
      <c r="DA9" s="18">
        <f>'C завтраками| Bed and breakfast'!DA9</f>
        <v>11900</v>
      </c>
      <c r="DB9" s="18">
        <f>'C завтраками| Bed and breakfast'!DB9</f>
        <v>11900</v>
      </c>
      <c r="DC9" s="18">
        <f>'C завтраками| Bed and breakfast'!DC9</f>
        <v>11000</v>
      </c>
      <c r="DD9" s="18">
        <f>'C завтраками| Bed and breakfast'!DD9</f>
        <v>11000</v>
      </c>
      <c r="DE9" s="18">
        <f>'C завтраками| Bed and breakfast'!DE9</f>
        <v>11000</v>
      </c>
      <c r="DF9" s="18">
        <f>'C завтраками| Bed and breakfast'!DF9</f>
        <v>11000</v>
      </c>
      <c r="DG9" s="18">
        <f>'C завтраками| Bed and breakfast'!DG9</f>
        <v>11000</v>
      </c>
      <c r="DH9" s="18">
        <f>'C завтраками| Bed and breakfast'!DH9</f>
        <v>10500</v>
      </c>
      <c r="DI9" s="18">
        <f>'C завтраками| Bed and breakfast'!DI9</f>
        <v>10500</v>
      </c>
      <c r="DJ9" s="18">
        <f>'C завтраками| Bed and breakfast'!DJ9</f>
        <v>10500</v>
      </c>
      <c r="DK9" s="18">
        <f>'C завтраками| Bed and breakfast'!DK9</f>
        <v>10500</v>
      </c>
      <c r="DL9" s="18">
        <f>'C завтраками| Bed and breakfast'!DL9</f>
        <v>10500</v>
      </c>
      <c r="DM9" s="18">
        <f>'C завтраками| Bed and breakfast'!DM9</f>
        <v>10500</v>
      </c>
      <c r="DN9" s="18">
        <f>'C завтраками| Bed and breakfast'!DN9</f>
        <v>8500</v>
      </c>
      <c r="DO9" s="18">
        <f>'C завтраками| Bed and breakfast'!DO9</f>
        <v>8500</v>
      </c>
      <c r="DP9" s="18">
        <f>'C завтраками| Bed and breakfast'!DP9</f>
        <v>8500</v>
      </c>
      <c r="DQ9" s="18">
        <f>'C завтраками| Bed and breakfast'!DQ9</f>
        <v>8500</v>
      </c>
      <c r="DR9" s="18">
        <f>'C завтраками| Bed and breakfast'!DR9</f>
        <v>8500</v>
      </c>
      <c r="DS9" s="18">
        <f>'C завтраками| Bed and breakfast'!DS9</f>
        <v>9000</v>
      </c>
      <c r="DT9" s="18">
        <f>'C завтраками| Bed and breakfast'!DT9</f>
        <v>9000</v>
      </c>
      <c r="DU9" s="18">
        <f>'C завтраками| Bed and breakfast'!DU9</f>
        <v>8500</v>
      </c>
      <c r="DV9" s="18">
        <f>'C завтраками| Bed and breakfast'!DV9</f>
        <v>8500</v>
      </c>
      <c r="DW9" s="18">
        <f>'C завтраками| Bed and breakfast'!DW9</f>
        <v>8500</v>
      </c>
      <c r="DX9" s="18">
        <f>'C завтраками| Bed and breakfast'!DX9</f>
        <v>8500</v>
      </c>
      <c r="DY9" s="18">
        <f>'C завтраками| Bed and breakfast'!DY9</f>
        <v>8500</v>
      </c>
      <c r="DZ9" s="18">
        <f>'C завтраками| Bed and breakfast'!DZ9</f>
        <v>9000</v>
      </c>
      <c r="EA9" s="18">
        <f>'C завтраками| Bed and breakfast'!EA9</f>
        <v>9000</v>
      </c>
      <c r="EB9" s="18">
        <f>'C завтраками| Bed and breakfast'!EB9</f>
        <v>8500</v>
      </c>
      <c r="EC9" s="18">
        <f>'C завтраками| Bed and breakfast'!EC9</f>
        <v>8500</v>
      </c>
      <c r="ED9" s="18">
        <f>'C завтраками| Bed and breakfast'!ED9</f>
        <v>8500</v>
      </c>
      <c r="EE9" s="18">
        <f>'C завтраками| Bed and breakfast'!EE9</f>
        <v>8500</v>
      </c>
      <c r="EF9" s="18">
        <f>'C завтраками| Bed and breakfast'!EF9</f>
        <v>9500</v>
      </c>
    </row>
    <row r="10" spans="1:136">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'C завтраками| Bed and breakfast'!B11</f>
        <v>8000</v>
      </c>
      <c r="C11" s="18">
        <f>'C завтраками| Bed and breakfast'!C11</f>
        <v>8000</v>
      </c>
      <c r="D11" s="18">
        <f>'C завтраками| Bed and breakfast'!D11</f>
        <v>8300</v>
      </c>
      <c r="E11" s="18">
        <f>'C завтраками| Bed and breakfast'!E11</f>
        <v>8300</v>
      </c>
      <c r="F11" s="18">
        <f>'C завтраками| Bed and breakfast'!F11</f>
        <v>10400</v>
      </c>
      <c r="G11" s="18">
        <f>'C завтраками| Bed and breakfast'!G11</f>
        <v>10400</v>
      </c>
      <c r="H11" s="18">
        <f>'C завтраками| Bed and breakfast'!H11</f>
        <v>10400</v>
      </c>
      <c r="I11" s="18">
        <f>'C завтраками| Bed and breakfast'!I11</f>
        <v>11700</v>
      </c>
      <c r="J11" s="18">
        <f>'C завтраками| Bed and breakfast'!J11</f>
        <v>11700</v>
      </c>
      <c r="K11" s="18">
        <f>'C завтраками| Bed and breakfast'!K11</f>
        <v>13100</v>
      </c>
      <c r="L11" s="18">
        <f>'C завтраками| Bed and breakfast'!L11</f>
        <v>15700</v>
      </c>
      <c r="M11" s="18">
        <f>'C завтраками| Bed and breakfast'!M11</f>
        <v>13500</v>
      </c>
      <c r="N11" s="18">
        <f>'C завтраками| Bed and breakfast'!N11</f>
        <v>23400</v>
      </c>
      <c r="O11" s="18">
        <f>'C завтраками| Bed and breakfast'!O11</f>
        <v>28200</v>
      </c>
      <c r="P11" s="18">
        <f>'C завтраками| Bed and breakfast'!P11</f>
        <v>36000</v>
      </c>
      <c r="Q11" s="18">
        <f>'C завтраками| Bed and breakfast'!Q11</f>
        <v>36000</v>
      </c>
      <c r="R11" s="18">
        <f>'C завтраками| Bed and breakfast'!R11</f>
        <v>34700</v>
      </c>
      <c r="S11" s="18">
        <f>'C завтраками| Bed and breakfast'!S11</f>
        <v>34700</v>
      </c>
      <c r="T11" s="18">
        <f>'C завтраками| Bed and breakfast'!T11</f>
        <v>38500</v>
      </c>
      <c r="U11" s="18">
        <f>'C завтраками| Bed and breakfast'!U11</f>
        <v>38500</v>
      </c>
      <c r="V11" s="18">
        <f>'C завтраками| Bed and breakfast'!V11</f>
        <v>37000</v>
      </c>
      <c r="W11" s="18">
        <f>'C завтраками| Bed and breakfast'!W11</f>
        <v>37000</v>
      </c>
      <c r="X11" s="18">
        <f>'C завтраками| Bed and breakfast'!X11</f>
        <v>33400</v>
      </c>
      <c r="Y11" s="18">
        <f>'C завтраками| Bed and breakfast'!Y11</f>
        <v>25950</v>
      </c>
      <c r="Z11" s="18">
        <f>'C завтраками| Bed and breakfast'!Z11</f>
        <v>19950</v>
      </c>
      <c r="AA11" s="18">
        <f>'C завтраками| Bed and breakfast'!AA11</f>
        <v>19250</v>
      </c>
      <c r="AB11" s="18">
        <f>'C завтраками| Bed and breakfast'!AB11</f>
        <v>19250</v>
      </c>
      <c r="AC11" s="18">
        <f>'C завтраками| Bed and breakfast'!AC11</f>
        <v>19250</v>
      </c>
      <c r="AD11" s="18">
        <f>'C завтраками| Bed and breakfast'!AD11</f>
        <v>18550</v>
      </c>
      <c r="AE11" s="18">
        <f>'C завтраками| Bed and breakfast'!AE11</f>
        <v>18550</v>
      </c>
      <c r="AF11" s="18">
        <f>'C завтраками| Bed and breakfast'!AF11</f>
        <v>15950</v>
      </c>
      <c r="AG11" s="18">
        <f>'C завтраками| Bed and breakfast'!AG11</f>
        <v>15950</v>
      </c>
      <c r="AH11" s="18">
        <f>'C завтраками| Bed and breakfast'!AH11</f>
        <v>15950</v>
      </c>
      <c r="AI11" s="18">
        <f>'C завтраками| Bed and breakfast'!AI11</f>
        <v>15950</v>
      </c>
      <c r="AJ11" s="18">
        <f>'C завтраками| Bed and breakfast'!AJ11</f>
        <v>18750</v>
      </c>
      <c r="AK11" s="18">
        <f>'C завтраками| Bed and breakfast'!AK11</f>
        <v>18750</v>
      </c>
      <c r="AL11" s="18">
        <f>'C завтраками| Bed and breakfast'!AL11</f>
        <v>21450</v>
      </c>
      <c r="AM11" s="18">
        <f>'C завтраками| Bed and breakfast'!AM11</f>
        <v>21450</v>
      </c>
      <c r="AN11" s="18">
        <f>'C завтраками| Bed and breakfast'!AN11</f>
        <v>24450</v>
      </c>
      <c r="AO11" s="18">
        <f>'C завтраками| Bed and breakfast'!AO11</f>
        <v>24450</v>
      </c>
      <c r="AP11" s="18">
        <f>'C завтраками| Bed and breakfast'!AP11</f>
        <v>21450</v>
      </c>
      <c r="AQ11" s="18">
        <f>'C завтраками| Bed and breakfast'!AQ11</f>
        <v>21450</v>
      </c>
      <c r="AR11" s="18">
        <f>'C завтраками| Bed and breakfast'!AR11</f>
        <v>22950</v>
      </c>
      <c r="AS11" s="18">
        <f>'C завтраками| Bed and breakfast'!AS11</f>
        <v>22950</v>
      </c>
      <c r="AT11" s="18">
        <f>'C завтраками| Bed and breakfast'!AT11</f>
        <v>22950</v>
      </c>
      <c r="AU11" s="18">
        <f>'C завтраками| Bed and breakfast'!AU11</f>
        <v>22950</v>
      </c>
      <c r="AV11" s="18">
        <f>'C завтраками| Bed and breakfast'!AV11</f>
        <v>22950</v>
      </c>
      <c r="AW11" s="18">
        <f>'C завтраками| Bed and breakfast'!AW11</f>
        <v>22950</v>
      </c>
      <c r="AX11" s="18">
        <f>'C завтраками| Bed and breakfast'!AX11</f>
        <v>24450</v>
      </c>
      <c r="AY11" s="18">
        <f>'C завтраками| Bed and breakfast'!AY11</f>
        <v>24450</v>
      </c>
      <c r="AZ11" s="18">
        <f>'C завтраками| Bed and breakfast'!AZ11</f>
        <v>24450</v>
      </c>
      <c r="BA11" s="18">
        <f>'C завтраками| Bed and breakfast'!BA11</f>
        <v>21450</v>
      </c>
      <c r="BB11" s="18">
        <f>'C завтраками| Bed and breakfast'!BB11</f>
        <v>21450</v>
      </c>
      <c r="BC11" s="18">
        <f>'C завтраками| Bed and breakfast'!BC11</f>
        <v>21450</v>
      </c>
      <c r="BD11" s="18">
        <f>'C завтраками| Bed and breakfast'!BD11</f>
        <v>21450</v>
      </c>
      <c r="BE11" s="18">
        <f>'C завтраками| Bed and breakfast'!BE11</f>
        <v>21450</v>
      </c>
      <c r="BF11" s="18">
        <f>'C завтраками| Bed and breakfast'!BF11</f>
        <v>22950</v>
      </c>
      <c r="BG11" s="18">
        <f>'C завтраками| Bed and breakfast'!BG11</f>
        <v>22950</v>
      </c>
      <c r="BH11" s="18">
        <f>'C завтраками| Bed and breakfast'!BH11</f>
        <v>22950</v>
      </c>
      <c r="BI11" s="18">
        <f>'C завтраками| Bed and breakfast'!BI11</f>
        <v>25950</v>
      </c>
      <c r="BJ11" s="18">
        <f>'C завтраками| Bed and breakfast'!BJ11</f>
        <v>25950</v>
      </c>
      <c r="BK11" s="18">
        <f>'C завтраками| Bed and breakfast'!BK11</f>
        <v>25950</v>
      </c>
      <c r="BL11" s="18">
        <f>'C завтраками| Bed and breakfast'!BL11</f>
        <v>25950</v>
      </c>
      <c r="BM11" s="18">
        <f>'C завтраками| Bed and breakfast'!BM11</f>
        <v>25950</v>
      </c>
      <c r="BN11" s="18">
        <f>'C завтраками| Bed and breakfast'!BN11</f>
        <v>25950</v>
      </c>
      <c r="BO11" s="18">
        <f>'C завтраками| Bed and breakfast'!BO11</f>
        <v>28350</v>
      </c>
      <c r="BP11" s="18">
        <f>'C завтраками| Bed and breakfast'!BP11</f>
        <v>28350</v>
      </c>
      <c r="BQ11" s="18">
        <f>'C завтраками| Bed and breakfast'!BQ11</f>
        <v>32250</v>
      </c>
      <c r="BR11" s="18">
        <f>'C завтраками| Bed and breakfast'!BR11</f>
        <v>34750</v>
      </c>
      <c r="BS11" s="18">
        <f>'C завтраками| Bed and breakfast'!BS11</f>
        <v>34750</v>
      </c>
      <c r="BT11" s="18">
        <f>'C завтраками| Bed and breakfast'!BT11</f>
        <v>34750</v>
      </c>
      <c r="BU11" s="18">
        <f>'C завтраками| Bed and breakfast'!BU11</f>
        <v>34750</v>
      </c>
      <c r="BV11" s="18">
        <f>'C завтраками| Bed and breakfast'!BV11</f>
        <v>34750</v>
      </c>
      <c r="BW11" s="18">
        <f>'C завтраками| Bed and breakfast'!BW11</f>
        <v>25950</v>
      </c>
      <c r="BX11" s="18">
        <f>'C завтраками| Bed and breakfast'!BX11</f>
        <v>21450</v>
      </c>
      <c r="BY11" s="18">
        <f>'C завтраками| Bed and breakfast'!BY11</f>
        <v>21450</v>
      </c>
      <c r="BZ11" s="18">
        <f>'C завтраками| Bed and breakfast'!BZ11</f>
        <v>19950</v>
      </c>
      <c r="CA11" s="18">
        <f>'C завтраками| Bed and breakfast'!CA11</f>
        <v>19950</v>
      </c>
      <c r="CB11" s="18">
        <f>'C завтраками| Bed and breakfast'!CB11</f>
        <v>19950</v>
      </c>
      <c r="CC11" s="18">
        <f>'C завтраками| Bed and breakfast'!CC11</f>
        <v>21450</v>
      </c>
      <c r="CD11" s="18">
        <f>'C завтраками| Bed and breakfast'!CD11</f>
        <v>21450</v>
      </c>
      <c r="CE11" s="18">
        <f>'C завтраками| Bed and breakfast'!CE11</f>
        <v>21450</v>
      </c>
      <c r="CF11" s="18">
        <f>'C завтраками| Bed and breakfast'!CF11</f>
        <v>17850</v>
      </c>
      <c r="CG11" s="18">
        <f>'C завтраками| Bed and breakfast'!CG11</f>
        <v>13650</v>
      </c>
      <c r="CH11" s="18">
        <f>'C завтраками| Bed and breakfast'!CH11</f>
        <v>13650</v>
      </c>
      <c r="CI11" s="18">
        <f>'C завтраками| Bed and breakfast'!CI11</f>
        <v>13650</v>
      </c>
      <c r="CJ11" s="18">
        <f>'C завтраками| Bed and breakfast'!CJ11</f>
        <v>13650</v>
      </c>
      <c r="CK11" s="18">
        <f>'C завтраками| Bed and breakfast'!CK11</f>
        <v>13650</v>
      </c>
      <c r="CL11" s="18">
        <f>'C завтраками| Bed and breakfast'!CL11</f>
        <v>13650</v>
      </c>
      <c r="CM11" s="18">
        <f>'C завтраками| Bed and breakfast'!CM11</f>
        <v>13650</v>
      </c>
      <c r="CN11" s="18">
        <f>'C завтраками| Bed and breakfast'!CN11</f>
        <v>13650</v>
      </c>
      <c r="CO11" s="18">
        <f>'C завтраками| Bed and breakfast'!CO11</f>
        <v>13650</v>
      </c>
      <c r="CP11" s="18">
        <f>'C завтраками| Bed and breakfast'!CP11</f>
        <v>12950</v>
      </c>
      <c r="CQ11" s="18">
        <f>'C завтраками| Bed and breakfast'!CQ11</f>
        <v>12950</v>
      </c>
      <c r="CR11" s="18">
        <f>'C завтраками| Bed and breakfast'!CR11</f>
        <v>12950</v>
      </c>
      <c r="CS11" s="18">
        <f>'C завтраками| Bed and breakfast'!CS11</f>
        <v>12250</v>
      </c>
      <c r="CT11" s="18">
        <f>'C завтраками| Bed and breakfast'!CT11</f>
        <v>12250</v>
      </c>
      <c r="CU11" s="18">
        <f>'C завтраками| Bed and breakfast'!CU11</f>
        <v>12250</v>
      </c>
      <c r="CV11" s="18">
        <f>'C завтраками| Bed and breakfast'!CV11</f>
        <v>12250</v>
      </c>
      <c r="CW11" s="18">
        <f>'C завтраками| Bed and breakfast'!CW11</f>
        <v>12250</v>
      </c>
      <c r="CX11" s="18">
        <f>'C завтраками| Bed and breakfast'!CX11</f>
        <v>12250</v>
      </c>
      <c r="CY11" s="18">
        <f>'C завтраками| Bed and breakfast'!CY11</f>
        <v>12250</v>
      </c>
      <c r="CZ11" s="18">
        <f>'C завтраками| Bed and breakfast'!CZ11</f>
        <v>11550</v>
      </c>
      <c r="DA11" s="18">
        <f>'C завтраками| Bed and breakfast'!DA11</f>
        <v>11550</v>
      </c>
      <c r="DB11" s="18">
        <f>'C завтраками| Bed and breakfast'!DB11</f>
        <v>11550</v>
      </c>
      <c r="DC11" s="18">
        <f>'C завтраками| Bed and breakfast'!DC11</f>
        <v>10850</v>
      </c>
      <c r="DD11" s="18">
        <f>'C завтраками| Bed and breakfast'!DD11</f>
        <v>10850</v>
      </c>
      <c r="DE11" s="18">
        <f>'C завтраками| Bed and breakfast'!DE11</f>
        <v>10850</v>
      </c>
      <c r="DF11" s="18">
        <f>'C завтраками| Bed and breakfast'!DF11</f>
        <v>10850</v>
      </c>
      <c r="DG11" s="18">
        <f>'C завтраками| Bed and breakfast'!DG11</f>
        <v>10850</v>
      </c>
      <c r="DH11" s="18">
        <f>'C завтраками| Bed and breakfast'!DH11</f>
        <v>10350</v>
      </c>
      <c r="DI11" s="18">
        <f>'C завтраками| Bed and breakfast'!DI11</f>
        <v>10350</v>
      </c>
      <c r="DJ11" s="18">
        <f>'C завтраками| Bed and breakfast'!DJ11</f>
        <v>10350</v>
      </c>
      <c r="DK11" s="18">
        <f>'C завтраками| Bed and breakfast'!DK11</f>
        <v>10350</v>
      </c>
      <c r="DL11" s="18">
        <f>'C завтраками| Bed and breakfast'!DL11</f>
        <v>10350</v>
      </c>
      <c r="DM11" s="18">
        <f>'C завтраками| Bed and breakfast'!DM11</f>
        <v>10350</v>
      </c>
      <c r="DN11" s="18">
        <f>'C завтраками| Bed and breakfast'!DN11</f>
        <v>8350</v>
      </c>
      <c r="DO11" s="18">
        <f>'C завтраками| Bed and breakfast'!DO11</f>
        <v>8350</v>
      </c>
      <c r="DP11" s="18">
        <f>'C завтраками| Bed and breakfast'!DP11</f>
        <v>8350</v>
      </c>
      <c r="DQ11" s="18">
        <f>'C завтраками| Bed and breakfast'!DQ11</f>
        <v>8350</v>
      </c>
      <c r="DR11" s="18">
        <f>'C завтраками| Bed and breakfast'!DR11</f>
        <v>8350</v>
      </c>
      <c r="DS11" s="18">
        <f>'C завтраками| Bed and breakfast'!DS11</f>
        <v>8850</v>
      </c>
      <c r="DT11" s="18">
        <f>'C завтраками| Bed and breakfast'!DT11</f>
        <v>8850</v>
      </c>
      <c r="DU11" s="18">
        <f>'C завтраками| Bed and breakfast'!DU11</f>
        <v>8350</v>
      </c>
      <c r="DV11" s="18">
        <f>'C завтраками| Bed and breakfast'!DV11</f>
        <v>8350</v>
      </c>
      <c r="DW11" s="18">
        <f>'C завтраками| Bed and breakfast'!DW11</f>
        <v>8350</v>
      </c>
      <c r="DX11" s="18">
        <f>'C завтраками| Bed and breakfast'!DX11</f>
        <v>8350</v>
      </c>
      <c r="DY11" s="18">
        <f>'C завтраками| Bed and breakfast'!DY11</f>
        <v>8350</v>
      </c>
      <c r="DZ11" s="18">
        <f>'C завтраками| Bed and breakfast'!DZ11</f>
        <v>8850</v>
      </c>
      <c r="EA11" s="18">
        <f>'C завтраками| Bed and breakfast'!EA11</f>
        <v>8850</v>
      </c>
      <c r="EB11" s="18">
        <f>'C завтраками| Bed and breakfast'!EB11</f>
        <v>8350</v>
      </c>
      <c r="EC11" s="18">
        <f>'C завтраками| Bed and breakfast'!EC11</f>
        <v>8350</v>
      </c>
      <c r="ED11" s="18">
        <f>'C завтраками| Bed and breakfast'!ED11</f>
        <v>8350</v>
      </c>
      <c r="EE11" s="18">
        <f>'C завтраками| Bed and breakfast'!EE11</f>
        <v>8350</v>
      </c>
      <c r="EF11" s="18">
        <f>'C завтраками| Bed and breakfast'!EF11</f>
        <v>9350</v>
      </c>
    </row>
    <row r="12" spans="1:136">
      <c r="A12" s="10">
        <v>2</v>
      </c>
      <c r="B12" s="18">
        <f>'C завтраками| Bed and breakfast'!B12</f>
        <v>9500</v>
      </c>
      <c r="C12" s="18">
        <f>'C завтраками| Bed and breakfast'!C12</f>
        <v>9500</v>
      </c>
      <c r="D12" s="18">
        <f>'C завтраками| Bed and breakfast'!D12</f>
        <v>9800</v>
      </c>
      <c r="E12" s="18">
        <f>'C завтраками| Bed and breakfast'!E12</f>
        <v>9800</v>
      </c>
      <c r="F12" s="18">
        <f>'C завтраками| Bed and breakfast'!F12</f>
        <v>11900</v>
      </c>
      <c r="G12" s="18">
        <f>'C завтраками| Bed and breakfast'!G12</f>
        <v>11900</v>
      </c>
      <c r="H12" s="18">
        <f>'C завтраками| Bed and breakfast'!H12</f>
        <v>11900</v>
      </c>
      <c r="I12" s="18">
        <f>'C завтраками| Bed and breakfast'!I12</f>
        <v>13200</v>
      </c>
      <c r="J12" s="18">
        <f>'C завтраками| Bed and breakfast'!J12</f>
        <v>13200</v>
      </c>
      <c r="K12" s="18">
        <f>'C завтраками| Bed and breakfast'!K12</f>
        <v>14600</v>
      </c>
      <c r="L12" s="18">
        <f>'C завтраками| Bed and breakfast'!L12</f>
        <v>17200</v>
      </c>
      <c r="M12" s="18">
        <f>'C завтраками| Bed and breakfast'!M12</f>
        <v>15000</v>
      </c>
      <c r="N12" s="18">
        <f>'C завтраками| Bed and breakfast'!N12</f>
        <v>25400</v>
      </c>
      <c r="O12" s="18">
        <f>'C завтраками| Bed and breakfast'!O12</f>
        <v>30200</v>
      </c>
      <c r="P12" s="18">
        <f>'C завтраками| Bed and breakfast'!P12</f>
        <v>38000</v>
      </c>
      <c r="Q12" s="18">
        <f>'C завтраками| Bed and breakfast'!Q12</f>
        <v>38000</v>
      </c>
      <c r="R12" s="18">
        <f>'C завтраками| Bed and breakfast'!R12</f>
        <v>36700</v>
      </c>
      <c r="S12" s="18">
        <f>'C завтраками| Bed and breakfast'!S12</f>
        <v>36700</v>
      </c>
      <c r="T12" s="18">
        <f>'C завтраками| Bed and breakfast'!T12</f>
        <v>40500</v>
      </c>
      <c r="U12" s="18">
        <f>'C завтраками| Bed and breakfast'!U12</f>
        <v>40500</v>
      </c>
      <c r="V12" s="18">
        <f>'C завтраками| Bed and breakfast'!V12</f>
        <v>39000</v>
      </c>
      <c r="W12" s="18">
        <f>'C завтраками| Bed and breakfast'!W12</f>
        <v>39000</v>
      </c>
      <c r="X12" s="18">
        <f>'C завтраками| Bed and breakfast'!X12</f>
        <v>35400</v>
      </c>
      <c r="Y12" s="18">
        <f>'C завтраками| Bed and breakfast'!Y12</f>
        <v>27800</v>
      </c>
      <c r="Z12" s="18">
        <f>'C завтраками| Bed and breakfast'!Z12</f>
        <v>21800</v>
      </c>
      <c r="AA12" s="18">
        <f>'C завтраками| Bed and breakfast'!AA12</f>
        <v>21100</v>
      </c>
      <c r="AB12" s="18">
        <f>'C завтраками| Bed and breakfast'!AB12</f>
        <v>21100</v>
      </c>
      <c r="AC12" s="18">
        <f>'C завтраками| Bed and breakfast'!AC12</f>
        <v>21100</v>
      </c>
      <c r="AD12" s="18">
        <f>'C завтраками| Bed and breakfast'!AD12</f>
        <v>20400</v>
      </c>
      <c r="AE12" s="18">
        <f>'C завтраками| Bed and breakfast'!AE12</f>
        <v>20400</v>
      </c>
      <c r="AF12" s="18">
        <f>'C завтраками| Bed and breakfast'!AF12</f>
        <v>17800</v>
      </c>
      <c r="AG12" s="18">
        <f>'C завтраками| Bed and breakfast'!AG12</f>
        <v>17800</v>
      </c>
      <c r="AH12" s="18">
        <f>'C завтраками| Bed and breakfast'!AH12</f>
        <v>17800</v>
      </c>
      <c r="AI12" s="18">
        <f>'C завтраками| Bed and breakfast'!AI12</f>
        <v>17800</v>
      </c>
      <c r="AJ12" s="18">
        <f>'C завтраками| Bed and breakfast'!AJ12</f>
        <v>20600</v>
      </c>
      <c r="AK12" s="18">
        <f>'C завтраками| Bed and breakfast'!AK12</f>
        <v>20600</v>
      </c>
      <c r="AL12" s="18">
        <f>'C завтраками| Bed and breakfast'!AL12</f>
        <v>23300</v>
      </c>
      <c r="AM12" s="18">
        <f>'C завтраками| Bed and breakfast'!AM12</f>
        <v>23300</v>
      </c>
      <c r="AN12" s="18">
        <f>'C завтраками| Bed and breakfast'!AN12</f>
        <v>26300</v>
      </c>
      <c r="AO12" s="18">
        <f>'C завтраками| Bed and breakfast'!AO12</f>
        <v>26300</v>
      </c>
      <c r="AP12" s="18">
        <f>'C завтраками| Bed and breakfast'!AP12</f>
        <v>23300</v>
      </c>
      <c r="AQ12" s="18">
        <f>'C завтраками| Bed and breakfast'!AQ12</f>
        <v>23300</v>
      </c>
      <c r="AR12" s="18">
        <f>'C завтраками| Bed and breakfast'!AR12</f>
        <v>24800</v>
      </c>
      <c r="AS12" s="18">
        <f>'C завтраками| Bed and breakfast'!AS12</f>
        <v>24800</v>
      </c>
      <c r="AT12" s="18">
        <f>'C завтраками| Bed and breakfast'!AT12</f>
        <v>24800</v>
      </c>
      <c r="AU12" s="18">
        <f>'C завтраками| Bed and breakfast'!AU12</f>
        <v>24800</v>
      </c>
      <c r="AV12" s="18">
        <f>'C завтраками| Bed and breakfast'!AV12</f>
        <v>24800</v>
      </c>
      <c r="AW12" s="18">
        <f>'C завтраками| Bed and breakfast'!AW12</f>
        <v>24800</v>
      </c>
      <c r="AX12" s="18">
        <f>'C завтраками| Bed and breakfast'!AX12</f>
        <v>26300</v>
      </c>
      <c r="AY12" s="18">
        <f>'C завтраками| Bed and breakfast'!AY12</f>
        <v>26300</v>
      </c>
      <c r="AZ12" s="18">
        <f>'C завтраками| Bed and breakfast'!AZ12</f>
        <v>26300</v>
      </c>
      <c r="BA12" s="18">
        <f>'C завтраками| Bed and breakfast'!BA12</f>
        <v>23300</v>
      </c>
      <c r="BB12" s="18">
        <f>'C завтраками| Bed and breakfast'!BB12</f>
        <v>23300</v>
      </c>
      <c r="BC12" s="18">
        <f>'C завтраками| Bed and breakfast'!BC12</f>
        <v>23300</v>
      </c>
      <c r="BD12" s="18">
        <f>'C завтраками| Bed and breakfast'!BD12</f>
        <v>23300</v>
      </c>
      <c r="BE12" s="18">
        <f>'C завтраками| Bed and breakfast'!BE12</f>
        <v>23300</v>
      </c>
      <c r="BF12" s="18">
        <f>'C завтраками| Bed and breakfast'!BF12</f>
        <v>24800</v>
      </c>
      <c r="BG12" s="18">
        <f>'C завтраками| Bed and breakfast'!BG12</f>
        <v>24800</v>
      </c>
      <c r="BH12" s="18">
        <f>'C завтраками| Bed and breakfast'!BH12</f>
        <v>24800</v>
      </c>
      <c r="BI12" s="18">
        <f>'C завтраками| Bed and breakfast'!BI12</f>
        <v>27800</v>
      </c>
      <c r="BJ12" s="18">
        <f>'C завтраками| Bed and breakfast'!BJ12</f>
        <v>27800</v>
      </c>
      <c r="BK12" s="18">
        <f>'C завтраками| Bed and breakfast'!BK12</f>
        <v>27800</v>
      </c>
      <c r="BL12" s="18">
        <f>'C завтраками| Bed and breakfast'!BL12</f>
        <v>27800</v>
      </c>
      <c r="BM12" s="18">
        <f>'C завтраками| Bed and breakfast'!BM12</f>
        <v>27800</v>
      </c>
      <c r="BN12" s="18">
        <f>'C завтраками| Bed and breakfast'!BN12</f>
        <v>27800</v>
      </c>
      <c r="BO12" s="18">
        <f>'C завтраками| Bed and breakfast'!BO12</f>
        <v>30200</v>
      </c>
      <c r="BP12" s="18">
        <f>'C завтраками| Bed and breakfast'!BP12</f>
        <v>30200</v>
      </c>
      <c r="BQ12" s="18">
        <f>'C завтраками| Bed and breakfast'!BQ12</f>
        <v>34100</v>
      </c>
      <c r="BR12" s="18">
        <f>'C завтраками| Bed and breakfast'!BR12</f>
        <v>36600</v>
      </c>
      <c r="BS12" s="18">
        <f>'C завтраками| Bed and breakfast'!BS12</f>
        <v>36600</v>
      </c>
      <c r="BT12" s="18">
        <f>'C завтраками| Bed and breakfast'!BT12</f>
        <v>36600</v>
      </c>
      <c r="BU12" s="18">
        <f>'C завтраками| Bed and breakfast'!BU12</f>
        <v>36600</v>
      </c>
      <c r="BV12" s="18">
        <f>'C завтраками| Bed and breakfast'!BV12</f>
        <v>36600</v>
      </c>
      <c r="BW12" s="18">
        <f>'C завтраками| Bed and breakfast'!BW12</f>
        <v>27800</v>
      </c>
      <c r="BX12" s="18">
        <f>'C завтраками| Bed and breakfast'!BX12</f>
        <v>23300</v>
      </c>
      <c r="BY12" s="18">
        <f>'C завтраками| Bed and breakfast'!BY12</f>
        <v>23300</v>
      </c>
      <c r="BZ12" s="18">
        <f>'C завтраками| Bed and breakfast'!BZ12</f>
        <v>21800</v>
      </c>
      <c r="CA12" s="18">
        <f>'C завтраками| Bed and breakfast'!CA12</f>
        <v>21800</v>
      </c>
      <c r="CB12" s="18">
        <f>'C завтраками| Bed and breakfast'!CB12</f>
        <v>21800</v>
      </c>
      <c r="CC12" s="18">
        <f>'C завтраками| Bed and breakfast'!CC12</f>
        <v>23300</v>
      </c>
      <c r="CD12" s="18">
        <f>'C завтраками| Bed and breakfast'!CD12</f>
        <v>23300</v>
      </c>
      <c r="CE12" s="18">
        <f>'C завтраками| Bed and breakfast'!CE12</f>
        <v>23300</v>
      </c>
      <c r="CF12" s="18">
        <f>'C завтраками| Bed and breakfast'!CF12</f>
        <v>19700</v>
      </c>
      <c r="CG12" s="18">
        <f>'C завтраками| Bed and breakfast'!CG12</f>
        <v>15500</v>
      </c>
      <c r="CH12" s="18">
        <f>'C завтраками| Bed and breakfast'!CH12</f>
        <v>15500</v>
      </c>
      <c r="CI12" s="18">
        <f>'C завтраками| Bed and breakfast'!CI12</f>
        <v>15500</v>
      </c>
      <c r="CJ12" s="18">
        <f>'C завтраками| Bed and breakfast'!CJ12</f>
        <v>15500</v>
      </c>
      <c r="CK12" s="18">
        <f>'C завтраками| Bed and breakfast'!CK12</f>
        <v>15500</v>
      </c>
      <c r="CL12" s="18">
        <f>'C завтраками| Bed and breakfast'!CL12</f>
        <v>15500</v>
      </c>
      <c r="CM12" s="18">
        <f>'C завтраками| Bed and breakfast'!CM12</f>
        <v>15500</v>
      </c>
      <c r="CN12" s="18">
        <f>'C завтраками| Bed and breakfast'!CN12</f>
        <v>15500</v>
      </c>
      <c r="CO12" s="18">
        <f>'C завтраками| Bed and breakfast'!CO12</f>
        <v>15500</v>
      </c>
      <c r="CP12" s="18">
        <f>'C завтраками| Bed and breakfast'!CP12</f>
        <v>14800</v>
      </c>
      <c r="CQ12" s="18">
        <f>'C завтраками| Bed and breakfast'!CQ12</f>
        <v>14800</v>
      </c>
      <c r="CR12" s="18">
        <f>'C завтраками| Bed and breakfast'!CR12</f>
        <v>14800</v>
      </c>
      <c r="CS12" s="18">
        <f>'C завтраками| Bed and breakfast'!CS12</f>
        <v>14100</v>
      </c>
      <c r="CT12" s="18">
        <f>'C завтраками| Bed and breakfast'!CT12</f>
        <v>14100</v>
      </c>
      <c r="CU12" s="18">
        <f>'C завтраками| Bed and breakfast'!CU12</f>
        <v>14100</v>
      </c>
      <c r="CV12" s="18">
        <f>'C завтраками| Bed and breakfast'!CV12</f>
        <v>14100</v>
      </c>
      <c r="CW12" s="18">
        <f>'C завтраками| Bed and breakfast'!CW12</f>
        <v>14100</v>
      </c>
      <c r="CX12" s="18">
        <f>'C завтраками| Bed and breakfast'!CX12</f>
        <v>14100</v>
      </c>
      <c r="CY12" s="18">
        <f>'C завтраками| Bed and breakfast'!CY12</f>
        <v>14100</v>
      </c>
      <c r="CZ12" s="18">
        <f>'C завтраками| Bed and breakfast'!CZ12</f>
        <v>13400</v>
      </c>
      <c r="DA12" s="18">
        <f>'C завтраками| Bed and breakfast'!DA12</f>
        <v>13400</v>
      </c>
      <c r="DB12" s="18">
        <f>'C завтраками| Bed and breakfast'!DB12</f>
        <v>13400</v>
      </c>
      <c r="DC12" s="18">
        <f>'C завтраками| Bed and breakfast'!DC12</f>
        <v>12500</v>
      </c>
      <c r="DD12" s="18">
        <f>'C завтраками| Bed and breakfast'!DD12</f>
        <v>12500</v>
      </c>
      <c r="DE12" s="18">
        <f>'C завтраками| Bed and breakfast'!DE12</f>
        <v>12500</v>
      </c>
      <c r="DF12" s="18">
        <f>'C завтраками| Bed and breakfast'!DF12</f>
        <v>12500</v>
      </c>
      <c r="DG12" s="18">
        <f>'C завтраками| Bed and breakfast'!DG12</f>
        <v>12500</v>
      </c>
      <c r="DH12" s="18">
        <f>'C завтраками| Bed and breakfast'!DH12</f>
        <v>12000</v>
      </c>
      <c r="DI12" s="18">
        <f>'C завтраками| Bed and breakfast'!DI12</f>
        <v>12000</v>
      </c>
      <c r="DJ12" s="18">
        <f>'C завтраками| Bed and breakfast'!DJ12</f>
        <v>12000</v>
      </c>
      <c r="DK12" s="18">
        <f>'C завтраками| Bed and breakfast'!DK12</f>
        <v>12000</v>
      </c>
      <c r="DL12" s="18">
        <f>'C завтраками| Bed and breakfast'!DL12</f>
        <v>12000</v>
      </c>
      <c r="DM12" s="18">
        <f>'C завтраками| Bed and breakfast'!DM12</f>
        <v>12000</v>
      </c>
      <c r="DN12" s="18">
        <f>'C завтраками| Bed and breakfast'!DN12</f>
        <v>10000</v>
      </c>
      <c r="DO12" s="18">
        <f>'C завтраками| Bed and breakfast'!DO12</f>
        <v>10000</v>
      </c>
      <c r="DP12" s="18">
        <f>'C завтраками| Bed and breakfast'!DP12</f>
        <v>10000</v>
      </c>
      <c r="DQ12" s="18">
        <f>'C завтраками| Bed and breakfast'!DQ12</f>
        <v>10000</v>
      </c>
      <c r="DR12" s="18">
        <f>'C завтраками| Bed and breakfast'!DR12</f>
        <v>10000</v>
      </c>
      <c r="DS12" s="18">
        <f>'C завтраками| Bed and breakfast'!DS12</f>
        <v>10500</v>
      </c>
      <c r="DT12" s="18">
        <f>'C завтраками| Bed and breakfast'!DT12</f>
        <v>10500</v>
      </c>
      <c r="DU12" s="18">
        <f>'C завтраками| Bed and breakfast'!DU12</f>
        <v>10000</v>
      </c>
      <c r="DV12" s="18">
        <f>'C завтраками| Bed and breakfast'!DV12</f>
        <v>10000</v>
      </c>
      <c r="DW12" s="18">
        <f>'C завтраками| Bed and breakfast'!DW12</f>
        <v>10000</v>
      </c>
      <c r="DX12" s="18">
        <f>'C завтраками| Bed and breakfast'!DX12</f>
        <v>10000</v>
      </c>
      <c r="DY12" s="18">
        <f>'C завтраками| Bed and breakfast'!DY12</f>
        <v>10000</v>
      </c>
      <c r="DZ12" s="18">
        <f>'C завтраками| Bed and breakfast'!DZ12</f>
        <v>10500</v>
      </c>
      <c r="EA12" s="18">
        <f>'C завтраками| Bed and breakfast'!EA12</f>
        <v>10500</v>
      </c>
      <c r="EB12" s="18">
        <f>'C завтраками| Bed and breakfast'!EB12</f>
        <v>10000</v>
      </c>
      <c r="EC12" s="18">
        <f>'C завтраками| Bed and breakfast'!EC12</f>
        <v>10000</v>
      </c>
      <c r="ED12" s="18">
        <f>'C завтраками| Bed and breakfast'!ED12</f>
        <v>10000</v>
      </c>
      <c r="EE12" s="18">
        <f>'C завтраками| Bed and breakfast'!EE12</f>
        <v>10000</v>
      </c>
      <c r="EF12" s="18">
        <f>'C завтраками| Bed and breakfast'!EF12</f>
        <v>11000</v>
      </c>
    </row>
    <row r="13" spans="1:136">
      <c r="A13" s="30" t="s">
        <v>6</v>
      </c>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row>
    <row r="14" spans="1:136">
      <c r="A14" s="191">
        <v>1</v>
      </c>
      <c r="B14" s="18">
        <f>'C завтраками| Bed and breakfast'!B14</f>
        <v>7500</v>
      </c>
      <c r="C14" s="18">
        <f>'C завтраками| Bed and breakfast'!C14</f>
        <v>7500</v>
      </c>
      <c r="D14" s="18">
        <f>'C завтраками| Bed and breakfast'!D14</f>
        <v>7800</v>
      </c>
      <c r="E14" s="18">
        <f>'C завтраками| Bed and breakfast'!E14</f>
        <v>7800</v>
      </c>
      <c r="F14" s="18">
        <f>'C завтраками| Bed and breakfast'!F14</f>
        <v>9900</v>
      </c>
      <c r="G14" s="18">
        <f>'C завтраками| Bed and breakfast'!G14</f>
        <v>9900</v>
      </c>
      <c r="H14" s="18">
        <f>'C завтраками| Bed and breakfast'!H14</f>
        <v>9900</v>
      </c>
      <c r="I14" s="18">
        <f>'C завтраками| Bed and breakfast'!I14</f>
        <v>11200</v>
      </c>
      <c r="J14" s="18">
        <f>'C завтраками| Bed and breakfast'!J14</f>
        <v>11200</v>
      </c>
      <c r="K14" s="18">
        <f>'C завтраками| Bed and breakfast'!K14</f>
        <v>12600</v>
      </c>
      <c r="L14" s="18">
        <f>'C завтраками| Bed and breakfast'!L14</f>
        <v>15200</v>
      </c>
      <c r="M14" s="18">
        <f>'C завтраками| Bed and breakfast'!M14</f>
        <v>13000</v>
      </c>
      <c r="N14" s="18">
        <f>'C завтраками| Bed and breakfast'!N14</f>
        <v>22900</v>
      </c>
      <c r="O14" s="18">
        <f>'C завтраками| Bed and breakfast'!O14</f>
        <v>27700</v>
      </c>
      <c r="P14" s="18">
        <f>'C завтраками| Bed and breakfast'!P14</f>
        <v>35500</v>
      </c>
      <c r="Q14" s="18">
        <f>'C завтраками| Bed and breakfast'!Q14</f>
        <v>35500</v>
      </c>
      <c r="R14" s="18">
        <f>'C завтраками| Bed and breakfast'!R14</f>
        <v>34200</v>
      </c>
      <c r="S14" s="18">
        <f>'C завтраками| Bed and breakfast'!S14</f>
        <v>34200</v>
      </c>
      <c r="T14" s="18">
        <f>'C завтраками| Bed and breakfast'!T14</f>
        <v>38000</v>
      </c>
      <c r="U14" s="18">
        <f>'C завтраками| Bed and breakfast'!U14</f>
        <v>38000</v>
      </c>
      <c r="V14" s="18">
        <f>'C завтраками| Bed and breakfast'!V14</f>
        <v>36500</v>
      </c>
      <c r="W14" s="18">
        <f>'C завтраками| Bed and breakfast'!W14</f>
        <v>36500</v>
      </c>
      <c r="X14" s="18">
        <f>'C завтраками| Bed and breakfast'!X14</f>
        <v>32900</v>
      </c>
      <c r="Y14" s="18">
        <f>'C завтраками| Bed and breakfast'!Y14</f>
        <v>24950</v>
      </c>
      <c r="Z14" s="18">
        <f>'C завтраками| Bed and breakfast'!Z14</f>
        <v>18950</v>
      </c>
      <c r="AA14" s="18">
        <f>'C завтраками| Bed and breakfast'!AA14</f>
        <v>18250</v>
      </c>
      <c r="AB14" s="18">
        <f>'C завтраками| Bed and breakfast'!AB14</f>
        <v>18250</v>
      </c>
      <c r="AC14" s="18">
        <f>'C завтраками| Bed and breakfast'!AC14</f>
        <v>18250</v>
      </c>
      <c r="AD14" s="18">
        <f>'C завтраками| Bed and breakfast'!AD14</f>
        <v>17550</v>
      </c>
      <c r="AE14" s="18">
        <f>'C завтраками| Bed and breakfast'!AE14</f>
        <v>17550</v>
      </c>
      <c r="AF14" s="18">
        <f>'C завтраками| Bed and breakfast'!AF14</f>
        <v>14950</v>
      </c>
      <c r="AG14" s="18">
        <f>'C завтраками| Bed and breakfast'!AG14</f>
        <v>14950</v>
      </c>
      <c r="AH14" s="18">
        <f>'C завтраками| Bed and breakfast'!AH14</f>
        <v>14950</v>
      </c>
      <c r="AI14" s="18">
        <f>'C завтраками| Bed and breakfast'!AI14</f>
        <v>14950</v>
      </c>
      <c r="AJ14" s="18">
        <f>'C завтраками| Bed and breakfast'!AJ14</f>
        <v>17750</v>
      </c>
      <c r="AK14" s="18">
        <f>'C завтраками| Bed and breakfast'!AK14</f>
        <v>17750</v>
      </c>
      <c r="AL14" s="18">
        <f>'C завтраками| Bed and breakfast'!AL14</f>
        <v>20450</v>
      </c>
      <c r="AM14" s="18">
        <f>'C завтраками| Bed and breakfast'!AM14</f>
        <v>20450</v>
      </c>
      <c r="AN14" s="18">
        <f>'C завтраками| Bed and breakfast'!AN14</f>
        <v>23450</v>
      </c>
      <c r="AO14" s="18">
        <f>'C завтраками| Bed and breakfast'!AO14</f>
        <v>23450</v>
      </c>
      <c r="AP14" s="18">
        <f>'C завтраками| Bed and breakfast'!AP14</f>
        <v>20450</v>
      </c>
      <c r="AQ14" s="18">
        <f>'C завтраками| Bed and breakfast'!AQ14</f>
        <v>20450</v>
      </c>
      <c r="AR14" s="18">
        <f>'C завтраками| Bed and breakfast'!AR14</f>
        <v>21950</v>
      </c>
      <c r="AS14" s="18">
        <f>'C завтраками| Bed and breakfast'!AS14</f>
        <v>21950</v>
      </c>
      <c r="AT14" s="18">
        <f>'C завтраками| Bed and breakfast'!AT14</f>
        <v>21950</v>
      </c>
      <c r="AU14" s="18">
        <f>'C завтраками| Bed and breakfast'!AU14</f>
        <v>21950</v>
      </c>
      <c r="AV14" s="18">
        <f>'C завтраками| Bed and breakfast'!AV14</f>
        <v>21950</v>
      </c>
      <c r="AW14" s="18">
        <f>'C завтраками| Bed and breakfast'!AW14</f>
        <v>21950</v>
      </c>
      <c r="AX14" s="18">
        <f>'C завтраками| Bed and breakfast'!AX14</f>
        <v>23450</v>
      </c>
      <c r="AY14" s="18">
        <f>'C завтраками| Bed and breakfast'!AY14</f>
        <v>23450</v>
      </c>
      <c r="AZ14" s="18">
        <f>'C завтраками| Bed and breakfast'!AZ14</f>
        <v>23450</v>
      </c>
      <c r="BA14" s="18">
        <f>'C завтраками| Bed and breakfast'!BA14</f>
        <v>20450</v>
      </c>
      <c r="BB14" s="18">
        <f>'C завтраками| Bed and breakfast'!BB14</f>
        <v>20450</v>
      </c>
      <c r="BC14" s="18">
        <f>'C завтраками| Bed and breakfast'!BC14</f>
        <v>20450</v>
      </c>
      <c r="BD14" s="18">
        <f>'C завтраками| Bed and breakfast'!BD14</f>
        <v>20450</v>
      </c>
      <c r="BE14" s="18">
        <f>'C завтраками| Bed and breakfast'!BE14</f>
        <v>20450</v>
      </c>
      <c r="BF14" s="18">
        <f>'C завтраками| Bed and breakfast'!BF14</f>
        <v>21950</v>
      </c>
      <c r="BG14" s="18">
        <f>'C завтраками| Bed and breakfast'!BG14</f>
        <v>21950</v>
      </c>
      <c r="BH14" s="18">
        <f>'C завтраками| Bed and breakfast'!BH14</f>
        <v>21950</v>
      </c>
      <c r="BI14" s="18">
        <f>'C завтраками| Bed and breakfast'!BI14</f>
        <v>24950</v>
      </c>
      <c r="BJ14" s="18">
        <f>'C завтраками| Bed and breakfast'!BJ14</f>
        <v>24950</v>
      </c>
      <c r="BK14" s="18">
        <f>'C завтраками| Bed and breakfast'!BK14</f>
        <v>24950</v>
      </c>
      <c r="BL14" s="18">
        <f>'C завтраками| Bed and breakfast'!BL14</f>
        <v>24950</v>
      </c>
      <c r="BM14" s="18">
        <f>'C завтраками| Bed and breakfast'!BM14</f>
        <v>24950</v>
      </c>
      <c r="BN14" s="18">
        <f>'C завтраками| Bed and breakfast'!BN14</f>
        <v>24950</v>
      </c>
      <c r="BO14" s="18">
        <f>'C завтраками| Bed and breakfast'!BO14</f>
        <v>27350</v>
      </c>
      <c r="BP14" s="18">
        <f>'C завтраками| Bed and breakfast'!BP14</f>
        <v>27350</v>
      </c>
      <c r="BQ14" s="18">
        <f>'C завтраками| Bed and breakfast'!BQ14</f>
        <v>31250</v>
      </c>
      <c r="BR14" s="18">
        <f>'C завтраками| Bed and breakfast'!BR14</f>
        <v>33750</v>
      </c>
      <c r="BS14" s="18">
        <f>'C завтраками| Bed and breakfast'!BS14</f>
        <v>33750</v>
      </c>
      <c r="BT14" s="18">
        <f>'C завтраками| Bed and breakfast'!BT14</f>
        <v>33750</v>
      </c>
      <c r="BU14" s="18">
        <f>'C завтраками| Bed and breakfast'!BU14</f>
        <v>33750</v>
      </c>
      <c r="BV14" s="18">
        <f>'C завтраками| Bed and breakfast'!BV14</f>
        <v>33750</v>
      </c>
      <c r="BW14" s="18">
        <f>'C завтраками| Bed and breakfast'!BW14</f>
        <v>24950</v>
      </c>
      <c r="BX14" s="18">
        <f>'C завтраками| Bed and breakfast'!BX14</f>
        <v>20450</v>
      </c>
      <c r="BY14" s="18">
        <f>'C завтраками| Bed and breakfast'!BY14</f>
        <v>20450</v>
      </c>
      <c r="BZ14" s="18">
        <f>'C завтраками| Bed and breakfast'!BZ14</f>
        <v>18950</v>
      </c>
      <c r="CA14" s="18">
        <f>'C завтраками| Bed and breakfast'!CA14</f>
        <v>18950</v>
      </c>
      <c r="CB14" s="18">
        <f>'C завтраками| Bed and breakfast'!CB14</f>
        <v>18950</v>
      </c>
      <c r="CC14" s="18">
        <f>'C завтраками| Bed and breakfast'!CC14</f>
        <v>20450</v>
      </c>
      <c r="CD14" s="18">
        <f>'C завтраками| Bed and breakfast'!CD14</f>
        <v>20450</v>
      </c>
      <c r="CE14" s="18">
        <f>'C завтраками| Bed and breakfast'!CE14</f>
        <v>20450</v>
      </c>
      <c r="CF14" s="18">
        <f>'C завтраками| Bed and breakfast'!CF14</f>
        <v>16850</v>
      </c>
      <c r="CG14" s="18">
        <f>'C завтраками| Bed and breakfast'!CG14</f>
        <v>13150</v>
      </c>
      <c r="CH14" s="18">
        <f>'C завтраками| Bed and breakfast'!CH14</f>
        <v>13150</v>
      </c>
      <c r="CI14" s="18">
        <f>'C завтраками| Bed and breakfast'!CI14</f>
        <v>13150</v>
      </c>
      <c r="CJ14" s="18">
        <f>'C завтраками| Bed and breakfast'!CJ14</f>
        <v>13150</v>
      </c>
      <c r="CK14" s="18">
        <f>'C завтраками| Bed and breakfast'!CK14</f>
        <v>13150</v>
      </c>
      <c r="CL14" s="18">
        <f>'C завтраками| Bed and breakfast'!CL14</f>
        <v>13150</v>
      </c>
      <c r="CM14" s="18">
        <f>'C завтраками| Bed and breakfast'!CM14</f>
        <v>13150</v>
      </c>
      <c r="CN14" s="18">
        <f>'C завтраками| Bed and breakfast'!CN14</f>
        <v>13150</v>
      </c>
      <c r="CO14" s="18">
        <f>'C завтраками| Bed and breakfast'!CO14</f>
        <v>13150</v>
      </c>
      <c r="CP14" s="18">
        <f>'C завтраками| Bed and breakfast'!CP14</f>
        <v>12450</v>
      </c>
      <c r="CQ14" s="18">
        <f>'C завтраками| Bed and breakfast'!CQ14</f>
        <v>12450</v>
      </c>
      <c r="CR14" s="18">
        <f>'C завтраками| Bed and breakfast'!CR14</f>
        <v>12450</v>
      </c>
      <c r="CS14" s="18">
        <f>'C завтраками| Bed and breakfast'!CS14</f>
        <v>11750</v>
      </c>
      <c r="CT14" s="18">
        <f>'C завтраками| Bed and breakfast'!CT14</f>
        <v>11750</v>
      </c>
      <c r="CU14" s="18">
        <f>'C завтраками| Bed and breakfast'!CU14</f>
        <v>11750</v>
      </c>
      <c r="CV14" s="18">
        <f>'C завтраками| Bed and breakfast'!CV14</f>
        <v>11750</v>
      </c>
      <c r="CW14" s="18">
        <f>'C завтраками| Bed and breakfast'!CW14</f>
        <v>11750</v>
      </c>
      <c r="CX14" s="18">
        <f>'C завтраками| Bed and breakfast'!CX14</f>
        <v>11750</v>
      </c>
      <c r="CY14" s="18">
        <f>'C завтраками| Bed and breakfast'!CY14</f>
        <v>11750</v>
      </c>
      <c r="CZ14" s="18">
        <f>'C завтраками| Bed and breakfast'!CZ14</f>
        <v>11050</v>
      </c>
      <c r="DA14" s="18">
        <f>'C завтраками| Bed and breakfast'!DA14</f>
        <v>11050</v>
      </c>
      <c r="DB14" s="18">
        <f>'C завтраками| Bed and breakfast'!DB14</f>
        <v>11050</v>
      </c>
      <c r="DC14" s="18">
        <f>'C завтраками| Bed and breakfast'!DC14</f>
        <v>10350</v>
      </c>
      <c r="DD14" s="18">
        <f>'C завтраками| Bed and breakfast'!DD14</f>
        <v>10350</v>
      </c>
      <c r="DE14" s="18">
        <f>'C завтраками| Bed and breakfast'!DE14</f>
        <v>10350</v>
      </c>
      <c r="DF14" s="18">
        <f>'C завтраками| Bed and breakfast'!DF14</f>
        <v>10350</v>
      </c>
      <c r="DG14" s="18">
        <f>'C завтраками| Bed and breakfast'!DG14</f>
        <v>10350</v>
      </c>
      <c r="DH14" s="18">
        <f>'C завтраками| Bed and breakfast'!DH14</f>
        <v>9850</v>
      </c>
      <c r="DI14" s="18">
        <f>'C завтраками| Bed and breakfast'!DI14</f>
        <v>9850</v>
      </c>
      <c r="DJ14" s="18">
        <f>'C завтраками| Bed and breakfast'!DJ14</f>
        <v>9850</v>
      </c>
      <c r="DK14" s="18">
        <f>'C завтраками| Bed and breakfast'!DK14</f>
        <v>9850</v>
      </c>
      <c r="DL14" s="18">
        <f>'C завтраками| Bed and breakfast'!DL14</f>
        <v>9850</v>
      </c>
      <c r="DM14" s="18">
        <f>'C завтраками| Bed and breakfast'!DM14</f>
        <v>9850</v>
      </c>
      <c r="DN14" s="18">
        <f>'C завтраками| Bed and breakfast'!DN14</f>
        <v>7850</v>
      </c>
      <c r="DO14" s="18">
        <f>'C завтраками| Bed and breakfast'!DO14</f>
        <v>7850</v>
      </c>
      <c r="DP14" s="18">
        <f>'C завтраками| Bed and breakfast'!DP14</f>
        <v>7850</v>
      </c>
      <c r="DQ14" s="18">
        <f>'C завтраками| Bed and breakfast'!DQ14</f>
        <v>7850</v>
      </c>
      <c r="DR14" s="18">
        <f>'C завтраками| Bed and breakfast'!DR14</f>
        <v>7850</v>
      </c>
      <c r="DS14" s="18">
        <f>'C завтраками| Bed and breakfast'!DS14</f>
        <v>8350</v>
      </c>
      <c r="DT14" s="18">
        <f>'C завтраками| Bed and breakfast'!DT14</f>
        <v>8350</v>
      </c>
      <c r="DU14" s="18">
        <f>'C завтраками| Bed and breakfast'!DU14</f>
        <v>7850</v>
      </c>
      <c r="DV14" s="18">
        <f>'C завтраками| Bed and breakfast'!DV14</f>
        <v>7850</v>
      </c>
      <c r="DW14" s="18">
        <f>'C завтраками| Bed and breakfast'!DW14</f>
        <v>7850</v>
      </c>
      <c r="DX14" s="18">
        <f>'C завтраками| Bed and breakfast'!DX14</f>
        <v>7850</v>
      </c>
      <c r="DY14" s="18">
        <f>'C завтраками| Bed and breakfast'!DY14</f>
        <v>7850</v>
      </c>
      <c r="DZ14" s="18">
        <f>'C завтраками| Bed and breakfast'!DZ14</f>
        <v>8350</v>
      </c>
      <c r="EA14" s="18">
        <f>'C завтраками| Bed and breakfast'!EA14</f>
        <v>8350</v>
      </c>
      <c r="EB14" s="18">
        <f>'C завтраками| Bed and breakfast'!EB14</f>
        <v>7850</v>
      </c>
      <c r="EC14" s="18">
        <f>'C завтраками| Bed and breakfast'!EC14</f>
        <v>7850</v>
      </c>
      <c r="ED14" s="18">
        <f>'C завтраками| Bed and breakfast'!ED14</f>
        <v>7850</v>
      </c>
      <c r="EE14" s="18">
        <f>'C завтраками| Bed and breakfast'!EE14</f>
        <v>7850</v>
      </c>
      <c r="EF14" s="18">
        <f>'C завтраками| Bed and breakfast'!EF14</f>
        <v>8850</v>
      </c>
    </row>
    <row r="15" spans="1:136">
      <c r="A15" s="191">
        <v>2</v>
      </c>
      <c r="B15" s="18">
        <f>'C завтраками| Bed and breakfast'!B15</f>
        <v>9000</v>
      </c>
      <c r="C15" s="18">
        <f>'C завтраками| Bed and breakfast'!C15</f>
        <v>9000</v>
      </c>
      <c r="D15" s="18">
        <f>'C завтраками| Bed and breakfast'!D15</f>
        <v>9300</v>
      </c>
      <c r="E15" s="18">
        <f>'C завтраками| Bed and breakfast'!E15</f>
        <v>9300</v>
      </c>
      <c r="F15" s="18">
        <f>'C завтраками| Bed and breakfast'!F15</f>
        <v>11400</v>
      </c>
      <c r="G15" s="18">
        <f>'C завтраками| Bed and breakfast'!G15</f>
        <v>11400</v>
      </c>
      <c r="H15" s="18">
        <f>'C завтраками| Bed and breakfast'!H15</f>
        <v>11400</v>
      </c>
      <c r="I15" s="18">
        <f>'C завтраками| Bed and breakfast'!I15</f>
        <v>12700</v>
      </c>
      <c r="J15" s="18">
        <f>'C завтраками| Bed and breakfast'!J15</f>
        <v>12700</v>
      </c>
      <c r="K15" s="18">
        <f>'C завтраками| Bed and breakfast'!K15</f>
        <v>14100</v>
      </c>
      <c r="L15" s="18">
        <f>'C завтраками| Bed and breakfast'!L15</f>
        <v>16700</v>
      </c>
      <c r="M15" s="18">
        <f>'C завтраками| Bed and breakfast'!M15</f>
        <v>14500</v>
      </c>
      <c r="N15" s="18">
        <f>'C завтраками| Bed and breakfast'!N15</f>
        <v>24900</v>
      </c>
      <c r="O15" s="18">
        <f>'C завтраками| Bed and breakfast'!O15</f>
        <v>29700</v>
      </c>
      <c r="P15" s="18">
        <f>'C завтраками| Bed and breakfast'!P15</f>
        <v>37500</v>
      </c>
      <c r="Q15" s="18">
        <f>'C завтраками| Bed and breakfast'!Q15</f>
        <v>37500</v>
      </c>
      <c r="R15" s="18">
        <f>'C завтраками| Bed and breakfast'!R15</f>
        <v>36200</v>
      </c>
      <c r="S15" s="18">
        <f>'C завтраками| Bed and breakfast'!S15</f>
        <v>36200</v>
      </c>
      <c r="T15" s="18">
        <f>'C завтраками| Bed and breakfast'!T15</f>
        <v>40000</v>
      </c>
      <c r="U15" s="18">
        <f>'C завтраками| Bed and breakfast'!U15</f>
        <v>40000</v>
      </c>
      <c r="V15" s="18">
        <f>'C завтраками| Bed and breakfast'!V15</f>
        <v>38500</v>
      </c>
      <c r="W15" s="18">
        <f>'C завтраками| Bed and breakfast'!W15</f>
        <v>38500</v>
      </c>
      <c r="X15" s="18">
        <f>'C завтраками| Bed and breakfast'!X15</f>
        <v>34900</v>
      </c>
      <c r="Y15" s="18">
        <f>'C завтраками| Bed and breakfast'!Y15</f>
        <v>26800</v>
      </c>
      <c r="Z15" s="18">
        <f>'C завтраками| Bed and breakfast'!Z15</f>
        <v>20800</v>
      </c>
      <c r="AA15" s="18">
        <f>'C завтраками| Bed and breakfast'!AA15</f>
        <v>20100</v>
      </c>
      <c r="AB15" s="18">
        <f>'C завтраками| Bed and breakfast'!AB15</f>
        <v>20100</v>
      </c>
      <c r="AC15" s="18">
        <f>'C завтраками| Bed and breakfast'!AC15</f>
        <v>20100</v>
      </c>
      <c r="AD15" s="18">
        <f>'C завтраками| Bed and breakfast'!AD15</f>
        <v>19400</v>
      </c>
      <c r="AE15" s="18">
        <f>'C завтраками| Bed and breakfast'!AE15</f>
        <v>19400</v>
      </c>
      <c r="AF15" s="18">
        <f>'C завтраками| Bed and breakfast'!AF15</f>
        <v>16800</v>
      </c>
      <c r="AG15" s="18">
        <f>'C завтраками| Bed and breakfast'!AG15</f>
        <v>16800</v>
      </c>
      <c r="AH15" s="18">
        <f>'C завтраками| Bed and breakfast'!AH15</f>
        <v>16800</v>
      </c>
      <c r="AI15" s="18">
        <f>'C завтраками| Bed and breakfast'!AI15</f>
        <v>16800</v>
      </c>
      <c r="AJ15" s="18">
        <f>'C завтраками| Bed and breakfast'!AJ15</f>
        <v>19600</v>
      </c>
      <c r="AK15" s="18">
        <f>'C завтраками| Bed and breakfast'!AK15</f>
        <v>19600</v>
      </c>
      <c r="AL15" s="18">
        <f>'C завтраками| Bed and breakfast'!AL15</f>
        <v>22300</v>
      </c>
      <c r="AM15" s="18">
        <f>'C завтраками| Bed and breakfast'!AM15</f>
        <v>22300</v>
      </c>
      <c r="AN15" s="18">
        <f>'C завтраками| Bed and breakfast'!AN15</f>
        <v>25300</v>
      </c>
      <c r="AO15" s="18">
        <f>'C завтраками| Bed and breakfast'!AO15</f>
        <v>25300</v>
      </c>
      <c r="AP15" s="18">
        <f>'C завтраками| Bed and breakfast'!AP15</f>
        <v>22300</v>
      </c>
      <c r="AQ15" s="18">
        <f>'C завтраками| Bed and breakfast'!AQ15</f>
        <v>22300</v>
      </c>
      <c r="AR15" s="18">
        <f>'C завтраками| Bed and breakfast'!AR15</f>
        <v>23800</v>
      </c>
      <c r="AS15" s="18">
        <f>'C завтраками| Bed and breakfast'!AS15</f>
        <v>23800</v>
      </c>
      <c r="AT15" s="18">
        <f>'C завтраками| Bed and breakfast'!AT15</f>
        <v>23800</v>
      </c>
      <c r="AU15" s="18">
        <f>'C завтраками| Bed and breakfast'!AU15</f>
        <v>23800</v>
      </c>
      <c r="AV15" s="18">
        <f>'C завтраками| Bed and breakfast'!AV15</f>
        <v>23800</v>
      </c>
      <c r="AW15" s="18">
        <f>'C завтраками| Bed and breakfast'!AW15</f>
        <v>23800</v>
      </c>
      <c r="AX15" s="18">
        <f>'C завтраками| Bed and breakfast'!AX15</f>
        <v>25300</v>
      </c>
      <c r="AY15" s="18">
        <f>'C завтраками| Bed and breakfast'!AY15</f>
        <v>25300</v>
      </c>
      <c r="AZ15" s="18">
        <f>'C завтраками| Bed and breakfast'!AZ15</f>
        <v>25300</v>
      </c>
      <c r="BA15" s="18">
        <f>'C завтраками| Bed and breakfast'!BA15</f>
        <v>22300</v>
      </c>
      <c r="BB15" s="18">
        <f>'C завтраками| Bed and breakfast'!BB15</f>
        <v>22300</v>
      </c>
      <c r="BC15" s="18">
        <f>'C завтраками| Bed and breakfast'!BC15</f>
        <v>22300</v>
      </c>
      <c r="BD15" s="18">
        <f>'C завтраками| Bed and breakfast'!BD15</f>
        <v>22300</v>
      </c>
      <c r="BE15" s="18">
        <f>'C завтраками| Bed and breakfast'!BE15</f>
        <v>22300</v>
      </c>
      <c r="BF15" s="18">
        <f>'C завтраками| Bed and breakfast'!BF15</f>
        <v>23800</v>
      </c>
      <c r="BG15" s="18">
        <f>'C завтраками| Bed and breakfast'!BG15</f>
        <v>23800</v>
      </c>
      <c r="BH15" s="18">
        <f>'C завтраками| Bed and breakfast'!BH15</f>
        <v>23800</v>
      </c>
      <c r="BI15" s="18">
        <f>'C завтраками| Bed and breakfast'!BI15</f>
        <v>26800</v>
      </c>
      <c r="BJ15" s="18">
        <f>'C завтраками| Bed and breakfast'!BJ15</f>
        <v>26800</v>
      </c>
      <c r="BK15" s="18">
        <f>'C завтраками| Bed and breakfast'!BK15</f>
        <v>26800</v>
      </c>
      <c r="BL15" s="18">
        <f>'C завтраками| Bed and breakfast'!BL15</f>
        <v>26800</v>
      </c>
      <c r="BM15" s="18">
        <f>'C завтраками| Bed and breakfast'!BM15</f>
        <v>26800</v>
      </c>
      <c r="BN15" s="18">
        <f>'C завтраками| Bed and breakfast'!BN15</f>
        <v>26800</v>
      </c>
      <c r="BO15" s="18">
        <f>'C завтраками| Bed and breakfast'!BO15</f>
        <v>29200</v>
      </c>
      <c r="BP15" s="18">
        <f>'C завтраками| Bed and breakfast'!BP15</f>
        <v>29200</v>
      </c>
      <c r="BQ15" s="18">
        <f>'C завтраками| Bed and breakfast'!BQ15</f>
        <v>33100</v>
      </c>
      <c r="BR15" s="18">
        <f>'C завтраками| Bed and breakfast'!BR15</f>
        <v>35600</v>
      </c>
      <c r="BS15" s="18">
        <f>'C завтраками| Bed and breakfast'!BS15</f>
        <v>35600</v>
      </c>
      <c r="BT15" s="18">
        <f>'C завтраками| Bed and breakfast'!BT15</f>
        <v>35600</v>
      </c>
      <c r="BU15" s="18">
        <f>'C завтраками| Bed and breakfast'!BU15</f>
        <v>35600</v>
      </c>
      <c r="BV15" s="18">
        <f>'C завтраками| Bed and breakfast'!BV15</f>
        <v>35600</v>
      </c>
      <c r="BW15" s="18">
        <f>'C завтраками| Bed and breakfast'!BW15</f>
        <v>26800</v>
      </c>
      <c r="BX15" s="18">
        <f>'C завтраками| Bed and breakfast'!BX15</f>
        <v>22300</v>
      </c>
      <c r="BY15" s="18">
        <f>'C завтраками| Bed and breakfast'!BY15</f>
        <v>22300</v>
      </c>
      <c r="BZ15" s="18">
        <f>'C завтраками| Bed and breakfast'!BZ15</f>
        <v>20800</v>
      </c>
      <c r="CA15" s="18">
        <f>'C завтраками| Bed and breakfast'!CA15</f>
        <v>20800</v>
      </c>
      <c r="CB15" s="18">
        <f>'C завтраками| Bed and breakfast'!CB15</f>
        <v>20800</v>
      </c>
      <c r="CC15" s="18">
        <f>'C завтраками| Bed and breakfast'!CC15</f>
        <v>22300</v>
      </c>
      <c r="CD15" s="18">
        <f>'C завтраками| Bed and breakfast'!CD15</f>
        <v>22300</v>
      </c>
      <c r="CE15" s="18">
        <f>'C завтраками| Bed and breakfast'!CE15</f>
        <v>22300</v>
      </c>
      <c r="CF15" s="18">
        <f>'C завтраками| Bed and breakfast'!CF15</f>
        <v>18700</v>
      </c>
      <c r="CG15" s="18">
        <f>'C завтраками| Bed and breakfast'!CG15</f>
        <v>15000</v>
      </c>
      <c r="CH15" s="18">
        <f>'C завтраками| Bed and breakfast'!CH15</f>
        <v>15000</v>
      </c>
      <c r="CI15" s="18">
        <f>'C завтраками| Bed and breakfast'!CI15</f>
        <v>15000</v>
      </c>
      <c r="CJ15" s="18">
        <f>'C завтраками| Bed and breakfast'!CJ15</f>
        <v>15000</v>
      </c>
      <c r="CK15" s="18">
        <f>'C завтраками| Bed and breakfast'!CK15</f>
        <v>15000</v>
      </c>
      <c r="CL15" s="18">
        <f>'C завтраками| Bed and breakfast'!CL15</f>
        <v>15000</v>
      </c>
      <c r="CM15" s="18">
        <f>'C завтраками| Bed and breakfast'!CM15</f>
        <v>15000</v>
      </c>
      <c r="CN15" s="18">
        <f>'C завтраками| Bed and breakfast'!CN15</f>
        <v>15000</v>
      </c>
      <c r="CO15" s="18">
        <f>'C завтраками| Bed and breakfast'!CO15</f>
        <v>15000</v>
      </c>
      <c r="CP15" s="18">
        <f>'C завтраками| Bed and breakfast'!CP15</f>
        <v>14300</v>
      </c>
      <c r="CQ15" s="18">
        <f>'C завтраками| Bed and breakfast'!CQ15</f>
        <v>14300</v>
      </c>
      <c r="CR15" s="18">
        <f>'C завтраками| Bed and breakfast'!CR15</f>
        <v>14300</v>
      </c>
      <c r="CS15" s="18">
        <f>'C завтраками| Bed and breakfast'!CS15</f>
        <v>13600</v>
      </c>
      <c r="CT15" s="18">
        <f>'C завтраками| Bed and breakfast'!CT15</f>
        <v>13600</v>
      </c>
      <c r="CU15" s="18">
        <f>'C завтраками| Bed and breakfast'!CU15</f>
        <v>13600</v>
      </c>
      <c r="CV15" s="18">
        <f>'C завтраками| Bed and breakfast'!CV15</f>
        <v>13600</v>
      </c>
      <c r="CW15" s="18">
        <f>'C завтраками| Bed and breakfast'!CW15</f>
        <v>13600</v>
      </c>
      <c r="CX15" s="18">
        <f>'C завтраками| Bed and breakfast'!CX15</f>
        <v>13600</v>
      </c>
      <c r="CY15" s="18">
        <f>'C завтраками| Bed and breakfast'!CY15</f>
        <v>13600</v>
      </c>
      <c r="CZ15" s="18">
        <f>'C завтраками| Bed and breakfast'!CZ15</f>
        <v>12900</v>
      </c>
      <c r="DA15" s="18">
        <f>'C завтраками| Bed and breakfast'!DA15</f>
        <v>12900</v>
      </c>
      <c r="DB15" s="18">
        <f>'C завтраками| Bed and breakfast'!DB15</f>
        <v>12900</v>
      </c>
      <c r="DC15" s="18">
        <f>'C завтраками| Bed and breakfast'!DC15</f>
        <v>12000</v>
      </c>
      <c r="DD15" s="18">
        <f>'C завтраками| Bed and breakfast'!DD15</f>
        <v>12000</v>
      </c>
      <c r="DE15" s="18">
        <f>'C завтраками| Bed and breakfast'!DE15</f>
        <v>12000</v>
      </c>
      <c r="DF15" s="18">
        <f>'C завтраками| Bed and breakfast'!DF15</f>
        <v>12000</v>
      </c>
      <c r="DG15" s="18">
        <f>'C завтраками| Bed and breakfast'!DG15</f>
        <v>12000</v>
      </c>
      <c r="DH15" s="18">
        <f>'C завтраками| Bed and breakfast'!DH15</f>
        <v>11500</v>
      </c>
      <c r="DI15" s="18">
        <f>'C завтраками| Bed and breakfast'!DI15</f>
        <v>11500</v>
      </c>
      <c r="DJ15" s="18">
        <f>'C завтраками| Bed and breakfast'!DJ15</f>
        <v>11500</v>
      </c>
      <c r="DK15" s="18">
        <f>'C завтраками| Bed and breakfast'!DK15</f>
        <v>11500</v>
      </c>
      <c r="DL15" s="18">
        <f>'C завтраками| Bed and breakfast'!DL15</f>
        <v>11500</v>
      </c>
      <c r="DM15" s="18">
        <f>'C завтраками| Bed and breakfast'!DM15</f>
        <v>11500</v>
      </c>
      <c r="DN15" s="18">
        <f>'C завтраками| Bed and breakfast'!DN15</f>
        <v>9500</v>
      </c>
      <c r="DO15" s="18">
        <f>'C завтраками| Bed and breakfast'!DO15</f>
        <v>9500</v>
      </c>
      <c r="DP15" s="18">
        <f>'C завтраками| Bed and breakfast'!DP15</f>
        <v>9500</v>
      </c>
      <c r="DQ15" s="18">
        <f>'C завтраками| Bed and breakfast'!DQ15</f>
        <v>9500</v>
      </c>
      <c r="DR15" s="18">
        <f>'C завтраками| Bed and breakfast'!DR15</f>
        <v>9500</v>
      </c>
      <c r="DS15" s="18">
        <f>'C завтраками| Bed and breakfast'!DS15</f>
        <v>10000</v>
      </c>
      <c r="DT15" s="18">
        <f>'C завтраками| Bed and breakfast'!DT15</f>
        <v>10000</v>
      </c>
      <c r="DU15" s="18">
        <f>'C завтраками| Bed and breakfast'!DU15</f>
        <v>9500</v>
      </c>
      <c r="DV15" s="18">
        <f>'C завтраками| Bed and breakfast'!DV15</f>
        <v>9500</v>
      </c>
      <c r="DW15" s="18">
        <f>'C завтраками| Bed and breakfast'!DW15</f>
        <v>9500</v>
      </c>
      <c r="DX15" s="18">
        <f>'C завтраками| Bed and breakfast'!DX15</f>
        <v>9500</v>
      </c>
      <c r="DY15" s="18">
        <f>'C завтраками| Bed and breakfast'!DY15</f>
        <v>9500</v>
      </c>
      <c r="DZ15" s="18">
        <f>'C завтраками| Bed and breakfast'!DZ15</f>
        <v>10000</v>
      </c>
      <c r="EA15" s="18">
        <f>'C завтраками| Bed and breakfast'!EA15</f>
        <v>10000</v>
      </c>
      <c r="EB15" s="18">
        <f>'C завтраками| Bed and breakfast'!EB15</f>
        <v>9500</v>
      </c>
      <c r="EC15" s="18">
        <f>'C завтраками| Bed and breakfast'!EC15</f>
        <v>9500</v>
      </c>
      <c r="ED15" s="18">
        <f>'C завтраками| Bed and breakfast'!ED15</f>
        <v>9500</v>
      </c>
      <c r="EE15" s="18">
        <f>'C завтраками| Bed and breakfast'!EE15</f>
        <v>9500</v>
      </c>
      <c r="EF15" s="18">
        <f>'C завтраками| Bed and breakfast'!EF15</f>
        <v>10500</v>
      </c>
    </row>
    <row r="16" spans="1:136">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'C завтраками| Bed and breakfast'!B17</f>
        <v>11500</v>
      </c>
      <c r="C17" s="18">
        <f>'C завтраками| Bed and breakfast'!C17</f>
        <v>11500</v>
      </c>
      <c r="D17" s="18">
        <f>'C завтраками| Bed and breakfast'!D17</f>
        <v>11800</v>
      </c>
      <c r="E17" s="18">
        <f>'C завтраками| Bed and breakfast'!E17</f>
        <v>11800</v>
      </c>
      <c r="F17" s="18">
        <f>'C завтраками| Bed and breakfast'!F17</f>
        <v>13900</v>
      </c>
      <c r="G17" s="18">
        <f>'C завтраками| Bed and breakfast'!G17</f>
        <v>13900</v>
      </c>
      <c r="H17" s="18">
        <f>'C завтраками| Bed and breakfast'!H17</f>
        <v>13900</v>
      </c>
      <c r="I17" s="18">
        <f>'C завтраками| Bed and breakfast'!I17</f>
        <v>15200</v>
      </c>
      <c r="J17" s="18">
        <f>'C завтраками| Bed and breakfast'!J17</f>
        <v>15200</v>
      </c>
      <c r="K17" s="18">
        <f>'C завтраками| Bed and breakfast'!K17</f>
        <v>16600</v>
      </c>
      <c r="L17" s="18">
        <f>'C завтраками| Bed and breakfast'!L17</f>
        <v>19200</v>
      </c>
      <c r="M17" s="18">
        <f>'C завтраками| Bed and breakfast'!M17</f>
        <v>17000</v>
      </c>
      <c r="N17" s="18">
        <f>'C завтраками| Bed and breakfast'!N17</f>
        <v>29900</v>
      </c>
      <c r="O17" s="18">
        <f>'C завтраками| Bed and breakfast'!O17</f>
        <v>34700</v>
      </c>
      <c r="P17" s="18">
        <f>'C завтраками| Bed and breakfast'!P17</f>
        <v>42500</v>
      </c>
      <c r="Q17" s="18">
        <f>'C завтраками| Bed and breakfast'!Q17</f>
        <v>42500</v>
      </c>
      <c r="R17" s="18">
        <f>'C завтраками| Bed and breakfast'!R17</f>
        <v>41200</v>
      </c>
      <c r="S17" s="18">
        <f>'C завтраками| Bed and breakfast'!S17</f>
        <v>41200</v>
      </c>
      <c r="T17" s="18">
        <f>'C завтраками| Bed and breakfast'!T17</f>
        <v>45000</v>
      </c>
      <c r="U17" s="18">
        <f>'C завтраками| Bed and breakfast'!U17</f>
        <v>45000</v>
      </c>
      <c r="V17" s="18">
        <f>'C завтраками| Bed and breakfast'!V17</f>
        <v>43500</v>
      </c>
      <c r="W17" s="18">
        <f>'C завтраками| Bed and breakfast'!W17</f>
        <v>43500</v>
      </c>
      <c r="X17" s="18">
        <f>'C завтраками| Bed and breakfast'!X17</f>
        <v>39900</v>
      </c>
      <c r="Y17" s="18">
        <f>'C завтраками| Bed and breakfast'!Y17</f>
        <v>31950</v>
      </c>
      <c r="Z17" s="18">
        <f>'C завтраками| Bed and breakfast'!Z17</f>
        <v>25950</v>
      </c>
      <c r="AA17" s="18">
        <f>'C завтраками| Bed and breakfast'!AA17</f>
        <v>25250</v>
      </c>
      <c r="AB17" s="18">
        <f>'C завтраками| Bed and breakfast'!AB17</f>
        <v>25250</v>
      </c>
      <c r="AC17" s="18">
        <f>'C завтраками| Bed and breakfast'!AC17</f>
        <v>25250</v>
      </c>
      <c r="AD17" s="18">
        <f>'C завтраками| Bed and breakfast'!AD17</f>
        <v>24550</v>
      </c>
      <c r="AE17" s="18">
        <f>'C завтраками| Bed and breakfast'!AE17</f>
        <v>24550</v>
      </c>
      <c r="AF17" s="18">
        <f>'C завтраками| Bed and breakfast'!AF17</f>
        <v>21950</v>
      </c>
      <c r="AG17" s="18">
        <f>'C завтраками| Bed and breakfast'!AG17</f>
        <v>21950</v>
      </c>
      <c r="AH17" s="18">
        <f>'C завтраками| Bed and breakfast'!AH17</f>
        <v>21950</v>
      </c>
      <c r="AI17" s="18">
        <f>'C завтраками| Bed and breakfast'!AI17</f>
        <v>21950</v>
      </c>
      <c r="AJ17" s="18">
        <f>'C завтраками| Bed and breakfast'!AJ17</f>
        <v>24750</v>
      </c>
      <c r="AK17" s="18">
        <f>'C завтраками| Bed and breakfast'!AK17</f>
        <v>24750</v>
      </c>
      <c r="AL17" s="18">
        <f>'C завтраками| Bed and breakfast'!AL17</f>
        <v>27450</v>
      </c>
      <c r="AM17" s="18">
        <f>'C завтраками| Bed and breakfast'!AM17</f>
        <v>27450</v>
      </c>
      <c r="AN17" s="18">
        <f>'C завтраками| Bed and breakfast'!AN17</f>
        <v>30450</v>
      </c>
      <c r="AO17" s="18">
        <f>'C завтраками| Bed and breakfast'!AO17</f>
        <v>30450</v>
      </c>
      <c r="AP17" s="18">
        <f>'C завтраками| Bed and breakfast'!AP17</f>
        <v>27450</v>
      </c>
      <c r="AQ17" s="18">
        <f>'C завтраками| Bed and breakfast'!AQ17</f>
        <v>27450</v>
      </c>
      <c r="AR17" s="18">
        <f>'C завтраками| Bed and breakfast'!AR17</f>
        <v>28950</v>
      </c>
      <c r="AS17" s="18">
        <f>'C завтраками| Bed and breakfast'!AS17</f>
        <v>28950</v>
      </c>
      <c r="AT17" s="18">
        <f>'C завтраками| Bed and breakfast'!AT17</f>
        <v>28950</v>
      </c>
      <c r="AU17" s="18">
        <f>'C завтраками| Bed and breakfast'!AU17</f>
        <v>28950</v>
      </c>
      <c r="AV17" s="18">
        <f>'C завтраками| Bed and breakfast'!AV17</f>
        <v>28950</v>
      </c>
      <c r="AW17" s="18">
        <f>'C завтраками| Bed and breakfast'!AW17</f>
        <v>28950</v>
      </c>
      <c r="AX17" s="18">
        <f>'C завтраками| Bed and breakfast'!AX17</f>
        <v>30450</v>
      </c>
      <c r="AY17" s="18">
        <f>'C завтраками| Bed and breakfast'!AY17</f>
        <v>30450</v>
      </c>
      <c r="AZ17" s="18">
        <f>'C завтраками| Bed and breakfast'!AZ17</f>
        <v>30450</v>
      </c>
      <c r="BA17" s="18">
        <f>'C завтраками| Bed and breakfast'!BA17</f>
        <v>27450</v>
      </c>
      <c r="BB17" s="18">
        <f>'C завтраками| Bed and breakfast'!BB17</f>
        <v>27450</v>
      </c>
      <c r="BC17" s="18">
        <f>'C завтраками| Bed and breakfast'!BC17</f>
        <v>27450</v>
      </c>
      <c r="BD17" s="18">
        <f>'C завтраками| Bed and breakfast'!BD17</f>
        <v>27450</v>
      </c>
      <c r="BE17" s="18">
        <f>'C завтраками| Bed and breakfast'!BE17</f>
        <v>27450</v>
      </c>
      <c r="BF17" s="18">
        <f>'C завтраками| Bed and breakfast'!BF17</f>
        <v>28950</v>
      </c>
      <c r="BG17" s="18">
        <f>'C завтраками| Bed and breakfast'!BG17</f>
        <v>28950</v>
      </c>
      <c r="BH17" s="18">
        <f>'C завтраками| Bed and breakfast'!BH17</f>
        <v>28950</v>
      </c>
      <c r="BI17" s="18">
        <f>'C завтраками| Bed and breakfast'!BI17</f>
        <v>31950</v>
      </c>
      <c r="BJ17" s="18">
        <f>'C завтраками| Bed and breakfast'!BJ17</f>
        <v>31950</v>
      </c>
      <c r="BK17" s="18">
        <f>'C завтраками| Bed and breakfast'!BK17</f>
        <v>31950</v>
      </c>
      <c r="BL17" s="18">
        <f>'C завтраками| Bed and breakfast'!BL17</f>
        <v>31950</v>
      </c>
      <c r="BM17" s="18">
        <f>'C завтраками| Bed and breakfast'!BM17</f>
        <v>31950</v>
      </c>
      <c r="BN17" s="18">
        <f>'C завтраками| Bed and breakfast'!BN17</f>
        <v>31950</v>
      </c>
      <c r="BO17" s="18">
        <f>'C завтраками| Bed and breakfast'!BO17</f>
        <v>34350</v>
      </c>
      <c r="BP17" s="18">
        <f>'C завтраками| Bed and breakfast'!BP17</f>
        <v>34350</v>
      </c>
      <c r="BQ17" s="18">
        <f>'C завтраками| Bed and breakfast'!BQ17</f>
        <v>38250</v>
      </c>
      <c r="BR17" s="18">
        <f>'C завтраками| Bed and breakfast'!BR17</f>
        <v>40750</v>
      </c>
      <c r="BS17" s="18">
        <f>'C завтраками| Bed and breakfast'!BS17</f>
        <v>40750</v>
      </c>
      <c r="BT17" s="18">
        <f>'C завтраками| Bed and breakfast'!BT17</f>
        <v>40750</v>
      </c>
      <c r="BU17" s="18">
        <f>'C завтраками| Bed and breakfast'!BU17</f>
        <v>40750</v>
      </c>
      <c r="BV17" s="18">
        <f>'C завтраками| Bed and breakfast'!BV17</f>
        <v>40750</v>
      </c>
      <c r="BW17" s="18">
        <f>'C завтраками| Bed and breakfast'!BW17</f>
        <v>31950</v>
      </c>
      <c r="BX17" s="18">
        <f>'C завтраками| Bed and breakfast'!BX17</f>
        <v>27450</v>
      </c>
      <c r="BY17" s="18">
        <f>'C завтраками| Bed and breakfast'!BY17</f>
        <v>27450</v>
      </c>
      <c r="BZ17" s="18">
        <f>'C завтраками| Bed and breakfast'!BZ17</f>
        <v>25950</v>
      </c>
      <c r="CA17" s="18">
        <f>'C завтраками| Bed and breakfast'!CA17</f>
        <v>25950</v>
      </c>
      <c r="CB17" s="18">
        <f>'C завтраками| Bed and breakfast'!CB17</f>
        <v>25950</v>
      </c>
      <c r="CC17" s="18">
        <f>'C завтраками| Bed and breakfast'!CC17</f>
        <v>27450</v>
      </c>
      <c r="CD17" s="18">
        <f>'C завтраками| Bed and breakfast'!CD17</f>
        <v>27450</v>
      </c>
      <c r="CE17" s="18">
        <f>'C завтраками| Bed and breakfast'!CE17</f>
        <v>27450</v>
      </c>
      <c r="CF17" s="18">
        <f>'C завтраками| Bed and breakfast'!CF17</f>
        <v>23850</v>
      </c>
      <c r="CG17" s="18">
        <f>'C завтраками| Bed and breakfast'!CG17</f>
        <v>18650</v>
      </c>
      <c r="CH17" s="18">
        <f>'C завтраками| Bed and breakfast'!CH17</f>
        <v>18650</v>
      </c>
      <c r="CI17" s="18">
        <f>'C завтраками| Bed and breakfast'!CI17</f>
        <v>18650</v>
      </c>
      <c r="CJ17" s="18">
        <f>'C завтраками| Bed and breakfast'!CJ17</f>
        <v>18650</v>
      </c>
      <c r="CK17" s="18">
        <f>'C завтраками| Bed and breakfast'!CK17</f>
        <v>18650</v>
      </c>
      <c r="CL17" s="18">
        <f>'C завтраками| Bed and breakfast'!CL17</f>
        <v>18650</v>
      </c>
      <c r="CM17" s="18">
        <f>'C завтраками| Bed and breakfast'!CM17</f>
        <v>18650</v>
      </c>
      <c r="CN17" s="18">
        <f>'C завтраками| Bed and breakfast'!CN17</f>
        <v>18650</v>
      </c>
      <c r="CO17" s="18">
        <f>'C завтраками| Bed and breakfast'!CO17</f>
        <v>18650</v>
      </c>
      <c r="CP17" s="18">
        <f>'C завтраками| Bed and breakfast'!CP17</f>
        <v>17950</v>
      </c>
      <c r="CQ17" s="18">
        <f>'C завтраками| Bed and breakfast'!CQ17</f>
        <v>17950</v>
      </c>
      <c r="CR17" s="18">
        <f>'C завтраками| Bed and breakfast'!CR17</f>
        <v>17950</v>
      </c>
      <c r="CS17" s="18">
        <f>'C завтраками| Bed and breakfast'!CS17</f>
        <v>17250</v>
      </c>
      <c r="CT17" s="18">
        <f>'C завтраками| Bed and breakfast'!CT17</f>
        <v>17250</v>
      </c>
      <c r="CU17" s="18">
        <f>'C завтраками| Bed and breakfast'!CU17</f>
        <v>17250</v>
      </c>
      <c r="CV17" s="18">
        <f>'C завтраками| Bed and breakfast'!CV17</f>
        <v>17250</v>
      </c>
      <c r="CW17" s="18">
        <f>'C завтраками| Bed and breakfast'!CW17</f>
        <v>17250</v>
      </c>
      <c r="CX17" s="18">
        <f>'C завтраками| Bed and breakfast'!CX17</f>
        <v>17250</v>
      </c>
      <c r="CY17" s="18">
        <f>'C завтраками| Bed and breakfast'!CY17</f>
        <v>17250</v>
      </c>
      <c r="CZ17" s="18">
        <f>'C завтраками| Bed and breakfast'!CZ17</f>
        <v>16550</v>
      </c>
      <c r="DA17" s="18">
        <f>'C завтраками| Bed and breakfast'!DA17</f>
        <v>16550</v>
      </c>
      <c r="DB17" s="18">
        <f>'C завтраками| Bed and breakfast'!DB17</f>
        <v>16550</v>
      </c>
      <c r="DC17" s="18">
        <f>'C завтраками| Bed and breakfast'!DC17</f>
        <v>14850</v>
      </c>
      <c r="DD17" s="18">
        <f>'C завтраками| Bed and breakfast'!DD17</f>
        <v>14850</v>
      </c>
      <c r="DE17" s="18">
        <f>'C завтраками| Bed and breakfast'!DE17</f>
        <v>14850</v>
      </c>
      <c r="DF17" s="18">
        <f>'C завтраками| Bed and breakfast'!DF17</f>
        <v>14850</v>
      </c>
      <c r="DG17" s="18">
        <f>'C завтраками| Bed and breakfast'!DG17</f>
        <v>14850</v>
      </c>
      <c r="DH17" s="18">
        <f>'C завтраками| Bed and breakfast'!DH17</f>
        <v>14350</v>
      </c>
      <c r="DI17" s="18">
        <f>'C завтраками| Bed and breakfast'!DI17</f>
        <v>14350</v>
      </c>
      <c r="DJ17" s="18">
        <f>'C завтраками| Bed and breakfast'!DJ17</f>
        <v>14350</v>
      </c>
      <c r="DK17" s="18">
        <f>'C завтраками| Bed and breakfast'!DK17</f>
        <v>14350</v>
      </c>
      <c r="DL17" s="18">
        <f>'C завтраками| Bed and breakfast'!DL17</f>
        <v>14350</v>
      </c>
      <c r="DM17" s="18">
        <f>'C завтраками| Bed and breakfast'!DM17</f>
        <v>14350</v>
      </c>
      <c r="DN17" s="18">
        <f>'C завтраками| Bed and breakfast'!DN17</f>
        <v>12350</v>
      </c>
      <c r="DO17" s="18">
        <f>'C завтраками| Bed and breakfast'!DO17</f>
        <v>12350</v>
      </c>
      <c r="DP17" s="18">
        <f>'C завтраками| Bed and breakfast'!DP17</f>
        <v>12350</v>
      </c>
      <c r="DQ17" s="18">
        <f>'C завтраками| Bed and breakfast'!DQ17</f>
        <v>12350</v>
      </c>
      <c r="DR17" s="18">
        <f>'C завтраками| Bed and breakfast'!DR17</f>
        <v>12350</v>
      </c>
      <c r="DS17" s="18">
        <f>'C завтраками| Bed and breakfast'!DS17</f>
        <v>12850</v>
      </c>
      <c r="DT17" s="18">
        <f>'C завтраками| Bed and breakfast'!DT17</f>
        <v>12850</v>
      </c>
      <c r="DU17" s="18">
        <f>'C завтраками| Bed and breakfast'!DU17</f>
        <v>12350</v>
      </c>
      <c r="DV17" s="18">
        <f>'C завтраками| Bed and breakfast'!DV17</f>
        <v>12350</v>
      </c>
      <c r="DW17" s="18">
        <f>'C завтраками| Bed and breakfast'!DW17</f>
        <v>12350</v>
      </c>
      <c r="DX17" s="18">
        <f>'C завтраками| Bed and breakfast'!DX17</f>
        <v>12350</v>
      </c>
      <c r="DY17" s="18">
        <f>'C завтраками| Bed and breakfast'!DY17</f>
        <v>12350</v>
      </c>
      <c r="DZ17" s="18">
        <f>'C завтраками| Bed and breakfast'!DZ17</f>
        <v>12850</v>
      </c>
      <c r="EA17" s="18">
        <f>'C завтраками| Bed and breakfast'!EA17</f>
        <v>12850</v>
      </c>
      <c r="EB17" s="18">
        <f>'C завтраками| Bed and breakfast'!EB17</f>
        <v>12350</v>
      </c>
      <c r="EC17" s="18">
        <f>'C завтраками| Bed and breakfast'!EC17</f>
        <v>12350</v>
      </c>
      <c r="ED17" s="18">
        <f>'C завтраками| Bed and breakfast'!ED17</f>
        <v>12350</v>
      </c>
      <c r="EE17" s="18">
        <f>'C завтраками| Bed and breakfast'!EE17</f>
        <v>12350</v>
      </c>
      <c r="EF17" s="18">
        <f>'C завтраками| Bed and breakfast'!EF17</f>
        <v>13350</v>
      </c>
    </row>
    <row r="18" spans="1:136">
      <c r="A18" s="10">
        <v>2</v>
      </c>
      <c r="B18" s="18">
        <f>'C завтраками| Bed and breakfast'!B18</f>
        <v>13000</v>
      </c>
      <c r="C18" s="18">
        <f>'C завтраками| Bed and breakfast'!C18</f>
        <v>13000</v>
      </c>
      <c r="D18" s="18">
        <f>'C завтраками| Bed and breakfast'!D18</f>
        <v>13300</v>
      </c>
      <c r="E18" s="18">
        <f>'C завтраками| Bed and breakfast'!E18</f>
        <v>13300</v>
      </c>
      <c r="F18" s="18">
        <f>'C завтраками| Bed and breakfast'!F18</f>
        <v>15400</v>
      </c>
      <c r="G18" s="18">
        <f>'C завтраками| Bed and breakfast'!G18</f>
        <v>15400</v>
      </c>
      <c r="H18" s="18">
        <f>'C завтраками| Bed and breakfast'!H18</f>
        <v>15400</v>
      </c>
      <c r="I18" s="18">
        <f>'C завтраками| Bed and breakfast'!I18</f>
        <v>16700</v>
      </c>
      <c r="J18" s="18">
        <f>'C завтраками| Bed and breakfast'!J18</f>
        <v>16700</v>
      </c>
      <c r="K18" s="18">
        <f>'C завтраками| Bed and breakfast'!K18</f>
        <v>18100</v>
      </c>
      <c r="L18" s="18">
        <f>'C завтраками| Bed and breakfast'!L18</f>
        <v>20700</v>
      </c>
      <c r="M18" s="18">
        <f>'C завтраками| Bed and breakfast'!M18</f>
        <v>18500</v>
      </c>
      <c r="N18" s="18">
        <f>'C завтраками| Bed and breakfast'!N18</f>
        <v>31900</v>
      </c>
      <c r="O18" s="18">
        <f>'C завтраками| Bed and breakfast'!O18</f>
        <v>36700</v>
      </c>
      <c r="P18" s="18">
        <f>'C завтраками| Bed and breakfast'!P18</f>
        <v>44500</v>
      </c>
      <c r="Q18" s="18">
        <f>'C завтраками| Bed and breakfast'!Q18</f>
        <v>44500</v>
      </c>
      <c r="R18" s="18">
        <f>'C завтраками| Bed and breakfast'!R18</f>
        <v>43200</v>
      </c>
      <c r="S18" s="18">
        <f>'C завтраками| Bed and breakfast'!S18</f>
        <v>43200</v>
      </c>
      <c r="T18" s="18">
        <f>'C завтраками| Bed and breakfast'!T18</f>
        <v>47000</v>
      </c>
      <c r="U18" s="18">
        <f>'C завтраками| Bed and breakfast'!U18</f>
        <v>47000</v>
      </c>
      <c r="V18" s="18">
        <f>'C завтраками| Bed and breakfast'!V18</f>
        <v>45500</v>
      </c>
      <c r="W18" s="18">
        <f>'C завтраками| Bed and breakfast'!W18</f>
        <v>45500</v>
      </c>
      <c r="X18" s="18">
        <f>'C завтраками| Bed and breakfast'!X18</f>
        <v>41900</v>
      </c>
      <c r="Y18" s="18">
        <f>'C завтраками| Bed and breakfast'!Y18</f>
        <v>33800</v>
      </c>
      <c r="Z18" s="18">
        <f>'C завтраками| Bed and breakfast'!Z18</f>
        <v>27800</v>
      </c>
      <c r="AA18" s="18">
        <f>'C завтраками| Bed and breakfast'!AA18</f>
        <v>27100</v>
      </c>
      <c r="AB18" s="18">
        <f>'C завтраками| Bed and breakfast'!AB18</f>
        <v>27100</v>
      </c>
      <c r="AC18" s="18">
        <f>'C завтраками| Bed and breakfast'!AC18</f>
        <v>27100</v>
      </c>
      <c r="AD18" s="18">
        <f>'C завтраками| Bed and breakfast'!AD18</f>
        <v>26400</v>
      </c>
      <c r="AE18" s="18">
        <f>'C завтраками| Bed and breakfast'!AE18</f>
        <v>26400</v>
      </c>
      <c r="AF18" s="18">
        <f>'C завтраками| Bed and breakfast'!AF18</f>
        <v>23800</v>
      </c>
      <c r="AG18" s="18">
        <f>'C завтраками| Bed and breakfast'!AG18</f>
        <v>23800</v>
      </c>
      <c r="AH18" s="18">
        <f>'C завтраками| Bed and breakfast'!AH18</f>
        <v>23800</v>
      </c>
      <c r="AI18" s="18">
        <f>'C завтраками| Bed and breakfast'!AI18</f>
        <v>23800</v>
      </c>
      <c r="AJ18" s="18">
        <f>'C завтраками| Bed and breakfast'!AJ18</f>
        <v>26600</v>
      </c>
      <c r="AK18" s="18">
        <f>'C завтраками| Bed and breakfast'!AK18</f>
        <v>26600</v>
      </c>
      <c r="AL18" s="18">
        <f>'C завтраками| Bed and breakfast'!AL18</f>
        <v>29300</v>
      </c>
      <c r="AM18" s="18">
        <f>'C завтраками| Bed and breakfast'!AM18</f>
        <v>29300</v>
      </c>
      <c r="AN18" s="18">
        <f>'C завтраками| Bed and breakfast'!AN18</f>
        <v>32300</v>
      </c>
      <c r="AO18" s="18">
        <f>'C завтраками| Bed and breakfast'!AO18</f>
        <v>32300</v>
      </c>
      <c r="AP18" s="18">
        <f>'C завтраками| Bed and breakfast'!AP18</f>
        <v>29300</v>
      </c>
      <c r="AQ18" s="18">
        <f>'C завтраками| Bed and breakfast'!AQ18</f>
        <v>29300</v>
      </c>
      <c r="AR18" s="18">
        <f>'C завтраками| Bed and breakfast'!AR18</f>
        <v>30800</v>
      </c>
      <c r="AS18" s="18">
        <f>'C завтраками| Bed and breakfast'!AS18</f>
        <v>30800</v>
      </c>
      <c r="AT18" s="18">
        <f>'C завтраками| Bed and breakfast'!AT18</f>
        <v>30800</v>
      </c>
      <c r="AU18" s="18">
        <f>'C завтраками| Bed and breakfast'!AU18</f>
        <v>30800</v>
      </c>
      <c r="AV18" s="18">
        <f>'C завтраками| Bed and breakfast'!AV18</f>
        <v>30800</v>
      </c>
      <c r="AW18" s="18">
        <f>'C завтраками| Bed and breakfast'!AW18</f>
        <v>30800</v>
      </c>
      <c r="AX18" s="18">
        <f>'C завтраками| Bed and breakfast'!AX18</f>
        <v>32300</v>
      </c>
      <c r="AY18" s="18">
        <f>'C завтраками| Bed and breakfast'!AY18</f>
        <v>32300</v>
      </c>
      <c r="AZ18" s="18">
        <f>'C завтраками| Bed and breakfast'!AZ18</f>
        <v>32300</v>
      </c>
      <c r="BA18" s="18">
        <f>'C завтраками| Bed and breakfast'!BA18</f>
        <v>29300</v>
      </c>
      <c r="BB18" s="18">
        <f>'C завтраками| Bed and breakfast'!BB18</f>
        <v>29300</v>
      </c>
      <c r="BC18" s="18">
        <f>'C завтраками| Bed and breakfast'!BC18</f>
        <v>29300</v>
      </c>
      <c r="BD18" s="18">
        <f>'C завтраками| Bed and breakfast'!BD18</f>
        <v>29300</v>
      </c>
      <c r="BE18" s="18">
        <f>'C завтраками| Bed and breakfast'!BE18</f>
        <v>29300</v>
      </c>
      <c r="BF18" s="18">
        <f>'C завтраками| Bed and breakfast'!BF18</f>
        <v>30800</v>
      </c>
      <c r="BG18" s="18">
        <f>'C завтраками| Bed and breakfast'!BG18</f>
        <v>30800</v>
      </c>
      <c r="BH18" s="18">
        <f>'C завтраками| Bed and breakfast'!BH18</f>
        <v>30800</v>
      </c>
      <c r="BI18" s="18">
        <f>'C завтраками| Bed and breakfast'!BI18</f>
        <v>33800</v>
      </c>
      <c r="BJ18" s="18">
        <f>'C завтраками| Bed and breakfast'!BJ18</f>
        <v>33800</v>
      </c>
      <c r="BK18" s="18">
        <f>'C завтраками| Bed and breakfast'!BK18</f>
        <v>33800</v>
      </c>
      <c r="BL18" s="18">
        <f>'C завтраками| Bed and breakfast'!BL18</f>
        <v>33800</v>
      </c>
      <c r="BM18" s="18">
        <f>'C завтраками| Bed and breakfast'!BM18</f>
        <v>33800</v>
      </c>
      <c r="BN18" s="18">
        <f>'C завтраками| Bed and breakfast'!BN18</f>
        <v>33800</v>
      </c>
      <c r="BO18" s="18">
        <f>'C завтраками| Bed and breakfast'!BO18</f>
        <v>36200</v>
      </c>
      <c r="BP18" s="18">
        <f>'C завтраками| Bed and breakfast'!BP18</f>
        <v>36200</v>
      </c>
      <c r="BQ18" s="18">
        <f>'C завтраками| Bed and breakfast'!BQ18</f>
        <v>40100</v>
      </c>
      <c r="BR18" s="18">
        <f>'C завтраками| Bed and breakfast'!BR18</f>
        <v>42600</v>
      </c>
      <c r="BS18" s="18">
        <f>'C завтраками| Bed and breakfast'!BS18</f>
        <v>42600</v>
      </c>
      <c r="BT18" s="18">
        <f>'C завтраками| Bed and breakfast'!BT18</f>
        <v>42600</v>
      </c>
      <c r="BU18" s="18">
        <f>'C завтраками| Bed and breakfast'!BU18</f>
        <v>42600</v>
      </c>
      <c r="BV18" s="18">
        <f>'C завтраками| Bed and breakfast'!BV18</f>
        <v>42600</v>
      </c>
      <c r="BW18" s="18">
        <f>'C завтраками| Bed and breakfast'!BW18</f>
        <v>33800</v>
      </c>
      <c r="BX18" s="18">
        <f>'C завтраками| Bed and breakfast'!BX18</f>
        <v>29300</v>
      </c>
      <c r="BY18" s="18">
        <f>'C завтраками| Bed and breakfast'!BY18</f>
        <v>29300</v>
      </c>
      <c r="BZ18" s="18">
        <f>'C завтраками| Bed and breakfast'!BZ18</f>
        <v>27800</v>
      </c>
      <c r="CA18" s="18">
        <f>'C завтраками| Bed and breakfast'!CA18</f>
        <v>27800</v>
      </c>
      <c r="CB18" s="18">
        <f>'C завтраками| Bed and breakfast'!CB18</f>
        <v>27800</v>
      </c>
      <c r="CC18" s="18">
        <f>'C завтраками| Bed and breakfast'!CC18</f>
        <v>29300</v>
      </c>
      <c r="CD18" s="18">
        <f>'C завтраками| Bed and breakfast'!CD18</f>
        <v>29300</v>
      </c>
      <c r="CE18" s="18">
        <f>'C завтраками| Bed and breakfast'!CE18</f>
        <v>29300</v>
      </c>
      <c r="CF18" s="18">
        <f>'C завтраками| Bed and breakfast'!CF18</f>
        <v>25700</v>
      </c>
      <c r="CG18" s="18">
        <f>'C завтраками| Bed and breakfast'!CG18</f>
        <v>20500</v>
      </c>
      <c r="CH18" s="18">
        <f>'C завтраками| Bed and breakfast'!CH18</f>
        <v>20500</v>
      </c>
      <c r="CI18" s="18">
        <f>'C завтраками| Bed and breakfast'!CI18</f>
        <v>20500</v>
      </c>
      <c r="CJ18" s="18">
        <f>'C завтраками| Bed and breakfast'!CJ18</f>
        <v>20500</v>
      </c>
      <c r="CK18" s="18">
        <f>'C завтраками| Bed and breakfast'!CK18</f>
        <v>20500</v>
      </c>
      <c r="CL18" s="18">
        <f>'C завтраками| Bed and breakfast'!CL18</f>
        <v>20500</v>
      </c>
      <c r="CM18" s="18">
        <f>'C завтраками| Bed and breakfast'!CM18</f>
        <v>20500</v>
      </c>
      <c r="CN18" s="18">
        <f>'C завтраками| Bed and breakfast'!CN18</f>
        <v>20500</v>
      </c>
      <c r="CO18" s="18">
        <f>'C завтраками| Bed and breakfast'!CO18</f>
        <v>20500</v>
      </c>
      <c r="CP18" s="18">
        <f>'C завтраками| Bed and breakfast'!CP18</f>
        <v>19800</v>
      </c>
      <c r="CQ18" s="18">
        <f>'C завтраками| Bed and breakfast'!CQ18</f>
        <v>19800</v>
      </c>
      <c r="CR18" s="18">
        <f>'C завтраками| Bed and breakfast'!CR18</f>
        <v>19800</v>
      </c>
      <c r="CS18" s="18">
        <f>'C завтраками| Bed and breakfast'!CS18</f>
        <v>19100</v>
      </c>
      <c r="CT18" s="18">
        <f>'C завтраками| Bed and breakfast'!CT18</f>
        <v>19100</v>
      </c>
      <c r="CU18" s="18">
        <f>'C завтраками| Bed and breakfast'!CU18</f>
        <v>19100</v>
      </c>
      <c r="CV18" s="18">
        <f>'C завтраками| Bed and breakfast'!CV18</f>
        <v>19100</v>
      </c>
      <c r="CW18" s="18">
        <f>'C завтраками| Bed and breakfast'!CW18</f>
        <v>19100</v>
      </c>
      <c r="CX18" s="18">
        <f>'C завтраками| Bed and breakfast'!CX18</f>
        <v>19100</v>
      </c>
      <c r="CY18" s="18">
        <f>'C завтраками| Bed and breakfast'!CY18</f>
        <v>19100</v>
      </c>
      <c r="CZ18" s="18">
        <f>'C завтраками| Bed and breakfast'!CZ18</f>
        <v>18400</v>
      </c>
      <c r="DA18" s="18">
        <f>'C завтраками| Bed and breakfast'!DA18</f>
        <v>18400</v>
      </c>
      <c r="DB18" s="18">
        <f>'C завтраками| Bed and breakfast'!DB18</f>
        <v>18400</v>
      </c>
      <c r="DC18" s="18">
        <f>'C завтраками| Bed and breakfast'!DC18</f>
        <v>16500</v>
      </c>
      <c r="DD18" s="18">
        <f>'C завтраками| Bed and breakfast'!DD18</f>
        <v>16500</v>
      </c>
      <c r="DE18" s="18">
        <f>'C завтраками| Bed and breakfast'!DE18</f>
        <v>16500</v>
      </c>
      <c r="DF18" s="18">
        <f>'C завтраками| Bed and breakfast'!DF18</f>
        <v>16500</v>
      </c>
      <c r="DG18" s="18">
        <f>'C завтраками| Bed and breakfast'!DG18</f>
        <v>16500</v>
      </c>
      <c r="DH18" s="18">
        <f>'C завтраками| Bed and breakfast'!DH18</f>
        <v>16000</v>
      </c>
      <c r="DI18" s="18">
        <f>'C завтраками| Bed and breakfast'!DI18</f>
        <v>16000</v>
      </c>
      <c r="DJ18" s="18">
        <f>'C завтраками| Bed and breakfast'!DJ18</f>
        <v>16000</v>
      </c>
      <c r="DK18" s="18">
        <f>'C завтраками| Bed and breakfast'!DK18</f>
        <v>16000</v>
      </c>
      <c r="DL18" s="18">
        <f>'C завтраками| Bed and breakfast'!DL18</f>
        <v>16000</v>
      </c>
      <c r="DM18" s="18">
        <f>'C завтраками| Bed and breakfast'!DM18</f>
        <v>16000</v>
      </c>
      <c r="DN18" s="18">
        <f>'C завтраками| Bed and breakfast'!DN18</f>
        <v>14000</v>
      </c>
      <c r="DO18" s="18">
        <f>'C завтраками| Bed and breakfast'!DO18</f>
        <v>14000</v>
      </c>
      <c r="DP18" s="18">
        <f>'C завтраками| Bed and breakfast'!DP18</f>
        <v>14000</v>
      </c>
      <c r="DQ18" s="18">
        <f>'C завтраками| Bed and breakfast'!DQ18</f>
        <v>14000</v>
      </c>
      <c r="DR18" s="18">
        <f>'C завтраками| Bed and breakfast'!DR18</f>
        <v>14000</v>
      </c>
      <c r="DS18" s="18">
        <f>'C завтраками| Bed and breakfast'!DS18</f>
        <v>14500</v>
      </c>
      <c r="DT18" s="18">
        <f>'C завтраками| Bed and breakfast'!DT18</f>
        <v>14500</v>
      </c>
      <c r="DU18" s="18">
        <f>'C завтраками| Bed and breakfast'!DU18</f>
        <v>14000</v>
      </c>
      <c r="DV18" s="18">
        <f>'C завтраками| Bed and breakfast'!DV18</f>
        <v>14000</v>
      </c>
      <c r="DW18" s="18">
        <f>'C завтраками| Bed and breakfast'!DW18</f>
        <v>14000</v>
      </c>
      <c r="DX18" s="18">
        <f>'C завтраками| Bed and breakfast'!DX18</f>
        <v>14000</v>
      </c>
      <c r="DY18" s="18">
        <f>'C завтраками| Bed and breakfast'!DY18</f>
        <v>14000</v>
      </c>
      <c r="DZ18" s="18">
        <f>'C завтраками| Bed and breakfast'!DZ18</f>
        <v>14500</v>
      </c>
      <c r="EA18" s="18">
        <f>'C завтраками| Bed and breakfast'!EA18</f>
        <v>14500</v>
      </c>
      <c r="EB18" s="18">
        <f>'C завтраками| Bed and breakfast'!EB18</f>
        <v>14000</v>
      </c>
      <c r="EC18" s="18">
        <f>'C завтраками| Bed and breakfast'!EC18</f>
        <v>14000</v>
      </c>
      <c r="ED18" s="18">
        <f>'C завтраками| Bed and breakfast'!ED18</f>
        <v>14000</v>
      </c>
      <c r="EE18" s="18">
        <f>'C завтраками| Bed and breakfast'!EE18</f>
        <v>14000</v>
      </c>
      <c r="EF18" s="18">
        <f>'C завтраками| Bed and breakfast'!EF18</f>
        <v>15000</v>
      </c>
    </row>
    <row r="19" spans="1:136">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'C завтраками| Bed and breakfast'!B20</f>
        <v>14500</v>
      </c>
      <c r="C20" s="18">
        <f>'C завтраками| Bed and breakfast'!C20</f>
        <v>14500</v>
      </c>
      <c r="D20" s="18">
        <f>'C завтраками| Bed and breakfast'!D20</f>
        <v>14800</v>
      </c>
      <c r="E20" s="18">
        <f>'C завтраками| Bed and breakfast'!E20</f>
        <v>14800</v>
      </c>
      <c r="F20" s="18">
        <f>'C завтраками| Bed and breakfast'!F20</f>
        <v>16900</v>
      </c>
      <c r="G20" s="18">
        <f>'C завтраками| Bed and breakfast'!G20</f>
        <v>16900</v>
      </c>
      <c r="H20" s="18">
        <f>'C завтраками| Bed and breakfast'!H20</f>
        <v>16900</v>
      </c>
      <c r="I20" s="18">
        <f>'C завтраками| Bed and breakfast'!I20</f>
        <v>18200</v>
      </c>
      <c r="J20" s="18">
        <f>'C завтраками| Bed and breakfast'!J20</f>
        <v>18200</v>
      </c>
      <c r="K20" s="18">
        <f>'C завтраками| Bed and breakfast'!K20</f>
        <v>19600</v>
      </c>
      <c r="L20" s="18">
        <f>'C завтраками| Bed and breakfast'!L20</f>
        <v>22200</v>
      </c>
      <c r="M20" s="18">
        <f>'C завтраками| Bed and breakfast'!M20</f>
        <v>20000</v>
      </c>
      <c r="N20" s="18">
        <f>'C завтраками| Bed and breakfast'!N20</f>
        <v>31400</v>
      </c>
      <c r="O20" s="18">
        <f>'C завтраками| Bed and breakfast'!O20</f>
        <v>36200</v>
      </c>
      <c r="P20" s="18">
        <f>'C завтраками| Bed and breakfast'!P20</f>
        <v>44000</v>
      </c>
      <c r="Q20" s="18">
        <f>'C завтраками| Bed and breakfast'!Q20</f>
        <v>44000</v>
      </c>
      <c r="R20" s="18">
        <f>'C завтраками| Bed and breakfast'!R20</f>
        <v>42700</v>
      </c>
      <c r="S20" s="18">
        <f>'C завтраками| Bed and breakfast'!S20</f>
        <v>42700</v>
      </c>
      <c r="T20" s="18">
        <f>'C завтраками| Bed and breakfast'!T20</f>
        <v>46500</v>
      </c>
      <c r="U20" s="18">
        <f>'C завтраками| Bed and breakfast'!U20</f>
        <v>46500</v>
      </c>
      <c r="V20" s="18">
        <f>'C завтраками| Bed and breakfast'!V20</f>
        <v>45000</v>
      </c>
      <c r="W20" s="18">
        <f>'C завтраками| Bed and breakfast'!W20</f>
        <v>45000</v>
      </c>
      <c r="X20" s="18">
        <f>'C завтраками| Bed and breakfast'!X20</f>
        <v>41400</v>
      </c>
      <c r="Y20" s="18">
        <f>'C завтраками| Bed and breakfast'!Y20</f>
        <v>33450</v>
      </c>
      <c r="Z20" s="18">
        <f>'C завтраками| Bed and breakfast'!Z20</f>
        <v>27450</v>
      </c>
      <c r="AA20" s="18">
        <f>'C завтраками| Bed and breakfast'!AA20</f>
        <v>26750</v>
      </c>
      <c r="AB20" s="18">
        <f>'C завтраками| Bed and breakfast'!AB20</f>
        <v>26750</v>
      </c>
      <c r="AC20" s="18">
        <f>'C завтраками| Bed and breakfast'!AC20</f>
        <v>26750</v>
      </c>
      <c r="AD20" s="18">
        <f>'C завтраками| Bed and breakfast'!AD20</f>
        <v>26050</v>
      </c>
      <c r="AE20" s="18">
        <f>'C завтраками| Bed and breakfast'!AE20</f>
        <v>26050</v>
      </c>
      <c r="AF20" s="18">
        <f>'C завтраками| Bed and breakfast'!AF20</f>
        <v>23450</v>
      </c>
      <c r="AG20" s="18">
        <f>'C завтраками| Bed and breakfast'!AG20</f>
        <v>23450</v>
      </c>
      <c r="AH20" s="18">
        <f>'C завтраками| Bed and breakfast'!AH20</f>
        <v>23450</v>
      </c>
      <c r="AI20" s="18">
        <f>'C завтраками| Bed and breakfast'!AI20</f>
        <v>23450</v>
      </c>
      <c r="AJ20" s="18">
        <f>'C завтраками| Bed and breakfast'!AJ20</f>
        <v>26250</v>
      </c>
      <c r="AK20" s="18">
        <f>'C завтраками| Bed and breakfast'!AK20</f>
        <v>26250</v>
      </c>
      <c r="AL20" s="18">
        <f>'C завтраками| Bed and breakfast'!AL20</f>
        <v>28950</v>
      </c>
      <c r="AM20" s="18">
        <f>'C завтраками| Bed and breakfast'!AM20</f>
        <v>28950</v>
      </c>
      <c r="AN20" s="18">
        <f>'C завтраками| Bed and breakfast'!AN20</f>
        <v>31950</v>
      </c>
      <c r="AO20" s="18">
        <f>'C завтраками| Bed and breakfast'!AO20</f>
        <v>31950</v>
      </c>
      <c r="AP20" s="18">
        <f>'C завтраками| Bed and breakfast'!AP20</f>
        <v>28950</v>
      </c>
      <c r="AQ20" s="18">
        <f>'C завтраками| Bed and breakfast'!AQ20</f>
        <v>28950</v>
      </c>
      <c r="AR20" s="18">
        <f>'C завтраками| Bed and breakfast'!AR20</f>
        <v>30450</v>
      </c>
      <c r="AS20" s="18">
        <f>'C завтраками| Bed and breakfast'!AS20</f>
        <v>30450</v>
      </c>
      <c r="AT20" s="18">
        <f>'C завтраками| Bed and breakfast'!AT20</f>
        <v>30450</v>
      </c>
      <c r="AU20" s="18">
        <f>'C завтраками| Bed and breakfast'!AU20</f>
        <v>30450</v>
      </c>
      <c r="AV20" s="18">
        <f>'C завтраками| Bed and breakfast'!AV20</f>
        <v>30450</v>
      </c>
      <c r="AW20" s="18">
        <f>'C завтраками| Bed and breakfast'!AW20</f>
        <v>30450</v>
      </c>
      <c r="AX20" s="18">
        <f>'C завтраками| Bed and breakfast'!AX20</f>
        <v>31950</v>
      </c>
      <c r="AY20" s="18">
        <f>'C завтраками| Bed and breakfast'!AY20</f>
        <v>31950</v>
      </c>
      <c r="AZ20" s="18">
        <f>'C завтраками| Bed and breakfast'!AZ20</f>
        <v>31950</v>
      </c>
      <c r="BA20" s="18">
        <f>'C завтраками| Bed and breakfast'!BA20</f>
        <v>28950</v>
      </c>
      <c r="BB20" s="18">
        <f>'C завтраками| Bed and breakfast'!BB20</f>
        <v>28950</v>
      </c>
      <c r="BC20" s="18">
        <f>'C завтраками| Bed and breakfast'!BC20</f>
        <v>28950</v>
      </c>
      <c r="BD20" s="18">
        <f>'C завтраками| Bed and breakfast'!BD20</f>
        <v>28950</v>
      </c>
      <c r="BE20" s="18">
        <f>'C завтраками| Bed and breakfast'!BE20</f>
        <v>28950</v>
      </c>
      <c r="BF20" s="18">
        <f>'C завтраками| Bed and breakfast'!BF20</f>
        <v>30450</v>
      </c>
      <c r="BG20" s="18">
        <f>'C завтраками| Bed and breakfast'!BG20</f>
        <v>30450</v>
      </c>
      <c r="BH20" s="18">
        <f>'C завтраками| Bed and breakfast'!BH20</f>
        <v>30450</v>
      </c>
      <c r="BI20" s="18">
        <f>'C завтраками| Bed and breakfast'!BI20</f>
        <v>33450</v>
      </c>
      <c r="BJ20" s="18">
        <f>'C завтраками| Bed and breakfast'!BJ20</f>
        <v>33450</v>
      </c>
      <c r="BK20" s="18">
        <f>'C завтраками| Bed and breakfast'!BK20</f>
        <v>33450</v>
      </c>
      <c r="BL20" s="18">
        <f>'C завтраками| Bed and breakfast'!BL20</f>
        <v>33450</v>
      </c>
      <c r="BM20" s="18">
        <f>'C завтраками| Bed and breakfast'!BM20</f>
        <v>33450</v>
      </c>
      <c r="BN20" s="18">
        <f>'C завтраками| Bed and breakfast'!BN20</f>
        <v>33450</v>
      </c>
      <c r="BO20" s="18">
        <f>'C завтраками| Bed and breakfast'!BO20</f>
        <v>35850</v>
      </c>
      <c r="BP20" s="18">
        <f>'C завтраками| Bed and breakfast'!BP20</f>
        <v>35850</v>
      </c>
      <c r="BQ20" s="18">
        <f>'C завтраками| Bed and breakfast'!BQ20</f>
        <v>39750</v>
      </c>
      <c r="BR20" s="18">
        <f>'C завтраками| Bed and breakfast'!BR20</f>
        <v>42250</v>
      </c>
      <c r="BS20" s="18">
        <f>'C завтраками| Bed and breakfast'!BS20</f>
        <v>42250</v>
      </c>
      <c r="BT20" s="18">
        <f>'C завтраками| Bed and breakfast'!BT20</f>
        <v>42250</v>
      </c>
      <c r="BU20" s="18">
        <f>'C завтраками| Bed and breakfast'!BU20</f>
        <v>42250</v>
      </c>
      <c r="BV20" s="18">
        <f>'C завтраками| Bed and breakfast'!BV20</f>
        <v>42250</v>
      </c>
      <c r="BW20" s="18">
        <f>'C завтраками| Bed and breakfast'!BW20</f>
        <v>33450</v>
      </c>
      <c r="BX20" s="18">
        <f>'C завтраками| Bed and breakfast'!BX20</f>
        <v>28950</v>
      </c>
      <c r="BY20" s="18">
        <f>'C завтраками| Bed and breakfast'!BY20</f>
        <v>28950</v>
      </c>
      <c r="BZ20" s="18">
        <f>'C завтраками| Bed and breakfast'!BZ20</f>
        <v>27450</v>
      </c>
      <c r="CA20" s="18">
        <f>'C завтраками| Bed and breakfast'!CA20</f>
        <v>27450</v>
      </c>
      <c r="CB20" s="18">
        <f>'C завтраками| Bed and breakfast'!CB20</f>
        <v>27450</v>
      </c>
      <c r="CC20" s="18">
        <f>'C завтраками| Bed and breakfast'!CC20</f>
        <v>28950</v>
      </c>
      <c r="CD20" s="18">
        <f>'C завтраками| Bed and breakfast'!CD20</f>
        <v>28950</v>
      </c>
      <c r="CE20" s="18">
        <f>'C завтраками| Bed and breakfast'!CE20</f>
        <v>28950</v>
      </c>
      <c r="CF20" s="18">
        <f>'C завтраками| Bed and breakfast'!CF20</f>
        <v>25350</v>
      </c>
      <c r="CG20" s="18">
        <f>'C завтраками| Bed and breakfast'!CG20</f>
        <v>20650</v>
      </c>
      <c r="CH20" s="18">
        <f>'C завтраками| Bed and breakfast'!CH20</f>
        <v>20650</v>
      </c>
      <c r="CI20" s="18">
        <f>'C завтраками| Bed and breakfast'!CI20</f>
        <v>20650</v>
      </c>
      <c r="CJ20" s="18">
        <f>'C завтраками| Bed and breakfast'!CJ20</f>
        <v>20650</v>
      </c>
      <c r="CK20" s="18">
        <f>'C завтраками| Bed and breakfast'!CK20</f>
        <v>20650</v>
      </c>
      <c r="CL20" s="18">
        <f>'C завтраками| Bed and breakfast'!CL20</f>
        <v>20650</v>
      </c>
      <c r="CM20" s="18">
        <f>'C завтраками| Bed and breakfast'!CM20</f>
        <v>20650</v>
      </c>
      <c r="CN20" s="18">
        <f>'C завтраками| Bed and breakfast'!CN20</f>
        <v>20650</v>
      </c>
      <c r="CO20" s="18">
        <f>'C завтраками| Bed and breakfast'!CO20</f>
        <v>20650</v>
      </c>
      <c r="CP20" s="18">
        <f>'C завтраками| Bed and breakfast'!CP20</f>
        <v>19950</v>
      </c>
      <c r="CQ20" s="18">
        <f>'C завтраками| Bed and breakfast'!CQ20</f>
        <v>19950</v>
      </c>
      <c r="CR20" s="18">
        <f>'C завтраками| Bed and breakfast'!CR20</f>
        <v>19950</v>
      </c>
      <c r="CS20" s="18">
        <f>'C завтраками| Bed and breakfast'!CS20</f>
        <v>19250</v>
      </c>
      <c r="CT20" s="18">
        <f>'C завтраками| Bed and breakfast'!CT20</f>
        <v>19250</v>
      </c>
      <c r="CU20" s="18">
        <f>'C завтраками| Bed and breakfast'!CU20</f>
        <v>19250</v>
      </c>
      <c r="CV20" s="18">
        <f>'C завтраками| Bed and breakfast'!CV20</f>
        <v>19250</v>
      </c>
      <c r="CW20" s="18">
        <f>'C завтраками| Bed and breakfast'!CW20</f>
        <v>19250</v>
      </c>
      <c r="CX20" s="18">
        <f>'C завтраками| Bed and breakfast'!CX20</f>
        <v>19250</v>
      </c>
      <c r="CY20" s="18">
        <f>'C завтраками| Bed and breakfast'!CY20</f>
        <v>19250</v>
      </c>
      <c r="CZ20" s="18">
        <f>'C завтраками| Bed and breakfast'!CZ20</f>
        <v>18550</v>
      </c>
      <c r="DA20" s="18">
        <f>'C завтраками| Bed and breakfast'!DA20</f>
        <v>18550</v>
      </c>
      <c r="DB20" s="18">
        <f>'C завтраками| Bed and breakfast'!DB20</f>
        <v>18550</v>
      </c>
      <c r="DC20" s="18">
        <f>'C завтраками| Bed and breakfast'!DC20</f>
        <v>17850</v>
      </c>
      <c r="DD20" s="18">
        <f>'C завтраками| Bed and breakfast'!DD20</f>
        <v>17850</v>
      </c>
      <c r="DE20" s="18">
        <f>'C завтраками| Bed and breakfast'!DE20</f>
        <v>17850</v>
      </c>
      <c r="DF20" s="18">
        <f>'C завтраками| Bed and breakfast'!DF20</f>
        <v>17850</v>
      </c>
      <c r="DG20" s="18">
        <f>'C завтраками| Bed and breakfast'!DG20</f>
        <v>17850</v>
      </c>
      <c r="DH20" s="18">
        <f>'C завтраками| Bed and breakfast'!DH20</f>
        <v>17350</v>
      </c>
      <c r="DI20" s="18">
        <f>'C завтраками| Bed and breakfast'!DI20</f>
        <v>17350</v>
      </c>
      <c r="DJ20" s="18">
        <f>'C завтраками| Bed and breakfast'!DJ20</f>
        <v>17350</v>
      </c>
      <c r="DK20" s="18">
        <f>'C завтраками| Bed and breakfast'!DK20</f>
        <v>17350</v>
      </c>
      <c r="DL20" s="18">
        <f>'C завтраками| Bed and breakfast'!DL20</f>
        <v>17350</v>
      </c>
      <c r="DM20" s="18">
        <f>'C завтраками| Bed and breakfast'!DM20</f>
        <v>17350</v>
      </c>
      <c r="DN20" s="18">
        <f>'C завтраками| Bed and breakfast'!DN20</f>
        <v>15350</v>
      </c>
      <c r="DO20" s="18">
        <f>'C завтраками| Bed and breakfast'!DO20</f>
        <v>15350</v>
      </c>
      <c r="DP20" s="18">
        <f>'C завтраками| Bed and breakfast'!DP20</f>
        <v>15350</v>
      </c>
      <c r="DQ20" s="18">
        <f>'C завтраками| Bed and breakfast'!DQ20</f>
        <v>15350</v>
      </c>
      <c r="DR20" s="18">
        <f>'C завтраками| Bed and breakfast'!DR20</f>
        <v>15350</v>
      </c>
      <c r="DS20" s="18">
        <f>'C завтраками| Bed and breakfast'!DS20</f>
        <v>15850</v>
      </c>
      <c r="DT20" s="18">
        <f>'C завтраками| Bed and breakfast'!DT20</f>
        <v>15850</v>
      </c>
      <c r="DU20" s="18">
        <f>'C завтраками| Bed and breakfast'!DU20</f>
        <v>15350</v>
      </c>
      <c r="DV20" s="18">
        <f>'C завтраками| Bed and breakfast'!DV20</f>
        <v>15350</v>
      </c>
      <c r="DW20" s="18">
        <f>'C завтраками| Bed and breakfast'!DW20</f>
        <v>15350</v>
      </c>
      <c r="DX20" s="18">
        <f>'C завтраками| Bed and breakfast'!DX20</f>
        <v>15350</v>
      </c>
      <c r="DY20" s="18">
        <f>'C завтраками| Bed and breakfast'!DY20</f>
        <v>15350</v>
      </c>
      <c r="DZ20" s="18">
        <f>'C завтраками| Bed and breakfast'!DZ20</f>
        <v>15850</v>
      </c>
      <c r="EA20" s="18">
        <f>'C завтраками| Bed and breakfast'!EA20</f>
        <v>15850</v>
      </c>
      <c r="EB20" s="18">
        <f>'C завтраками| Bed and breakfast'!EB20</f>
        <v>15350</v>
      </c>
      <c r="EC20" s="18">
        <f>'C завтраками| Bed and breakfast'!EC20</f>
        <v>15350</v>
      </c>
      <c r="ED20" s="18">
        <f>'C завтраками| Bed and breakfast'!ED20</f>
        <v>15350</v>
      </c>
      <c r="EE20" s="18">
        <f>'C завтраками| Bed and breakfast'!EE20</f>
        <v>15350</v>
      </c>
      <c r="EF20" s="18">
        <f>'C завтраками| Bed and breakfast'!EF20</f>
        <v>16350</v>
      </c>
    </row>
    <row r="21" spans="1:136">
      <c r="A21" s="10">
        <v>2</v>
      </c>
      <c r="B21" s="18">
        <f>'C завтраками| Bed and breakfast'!B21</f>
        <v>16000</v>
      </c>
      <c r="C21" s="18">
        <f>'C завтраками| Bed and breakfast'!C21</f>
        <v>16000</v>
      </c>
      <c r="D21" s="18">
        <f>'C завтраками| Bed and breakfast'!D21</f>
        <v>16300</v>
      </c>
      <c r="E21" s="18">
        <f>'C завтраками| Bed and breakfast'!E21</f>
        <v>16300</v>
      </c>
      <c r="F21" s="18">
        <f>'C завтраками| Bed and breakfast'!F21</f>
        <v>18400</v>
      </c>
      <c r="G21" s="18">
        <f>'C завтраками| Bed and breakfast'!G21</f>
        <v>18400</v>
      </c>
      <c r="H21" s="18">
        <f>'C завтраками| Bed and breakfast'!H21</f>
        <v>18400</v>
      </c>
      <c r="I21" s="18">
        <f>'C завтраками| Bed and breakfast'!I21</f>
        <v>19700</v>
      </c>
      <c r="J21" s="18">
        <f>'C завтраками| Bed and breakfast'!J21</f>
        <v>19700</v>
      </c>
      <c r="K21" s="18">
        <f>'C завтраками| Bed and breakfast'!K21</f>
        <v>21100</v>
      </c>
      <c r="L21" s="18">
        <f>'C завтраками| Bed and breakfast'!L21</f>
        <v>23700</v>
      </c>
      <c r="M21" s="18">
        <f>'C завтраками| Bed and breakfast'!M21</f>
        <v>21500</v>
      </c>
      <c r="N21" s="18">
        <f>'C завтраками| Bed and breakfast'!N21</f>
        <v>33400</v>
      </c>
      <c r="O21" s="18">
        <f>'C завтраками| Bed and breakfast'!O21</f>
        <v>38200</v>
      </c>
      <c r="P21" s="18">
        <f>'C завтраками| Bed and breakfast'!P21</f>
        <v>46000</v>
      </c>
      <c r="Q21" s="18">
        <f>'C завтраками| Bed and breakfast'!Q21</f>
        <v>46000</v>
      </c>
      <c r="R21" s="18">
        <f>'C завтраками| Bed and breakfast'!R21</f>
        <v>44700</v>
      </c>
      <c r="S21" s="18">
        <f>'C завтраками| Bed and breakfast'!S21</f>
        <v>44700</v>
      </c>
      <c r="T21" s="18">
        <f>'C завтраками| Bed and breakfast'!T21</f>
        <v>48500</v>
      </c>
      <c r="U21" s="18">
        <f>'C завтраками| Bed and breakfast'!U21</f>
        <v>48500</v>
      </c>
      <c r="V21" s="18">
        <f>'C завтраками| Bed and breakfast'!V21</f>
        <v>47000</v>
      </c>
      <c r="W21" s="18">
        <f>'C завтраками| Bed and breakfast'!W21</f>
        <v>47000</v>
      </c>
      <c r="X21" s="18">
        <f>'C завтраками| Bed and breakfast'!X21</f>
        <v>43400</v>
      </c>
      <c r="Y21" s="18">
        <f>'C завтраками| Bed and breakfast'!Y21</f>
        <v>35300</v>
      </c>
      <c r="Z21" s="18">
        <f>'C завтраками| Bed and breakfast'!Z21</f>
        <v>29300</v>
      </c>
      <c r="AA21" s="18">
        <f>'C завтраками| Bed and breakfast'!AA21</f>
        <v>28600</v>
      </c>
      <c r="AB21" s="18">
        <f>'C завтраками| Bed and breakfast'!AB21</f>
        <v>28600</v>
      </c>
      <c r="AC21" s="18">
        <f>'C завтраками| Bed and breakfast'!AC21</f>
        <v>28600</v>
      </c>
      <c r="AD21" s="18">
        <f>'C завтраками| Bed and breakfast'!AD21</f>
        <v>27900</v>
      </c>
      <c r="AE21" s="18">
        <f>'C завтраками| Bed and breakfast'!AE21</f>
        <v>27900</v>
      </c>
      <c r="AF21" s="18">
        <f>'C завтраками| Bed and breakfast'!AF21</f>
        <v>25300</v>
      </c>
      <c r="AG21" s="18">
        <f>'C завтраками| Bed and breakfast'!AG21</f>
        <v>25300</v>
      </c>
      <c r="AH21" s="18">
        <f>'C завтраками| Bed and breakfast'!AH21</f>
        <v>25300</v>
      </c>
      <c r="AI21" s="18">
        <f>'C завтраками| Bed and breakfast'!AI21</f>
        <v>25300</v>
      </c>
      <c r="AJ21" s="18">
        <f>'C завтраками| Bed and breakfast'!AJ21</f>
        <v>28100</v>
      </c>
      <c r="AK21" s="18">
        <f>'C завтраками| Bed and breakfast'!AK21</f>
        <v>28100</v>
      </c>
      <c r="AL21" s="18">
        <f>'C завтраками| Bed and breakfast'!AL21</f>
        <v>30800</v>
      </c>
      <c r="AM21" s="18">
        <f>'C завтраками| Bed and breakfast'!AM21</f>
        <v>30800</v>
      </c>
      <c r="AN21" s="18">
        <f>'C завтраками| Bed and breakfast'!AN21</f>
        <v>33800</v>
      </c>
      <c r="AO21" s="18">
        <f>'C завтраками| Bed and breakfast'!AO21</f>
        <v>33800</v>
      </c>
      <c r="AP21" s="18">
        <f>'C завтраками| Bed and breakfast'!AP21</f>
        <v>30800</v>
      </c>
      <c r="AQ21" s="18">
        <f>'C завтраками| Bed and breakfast'!AQ21</f>
        <v>30800</v>
      </c>
      <c r="AR21" s="18">
        <f>'C завтраками| Bed and breakfast'!AR21</f>
        <v>32300</v>
      </c>
      <c r="AS21" s="18">
        <f>'C завтраками| Bed and breakfast'!AS21</f>
        <v>32300</v>
      </c>
      <c r="AT21" s="18">
        <f>'C завтраками| Bed and breakfast'!AT21</f>
        <v>32300</v>
      </c>
      <c r="AU21" s="18">
        <f>'C завтраками| Bed and breakfast'!AU21</f>
        <v>32300</v>
      </c>
      <c r="AV21" s="18">
        <f>'C завтраками| Bed and breakfast'!AV21</f>
        <v>32300</v>
      </c>
      <c r="AW21" s="18">
        <f>'C завтраками| Bed and breakfast'!AW21</f>
        <v>32300</v>
      </c>
      <c r="AX21" s="18">
        <f>'C завтраками| Bed and breakfast'!AX21</f>
        <v>33800</v>
      </c>
      <c r="AY21" s="18">
        <f>'C завтраками| Bed and breakfast'!AY21</f>
        <v>33800</v>
      </c>
      <c r="AZ21" s="18">
        <f>'C завтраками| Bed and breakfast'!AZ21</f>
        <v>33800</v>
      </c>
      <c r="BA21" s="18">
        <f>'C завтраками| Bed and breakfast'!BA21</f>
        <v>30800</v>
      </c>
      <c r="BB21" s="18">
        <f>'C завтраками| Bed and breakfast'!BB21</f>
        <v>30800</v>
      </c>
      <c r="BC21" s="18">
        <f>'C завтраками| Bed and breakfast'!BC21</f>
        <v>30800</v>
      </c>
      <c r="BD21" s="18">
        <f>'C завтраками| Bed and breakfast'!BD21</f>
        <v>30800</v>
      </c>
      <c r="BE21" s="18">
        <f>'C завтраками| Bed and breakfast'!BE21</f>
        <v>30800</v>
      </c>
      <c r="BF21" s="18">
        <f>'C завтраками| Bed and breakfast'!BF21</f>
        <v>32300</v>
      </c>
      <c r="BG21" s="18">
        <f>'C завтраками| Bed and breakfast'!BG21</f>
        <v>32300</v>
      </c>
      <c r="BH21" s="18">
        <f>'C завтраками| Bed and breakfast'!BH21</f>
        <v>32300</v>
      </c>
      <c r="BI21" s="18">
        <f>'C завтраками| Bed and breakfast'!BI21</f>
        <v>35300</v>
      </c>
      <c r="BJ21" s="18">
        <f>'C завтраками| Bed and breakfast'!BJ21</f>
        <v>35300</v>
      </c>
      <c r="BK21" s="18">
        <f>'C завтраками| Bed and breakfast'!BK21</f>
        <v>35300</v>
      </c>
      <c r="BL21" s="18">
        <f>'C завтраками| Bed and breakfast'!BL21</f>
        <v>35300</v>
      </c>
      <c r="BM21" s="18">
        <f>'C завтраками| Bed and breakfast'!BM21</f>
        <v>35300</v>
      </c>
      <c r="BN21" s="18">
        <f>'C завтраками| Bed and breakfast'!BN21</f>
        <v>35300</v>
      </c>
      <c r="BO21" s="18">
        <f>'C завтраками| Bed and breakfast'!BO21</f>
        <v>37700</v>
      </c>
      <c r="BP21" s="18">
        <f>'C завтраками| Bed and breakfast'!BP21</f>
        <v>37700</v>
      </c>
      <c r="BQ21" s="18">
        <f>'C завтраками| Bed and breakfast'!BQ21</f>
        <v>41600</v>
      </c>
      <c r="BR21" s="18">
        <f>'C завтраками| Bed and breakfast'!BR21</f>
        <v>44100</v>
      </c>
      <c r="BS21" s="18">
        <f>'C завтраками| Bed and breakfast'!BS21</f>
        <v>44100</v>
      </c>
      <c r="BT21" s="18">
        <f>'C завтраками| Bed and breakfast'!BT21</f>
        <v>44100</v>
      </c>
      <c r="BU21" s="18">
        <f>'C завтраками| Bed and breakfast'!BU21</f>
        <v>44100</v>
      </c>
      <c r="BV21" s="18">
        <f>'C завтраками| Bed and breakfast'!BV21</f>
        <v>44100</v>
      </c>
      <c r="BW21" s="18">
        <f>'C завтраками| Bed and breakfast'!BW21</f>
        <v>35300</v>
      </c>
      <c r="BX21" s="18">
        <f>'C завтраками| Bed and breakfast'!BX21</f>
        <v>30800</v>
      </c>
      <c r="BY21" s="18">
        <f>'C завтраками| Bed and breakfast'!BY21</f>
        <v>30800</v>
      </c>
      <c r="BZ21" s="18">
        <f>'C завтраками| Bed and breakfast'!BZ21</f>
        <v>29300</v>
      </c>
      <c r="CA21" s="18">
        <f>'C завтраками| Bed and breakfast'!CA21</f>
        <v>29300</v>
      </c>
      <c r="CB21" s="18">
        <f>'C завтраками| Bed and breakfast'!CB21</f>
        <v>29300</v>
      </c>
      <c r="CC21" s="18">
        <f>'C завтраками| Bed and breakfast'!CC21</f>
        <v>30800</v>
      </c>
      <c r="CD21" s="18">
        <f>'C завтраками| Bed and breakfast'!CD21</f>
        <v>30800</v>
      </c>
      <c r="CE21" s="18">
        <f>'C завтраками| Bed and breakfast'!CE21</f>
        <v>30800</v>
      </c>
      <c r="CF21" s="18">
        <f>'C завтраками| Bed and breakfast'!CF21</f>
        <v>27200</v>
      </c>
      <c r="CG21" s="18">
        <f>'C завтраками| Bed and breakfast'!CG21</f>
        <v>22500</v>
      </c>
      <c r="CH21" s="18">
        <f>'C завтраками| Bed and breakfast'!CH21</f>
        <v>22500</v>
      </c>
      <c r="CI21" s="18">
        <f>'C завтраками| Bed and breakfast'!CI21</f>
        <v>22500</v>
      </c>
      <c r="CJ21" s="18">
        <f>'C завтраками| Bed and breakfast'!CJ21</f>
        <v>22500</v>
      </c>
      <c r="CK21" s="18">
        <f>'C завтраками| Bed and breakfast'!CK21</f>
        <v>22500</v>
      </c>
      <c r="CL21" s="18">
        <f>'C завтраками| Bed and breakfast'!CL21</f>
        <v>22500</v>
      </c>
      <c r="CM21" s="18">
        <f>'C завтраками| Bed and breakfast'!CM21</f>
        <v>22500</v>
      </c>
      <c r="CN21" s="18">
        <f>'C завтраками| Bed and breakfast'!CN21</f>
        <v>22500</v>
      </c>
      <c r="CO21" s="18">
        <f>'C завтраками| Bed and breakfast'!CO21</f>
        <v>22500</v>
      </c>
      <c r="CP21" s="18">
        <f>'C завтраками| Bed and breakfast'!CP21</f>
        <v>21800</v>
      </c>
      <c r="CQ21" s="18">
        <f>'C завтраками| Bed and breakfast'!CQ21</f>
        <v>21800</v>
      </c>
      <c r="CR21" s="18">
        <f>'C завтраками| Bed and breakfast'!CR21</f>
        <v>21800</v>
      </c>
      <c r="CS21" s="18">
        <f>'C завтраками| Bed and breakfast'!CS21</f>
        <v>21100</v>
      </c>
      <c r="CT21" s="18">
        <f>'C завтраками| Bed and breakfast'!CT21</f>
        <v>21100</v>
      </c>
      <c r="CU21" s="18">
        <f>'C завтраками| Bed and breakfast'!CU21</f>
        <v>21100</v>
      </c>
      <c r="CV21" s="18">
        <f>'C завтраками| Bed and breakfast'!CV21</f>
        <v>21100</v>
      </c>
      <c r="CW21" s="18">
        <f>'C завтраками| Bed and breakfast'!CW21</f>
        <v>21100</v>
      </c>
      <c r="CX21" s="18">
        <f>'C завтраками| Bed and breakfast'!CX21</f>
        <v>21100</v>
      </c>
      <c r="CY21" s="18">
        <f>'C завтраками| Bed and breakfast'!CY21</f>
        <v>21100</v>
      </c>
      <c r="CZ21" s="18">
        <f>'C завтраками| Bed and breakfast'!CZ21</f>
        <v>20400</v>
      </c>
      <c r="DA21" s="18">
        <f>'C завтраками| Bed and breakfast'!DA21</f>
        <v>20400</v>
      </c>
      <c r="DB21" s="18">
        <f>'C завтраками| Bed and breakfast'!DB21</f>
        <v>20400</v>
      </c>
      <c r="DC21" s="18">
        <f>'C завтраками| Bed and breakfast'!DC21</f>
        <v>19500</v>
      </c>
      <c r="DD21" s="18">
        <f>'C завтраками| Bed and breakfast'!DD21</f>
        <v>19500</v>
      </c>
      <c r="DE21" s="18">
        <f>'C завтраками| Bed and breakfast'!DE21</f>
        <v>19500</v>
      </c>
      <c r="DF21" s="18">
        <f>'C завтраками| Bed and breakfast'!DF21</f>
        <v>19500</v>
      </c>
      <c r="DG21" s="18">
        <f>'C завтраками| Bed and breakfast'!DG21</f>
        <v>19500</v>
      </c>
      <c r="DH21" s="18">
        <f>'C завтраками| Bed and breakfast'!DH21</f>
        <v>19000</v>
      </c>
      <c r="DI21" s="18">
        <f>'C завтраками| Bed and breakfast'!DI21</f>
        <v>19000</v>
      </c>
      <c r="DJ21" s="18">
        <f>'C завтраками| Bed and breakfast'!DJ21</f>
        <v>19000</v>
      </c>
      <c r="DK21" s="18">
        <f>'C завтраками| Bed and breakfast'!DK21</f>
        <v>19000</v>
      </c>
      <c r="DL21" s="18">
        <f>'C завтраками| Bed and breakfast'!DL21</f>
        <v>19000</v>
      </c>
      <c r="DM21" s="18">
        <f>'C завтраками| Bed and breakfast'!DM21</f>
        <v>19000</v>
      </c>
      <c r="DN21" s="18">
        <f>'C завтраками| Bed and breakfast'!DN21</f>
        <v>17000</v>
      </c>
      <c r="DO21" s="18">
        <f>'C завтраками| Bed and breakfast'!DO21</f>
        <v>17000</v>
      </c>
      <c r="DP21" s="18">
        <f>'C завтраками| Bed and breakfast'!DP21</f>
        <v>17000</v>
      </c>
      <c r="DQ21" s="18">
        <f>'C завтраками| Bed and breakfast'!DQ21</f>
        <v>17000</v>
      </c>
      <c r="DR21" s="18">
        <f>'C завтраками| Bed and breakfast'!DR21</f>
        <v>17000</v>
      </c>
      <c r="DS21" s="18">
        <f>'C завтраками| Bed and breakfast'!DS21</f>
        <v>17500</v>
      </c>
      <c r="DT21" s="18">
        <f>'C завтраками| Bed and breakfast'!DT21</f>
        <v>17500</v>
      </c>
      <c r="DU21" s="18">
        <f>'C завтраками| Bed and breakfast'!DU21</f>
        <v>17000</v>
      </c>
      <c r="DV21" s="18">
        <f>'C завтраками| Bed and breakfast'!DV21</f>
        <v>17000</v>
      </c>
      <c r="DW21" s="18">
        <f>'C завтраками| Bed and breakfast'!DW21</f>
        <v>17000</v>
      </c>
      <c r="DX21" s="18">
        <f>'C завтраками| Bed and breakfast'!DX21</f>
        <v>17000</v>
      </c>
      <c r="DY21" s="18">
        <f>'C завтраками| Bed and breakfast'!DY21</f>
        <v>17000</v>
      </c>
      <c r="DZ21" s="18">
        <f>'C завтраками| Bed and breakfast'!DZ21</f>
        <v>17500</v>
      </c>
      <c r="EA21" s="18">
        <f>'C завтраками| Bed and breakfast'!EA21</f>
        <v>17500</v>
      </c>
      <c r="EB21" s="18">
        <f>'C завтраками| Bed and breakfast'!EB21</f>
        <v>17000</v>
      </c>
      <c r="EC21" s="18">
        <f>'C завтраками| Bed and breakfast'!EC21</f>
        <v>17000</v>
      </c>
      <c r="ED21" s="18">
        <f>'C завтраками| Bed and breakfast'!ED21</f>
        <v>17000</v>
      </c>
      <c r="EE21" s="18">
        <f>'C завтраками| Bed and breakfast'!EE21</f>
        <v>17000</v>
      </c>
      <c r="EF21" s="18">
        <f>'C завтраками| Bed and breakfast'!EF21</f>
        <v>18000</v>
      </c>
    </row>
    <row r="22" spans="1:136">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'C завтраками| Bed and breakfast'!B23</f>
        <v>53500</v>
      </c>
      <c r="C23" s="18">
        <f>'C завтраками| Bed and breakfast'!C23</f>
        <v>53500</v>
      </c>
      <c r="D23" s="18">
        <f>'C завтраками| Bed and breakfast'!D23</f>
        <v>53800</v>
      </c>
      <c r="E23" s="18">
        <f>'C завтраками| Bed and breakfast'!E23</f>
        <v>53800</v>
      </c>
      <c r="F23" s="18">
        <f>'C завтраками| Bed and breakfast'!F23</f>
        <v>55900</v>
      </c>
      <c r="G23" s="18">
        <f>'C завтраками| Bed and breakfast'!G23</f>
        <v>55900</v>
      </c>
      <c r="H23" s="18">
        <f>'C завтраками| Bed and breakfast'!H23</f>
        <v>55900</v>
      </c>
      <c r="I23" s="18">
        <f>'C завтраками| Bed and breakfast'!I23</f>
        <v>57200</v>
      </c>
      <c r="J23" s="18">
        <f>'C завтраками| Bed and breakfast'!J23</f>
        <v>57200</v>
      </c>
      <c r="K23" s="18">
        <f>'C завтраками| Bed and breakfast'!K23</f>
        <v>58600</v>
      </c>
      <c r="L23" s="18">
        <f>'C завтраками| Bed and breakfast'!L23</f>
        <v>61200</v>
      </c>
      <c r="M23" s="18">
        <f>'C завтраками| Bed and breakfast'!M23</f>
        <v>59000</v>
      </c>
      <c r="N23" s="18">
        <f>'C завтраками| Bed and breakfast'!N23</f>
        <v>115900</v>
      </c>
      <c r="O23" s="18">
        <f>'C завтраками| Bed and breakfast'!O23</f>
        <v>120700</v>
      </c>
      <c r="P23" s="18">
        <f>'C завтраками| Bed and breakfast'!P23</f>
        <v>128500</v>
      </c>
      <c r="Q23" s="18">
        <f>'C завтраками| Bed and breakfast'!Q23</f>
        <v>128500</v>
      </c>
      <c r="R23" s="18">
        <f>'C завтраками| Bed and breakfast'!R23</f>
        <v>127200</v>
      </c>
      <c r="S23" s="18">
        <f>'C завтраками| Bed and breakfast'!S23</f>
        <v>127200</v>
      </c>
      <c r="T23" s="18">
        <f>'C завтраками| Bed and breakfast'!T23</f>
        <v>131000</v>
      </c>
      <c r="U23" s="18">
        <f>'C завтраками| Bed and breakfast'!U23</f>
        <v>131000</v>
      </c>
      <c r="V23" s="18">
        <f>'C завтраками| Bed and breakfast'!V23</f>
        <v>129500</v>
      </c>
      <c r="W23" s="18">
        <f>'C завтраками| Bed and breakfast'!W23</f>
        <v>129500</v>
      </c>
      <c r="X23" s="18">
        <f>'C завтраками| Bed and breakfast'!X23</f>
        <v>125900</v>
      </c>
      <c r="Y23" s="18">
        <f>'C завтраками| Bed and breakfast'!Y23</f>
        <v>88450</v>
      </c>
      <c r="Z23" s="18">
        <f>'C завтраками| Bed and breakfast'!Z23</f>
        <v>82450</v>
      </c>
      <c r="AA23" s="18">
        <f>'C завтраками| Bed and breakfast'!AA23</f>
        <v>81750</v>
      </c>
      <c r="AB23" s="18">
        <f>'C завтраками| Bed and breakfast'!AB23</f>
        <v>81750</v>
      </c>
      <c r="AC23" s="18">
        <f>'C завтраками| Bed and breakfast'!AC23</f>
        <v>81750</v>
      </c>
      <c r="AD23" s="18">
        <f>'C завтраками| Bed and breakfast'!AD23</f>
        <v>81050</v>
      </c>
      <c r="AE23" s="18">
        <f>'C завтраками| Bed and breakfast'!AE23</f>
        <v>81050</v>
      </c>
      <c r="AF23" s="18">
        <f>'C завтраками| Bed and breakfast'!AF23</f>
        <v>78450</v>
      </c>
      <c r="AG23" s="18">
        <f>'C завтраками| Bed and breakfast'!AG23</f>
        <v>78450</v>
      </c>
      <c r="AH23" s="18">
        <f>'C завтраками| Bed and breakfast'!AH23</f>
        <v>78450</v>
      </c>
      <c r="AI23" s="18">
        <f>'C завтраками| Bed and breakfast'!AI23</f>
        <v>78450</v>
      </c>
      <c r="AJ23" s="18">
        <f>'C завтраками| Bed and breakfast'!AJ23</f>
        <v>81250</v>
      </c>
      <c r="AK23" s="18">
        <f>'C завтраками| Bed and breakfast'!AK23</f>
        <v>81250</v>
      </c>
      <c r="AL23" s="18">
        <f>'C завтраками| Bed and breakfast'!AL23</f>
        <v>83950</v>
      </c>
      <c r="AM23" s="18">
        <f>'C завтраками| Bed and breakfast'!AM23</f>
        <v>83950</v>
      </c>
      <c r="AN23" s="18">
        <f>'C завтраками| Bed and breakfast'!AN23</f>
        <v>86950</v>
      </c>
      <c r="AO23" s="18">
        <f>'C завтраками| Bed and breakfast'!AO23</f>
        <v>86950</v>
      </c>
      <c r="AP23" s="18">
        <f>'C завтраками| Bed and breakfast'!AP23</f>
        <v>83950</v>
      </c>
      <c r="AQ23" s="18">
        <f>'C завтраками| Bed and breakfast'!AQ23</f>
        <v>83950</v>
      </c>
      <c r="AR23" s="18">
        <f>'C завтраками| Bed and breakfast'!AR23</f>
        <v>85450</v>
      </c>
      <c r="AS23" s="18">
        <f>'C завтраками| Bed and breakfast'!AS23</f>
        <v>85450</v>
      </c>
      <c r="AT23" s="18">
        <f>'C завтраками| Bed and breakfast'!AT23</f>
        <v>85450</v>
      </c>
      <c r="AU23" s="18">
        <f>'C завтраками| Bed and breakfast'!AU23</f>
        <v>85450</v>
      </c>
      <c r="AV23" s="18">
        <f>'C завтраками| Bed and breakfast'!AV23</f>
        <v>85450</v>
      </c>
      <c r="AW23" s="18">
        <f>'C завтраками| Bed and breakfast'!AW23</f>
        <v>85450</v>
      </c>
      <c r="AX23" s="18">
        <f>'C завтраками| Bed and breakfast'!AX23</f>
        <v>86950</v>
      </c>
      <c r="AY23" s="18">
        <f>'C завтраками| Bed and breakfast'!AY23</f>
        <v>86950</v>
      </c>
      <c r="AZ23" s="18">
        <f>'C завтраками| Bed and breakfast'!AZ23</f>
        <v>86950</v>
      </c>
      <c r="BA23" s="18">
        <f>'C завтраками| Bed and breakfast'!BA23</f>
        <v>83950</v>
      </c>
      <c r="BB23" s="18">
        <f>'C завтраками| Bed and breakfast'!BB23</f>
        <v>83950</v>
      </c>
      <c r="BC23" s="18">
        <f>'C завтраками| Bed and breakfast'!BC23</f>
        <v>83950</v>
      </c>
      <c r="BD23" s="18">
        <f>'C завтраками| Bed and breakfast'!BD23</f>
        <v>83950</v>
      </c>
      <c r="BE23" s="18">
        <f>'C завтраками| Bed and breakfast'!BE23</f>
        <v>83950</v>
      </c>
      <c r="BF23" s="18">
        <f>'C завтраками| Bed and breakfast'!BF23</f>
        <v>85450</v>
      </c>
      <c r="BG23" s="18">
        <f>'C завтраками| Bed and breakfast'!BG23</f>
        <v>85450</v>
      </c>
      <c r="BH23" s="18">
        <f>'C завтраками| Bed and breakfast'!BH23</f>
        <v>85450</v>
      </c>
      <c r="BI23" s="18">
        <f>'C завтраками| Bed and breakfast'!BI23</f>
        <v>88450</v>
      </c>
      <c r="BJ23" s="18">
        <f>'C завтраками| Bed and breakfast'!BJ23</f>
        <v>88450</v>
      </c>
      <c r="BK23" s="18">
        <f>'C завтраками| Bed and breakfast'!BK23</f>
        <v>88450</v>
      </c>
      <c r="BL23" s="18">
        <f>'C завтраками| Bed and breakfast'!BL23</f>
        <v>88450</v>
      </c>
      <c r="BM23" s="18">
        <f>'C завтраками| Bed and breakfast'!BM23</f>
        <v>88450</v>
      </c>
      <c r="BN23" s="18">
        <f>'C завтраками| Bed and breakfast'!BN23</f>
        <v>88450</v>
      </c>
      <c r="BO23" s="18">
        <f>'C завтраками| Bed and breakfast'!BO23</f>
        <v>90850</v>
      </c>
      <c r="BP23" s="18">
        <f>'C завтраками| Bed and breakfast'!BP23</f>
        <v>90850</v>
      </c>
      <c r="BQ23" s="18">
        <f>'C завтраками| Bed and breakfast'!BQ23</f>
        <v>94750</v>
      </c>
      <c r="BR23" s="18">
        <f>'C завтраками| Bed and breakfast'!BR23</f>
        <v>97250</v>
      </c>
      <c r="BS23" s="18">
        <f>'C завтраками| Bed and breakfast'!BS23</f>
        <v>97250</v>
      </c>
      <c r="BT23" s="18">
        <f>'C завтраками| Bed and breakfast'!BT23</f>
        <v>97250</v>
      </c>
      <c r="BU23" s="18">
        <f>'C завтраками| Bed and breakfast'!BU23</f>
        <v>97250</v>
      </c>
      <c r="BV23" s="18">
        <f>'C завтраками| Bed and breakfast'!BV23</f>
        <v>97250</v>
      </c>
      <c r="BW23" s="18">
        <f>'C завтраками| Bed and breakfast'!BW23</f>
        <v>88450</v>
      </c>
      <c r="BX23" s="18">
        <f>'C завтраками| Bed and breakfast'!BX23</f>
        <v>83950</v>
      </c>
      <c r="BY23" s="18">
        <f>'C завтраками| Bed and breakfast'!BY23</f>
        <v>83950</v>
      </c>
      <c r="BZ23" s="18">
        <f>'C завтраками| Bed and breakfast'!BZ23</f>
        <v>82450</v>
      </c>
      <c r="CA23" s="18">
        <f>'C завтраками| Bed and breakfast'!CA23</f>
        <v>82450</v>
      </c>
      <c r="CB23" s="18">
        <f>'C завтраками| Bed and breakfast'!CB23</f>
        <v>82450</v>
      </c>
      <c r="CC23" s="18">
        <f>'C завтраками| Bed and breakfast'!CC23</f>
        <v>83950</v>
      </c>
      <c r="CD23" s="18">
        <f>'C завтраками| Bed and breakfast'!CD23</f>
        <v>83950</v>
      </c>
      <c r="CE23" s="18">
        <f>'C завтраками| Bed and breakfast'!CE23</f>
        <v>83950</v>
      </c>
      <c r="CF23" s="18">
        <f>'C завтраками| Bed and breakfast'!CF23</f>
        <v>80350</v>
      </c>
      <c r="CG23" s="18">
        <f>'C завтраками| Bed and breakfast'!CG23</f>
        <v>67150</v>
      </c>
      <c r="CH23" s="18">
        <f>'C завтраками| Bed and breakfast'!CH23</f>
        <v>67150</v>
      </c>
      <c r="CI23" s="18">
        <f>'C завтраками| Bed and breakfast'!CI23</f>
        <v>67150</v>
      </c>
      <c r="CJ23" s="18">
        <f>'C завтраками| Bed and breakfast'!CJ23</f>
        <v>67150</v>
      </c>
      <c r="CK23" s="18">
        <f>'C завтраками| Bed and breakfast'!CK23</f>
        <v>67150</v>
      </c>
      <c r="CL23" s="18">
        <f>'C завтраками| Bed and breakfast'!CL23</f>
        <v>67150</v>
      </c>
      <c r="CM23" s="18">
        <f>'C завтраками| Bed and breakfast'!CM23</f>
        <v>67150</v>
      </c>
      <c r="CN23" s="18">
        <f>'C завтраками| Bed and breakfast'!CN23</f>
        <v>67150</v>
      </c>
      <c r="CO23" s="18">
        <f>'C завтраками| Bed and breakfast'!CO23</f>
        <v>67150</v>
      </c>
      <c r="CP23" s="18">
        <f>'C завтраками| Bed and breakfast'!CP23</f>
        <v>66450</v>
      </c>
      <c r="CQ23" s="18">
        <f>'C завтраками| Bed and breakfast'!CQ23</f>
        <v>66450</v>
      </c>
      <c r="CR23" s="18">
        <f>'C завтраками| Bed and breakfast'!CR23</f>
        <v>66450</v>
      </c>
      <c r="CS23" s="18">
        <f>'C завтраками| Bed and breakfast'!CS23</f>
        <v>65750</v>
      </c>
      <c r="CT23" s="18">
        <f>'C завтраками| Bed and breakfast'!CT23</f>
        <v>65750</v>
      </c>
      <c r="CU23" s="18">
        <f>'C завтраками| Bed and breakfast'!CU23</f>
        <v>65750</v>
      </c>
      <c r="CV23" s="18">
        <f>'C завтраками| Bed and breakfast'!CV23</f>
        <v>65750</v>
      </c>
      <c r="CW23" s="18">
        <f>'C завтраками| Bed and breakfast'!CW23</f>
        <v>65750</v>
      </c>
      <c r="CX23" s="18">
        <f>'C завтраками| Bed and breakfast'!CX23</f>
        <v>65750</v>
      </c>
      <c r="CY23" s="18">
        <f>'C завтраками| Bed and breakfast'!CY23</f>
        <v>65750</v>
      </c>
      <c r="CZ23" s="18">
        <f>'C завтраками| Bed and breakfast'!CZ23</f>
        <v>65050</v>
      </c>
      <c r="DA23" s="18">
        <f>'C завтраками| Bed and breakfast'!DA23</f>
        <v>65050</v>
      </c>
      <c r="DB23" s="18">
        <f>'C завтраками| Bed and breakfast'!DB23</f>
        <v>65050</v>
      </c>
      <c r="DC23" s="18">
        <f>'C завтраками| Bed and breakfast'!DC23</f>
        <v>59350</v>
      </c>
      <c r="DD23" s="18">
        <f>'C завтраками| Bed and breakfast'!DD23</f>
        <v>59350</v>
      </c>
      <c r="DE23" s="18">
        <f>'C завтраками| Bed and breakfast'!DE23</f>
        <v>59350</v>
      </c>
      <c r="DF23" s="18">
        <f>'C завтраками| Bed and breakfast'!DF23</f>
        <v>59350</v>
      </c>
      <c r="DG23" s="18">
        <f>'C завтраками| Bed and breakfast'!DG23</f>
        <v>59350</v>
      </c>
      <c r="DH23" s="18">
        <f>'C завтраками| Bed and breakfast'!DH23</f>
        <v>58850</v>
      </c>
      <c r="DI23" s="18">
        <f>'C завтраками| Bed and breakfast'!DI23</f>
        <v>58850</v>
      </c>
      <c r="DJ23" s="18">
        <f>'C завтраками| Bed and breakfast'!DJ23</f>
        <v>58850</v>
      </c>
      <c r="DK23" s="18">
        <f>'C завтраками| Bed and breakfast'!DK23</f>
        <v>58850</v>
      </c>
      <c r="DL23" s="18">
        <f>'C завтраками| Bed and breakfast'!DL23</f>
        <v>58850</v>
      </c>
      <c r="DM23" s="18">
        <f>'C завтраками| Bed and breakfast'!DM23</f>
        <v>58850</v>
      </c>
      <c r="DN23" s="18">
        <f>'C завтраками| Bed and breakfast'!DN23</f>
        <v>56850</v>
      </c>
      <c r="DO23" s="18">
        <f>'C завтраками| Bed and breakfast'!DO23</f>
        <v>56850</v>
      </c>
      <c r="DP23" s="18">
        <f>'C завтраками| Bed and breakfast'!DP23</f>
        <v>56850</v>
      </c>
      <c r="DQ23" s="18">
        <f>'C завтраками| Bed and breakfast'!DQ23</f>
        <v>56850</v>
      </c>
      <c r="DR23" s="18">
        <f>'C завтраками| Bed and breakfast'!DR23</f>
        <v>56850</v>
      </c>
      <c r="DS23" s="18">
        <f>'C завтраками| Bed and breakfast'!DS23</f>
        <v>57350</v>
      </c>
      <c r="DT23" s="18">
        <f>'C завтраками| Bed and breakfast'!DT23</f>
        <v>57350</v>
      </c>
      <c r="DU23" s="18">
        <f>'C завтраками| Bed and breakfast'!DU23</f>
        <v>56850</v>
      </c>
      <c r="DV23" s="18">
        <f>'C завтраками| Bed and breakfast'!DV23</f>
        <v>56850</v>
      </c>
      <c r="DW23" s="18">
        <f>'C завтраками| Bed and breakfast'!DW23</f>
        <v>56850</v>
      </c>
      <c r="DX23" s="18">
        <f>'C завтраками| Bed and breakfast'!DX23</f>
        <v>56850</v>
      </c>
      <c r="DY23" s="18">
        <f>'C завтраками| Bed and breakfast'!DY23</f>
        <v>56850</v>
      </c>
      <c r="DZ23" s="18">
        <f>'C завтраками| Bed and breakfast'!DZ23</f>
        <v>57350</v>
      </c>
      <c r="EA23" s="18">
        <f>'C завтраками| Bed and breakfast'!EA23</f>
        <v>57350</v>
      </c>
      <c r="EB23" s="18">
        <f>'C завтраками| Bed and breakfast'!EB23</f>
        <v>56850</v>
      </c>
      <c r="EC23" s="18">
        <f>'C завтраками| Bed and breakfast'!EC23</f>
        <v>56850</v>
      </c>
      <c r="ED23" s="18">
        <f>'C завтраками| Bed and breakfast'!ED23</f>
        <v>56850</v>
      </c>
      <c r="EE23" s="18">
        <f>'C завтраками| Bed and breakfast'!EE23</f>
        <v>56850</v>
      </c>
      <c r="EF23" s="18">
        <f>'C завтраками| Bed and breakfast'!EF23</f>
        <v>57850</v>
      </c>
    </row>
    <row r="24" spans="1:136" hidden="1">
      <c r="A24" s="16" t="s">
        <v>11</v>
      </c>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row>
    <row r="25" spans="1:136" hidden="1">
      <c r="A25" s="17" t="s">
        <v>12</v>
      </c>
      <c r="B25" s="18">
        <f>'C завтраками| Bed and breakfast'!B25</f>
        <v>0</v>
      </c>
      <c r="C25" s="18">
        <f>'C завтраками| Bed and breakfast'!C25</f>
        <v>0</v>
      </c>
      <c r="D25" s="18">
        <f>'C завтраками| Bed and breakfast'!D25</f>
        <v>0</v>
      </c>
      <c r="E25" s="18">
        <f>'C завтраками| Bed and breakfast'!E25</f>
        <v>0</v>
      </c>
      <c r="F25" s="18">
        <f>'C завтраками| Bed and breakfast'!F25</f>
        <v>0</v>
      </c>
      <c r="G25" s="18">
        <f>'C завтраками| Bed and breakfast'!G25</f>
        <v>0</v>
      </c>
      <c r="H25" s="18">
        <f>'C завтраками| Bed and breakfast'!H25</f>
        <v>0</v>
      </c>
      <c r="I25" s="18">
        <f>'C завтраками| Bed and breakfast'!I25</f>
        <v>0</v>
      </c>
      <c r="J25" s="18">
        <f>'C завтраками| Bed and breakfast'!J25</f>
        <v>0</v>
      </c>
      <c r="K25" s="18">
        <f>'C завтраками| Bed and breakfast'!K25</f>
        <v>0</v>
      </c>
      <c r="L25" s="18">
        <f>'C завтраками| Bed and breakfast'!L25</f>
        <v>0</v>
      </c>
      <c r="M25" s="18">
        <f>'C завтраками| Bed and breakfast'!M25</f>
        <v>0</v>
      </c>
      <c r="N25" s="18">
        <f>'C завтраками| Bed and breakfast'!N25</f>
        <v>0</v>
      </c>
      <c r="O25" s="18">
        <f>'C завтраками| Bed and breakfast'!O25</f>
        <v>0</v>
      </c>
      <c r="P25" s="18">
        <f>'C завтраками| Bed and breakfast'!P25</f>
        <v>0</v>
      </c>
      <c r="Q25" s="18">
        <f>'C завтраками| Bed and breakfast'!Q25</f>
        <v>0</v>
      </c>
      <c r="R25" s="18">
        <f>'C завтраками| Bed and breakfast'!R25</f>
        <v>0</v>
      </c>
      <c r="S25" s="18">
        <f>'C завтраками| Bed and breakfast'!S25</f>
        <v>0</v>
      </c>
      <c r="T25" s="18">
        <f>'C завтраками| Bed and breakfast'!T25</f>
        <v>0</v>
      </c>
      <c r="U25" s="18">
        <f>'C завтраками| Bed and breakfast'!U25</f>
        <v>0</v>
      </c>
      <c r="V25" s="18">
        <f>'C завтраками| Bed and breakfast'!V25</f>
        <v>0</v>
      </c>
      <c r="W25" s="18">
        <f>'C завтраками| Bed and breakfast'!W25</f>
        <v>0</v>
      </c>
      <c r="X25" s="18">
        <f>'C завтраками| Bed and breakfast'!X25</f>
        <v>0</v>
      </c>
      <c r="Y25" s="18">
        <f>'C завтраками| Bed and breakfast'!Y25</f>
        <v>0</v>
      </c>
      <c r="Z25" s="18">
        <f>'C завтраками| Bed and breakfast'!Z25</f>
        <v>0</v>
      </c>
      <c r="AA25" s="18">
        <f>'C завтраками| Bed and breakfast'!AA25</f>
        <v>0</v>
      </c>
      <c r="AB25" s="18">
        <f>'C завтраками| Bed and breakfast'!AB25</f>
        <v>0</v>
      </c>
      <c r="AC25" s="18">
        <f>'C завтраками| Bed and breakfast'!AC25</f>
        <v>0</v>
      </c>
      <c r="AD25" s="18">
        <f>'C завтраками| Bed and breakfast'!AD25</f>
        <v>0</v>
      </c>
      <c r="AE25" s="18">
        <f>'C завтраками| Bed and breakfast'!AE25</f>
        <v>0</v>
      </c>
      <c r="AF25" s="18">
        <f>'C завтраками| Bed and breakfast'!AF25</f>
        <v>0</v>
      </c>
      <c r="AG25" s="18">
        <f>'C завтраками| Bed and breakfast'!AG25</f>
        <v>0</v>
      </c>
      <c r="AH25" s="18">
        <f>'C завтраками| Bed and breakfast'!AH25</f>
        <v>0</v>
      </c>
      <c r="AI25" s="18">
        <f>'C завтраками| Bed and breakfast'!AI25</f>
        <v>0</v>
      </c>
      <c r="AJ25" s="18">
        <f>'C завтраками| Bed and breakfast'!AJ25</f>
        <v>0</v>
      </c>
      <c r="AK25" s="18">
        <f>'C завтраками| Bed and breakfast'!AK25</f>
        <v>0</v>
      </c>
      <c r="AL25" s="18">
        <f>'C завтраками| Bed and breakfast'!AL25</f>
        <v>0</v>
      </c>
      <c r="AM25" s="18">
        <f>'C завтраками| Bed and breakfast'!AM25</f>
        <v>0</v>
      </c>
      <c r="AN25" s="18">
        <f>'C завтраками| Bed and breakfast'!AN25</f>
        <v>0</v>
      </c>
      <c r="AO25" s="18">
        <f>'C завтраками| Bed and breakfast'!AO25</f>
        <v>0</v>
      </c>
      <c r="AP25" s="18">
        <f>'C завтраками| Bed and breakfast'!AP25</f>
        <v>0</v>
      </c>
      <c r="AQ25" s="18">
        <f>'C завтраками| Bed and breakfast'!AQ25</f>
        <v>0</v>
      </c>
      <c r="AR25" s="18">
        <f>'C завтраками| Bed and breakfast'!AR25</f>
        <v>0</v>
      </c>
      <c r="AS25" s="18">
        <f>'C завтраками| Bed and breakfast'!AS25</f>
        <v>0</v>
      </c>
      <c r="AT25" s="18">
        <f>'C завтраками| Bed and breakfast'!AT25</f>
        <v>0</v>
      </c>
      <c r="AU25" s="18">
        <f>'C завтраками| Bed and breakfast'!AU25</f>
        <v>0</v>
      </c>
      <c r="AV25" s="18">
        <f>'C завтраками| Bed and breakfast'!AV25</f>
        <v>0</v>
      </c>
      <c r="AW25" s="18">
        <f>'C завтраками| Bed and breakfast'!AW25</f>
        <v>0</v>
      </c>
      <c r="AX25" s="18">
        <f>'C завтраками| Bed and breakfast'!AX25</f>
        <v>0</v>
      </c>
      <c r="AY25" s="18">
        <f>'C завтраками| Bed and breakfast'!AY25</f>
        <v>0</v>
      </c>
      <c r="AZ25" s="18">
        <f>'C завтраками| Bed and breakfast'!AZ25</f>
        <v>0</v>
      </c>
      <c r="BA25" s="18">
        <f>'C завтраками| Bed and breakfast'!BA25</f>
        <v>0</v>
      </c>
      <c r="BB25" s="18">
        <f>'C завтраками| Bed and breakfast'!BB25</f>
        <v>0</v>
      </c>
      <c r="BC25" s="18">
        <f>'C завтраками| Bed and breakfast'!BC25</f>
        <v>0</v>
      </c>
      <c r="BD25" s="18">
        <f>'C завтраками| Bed and breakfast'!BD25</f>
        <v>0</v>
      </c>
      <c r="BE25" s="18">
        <f>'C завтраками| Bed and breakfast'!BE25</f>
        <v>0</v>
      </c>
      <c r="BF25" s="18">
        <f>'C завтраками| Bed and breakfast'!BF25</f>
        <v>0</v>
      </c>
      <c r="BG25" s="18">
        <f>'C завтраками| Bed and breakfast'!BG25</f>
        <v>0</v>
      </c>
      <c r="BH25" s="18">
        <f>'C завтраками| Bed and breakfast'!BH25</f>
        <v>0</v>
      </c>
      <c r="BI25" s="18">
        <f>'C завтраками| Bed and breakfast'!BI25</f>
        <v>0</v>
      </c>
      <c r="BJ25" s="18">
        <f>'C завтраками| Bed and breakfast'!BJ25</f>
        <v>0</v>
      </c>
      <c r="BK25" s="18">
        <f>'C завтраками| Bed and breakfast'!BK25</f>
        <v>0</v>
      </c>
      <c r="BL25" s="18">
        <f>'C завтраками| Bed and breakfast'!BL25</f>
        <v>0</v>
      </c>
      <c r="BM25" s="18">
        <f>'C завтраками| Bed and breakfast'!BM25</f>
        <v>0</v>
      </c>
      <c r="BN25" s="18">
        <f>'C завтраками| Bed and breakfast'!BN25</f>
        <v>0</v>
      </c>
      <c r="BO25" s="18">
        <f>'C завтраками| Bed and breakfast'!BO25</f>
        <v>0</v>
      </c>
      <c r="BP25" s="18">
        <f>'C завтраками| Bed and breakfast'!BP25</f>
        <v>0</v>
      </c>
      <c r="BQ25" s="18">
        <f>'C завтраками| Bed and breakfast'!BQ25</f>
        <v>0</v>
      </c>
      <c r="BR25" s="18">
        <f>'C завтраками| Bed and breakfast'!BR25</f>
        <v>0</v>
      </c>
      <c r="BS25" s="18">
        <f>'C завтраками| Bed and breakfast'!BS25</f>
        <v>0</v>
      </c>
      <c r="BT25" s="18">
        <f>'C завтраками| Bed and breakfast'!BT25</f>
        <v>0</v>
      </c>
      <c r="BU25" s="18">
        <f>'C завтраками| Bed and breakfast'!BU25</f>
        <v>0</v>
      </c>
      <c r="BV25" s="18">
        <f>'C завтраками| Bed and breakfast'!BV25</f>
        <v>0</v>
      </c>
      <c r="BW25" s="18">
        <f>'C завтраками| Bed and breakfast'!BW25</f>
        <v>0</v>
      </c>
      <c r="BX25" s="18">
        <f>'C завтраками| Bed and breakfast'!BX25</f>
        <v>0</v>
      </c>
      <c r="BY25" s="18">
        <f>'C завтраками| Bed and breakfast'!BY25</f>
        <v>0</v>
      </c>
      <c r="BZ25" s="18">
        <f>'C завтраками| Bed and breakfast'!BZ25</f>
        <v>0</v>
      </c>
      <c r="CA25" s="18">
        <f>'C завтраками| Bed and breakfast'!CA25</f>
        <v>0</v>
      </c>
      <c r="CB25" s="18">
        <f>'C завтраками| Bed and breakfast'!CB25</f>
        <v>0</v>
      </c>
      <c r="CC25" s="18">
        <f>'C завтраками| Bed and breakfast'!CC25</f>
        <v>0</v>
      </c>
      <c r="CD25" s="18">
        <f>'C завтраками| Bed and breakfast'!CD25</f>
        <v>0</v>
      </c>
      <c r="CE25" s="18">
        <f>'C завтраками| Bed and breakfast'!CE25</f>
        <v>0</v>
      </c>
      <c r="CF25" s="18">
        <f>'C завтраками| Bed and breakfast'!CF25</f>
        <v>0</v>
      </c>
      <c r="CG25" s="18">
        <f>'C завтраками| Bed and breakfast'!CG25</f>
        <v>0</v>
      </c>
      <c r="CH25" s="18">
        <f>'C завтраками| Bed and breakfast'!CH25</f>
        <v>0</v>
      </c>
      <c r="CI25" s="18">
        <f>'C завтраками| Bed and breakfast'!CI25</f>
        <v>0</v>
      </c>
      <c r="CJ25" s="18">
        <f>'C завтраками| Bed and breakfast'!CJ25</f>
        <v>0</v>
      </c>
      <c r="CK25" s="18">
        <f>'C завтраками| Bed and breakfast'!CK25</f>
        <v>0</v>
      </c>
      <c r="CL25" s="18">
        <f>'C завтраками| Bed and breakfast'!CL25</f>
        <v>0</v>
      </c>
      <c r="CM25" s="18">
        <f>'C завтраками| Bed and breakfast'!CM25</f>
        <v>0</v>
      </c>
      <c r="CN25" s="18">
        <f>'C завтраками| Bed and breakfast'!CN25</f>
        <v>0</v>
      </c>
      <c r="CO25" s="18">
        <f>'C завтраками| Bed and breakfast'!CO25</f>
        <v>0</v>
      </c>
      <c r="CP25" s="18">
        <f>'C завтраками| Bed and breakfast'!CP25</f>
        <v>0</v>
      </c>
      <c r="CQ25" s="18">
        <f>'C завтраками| Bed and breakfast'!CQ25</f>
        <v>0</v>
      </c>
      <c r="CR25" s="18">
        <f>'C завтраками| Bed and breakfast'!CR25</f>
        <v>0</v>
      </c>
      <c r="CS25" s="18">
        <f>'C завтраками| Bed and breakfast'!CS25</f>
        <v>0</v>
      </c>
      <c r="CT25" s="18">
        <f>'C завтраками| Bed and breakfast'!CT25</f>
        <v>0</v>
      </c>
      <c r="CU25" s="18">
        <f>'C завтраками| Bed and breakfast'!CU25</f>
        <v>0</v>
      </c>
      <c r="CV25" s="18">
        <f>'C завтраками| Bed and breakfast'!CV25</f>
        <v>0</v>
      </c>
      <c r="CW25" s="18">
        <f>'C завтраками| Bed and breakfast'!CW25</f>
        <v>0</v>
      </c>
      <c r="CX25" s="18">
        <f>'C завтраками| Bed and breakfast'!CX25</f>
        <v>0</v>
      </c>
      <c r="CY25" s="18">
        <f>'C завтраками| Bed and breakfast'!CY25</f>
        <v>0</v>
      </c>
      <c r="CZ25" s="18">
        <f>'C завтраками| Bed and breakfast'!CZ25</f>
        <v>0</v>
      </c>
      <c r="DA25" s="18">
        <f>'C завтраками| Bed and breakfast'!DA25</f>
        <v>0</v>
      </c>
      <c r="DB25" s="18">
        <f>'C завтраками| Bed and breakfast'!DB25</f>
        <v>0</v>
      </c>
      <c r="DC25" s="18">
        <f>'C завтраками| Bed and breakfast'!DC25</f>
        <v>0</v>
      </c>
      <c r="DD25" s="18">
        <f>'C завтраками| Bed and breakfast'!DD25</f>
        <v>0</v>
      </c>
      <c r="DE25" s="18">
        <f>'C завтраками| Bed and breakfast'!DE25</f>
        <v>0</v>
      </c>
      <c r="DF25" s="18">
        <f>'C завтраками| Bed and breakfast'!DF25</f>
        <v>0</v>
      </c>
      <c r="DG25" s="18">
        <f>'C завтраками| Bed and breakfast'!DG25</f>
        <v>0</v>
      </c>
      <c r="DH25" s="18">
        <f>'C завтраками| Bed and breakfast'!DH25</f>
        <v>0</v>
      </c>
      <c r="DI25" s="18">
        <f>'C завтраками| Bed and breakfast'!DI25</f>
        <v>0</v>
      </c>
      <c r="DJ25" s="18">
        <f>'C завтраками| Bed and breakfast'!DJ25</f>
        <v>0</v>
      </c>
      <c r="DK25" s="18">
        <f>'C завтраками| Bed and breakfast'!DK25</f>
        <v>0</v>
      </c>
      <c r="DL25" s="18">
        <f>'C завтраками| Bed and breakfast'!DL25</f>
        <v>0</v>
      </c>
      <c r="DM25" s="18">
        <f>'C завтраками| Bed and breakfast'!DM25</f>
        <v>0</v>
      </c>
      <c r="DN25" s="18">
        <f>'C завтраками| Bed and breakfast'!DN25</f>
        <v>0</v>
      </c>
      <c r="DO25" s="18">
        <f>'C завтраками| Bed and breakfast'!DO25</f>
        <v>0</v>
      </c>
      <c r="DP25" s="18">
        <f>'C завтраками| Bed and breakfast'!DP25</f>
        <v>0</v>
      </c>
      <c r="DQ25" s="18">
        <f>'C завтраками| Bed and breakfast'!DQ25</f>
        <v>0</v>
      </c>
      <c r="DR25" s="18">
        <f>'C завтраками| Bed and breakfast'!DR25</f>
        <v>0</v>
      </c>
      <c r="DS25" s="18">
        <f>'C завтраками| Bed and breakfast'!DS25</f>
        <v>0</v>
      </c>
      <c r="DT25" s="18">
        <f>'C завтраками| Bed and breakfast'!DT25</f>
        <v>0</v>
      </c>
      <c r="DU25" s="18">
        <f>'C завтраками| Bed and breakfast'!DU25</f>
        <v>0</v>
      </c>
      <c r="DV25" s="18">
        <f>'C завтраками| Bed and breakfast'!DV25</f>
        <v>0</v>
      </c>
      <c r="DW25" s="18">
        <f>'C завтраками| Bed and breakfast'!DW25</f>
        <v>0</v>
      </c>
      <c r="DX25" s="18">
        <f>'C завтраками| Bed and breakfast'!DX25</f>
        <v>0</v>
      </c>
      <c r="DY25" s="18">
        <f>'C завтраками| Bed and breakfast'!DY25</f>
        <v>0</v>
      </c>
      <c r="DZ25" s="18">
        <f>'C завтраками| Bed and breakfast'!DZ25</f>
        <v>0</v>
      </c>
      <c r="EA25" s="18">
        <f>'C завтраками| Bed and breakfast'!EA25</f>
        <v>0</v>
      </c>
      <c r="EB25" s="18">
        <f>'C завтраками| Bed and breakfast'!EB25</f>
        <v>0</v>
      </c>
      <c r="EC25" s="18">
        <f>'C завтраками| Bed and breakfast'!EC25</f>
        <v>0</v>
      </c>
      <c r="ED25" s="18">
        <f>'C завтраками| Bed and breakfast'!ED25</f>
        <v>0</v>
      </c>
      <c r="EE25" s="18">
        <f>'C завтраками| Bed and breakfast'!EE25</f>
        <v>0</v>
      </c>
      <c r="EF25" s="18">
        <f>'C завтраками| Bed and breakfast'!EF25</f>
        <v>0</v>
      </c>
    </row>
    <row r="26" spans="1:136" ht="26.25" customHeight="1">
      <c r="A26" s="27" t="s">
        <v>41</v>
      </c>
    </row>
    <row r="27" spans="1:136" s="190" customFormat="1" ht="21.75" customHeight="1">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9">
        <f t="shared" si="0"/>
        <v>46020</v>
      </c>
      <c r="O27" s="9">
        <f t="shared" si="0"/>
        <v>46021</v>
      </c>
      <c r="P27" s="9">
        <f t="shared" si="0"/>
        <v>46022</v>
      </c>
      <c r="Q27" s="9">
        <f t="shared" si="0"/>
        <v>46023</v>
      </c>
      <c r="R27" s="9">
        <f t="shared" si="0"/>
        <v>46024</v>
      </c>
      <c r="S27" s="9">
        <f t="shared" si="0"/>
        <v>46025</v>
      </c>
      <c r="T27" s="9">
        <f t="shared" si="0"/>
        <v>46026</v>
      </c>
      <c r="U27" s="9">
        <f t="shared" si="0"/>
        <v>46027</v>
      </c>
      <c r="V27" s="9">
        <f t="shared" si="0"/>
        <v>46028</v>
      </c>
      <c r="W27" s="9">
        <f t="shared" si="0"/>
        <v>46029</v>
      </c>
      <c r="X27" s="9">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9">
        <f t="shared" si="3"/>
        <v>46020</v>
      </c>
      <c r="O28" s="9">
        <f t="shared" si="3"/>
        <v>46021</v>
      </c>
      <c r="P28" s="9">
        <f t="shared" si="3"/>
        <v>46022</v>
      </c>
      <c r="Q28" s="9">
        <f t="shared" si="3"/>
        <v>46023</v>
      </c>
      <c r="R28" s="9">
        <f t="shared" si="3"/>
        <v>46024</v>
      </c>
      <c r="S28" s="9">
        <f t="shared" si="3"/>
        <v>46025</v>
      </c>
      <c r="T28" s="9">
        <f t="shared" si="3"/>
        <v>46026</v>
      </c>
      <c r="U28" s="9">
        <f t="shared" si="3"/>
        <v>46027</v>
      </c>
      <c r="V28" s="9">
        <f t="shared" si="3"/>
        <v>46028</v>
      </c>
      <c r="W28" s="9">
        <f t="shared" si="3"/>
        <v>46029</v>
      </c>
      <c r="X28" s="9">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30" t="s">
        <v>4</v>
      </c>
    </row>
    <row r="30" spans="1:136">
      <c r="A30" s="10">
        <v>1</v>
      </c>
      <c r="B30" s="18">
        <f t="shared" ref="B30:AG30" si="6">ROUNDUP(B8*0.82,)+25</f>
        <v>5765</v>
      </c>
      <c r="C30" s="18">
        <f t="shared" si="6"/>
        <v>5765</v>
      </c>
      <c r="D30" s="18">
        <f t="shared" si="6"/>
        <v>6011</v>
      </c>
      <c r="E30" s="18">
        <f t="shared" si="6"/>
        <v>6011</v>
      </c>
      <c r="F30" s="18">
        <f t="shared" si="6"/>
        <v>7733</v>
      </c>
      <c r="G30" s="18">
        <f t="shared" si="6"/>
        <v>7733</v>
      </c>
      <c r="H30" s="18">
        <f t="shared" si="6"/>
        <v>7733</v>
      </c>
      <c r="I30" s="18">
        <f t="shared" si="6"/>
        <v>8799</v>
      </c>
      <c r="J30" s="18">
        <f t="shared" si="6"/>
        <v>8799</v>
      </c>
      <c r="K30" s="18">
        <f t="shared" si="6"/>
        <v>9947</v>
      </c>
      <c r="L30" s="18">
        <f t="shared" si="6"/>
        <v>12079</v>
      </c>
      <c r="M30" s="18">
        <f t="shared" si="6"/>
        <v>10275</v>
      </c>
      <c r="N30" s="18">
        <f t="shared" si="6"/>
        <v>17163</v>
      </c>
      <c r="O30" s="18">
        <f t="shared" si="6"/>
        <v>21099</v>
      </c>
      <c r="P30" s="18">
        <f t="shared" si="6"/>
        <v>27495</v>
      </c>
      <c r="Q30" s="18">
        <f t="shared" si="6"/>
        <v>27495</v>
      </c>
      <c r="R30" s="18">
        <f t="shared" si="6"/>
        <v>26429</v>
      </c>
      <c r="S30" s="18">
        <f t="shared" si="6"/>
        <v>26429</v>
      </c>
      <c r="T30" s="18">
        <f t="shared" si="6"/>
        <v>29545</v>
      </c>
      <c r="U30" s="18">
        <f t="shared" si="6"/>
        <v>29545</v>
      </c>
      <c r="V30" s="18">
        <f t="shared" si="6"/>
        <v>28315</v>
      </c>
      <c r="W30" s="18">
        <f t="shared" si="6"/>
        <v>28315</v>
      </c>
      <c r="X30" s="18">
        <f t="shared" si="6"/>
        <v>25363</v>
      </c>
      <c r="Y30" s="18">
        <f t="shared" si="6"/>
        <v>19254</v>
      </c>
      <c r="Z30" s="18">
        <f t="shared" si="6"/>
        <v>14334</v>
      </c>
      <c r="AA30" s="18">
        <f t="shared" si="6"/>
        <v>13760</v>
      </c>
      <c r="AB30" s="18">
        <f t="shared" si="6"/>
        <v>13760</v>
      </c>
      <c r="AC30" s="18">
        <f t="shared" si="6"/>
        <v>13760</v>
      </c>
      <c r="AD30" s="18">
        <f t="shared" si="6"/>
        <v>13186</v>
      </c>
      <c r="AE30" s="18">
        <f t="shared" si="6"/>
        <v>13186</v>
      </c>
      <c r="AF30" s="18">
        <f t="shared" si="6"/>
        <v>11054</v>
      </c>
      <c r="AG30" s="18">
        <f t="shared" si="6"/>
        <v>11054</v>
      </c>
      <c r="AH30" s="18">
        <f t="shared" ref="AH30:CS30" si="7">ROUNDUP(AH8*0.82,)+25</f>
        <v>11054</v>
      </c>
      <c r="AI30" s="18">
        <f t="shared" si="7"/>
        <v>11054</v>
      </c>
      <c r="AJ30" s="18">
        <f t="shared" si="7"/>
        <v>13350</v>
      </c>
      <c r="AK30" s="18">
        <f t="shared" si="7"/>
        <v>13350</v>
      </c>
      <c r="AL30" s="18">
        <f t="shared" si="7"/>
        <v>15564</v>
      </c>
      <c r="AM30" s="18">
        <f t="shared" si="7"/>
        <v>15564</v>
      </c>
      <c r="AN30" s="18">
        <f t="shared" si="7"/>
        <v>18024</v>
      </c>
      <c r="AO30" s="18">
        <f t="shared" si="7"/>
        <v>18024</v>
      </c>
      <c r="AP30" s="18">
        <f t="shared" si="7"/>
        <v>15564</v>
      </c>
      <c r="AQ30" s="18">
        <f t="shared" si="7"/>
        <v>15564</v>
      </c>
      <c r="AR30" s="18">
        <f t="shared" si="7"/>
        <v>16794</v>
      </c>
      <c r="AS30" s="18">
        <f t="shared" si="7"/>
        <v>16794</v>
      </c>
      <c r="AT30" s="18">
        <f t="shared" si="7"/>
        <v>16794</v>
      </c>
      <c r="AU30" s="18">
        <f t="shared" si="7"/>
        <v>16794</v>
      </c>
      <c r="AV30" s="18">
        <f t="shared" si="7"/>
        <v>16794</v>
      </c>
      <c r="AW30" s="18">
        <f t="shared" si="7"/>
        <v>16794</v>
      </c>
      <c r="AX30" s="18">
        <f t="shared" si="7"/>
        <v>18024</v>
      </c>
      <c r="AY30" s="18">
        <f t="shared" si="7"/>
        <v>18024</v>
      </c>
      <c r="AZ30" s="18">
        <f t="shared" si="7"/>
        <v>18024</v>
      </c>
      <c r="BA30" s="18">
        <f t="shared" si="7"/>
        <v>15564</v>
      </c>
      <c r="BB30" s="18">
        <f t="shared" si="7"/>
        <v>15564</v>
      </c>
      <c r="BC30" s="18">
        <f t="shared" si="7"/>
        <v>15564</v>
      </c>
      <c r="BD30" s="18">
        <f t="shared" si="7"/>
        <v>15564</v>
      </c>
      <c r="BE30" s="18">
        <f t="shared" si="7"/>
        <v>15564</v>
      </c>
      <c r="BF30" s="18">
        <f t="shared" si="7"/>
        <v>16794</v>
      </c>
      <c r="BG30" s="18">
        <f t="shared" si="7"/>
        <v>16794</v>
      </c>
      <c r="BH30" s="18">
        <f t="shared" si="7"/>
        <v>16794</v>
      </c>
      <c r="BI30" s="18">
        <f t="shared" si="7"/>
        <v>19254</v>
      </c>
      <c r="BJ30" s="18">
        <f t="shared" si="7"/>
        <v>19254</v>
      </c>
      <c r="BK30" s="18">
        <f t="shared" si="7"/>
        <v>19254</v>
      </c>
      <c r="BL30" s="18">
        <f t="shared" si="7"/>
        <v>19254</v>
      </c>
      <c r="BM30" s="18">
        <f t="shared" si="7"/>
        <v>19254</v>
      </c>
      <c r="BN30" s="18">
        <f t="shared" si="7"/>
        <v>19254</v>
      </c>
      <c r="BO30" s="18">
        <f t="shared" si="7"/>
        <v>21222</v>
      </c>
      <c r="BP30" s="18">
        <f t="shared" si="7"/>
        <v>21222</v>
      </c>
      <c r="BQ30" s="18">
        <f t="shared" si="7"/>
        <v>24420</v>
      </c>
      <c r="BR30" s="18">
        <f t="shared" si="7"/>
        <v>26470</v>
      </c>
      <c r="BS30" s="18">
        <f t="shared" si="7"/>
        <v>26470</v>
      </c>
      <c r="BT30" s="18">
        <f t="shared" si="7"/>
        <v>26470</v>
      </c>
      <c r="BU30" s="18">
        <f t="shared" si="7"/>
        <v>26470</v>
      </c>
      <c r="BV30" s="18">
        <f t="shared" si="7"/>
        <v>26470</v>
      </c>
      <c r="BW30" s="18">
        <f t="shared" si="7"/>
        <v>19254</v>
      </c>
      <c r="BX30" s="18">
        <f t="shared" si="7"/>
        <v>15564</v>
      </c>
      <c r="BY30" s="18">
        <f t="shared" si="7"/>
        <v>15564</v>
      </c>
      <c r="BZ30" s="18">
        <f t="shared" si="7"/>
        <v>14334</v>
      </c>
      <c r="CA30" s="18">
        <f t="shared" si="7"/>
        <v>14334</v>
      </c>
      <c r="CB30" s="18">
        <f t="shared" si="7"/>
        <v>14334</v>
      </c>
      <c r="CC30" s="18">
        <f t="shared" si="7"/>
        <v>15564</v>
      </c>
      <c r="CD30" s="18">
        <f t="shared" si="7"/>
        <v>15564</v>
      </c>
      <c r="CE30" s="18">
        <f t="shared" si="7"/>
        <v>15564</v>
      </c>
      <c r="CF30" s="18">
        <f t="shared" si="7"/>
        <v>12612</v>
      </c>
      <c r="CG30" s="18">
        <f t="shared" si="7"/>
        <v>9988</v>
      </c>
      <c r="CH30" s="18">
        <f t="shared" si="7"/>
        <v>9988</v>
      </c>
      <c r="CI30" s="18">
        <f t="shared" si="7"/>
        <v>9988</v>
      </c>
      <c r="CJ30" s="18">
        <f t="shared" si="7"/>
        <v>9988</v>
      </c>
      <c r="CK30" s="18">
        <f t="shared" si="7"/>
        <v>9988</v>
      </c>
      <c r="CL30" s="18">
        <f t="shared" si="7"/>
        <v>9988</v>
      </c>
      <c r="CM30" s="18">
        <f t="shared" si="7"/>
        <v>9988</v>
      </c>
      <c r="CN30" s="18">
        <f t="shared" si="7"/>
        <v>9988</v>
      </c>
      <c r="CO30" s="18">
        <f t="shared" si="7"/>
        <v>9988</v>
      </c>
      <c r="CP30" s="18">
        <f t="shared" si="7"/>
        <v>9414</v>
      </c>
      <c r="CQ30" s="18">
        <f t="shared" si="7"/>
        <v>9414</v>
      </c>
      <c r="CR30" s="18">
        <f t="shared" si="7"/>
        <v>9414</v>
      </c>
      <c r="CS30" s="18">
        <f t="shared" si="7"/>
        <v>8840</v>
      </c>
      <c r="CT30" s="18">
        <f t="shared" ref="CT30:EF30" si="8">ROUNDUP(CT8*0.82,)+25</f>
        <v>8840</v>
      </c>
      <c r="CU30" s="18">
        <f t="shared" si="8"/>
        <v>8840</v>
      </c>
      <c r="CV30" s="18">
        <f t="shared" si="8"/>
        <v>8840</v>
      </c>
      <c r="CW30" s="18">
        <f t="shared" si="8"/>
        <v>8840</v>
      </c>
      <c r="CX30" s="18">
        <f t="shared" si="8"/>
        <v>8840</v>
      </c>
      <c r="CY30" s="18">
        <f t="shared" si="8"/>
        <v>8840</v>
      </c>
      <c r="CZ30" s="18">
        <f t="shared" si="8"/>
        <v>8266</v>
      </c>
      <c r="DA30" s="18">
        <f t="shared" si="8"/>
        <v>8266</v>
      </c>
      <c r="DB30" s="18">
        <f t="shared" si="8"/>
        <v>8266</v>
      </c>
      <c r="DC30" s="18">
        <f t="shared" si="8"/>
        <v>7692</v>
      </c>
      <c r="DD30" s="18">
        <f t="shared" si="8"/>
        <v>7692</v>
      </c>
      <c r="DE30" s="18">
        <f t="shared" si="8"/>
        <v>7692</v>
      </c>
      <c r="DF30" s="18">
        <f t="shared" si="8"/>
        <v>7692</v>
      </c>
      <c r="DG30" s="18">
        <f t="shared" si="8"/>
        <v>7692</v>
      </c>
      <c r="DH30" s="18">
        <f t="shared" si="8"/>
        <v>7282</v>
      </c>
      <c r="DI30" s="18">
        <f t="shared" si="8"/>
        <v>7282</v>
      </c>
      <c r="DJ30" s="18">
        <f t="shared" si="8"/>
        <v>7282</v>
      </c>
      <c r="DK30" s="18">
        <f t="shared" si="8"/>
        <v>7282</v>
      </c>
      <c r="DL30" s="18">
        <f t="shared" si="8"/>
        <v>7282</v>
      </c>
      <c r="DM30" s="18">
        <f t="shared" si="8"/>
        <v>7282</v>
      </c>
      <c r="DN30" s="18">
        <f t="shared" si="8"/>
        <v>5642</v>
      </c>
      <c r="DO30" s="18">
        <f t="shared" si="8"/>
        <v>5642</v>
      </c>
      <c r="DP30" s="18">
        <f t="shared" si="8"/>
        <v>5642</v>
      </c>
      <c r="DQ30" s="18">
        <f t="shared" si="8"/>
        <v>5642</v>
      </c>
      <c r="DR30" s="18">
        <f t="shared" si="8"/>
        <v>5642</v>
      </c>
      <c r="DS30" s="18">
        <f t="shared" si="8"/>
        <v>6052</v>
      </c>
      <c r="DT30" s="18">
        <f t="shared" si="8"/>
        <v>6052</v>
      </c>
      <c r="DU30" s="18">
        <f t="shared" si="8"/>
        <v>5642</v>
      </c>
      <c r="DV30" s="18">
        <f t="shared" si="8"/>
        <v>5642</v>
      </c>
      <c r="DW30" s="18">
        <f t="shared" si="8"/>
        <v>5642</v>
      </c>
      <c r="DX30" s="18">
        <f t="shared" si="8"/>
        <v>5642</v>
      </c>
      <c r="DY30" s="18">
        <f t="shared" si="8"/>
        <v>5642</v>
      </c>
      <c r="DZ30" s="18">
        <f t="shared" si="8"/>
        <v>6052</v>
      </c>
      <c r="EA30" s="18">
        <f t="shared" si="8"/>
        <v>6052</v>
      </c>
      <c r="EB30" s="18">
        <f t="shared" si="8"/>
        <v>5642</v>
      </c>
      <c r="EC30" s="18">
        <f t="shared" si="8"/>
        <v>5642</v>
      </c>
      <c r="ED30" s="18">
        <f t="shared" si="8"/>
        <v>5642</v>
      </c>
      <c r="EE30" s="18">
        <f t="shared" si="8"/>
        <v>5642</v>
      </c>
      <c r="EF30" s="18">
        <f t="shared" si="8"/>
        <v>6462</v>
      </c>
    </row>
    <row r="31" spans="1:136">
      <c r="A31" s="10">
        <v>2</v>
      </c>
      <c r="B31" s="18">
        <f t="shared" ref="B31:AG31" si="9">ROUNDUP(B9*0.82,)+25</f>
        <v>6995</v>
      </c>
      <c r="C31" s="18">
        <f t="shared" si="9"/>
        <v>6995</v>
      </c>
      <c r="D31" s="18">
        <f t="shared" si="9"/>
        <v>7241</v>
      </c>
      <c r="E31" s="18">
        <f t="shared" si="9"/>
        <v>7241</v>
      </c>
      <c r="F31" s="18">
        <f t="shared" si="9"/>
        <v>8963</v>
      </c>
      <c r="G31" s="18">
        <f t="shared" si="9"/>
        <v>8963</v>
      </c>
      <c r="H31" s="18">
        <f t="shared" si="9"/>
        <v>8963</v>
      </c>
      <c r="I31" s="18">
        <f t="shared" si="9"/>
        <v>10029</v>
      </c>
      <c r="J31" s="18">
        <f t="shared" si="9"/>
        <v>10029</v>
      </c>
      <c r="K31" s="18">
        <f t="shared" si="9"/>
        <v>11177</v>
      </c>
      <c r="L31" s="18">
        <f t="shared" si="9"/>
        <v>13309</v>
      </c>
      <c r="M31" s="18">
        <f t="shared" si="9"/>
        <v>11505</v>
      </c>
      <c r="N31" s="18">
        <f t="shared" si="9"/>
        <v>18803</v>
      </c>
      <c r="O31" s="18">
        <f t="shared" si="9"/>
        <v>22739</v>
      </c>
      <c r="P31" s="18">
        <f t="shared" si="9"/>
        <v>29135</v>
      </c>
      <c r="Q31" s="18">
        <f t="shared" si="9"/>
        <v>29135</v>
      </c>
      <c r="R31" s="18">
        <f t="shared" si="9"/>
        <v>28069</v>
      </c>
      <c r="S31" s="18">
        <f t="shared" si="9"/>
        <v>28069</v>
      </c>
      <c r="T31" s="18">
        <f t="shared" si="9"/>
        <v>31185</v>
      </c>
      <c r="U31" s="18">
        <f t="shared" si="9"/>
        <v>31185</v>
      </c>
      <c r="V31" s="18">
        <f t="shared" si="9"/>
        <v>29955</v>
      </c>
      <c r="W31" s="18">
        <f t="shared" si="9"/>
        <v>29955</v>
      </c>
      <c r="X31" s="18">
        <f t="shared" si="9"/>
        <v>27003</v>
      </c>
      <c r="Y31" s="18">
        <f t="shared" si="9"/>
        <v>20771</v>
      </c>
      <c r="Z31" s="18">
        <f t="shared" si="9"/>
        <v>15851</v>
      </c>
      <c r="AA31" s="18">
        <f t="shared" si="9"/>
        <v>15277</v>
      </c>
      <c r="AB31" s="18">
        <f t="shared" si="9"/>
        <v>15277</v>
      </c>
      <c r="AC31" s="18">
        <f t="shared" si="9"/>
        <v>15277</v>
      </c>
      <c r="AD31" s="18">
        <f t="shared" si="9"/>
        <v>14703</v>
      </c>
      <c r="AE31" s="18">
        <f t="shared" si="9"/>
        <v>14703</v>
      </c>
      <c r="AF31" s="18">
        <f t="shared" si="9"/>
        <v>12571</v>
      </c>
      <c r="AG31" s="18">
        <f t="shared" si="9"/>
        <v>12571</v>
      </c>
      <c r="AH31" s="18">
        <f t="shared" ref="AH31:CS31" si="10">ROUNDUP(AH9*0.82,)+25</f>
        <v>12571</v>
      </c>
      <c r="AI31" s="18">
        <f t="shared" si="10"/>
        <v>12571</v>
      </c>
      <c r="AJ31" s="18">
        <f t="shared" si="10"/>
        <v>14867</v>
      </c>
      <c r="AK31" s="18">
        <f t="shared" si="10"/>
        <v>14867</v>
      </c>
      <c r="AL31" s="18">
        <f t="shared" si="10"/>
        <v>17081</v>
      </c>
      <c r="AM31" s="18">
        <f t="shared" si="10"/>
        <v>17081</v>
      </c>
      <c r="AN31" s="18">
        <f t="shared" si="10"/>
        <v>19541</v>
      </c>
      <c r="AO31" s="18">
        <f t="shared" si="10"/>
        <v>19541</v>
      </c>
      <c r="AP31" s="18">
        <f t="shared" si="10"/>
        <v>17081</v>
      </c>
      <c r="AQ31" s="18">
        <f t="shared" si="10"/>
        <v>17081</v>
      </c>
      <c r="AR31" s="18">
        <f t="shared" si="10"/>
        <v>18311</v>
      </c>
      <c r="AS31" s="18">
        <f t="shared" si="10"/>
        <v>18311</v>
      </c>
      <c r="AT31" s="18">
        <f t="shared" si="10"/>
        <v>18311</v>
      </c>
      <c r="AU31" s="18">
        <f t="shared" si="10"/>
        <v>18311</v>
      </c>
      <c r="AV31" s="18">
        <f t="shared" si="10"/>
        <v>18311</v>
      </c>
      <c r="AW31" s="18">
        <f t="shared" si="10"/>
        <v>18311</v>
      </c>
      <c r="AX31" s="18">
        <f t="shared" si="10"/>
        <v>19541</v>
      </c>
      <c r="AY31" s="18">
        <f t="shared" si="10"/>
        <v>19541</v>
      </c>
      <c r="AZ31" s="18">
        <f t="shared" si="10"/>
        <v>19541</v>
      </c>
      <c r="BA31" s="18">
        <f t="shared" si="10"/>
        <v>17081</v>
      </c>
      <c r="BB31" s="18">
        <f t="shared" si="10"/>
        <v>17081</v>
      </c>
      <c r="BC31" s="18">
        <f t="shared" si="10"/>
        <v>17081</v>
      </c>
      <c r="BD31" s="18">
        <f t="shared" si="10"/>
        <v>17081</v>
      </c>
      <c r="BE31" s="18">
        <f t="shared" si="10"/>
        <v>17081</v>
      </c>
      <c r="BF31" s="18">
        <f t="shared" si="10"/>
        <v>18311</v>
      </c>
      <c r="BG31" s="18">
        <f t="shared" si="10"/>
        <v>18311</v>
      </c>
      <c r="BH31" s="18">
        <f t="shared" si="10"/>
        <v>18311</v>
      </c>
      <c r="BI31" s="18">
        <f t="shared" si="10"/>
        <v>20771</v>
      </c>
      <c r="BJ31" s="18">
        <f t="shared" si="10"/>
        <v>20771</v>
      </c>
      <c r="BK31" s="18">
        <f t="shared" si="10"/>
        <v>20771</v>
      </c>
      <c r="BL31" s="18">
        <f t="shared" si="10"/>
        <v>20771</v>
      </c>
      <c r="BM31" s="18">
        <f t="shared" si="10"/>
        <v>20771</v>
      </c>
      <c r="BN31" s="18">
        <f t="shared" si="10"/>
        <v>20771</v>
      </c>
      <c r="BO31" s="18">
        <f t="shared" si="10"/>
        <v>22739</v>
      </c>
      <c r="BP31" s="18">
        <f t="shared" si="10"/>
        <v>22739</v>
      </c>
      <c r="BQ31" s="18">
        <f t="shared" si="10"/>
        <v>25937</v>
      </c>
      <c r="BR31" s="18">
        <f t="shared" si="10"/>
        <v>27987</v>
      </c>
      <c r="BS31" s="18">
        <f t="shared" si="10"/>
        <v>27987</v>
      </c>
      <c r="BT31" s="18">
        <f t="shared" si="10"/>
        <v>27987</v>
      </c>
      <c r="BU31" s="18">
        <f t="shared" si="10"/>
        <v>27987</v>
      </c>
      <c r="BV31" s="18">
        <f t="shared" si="10"/>
        <v>27987</v>
      </c>
      <c r="BW31" s="18">
        <f t="shared" si="10"/>
        <v>20771</v>
      </c>
      <c r="BX31" s="18">
        <f t="shared" si="10"/>
        <v>17081</v>
      </c>
      <c r="BY31" s="18">
        <f t="shared" si="10"/>
        <v>17081</v>
      </c>
      <c r="BZ31" s="18">
        <f t="shared" si="10"/>
        <v>15851</v>
      </c>
      <c r="CA31" s="18">
        <f t="shared" si="10"/>
        <v>15851</v>
      </c>
      <c r="CB31" s="18">
        <f t="shared" si="10"/>
        <v>15851</v>
      </c>
      <c r="CC31" s="18">
        <f t="shared" si="10"/>
        <v>17081</v>
      </c>
      <c r="CD31" s="18">
        <f t="shared" si="10"/>
        <v>17081</v>
      </c>
      <c r="CE31" s="18">
        <f t="shared" si="10"/>
        <v>17081</v>
      </c>
      <c r="CF31" s="18">
        <f t="shared" si="10"/>
        <v>14129</v>
      </c>
      <c r="CG31" s="18">
        <f t="shared" si="10"/>
        <v>11505</v>
      </c>
      <c r="CH31" s="18">
        <f t="shared" si="10"/>
        <v>11505</v>
      </c>
      <c r="CI31" s="18">
        <f t="shared" si="10"/>
        <v>11505</v>
      </c>
      <c r="CJ31" s="18">
        <f t="shared" si="10"/>
        <v>11505</v>
      </c>
      <c r="CK31" s="18">
        <f t="shared" si="10"/>
        <v>11505</v>
      </c>
      <c r="CL31" s="18">
        <f t="shared" si="10"/>
        <v>11505</v>
      </c>
      <c r="CM31" s="18">
        <f t="shared" si="10"/>
        <v>11505</v>
      </c>
      <c r="CN31" s="18">
        <f t="shared" si="10"/>
        <v>11505</v>
      </c>
      <c r="CO31" s="18">
        <f t="shared" si="10"/>
        <v>11505</v>
      </c>
      <c r="CP31" s="18">
        <f t="shared" si="10"/>
        <v>10931</v>
      </c>
      <c r="CQ31" s="18">
        <f t="shared" si="10"/>
        <v>10931</v>
      </c>
      <c r="CR31" s="18">
        <f t="shared" si="10"/>
        <v>10931</v>
      </c>
      <c r="CS31" s="18">
        <f t="shared" si="10"/>
        <v>10357</v>
      </c>
      <c r="CT31" s="18">
        <f t="shared" ref="CT31:EF31" si="11">ROUNDUP(CT9*0.82,)+25</f>
        <v>10357</v>
      </c>
      <c r="CU31" s="18">
        <f t="shared" si="11"/>
        <v>10357</v>
      </c>
      <c r="CV31" s="18">
        <f t="shared" si="11"/>
        <v>10357</v>
      </c>
      <c r="CW31" s="18">
        <f t="shared" si="11"/>
        <v>10357</v>
      </c>
      <c r="CX31" s="18">
        <f t="shared" si="11"/>
        <v>10357</v>
      </c>
      <c r="CY31" s="18">
        <f t="shared" si="11"/>
        <v>10357</v>
      </c>
      <c r="CZ31" s="18">
        <f t="shared" si="11"/>
        <v>9783</v>
      </c>
      <c r="DA31" s="18">
        <f t="shared" si="11"/>
        <v>9783</v>
      </c>
      <c r="DB31" s="18">
        <f t="shared" si="11"/>
        <v>9783</v>
      </c>
      <c r="DC31" s="18">
        <f t="shared" si="11"/>
        <v>9045</v>
      </c>
      <c r="DD31" s="18">
        <f t="shared" si="11"/>
        <v>9045</v>
      </c>
      <c r="DE31" s="18">
        <f t="shared" si="11"/>
        <v>9045</v>
      </c>
      <c r="DF31" s="18">
        <f t="shared" si="11"/>
        <v>9045</v>
      </c>
      <c r="DG31" s="18">
        <f t="shared" si="11"/>
        <v>9045</v>
      </c>
      <c r="DH31" s="18">
        <f t="shared" si="11"/>
        <v>8635</v>
      </c>
      <c r="DI31" s="18">
        <f t="shared" si="11"/>
        <v>8635</v>
      </c>
      <c r="DJ31" s="18">
        <f t="shared" si="11"/>
        <v>8635</v>
      </c>
      <c r="DK31" s="18">
        <f t="shared" si="11"/>
        <v>8635</v>
      </c>
      <c r="DL31" s="18">
        <f t="shared" si="11"/>
        <v>8635</v>
      </c>
      <c r="DM31" s="18">
        <f t="shared" si="11"/>
        <v>8635</v>
      </c>
      <c r="DN31" s="18">
        <f t="shared" si="11"/>
        <v>6995</v>
      </c>
      <c r="DO31" s="18">
        <f t="shared" si="11"/>
        <v>6995</v>
      </c>
      <c r="DP31" s="18">
        <f t="shared" si="11"/>
        <v>6995</v>
      </c>
      <c r="DQ31" s="18">
        <f t="shared" si="11"/>
        <v>6995</v>
      </c>
      <c r="DR31" s="18">
        <f t="shared" si="11"/>
        <v>6995</v>
      </c>
      <c r="DS31" s="18">
        <f t="shared" si="11"/>
        <v>7405</v>
      </c>
      <c r="DT31" s="18">
        <f t="shared" si="11"/>
        <v>7405</v>
      </c>
      <c r="DU31" s="18">
        <f t="shared" si="11"/>
        <v>6995</v>
      </c>
      <c r="DV31" s="18">
        <f t="shared" si="11"/>
        <v>6995</v>
      </c>
      <c r="DW31" s="18">
        <f t="shared" si="11"/>
        <v>6995</v>
      </c>
      <c r="DX31" s="18">
        <f t="shared" si="11"/>
        <v>6995</v>
      </c>
      <c r="DY31" s="18">
        <f t="shared" si="11"/>
        <v>6995</v>
      </c>
      <c r="DZ31" s="18">
        <f t="shared" si="11"/>
        <v>7405</v>
      </c>
      <c r="EA31" s="18">
        <f t="shared" si="11"/>
        <v>7405</v>
      </c>
      <c r="EB31" s="18">
        <f t="shared" si="11"/>
        <v>6995</v>
      </c>
      <c r="EC31" s="18">
        <f t="shared" si="11"/>
        <v>6995</v>
      </c>
      <c r="ED31" s="18">
        <f t="shared" si="11"/>
        <v>6995</v>
      </c>
      <c r="EE31" s="18">
        <f t="shared" si="11"/>
        <v>6995</v>
      </c>
      <c r="EF31" s="18">
        <f t="shared" si="11"/>
        <v>7815</v>
      </c>
    </row>
    <row r="32" spans="1:136">
      <c r="A32" s="30" t="s">
        <v>5</v>
      </c>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row>
    <row r="33" spans="1:136">
      <c r="A33" s="10">
        <v>1</v>
      </c>
      <c r="B33" s="18">
        <f t="shared" ref="B33:AG33" si="12">ROUNDUP(B11*0.82,)+25</f>
        <v>6585</v>
      </c>
      <c r="C33" s="18">
        <f t="shared" si="12"/>
        <v>6585</v>
      </c>
      <c r="D33" s="18">
        <f t="shared" si="12"/>
        <v>6831</v>
      </c>
      <c r="E33" s="18">
        <f t="shared" si="12"/>
        <v>6831</v>
      </c>
      <c r="F33" s="18">
        <f t="shared" si="12"/>
        <v>8553</v>
      </c>
      <c r="G33" s="18">
        <f t="shared" si="12"/>
        <v>8553</v>
      </c>
      <c r="H33" s="18">
        <f t="shared" si="12"/>
        <v>8553</v>
      </c>
      <c r="I33" s="18">
        <f t="shared" si="12"/>
        <v>9619</v>
      </c>
      <c r="J33" s="18">
        <f t="shared" si="12"/>
        <v>9619</v>
      </c>
      <c r="K33" s="18">
        <f t="shared" si="12"/>
        <v>10767</v>
      </c>
      <c r="L33" s="18">
        <f t="shared" si="12"/>
        <v>12899</v>
      </c>
      <c r="M33" s="18">
        <f t="shared" si="12"/>
        <v>11095</v>
      </c>
      <c r="N33" s="18">
        <f t="shared" si="12"/>
        <v>19213</v>
      </c>
      <c r="O33" s="18">
        <f t="shared" si="12"/>
        <v>23149</v>
      </c>
      <c r="P33" s="18">
        <f t="shared" si="12"/>
        <v>29545</v>
      </c>
      <c r="Q33" s="18">
        <f t="shared" si="12"/>
        <v>29545</v>
      </c>
      <c r="R33" s="18">
        <f t="shared" si="12"/>
        <v>28479</v>
      </c>
      <c r="S33" s="18">
        <f t="shared" si="12"/>
        <v>28479</v>
      </c>
      <c r="T33" s="18">
        <f t="shared" si="12"/>
        <v>31595</v>
      </c>
      <c r="U33" s="18">
        <f t="shared" si="12"/>
        <v>31595</v>
      </c>
      <c r="V33" s="18">
        <f t="shared" si="12"/>
        <v>30365</v>
      </c>
      <c r="W33" s="18">
        <f t="shared" si="12"/>
        <v>30365</v>
      </c>
      <c r="X33" s="18">
        <f t="shared" si="12"/>
        <v>27413</v>
      </c>
      <c r="Y33" s="18">
        <f t="shared" si="12"/>
        <v>21304</v>
      </c>
      <c r="Z33" s="18">
        <f t="shared" si="12"/>
        <v>16384</v>
      </c>
      <c r="AA33" s="18">
        <f t="shared" si="12"/>
        <v>15810</v>
      </c>
      <c r="AB33" s="18">
        <f t="shared" si="12"/>
        <v>15810</v>
      </c>
      <c r="AC33" s="18">
        <f t="shared" si="12"/>
        <v>15810</v>
      </c>
      <c r="AD33" s="18">
        <f t="shared" si="12"/>
        <v>15236</v>
      </c>
      <c r="AE33" s="18">
        <f t="shared" si="12"/>
        <v>15236</v>
      </c>
      <c r="AF33" s="18">
        <f t="shared" si="12"/>
        <v>13104</v>
      </c>
      <c r="AG33" s="18">
        <f t="shared" si="12"/>
        <v>13104</v>
      </c>
      <c r="AH33" s="18">
        <f t="shared" ref="AH33:CS33" si="13">ROUNDUP(AH11*0.82,)+25</f>
        <v>13104</v>
      </c>
      <c r="AI33" s="18">
        <f t="shared" si="13"/>
        <v>13104</v>
      </c>
      <c r="AJ33" s="18">
        <f t="shared" si="13"/>
        <v>15400</v>
      </c>
      <c r="AK33" s="18">
        <f t="shared" si="13"/>
        <v>15400</v>
      </c>
      <c r="AL33" s="18">
        <f t="shared" si="13"/>
        <v>17614</v>
      </c>
      <c r="AM33" s="18">
        <f t="shared" si="13"/>
        <v>17614</v>
      </c>
      <c r="AN33" s="18">
        <f t="shared" si="13"/>
        <v>20074</v>
      </c>
      <c r="AO33" s="18">
        <f t="shared" si="13"/>
        <v>20074</v>
      </c>
      <c r="AP33" s="18">
        <f t="shared" si="13"/>
        <v>17614</v>
      </c>
      <c r="AQ33" s="18">
        <f t="shared" si="13"/>
        <v>17614</v>
      </c>
      <c r="AR33" s="18">
        <f t="shared" si="13"/>
        <v>18844</v>
      </c>
      <c r="AS33" s="18">
        <f t="shared" si="13"/>
        <v>18844</v>
      </c>
      <c r="AT33" s="18">
        <f t="shared" si="13"/>
        <v>18844</v>
      </c>
      <c r="AU33" s="18">
        <f t="shared" si="13"/>
        <v>18844</v>
      </c>
      <c r="AV33" s="18">
        <f t="shared" si="13"/>
        <v>18844</v>
      </c>
      <c r="AW33" s="18">
        <f t="shared" si="13"/>
        <v>18844</v>
      </c>
      <c r="AX33" s="18">
        <f t="shared" si="13"/>
        <v>20074</v>
      </c>
      <c r="AY33" s="18">
        <f t="shared" si="13"/>
        <v>20074</v>
      </c>
      <c r="AZ33" s="18">
        <f t="shared" si="13"/>
        <v>20074</v>
      </c>
      <c r="BA33" s="18">
        <f t="shared" si="13"/>
        <v>17614</v>
      </c>
      <c r="BB33" s="18">
        <f t="shared" si="13"/>
        <v>17614</v>
      </c>
      <c r="BC33" s="18">
        <f t="shared" si="13"/>
        <v>17614</v>
      </c>
      <c r="BD33" s="18">
        <f t="shared" si="13"/>
        <v>17614</v>
      </c>
      <c r="BE33" s="18">
        <f t="shared" si="13"/>
        <v>17614</v>
      </c>
      <c r="BF33" s="18">
        <f t="shared" si="13"/>
        <v>18844</v>
      </c>
      <c r="BG33" s="18">
        <f t="shared" si="13"/>
        <v>18844</v>
      </c>
      <c r="BH33" s="18">
        <f t="shared" si="13"/>
        <v>18844</v>
      </c>
      <c r="BI33" s="18">
        <f t="shared" si="13"/>
        <v>21304</v>
      </c>
      <c r="BJ33" s="18">
        <f t="shared" si="13"/>
        <v>21304</v>
      </c>
      <c r="BK33" s="18">
        <f t="shared" si="13"/>
        <v>21304</v>
      </c>
      <c r="BL33" s="18">
        <f t="shared" si="13"/>
        <v>21304</v>
      </c>
      <c r="BM33" s="18">
        <f t="shared" si="13"/>
        <v>21304</v>
      </c>
      <c r="BN33" s="18">
        <f t="shared" si="13"/>
        <v>21304</v>
      </c>
      <c r="BO33" s="18">
        <f t="shared" si="13"/>
        <v>23272</v>
      </c>
      <c r="BP33" s="18">
        <f t="shared" si="13"/>
        <v>23272</v>
      </c>
      <c r="BQ33" s="18">
        <f t="shared" si="13"/>
        <v>26470</v>
      </c>
      <c r="BR33" s="18">
        <f t="shared" si="13"/>
        <v>28520</v>
      </c>
      <c r="BS33" s="18">
        <f t="shared" si="13"/>
        <v>28520</v>
      </c>
      <c r="BT33" s="18">
        <f t="shared" si="13"/>
        <v>28520</v>
      </c>
      <c r="BU33" s="18">
        <f t="shared" si="13"/>
        <v>28520</v>
      </c>
      <c r="BV33" s="18">
        <f t="shared" si="13"/>
        <v>28520</v>
      </c>
      <c r="BW33" s="18">
        <f t="shared" si="13"/>
        <v>21304</v>
      </c>
      <c r="BX33" s="18">
        <f t="shared" si="13"/>
        <v>17614</v>
      </c>
      <c r="BY33" s="18">
        <f t="shared" si="13"/>
        <v>17614</v>
      </c>
      <c r="BZ33" s="18">
        <f t="shared" si="13"/>
        <v>16384</v>
      </c>
      <c r="CA33" s="18">
        <f t="shared" si="13"/>
        <v>16384</v>
      </c>
      <c r="CB33" s="18">
        <f t="shared" si="13"/>
        <v>16384</v>
      </c>
      <c r="CC33" s="18">
        <f t="shared" si="13"/>
        <v>17614</v>
      </c>
      <c r="CD33" s="18">
        <f t="shared" si="13"/>
        <v>17614</v>
      </c>
      <c r="CE33" s="18">
        <f t="shared" si="13"/>
        <v>17614</v>
      </c>
      <c r="CF33" s="18">
        <f t="shared" si="13"/>
        <v>14662</v>
      </c>
      <c r="CG33" s="18">
        <f t="shared" si="13"/>
        <v>11218</v>
      </c>
      <c r="CH33" s="18">
        <f t="shared" si="13"/>
        <v>11218</v>
      </c>
      <c r="CI33" s="18">
        <f t="shared" si="13"/>
        <v>11218</v>
      </c>
      <c r="CJ33" s="18">
        <f t="shared" si="13"/>
        <v>11218</v>
      </c>
      <c r="CK33" s="18">
        <f t="shared" si="13"/>
        <v>11218</v>
      </c>
      <c r="CL33" s="18">
        <f t="shared" si="13"/>
        <v>11218</v>
      </c>
      <c r="CM33" s="18">
        <f t="shared" si="13"/>
        <v>11218</v>
      </c>
      <c r="CN33" s="18">
        <f t="shared" si="13"/>
        <v>11218</v>
      </c>
      <c r="CO33" s="18">
        <f t="shared" si="13"/>
        <v>11218</v>
      </c>
      <c r="CP33" s="18">
        <f t="shared" si="13"/>
        <v>10644</v>
      </c>
      <c r="CQ33" s="18">
        <f t="shared" si="13"/>
        <v>10644</v>
      </c>
      <c r="CR33" s="18">
        <f t="shared" si="13"/>
        <v>10644</v>
      </c>
      <c r="CS33" s="18">
        <f t="shared" si="13"/>
        <v>10070</v>
      </c>
      <c r="CT33" s="18">
        <f t="shared" ref="CT33:EF33" si="14">ROUNDUP(CT11*0.82,)+25</f>
        <v>10070</v>
      </c>
      <c r="CU33" s="18">
        <f t="shared" si="14"/>
        <v>10070</v>
      </c>
      <c r="CV33" s="18">
        <f t="shared" si="14"/>
        <v>10070</v>
      </c>
      <c r="CW33" s="18">
        <f t="shared" si="14"/>
        <v>10070</v>
      </c>
      <c r="CX33" s="18">
        <f t="shared" si="14"/>
        <v>10070</v>
      </c>
      <c r="CY33" s="18">
        <f t="shared" si="14"/>
        <v>10070</v>
      </c>
      <c r="CZ33" s="18">
        <f t="shared" si="14"/>
        <v>9496</v>
      </c>
      <c r="DA33" s="18">
        <f t="shared" si="14"/>
        <v>9496</v>
      </c>
      <c r="DB33" s="18">
        <f t="shared" si="14"/>
        <v>9496</v>
      </c>
      <c r="DC33" s="18">
        <f t="shared" si="14"/>
        <v>8922</v>
      </c>
      <c r="DD33" s="18">
        <f t="shared" si="14"/>
        <v>8922</v>
      </c>
      <c r="DE33" s="18">
        <f t="shared" si="14"/>
        <v>8922</v>
      </c>
      <c r="DF33" s="18">
        <f t="shared" si="14"/>
        <v>8922</v>
      </c>
      <c r="DG33" s="18">
        <f t="shared" si="14"/>
        <v>8922</v>
      </c>
      <c r="DH33" s="18">
        <f t="shared" si="14"/>
        <v>8512</v>
      </c>
      <c r="DI33" s="18">
        <f t="shared" si="14"/>
        <v>8512</v>
      </c>
      <c r="DJ33" s="18">
        <f t="shared" si="14"/>
        <v>8512</v>
      </c>
      <c r="DK33" s="18">
        <f t="shared" si="14"/>
        <v>8512</v>
      </c>
      <c r="DL33" s="18">
        <f t="shared" si="14"/>
        <v>8512</v>
      </c>
      <c r="DM33" s="18">
        <f t="shared" si="14"/>
        <v>8512</v>
      </c>
      <c r="DN33" s="18">
        <f t="shared" si="14"/>
        <v>6872</v>
      </c>
      <c r="DO33" s="18">
        <f t="shared" si="14"/>
        <v>6872</v>
      </c>
      <c r="DP33" s="18">
        <f t="shared" si="14"/>
        <v>6872</v>
      </c>
      <c r="DQ33" s="18">
        <f t="shared" si="14"/>
        <v>6872</v>
      </c>
      <c r="DR33" s="18">
        <f t="shared" si="14"/>
        <v>6872</v>
      </c>
      <c r="DS33" s="18">
        <f t="shared" si="14"/>
        <v>7282</v>
      </c>
      <c r="DT33" s="18">
        <f t="shared" si="14"/>
        <v>7282</v>
      </c>
      <c r="DU33" s="18">
        <f t="shared" si="14"/>
        <v>6872</v>
      </c>
      <c r="DV33" s="18">
        <f t="shared" si="14"/>
        <v>6872</v>
      </c>
      <c r="DW33" s="18">
        <f t="shared" si="14"/>
        <v>6872</v>
      </c>
      <c r="DX33" s="18">
        <f t="shared" si="14"/>
        <v>6872</v>
      </c>
      <c r="DY33" s="18">
        <f t="shared" si="14"/>
        <v>6872</v>
      </c>
      <c r="DZ33" s="18">
        <f t="shared" si="14"/>
        <v>7282</v>
      </c>
      <c r="EA33" s="18">
        <f t="shared" si="14"/>
        <v>7282</v>
      </c>
      <c r="EB33" s="18">
        <f t="shared" si="14"/>
        <v>6872</v>
      </c>
      <c r="EC33" s="18">
        <f t="shared" si="14"/>
        <v>6872</v>
      </c>
      <c r="ED33" s="18">
        <f t="shared" si="14"/>
        <v>6872</v>
      </c>
      <c r="EE33" s="18">
        <f t="shared" si="14"/>
        <v>6872</v>
      </c>
      <c r="EF33" s="18">
        <f t="shared" si="14"/>
        <v>7692</v>
      </c>
    </row>
    <row r="34" spans="1:136">
      <c r="A34" s="10">
        <v>2</v>
      </c>
      <c r="B34" s="18">
        <f t="shared" ref="B34:AG34" si="15">ROUNDUP(B12*0.82,)+25</f>
        <v>7815</v>
      </c>
      <c r="C34" s="18">
        <f t="shared" si="15"/>
        <v>7815</v>
      </c>
      <c r="D34" s="18">
        <f t="shared" si="15"/>
        <v>8061</v>
      </c>
      <c r="E34" s="18">
        <f t="shared" si="15"/>
        <v>8061</v>
      </c>
      <c r="F34" s="18">
        <f t="shared" si="15"/>
        <v>9783</v>
      </c>
      <c r="G34" s="18">
        <f t="shared" si="15"/>
        <v>9783</v>
      </c>
      <c r="H34" s="18">
        <f t="shared" si="15"/>
        <v>9783</v>
      </c>
      <c r="I34" s="18">
        <f t="shared" si="15"/>
        <v>10849</v>
      </c>
      <c r="J34" s="18">
        <f t="shared" si="15"/>
        <v>10849</v>
      </c>
      <c r="K34" s="18">
        <f t="shared" si="15"/>
        <v>11997</v>
      </c>
      <c r="L34" s="18">
        <f t="shared" si="15"/>
        <v>14129</v>
      </c>
      <c r="M34" s="18">
        <f t="shared" si="15"/>
        <v>12325</v>
      </c>
      <c r="N34" s="18">
        <f t="shared" si="15"/>
        <v>20853</v>
      </c>
      <c r="O34" s="18">
        <f t="shared" si="15"/>
        <v>24789</v>
      </c>
      <c r="P34" s="18">
        <f t="shared" si="15"/>
        <v>31185</v>
      </c>
      <c r="Q34" s="18">
        <f t="shared" si="15"/>
        <v>31185</v>
      </c>
      <c r="R34" s="18">
        <f t="shared" si="15"/>
        <v>30119</v>
      </c>
      <c r="S34" s="18">
        <f t="shared" si="15"/>
        <v>30119</v>
      </c>
      <c r="T34" s="18">
        <f t="shared" si="15"/>
        <v>33235</v>
      </c>
      <c r="U34" s="18">
        <f t="shared" si="15"/>
        <v>33235</v>
      </c>
      <c r="V34" s="18">
        <f t="shared" si="15"/>
        <v>32005</v>
      </c>
      <c r="W34" s="18">
        <f t="shared" si="15"/>
        <v>32005</v>
      </c>
      <c r="X34" s="18">
        <f t="shared" si="15"/>
        <v>29053</v>
      </c>
      <c r="Y34" s="18">
        <f t="shared" si="15"/>
        <v>22821</v>
      </c>
      <c r="Z34" s="18">
        <f t="shared" si="15"/>
        <v>17901</v>
      </c>
      <c r="AA34" s="18">
        <f t="shared" si="15"/>
        <v>17327</v>
      </c>
      <c r="AB34" s="18">
        <f t="shared" si="15"/>
        <v>17327</v>
      </c>
      <c r="AC34" s="18">
        <f t="shared" si="15"/>
        <v>17327</v>
      </c>
      <c r="AD34" s="18">
        <f t="shared" si="15"/>
        <v>16753</v>
      </c>
      <c r="AE34" s="18">
        <f t="shared" si="15"/>
        <v>16753</v>
      </c>
      <c r="AF34" s="18">
        <f t="shared" si="15"/>
        <v>14621</v>
      </c>
      <c r="AG34" s="18">
        <f t="shared" si="15"/>
        <v>14621</v>
      </c>
      <c r="AH34" s="18">
        <f t="shared" ref="AH34:CS34" si="16">ROUNDUP(AH12*0.82,)+25</f>
        <v>14621</v>
      </c>
      <c r="AI34" s="18">
        <f t="shared" si="16"/>
        <v>14621</v>
      </c>
      <c r="AJ34" s="18">
        <f t="shared" si="16"/>
        <v>16917</v>
      </c>
      <c r="AK34" s="18">
        <f t="shared" si="16"/>
        <v>16917</v>
      </c>
      <c r="AL34" s="18">
        <f t="shared" si="16"/>
        <v>19131</v>
      </c>
      <c r="AM34" s="18">
        <f t="shared" si="16"/>
        <v>19131</v>
      </c>
      <c r="AN34" s="18">
        <f t="shared" si="16"/>
        <v>21591</v>
      </c>
      <c r="AO34" s="18">
        <f t="shared" si="16"/>
        <v>21591</v>
      </c>
      <c r="AP34" s="18">
        <f t="shared" si="16"/>
        <v>19131</v>
      </c>
      <c r="AQ34" s="18">
        <f t="shared" si="16"/>
        <v>19131</v>
      </c>
      <c r="AR34" s="18">
        <f t="shared" si="16"/>
        <v>20361</v>
      </c>
      <c r="AS34" s="18">
        <f t="shared" si="16"/>
        <v>20361</v>
      </c>
      <c r="AT34" s="18">
        <f t="shared" si="16"/>
        <v>20361</v>
      </c>
      <c r="AU34" s="18">
        <f t="shared" si="16"/>
        <v>20361</v>
      </c>
      <c r="AV34" s="18">
        <f t="shared" si="16"/>
        <v>20361</v>
      </c>
      <c r="AW34" s="18">
        <f t="shared" si="16"/>
        <v>20361</v>
      </c>
      <c r="AX34" s="18">
        <f t="shared" si="16"/>
        <v>21591</v>
      </c>
      <c r="AY34" s="18">
        <f t="shared" si="16"/>
        <v>21591</v>
      </c>
      <c r="AZ34" s="18">
        <f t="shared" si="16"/>
        <v>21591</v>
      </c>
      <c r="BA34" s="18">
        <f t="shared" si="16"/>
        <v>19131</v>
      </c>
      <c r="BB34" s="18">
        <f t="shared" si="16"/>
        <v>19131</v>
      </c>
      <c r="BC34" s="18">
        <f t="shared" si="16"/>
        <v>19131</v>
      </c>
      <c r="BD34" s="18">
        <f t="shared" si="16"/>
        <v>19131</v>
      </c>
      <c r="BE34" s="18">
        <f t="shared" si="16"/>
        <v>19131</v>
      </c>
      <c r="BF34" s="18">
        <f t="shared" si="16"/>
        <v>20361</v>
      </c>
      <c r="BG34" s="18">
        <f t="shared" si="16"/>
        <v>20361</v>
      </c>
      <c r="BH34" s="18">
        <f t="shared" si="16"/>
        <v>20361</v>
      </c>
      <c r="BI34" s="18">
        <f t="shared" si="16"/>
        <v>22821</v>
      </c>
      <c r="BJ34" s="18">
        <f t="shared" si="16"/>
        <v>22821</v>
      </c>
      <c r="BK34" s="18">
        <f t="shared" si="16"/>
        <v>22821</v>
      </c>
      <c r="BL34" s="18">
        <f t="shared" si="16"/>
        <v>22821</v>
      </c>
      <c r="BM34" s="18">
        <f t="shared" si="16"/>
        <v>22821</v>
      </c>
      <c r="BN34" s="18">
        <f t="shared" si="16"/>
        <v>22821</v>
      </c>
      <c r="BO34" s="18">
        <f t="shared" si="16"/>
        <v>24789</v>
      </c>
      <c r="BP34" s="18">
        <f t="shared" si="16"/>
        <v>24789</v>
      </c>
      <c r="BQ34" s="18">
        <f t="shared" si="16"/>
        <v>27987</v>
      </c>
      <c r="BR34" s="18">
        <f t="shared" si="16"/>
        <v>30037</v>
      </c>
      <c r="BS34" s="18">
        <f t="shared" si="16"/>
        <v>30037</v>
      </c>
      <c r="BT34" s="18">
        <f t="shared" si="16"/>
        <v>30037</v>
      </c>
      <c r="BU34" s="18">
        <f t="shared" si="16"/>
        <v>30037</v>
      </c>
      <c r="BV34" s="18">
        <f t="shared" si="16"/>
        <v>30037</v>
      </c>
      <c r="BW34" s="18">
        <f t="shared" si="16"/>
        <v>22821</v>
      </c>
      <c r="BX34" s="18">
        <f t="shared" si="16"/>
        <v>19131</v>
      </c>
      <c r="BY34" s="18">
        <f t="shared" si="16"/>
        <v>19131</v>
      </c>
      <c r="BZ34" s="18">
        <f t="shared" si="16"/>
        <v>17901</v>
      </c>
      <c r="CA34" s="18">
        <f t="shared" si="16"/>
        <v>17901</v>
      </c>
      <c r="CB34" s="18">
        <f t="shared" si="16"/>
        <v>17901</v>
      </c>
      <c r="CC34" s="18">
        <f t="shared" si="16"/>
        <v>19131</v>
      </c>
      <c r="CD34" s="18">
        <f t="shared" si="16"/>
        <v>19131</v>
      </c>
      <c r="CE34" s="18">
        <f t="shared" si="16"/>
        <v>19131</v>
      </c>
      <c r="CF34" s="18">
        <f t="shared" si="16"/>
        <v>16179</v>
      </c>
      <c r="CG34" s="18">
        <f t="shared" si="16"/>
        <v>12735</v>
      </c>
      <c r="CH34" s="18">
        <f t="shared" si="16"/>
        <v>12735</v>
      </c>
      <c r="CI34" s="18">
        <f t="shared" si="16"/>
        <v>12735</v>
      </c>
      <c r="CJ34" s="18">
        <f t="shared" si="16"/>
        <v>12735</v>
      </c>
      <c r="CK34" s="18">
        <f t="shared" si="16"/>
        <v>12735</v>
      </c>
      <c r="CL34" s="18">
        <f t="shared" si="16"/>
        <v>12735</v>
      </c>
      <c r="CM34" s="18">
        <f t="shared" si="16"/>
        <v>12735</v>
      </c>
      <c r="CN34" s="18">
        <f t="shared" si="16"/>
        <v>12735</v>
      </c>
      <c r="CO34" s="18">
        <f t="shared" si="16"/>
        <v>12735</v>
      </c>
      <c r="CP34" s="18">
        <f t="shared" si="16"/>
        <v>12161</v>
      </c>
      <c r="CQ34" s="18">
        <f t="shared" si="16"/>
        <v>12161</v>
      </c>
      <c r="CR34" s="18">
        <f t="shared" si="16"/>
        <v>12161</v>
      </c>
      <c r="CS34" s="18">
        <f t="shared" si="16"/>
        <v>11587</v>
      </c>
      <c r="CT34" s="18">
        <f t="shared" ref="CT34:EF34" si="17">ROUNDUP(CT12*0.82,)+25</f>
        <v>11587</v>
      </c>
      <c r="CU34" s="18">
        <f t="shared" si="17"/>
        <v>11587</v>
      </c>
      <c r="CV34" s="18">
        <f t="shared" si="17"/>
        <v>11587</v>
      </c>
      <c r="CW34" s="18">
        <f t="shared" si="17"/>
        <v>11587</v>
      </c>
      <c r="CX34" s="18">
        <f t="shared" si="17"/>
        <v>11587</v>
      </c>
      <c r="CY34" s="18">
        <f t="shared" si="17"/>
        <v>11587</v>
      </c>
      <c r="CZ34" s="18">
        <f t="shared" si="17"/>
        <v>11013</v>
      </c>
      <c r="DA34" s="18">
        <f t="shared" si="17"/>
        <v>11013</v>
      </c>
      <c r="DB34" s="18">
        <f t="shared" si="17"/>
        <v>11013</v>
      </c>
      <c r="DC34" s="18">
        <f t="shared" si="17"/>
        <v>10275</v>
      </c>
      <c r="DD34" s="18">
        <f t="shared" si="17"/>
        <v>10275</v>
      </c>
      <c r="DE34" s="18">
        <f t="shared" si="17"/>
        <v>10275</v>
      </c>
      <c r="DF34" s="18">
        <f t="shared" si="17"/>
        <v>10275</v>
      </c>
      <c r="DG34" s="18">
        <f t="shared" si="17"/>
        <v>10275</v>
      </c>
      <c r="DH34" s="18">
        <f t="shared" si="17"/>
        <v>9865</v>
      </c>
      <c r="DI34" s="18">
        <f t="shared" si="17"/>
        <v>9865</v>
      </c>
      <c r="DJ34" s="18">
        <f t="shared" si="17"/>
        <v>9865</v>
      </c>
      <c r="DK34" s="18">
        <f t="shared" si="17"/>
        <v>9865</v>
      </c>
      <c r="DL34" s="18">
        <f t="shared" si="17"/>
        <v>9865</v>
      </c>
      <c r="DM34" s="18">
        <f t="shared" si="17"/>
        <v>9865</v>
      </c>
      <c r="DN34" s="18">
        <f t="shared" si="17"/>
        <v>8225</v>
      </c>
      <c r="DO34" s="18">
        <f t="shared" si="17"/>
        <v>8225</v>
      </c>
      <c r="DP34" s="18">
        <f t="shared" si="17"/>
        <v>8225</v>
      </c>
      <c r="DQ34" s="18">
        <f t="shared" si="17"/>
        <v>8225</v>
      </c>
      <c r="DR34" s="18">
        <f t="shared" si="17"/>
        <v>8225</v>
      </c>
      <c r="DS34" s="18">
        <f t="shared" si="17"/>
        <v>8635</v>
      </c>
      <c r="DT34" s="18">
        <f t="shared" si="17"/>
        <v>8635</v>
      </c>
      <c r="DU34" s="18">
        <f t="shared" si="17"/>
        <v>8225</v>
      </c>
      <c r="DV34" s="18">
        <f t="shared" si="17"/>
        <v>8225</v>
      </c>
      <c r="DW34" s="18">
        <f t="shared" si="17"/>
        <v>8225</v>
      </c>
      <c r="DX34" s="18">
        <f t="shared" si="17"/>
        <v>8225</v>
      </c>
      <c r="DY34" s="18">
        <f t="shared" si="17"/>
        <v>8225</v>
      </c>
      <c r="DZ34" s="18">
        <f t="shared" si="17"/>
        <v>8635</v>
      </c>
      <c r="EA34" s="18">
        <f t="shared" si="17"/>
        <v>8635</v>
      </c>
      <c r="EB34" s="18">
        <f t="shared" si="17"/>
        <v>8225</v>
      </c>
      <c r="EC34" s="18">
        <f t="shared" si="17"/>
        <v>8225</v>
      </c>
      <c r="ED34" s="18">
        <f t="shared" si="17"/>
        <v>8225</v>
      </c>
      <c r="EE34" s="18">
        <f t="shared" si="17"/>
        <v>8225</v>
      </c>
      <c r="EF34" s="18">
        <f t="shared" si="17"/>
        <v>9045</v>
      </c>
    </row>
    <row r="35" spans="1:136">
      <c r="A35" s="30" t="s">
        <v>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85"/>
      <c r="CV35" s="85"/>
      <c r="CW35" s="85"/>
      <c r="CX35" s="85"/>
      <c r="CY35" s="85"/>
      <c r="CZ35" s="85"/>
      <c r="DA35" s="85"/>
      <c r="DB35" s="85"/>
      <c r="DC35" s="85"/>
      <c r="DD35" s="85"/>
      <c r="DE35" s="85"/>
      <c r="DF35" s="85"/>
      <c r="DG35" s="85"/>
      <c r="DH35" s="85"/>
      <c r="DI35" s="85"/>
      <c r="DJ35" s="85"/>
      <c r="DK35" s="85"/>
      <c r="DL35" s="85"/>
      <c r="DM35" s="85"/>
      <c r="DN35" s="85"/>
      <c r="DO35" s="85"/>
      <c r="DP35" s="85"/>
      <c r="DQ35" s="85"/>
      <c r="DR35" s="85"/>
      <c r="DS35" s="85"/>
      <c r="DT35" s="85"/>
      <c r="DU35" s="85"/>
      <c r="DV35" s="85"/>
      <c r="DW35" s="85"/>
      <c r="DX35" s="85"/>
      <c r="DY35" s="85"/>
      <c r="DZ35" s="85"/>
      <c r="EA35" s="85"/>
      <c r="EB35" s="85"/>
      <c r="EC35" s="85"/>
      <c r="ED35" s="85"/>
      <c r="EE35" s="85"/>
      <c r="EF35" s="85"/>
    </row>
    <row r="36" spans="1:136">
      <c r="A36" s="191">
        <v>1</v>
      </c>
      <c r="B36" s="18">
        <f t="shared" ref="B36:AG36" si="18">ROUNDUP(B14*0.82,)+25</f>
        <v>6175</v>
      </c>
      <c r="C36" s="18">
        <f t="shared" si="18"/>
        <v>6175</v>
      </c>
      <c r="D36" s="18">
        <f t="shared" si="18"/>
        <v>6421</v>
      </c>
      <c r="E36" s="18">
        <f t="shared" si="18"/>
        <v>6421</v>
      </c>
      <c r="F36" s="18">
        <f t="shared" si="18"/>
        <v>8143</v>
      </c>
      <c r="G36" s="18">
        <f t="shared" si="18"/>
        <v>8143</v>
      </c>
      <c r="H36" s="18">
        <f t="shared" si="18"/>
        <v>8143</v>
      </c>
      <c r="I36" s="18">
        <f t="shared" si="18"/>
        <v>9209</v>
      </c>
      <c r="J36" s="18">
        <f t="shared" si="18"/>
        <v>9209</v>
      </c>
      <c r="K36" s="18">
        <f t="shared" si="18"/>
        <v>10357</v>
      </c>
      <c r="L36" s="18">
        <f t="shared" si="18"/>
        <v>12489</v>
      </c>
      <c r="M36" s="18">
        <f t="shared" si="18"/>
        <v>10685</v>
      </c>
      <c r="N36" s="18">
        <f t="shared" si="18"/>
        <v>18803</v>
      </c>
      <c r="O36" s="18">
        <f t="shared" si="18"/>
        <v>22739</v>
      </c>
      <c r="P36" s="18">
        <f t="shared" si="18"/>
        <v>29135</v>
      </c>
      <c r="Q36" s="18">
        <f t="shared" si="18"/>
        <v>29135</v>
      </c>
      <c r="R36" s="18">
        <f t="shared" si="18"/>
        <v>28069</v>
      </c>
      <c r="S36" s="18">
        <f t="shared" si="18"/>
        <v>28069</v>
      </c>
      <c r="T36" s="18">
        <f t="shared" si="18"/>
        <v>31185</v>
      </c>
      <c r="U36" s="18">
        <f t="shared" si="18"/>
        <v>31185</v>
      </c>
      <c r="V36" s="18">
        <f t="shared" si="18"/>
        <v>29955</v>
      </c>
      <c r="W36" s="18">
        <f t="shared" si="18"/>
        <v>29955</v>
      </c>
      <c r="X36" s="18">
        <f t="shared" si="18"/>
        <v>27003</v>
      </c>
      <c r="Y36" s="18">
        <f t="shared" si="18"/>
        <v>20484</v>
      </c>
      <c r="Z36" s="18">
        <f t="shared" si="18"/>
        <v>15564</v>
      </c>
      <c r="AA36" s="18">
        <f t="shared" si="18"/>
        <v>14990</v>
      </c>
      <c r="AB36" s="18">
        <f t="shared" si="18"/>
        <v>14990</v>
      </c>
      <c r="AC36" s="18">
        <f t="shared" si="18"/>
        <v>14990</v>
      </c>
      <c r="AD36" s="18">
        <f t="shared" si="18"/>
        <v>14416</v>
      </c>
      <c r="AE36" s="18">
        <f t="shared" si="18"/>
        <v>14416</v>
      </c>
      <c r="AF36" s="18">
        <f t="shared" si="18"/>
        <v>12284</v>
      </c>
      <c r="AG36" s="18">
        <f t="shared" si="18"/>
        <v>12284</v>
      </c>
      <c r="AH36" s="18">
        <f t="shared" ref="AH36:CS36" si="19">ROUNDUP(AH14*0.82,)+25</f>
        <v>12284</v>
      </c>
      <c r="AI36" s="18">
        <f t="shared" si="19"/>
        <v>12284</v>
      </c>
      <c r="AJ36" s="18">
        <f t="shared" si="19"/>
        <v>14580</v>
      </c>
      <c r="AK36" s="18">
        <f t="shared" si="19"/>
        <v>14580</v>
      </c>
      <c r="AL36" s="18">
        <f t="shared" si="19"/>
        <v>16794</v>
      </c>
      <c r="AM36" s="18">
        <f t="shared" si="19"/>
        <v>16794</v>
      </c>
      <c r="AN36" s="18">
        <f t="shared" si="19"/>
        <v>19254</v>
      </c>
      <c r="AO36" s="18">
        <f t="shared" si="19"/>
        <v>19254</v>
      </c>
      <c r="AP36" s="18">
        <f t="shared" si="19"/>
        <v>16794</v>
      </c>
      <c r="AQ36" s="18">
        <f t="shared" si="19"/>
        <v>16794</v>
      </c>
      <c r="AR36" s="18">
        <f t="shared" si="19"/>
        <v>18024</v>
      </c>
      <c r="AS36" s="18">
        <f t="shared" si="19"/>
        <v>18024</v>
      </c>
      <c r="AT36" s="18">
        <f t="shared" si="19"/>
        <v>18024</v>
      </c>
      <c r="AU36" s="18">
        <f t="shared" si="19"/>
        <v>18024</v>
      </c>
      <c r="AV36" s="18">
        <f t="shared" si="19"/>
        <v>18024</v>
      </c>
      <c r="AW36" s="18">
        <f t="shared" si="19"/>
        <v>18024</v>
      </c>
      <c r="AX36" s="18">
        <f t="shared" si="19"/>
        <v>19254</v>
      </c>
      <c r="AY36" s="18">
        <f t="shared" si="19"/>
        <v>19254</v>
      </c>
      <c r="AZ36" s="18">
        <f t="shared" si="19"/>
        <v>19254</v>
      </c>
      <c r="BA36" s="18">
        <f t="shared" si="19"/>
        <v>16794</v>
      </c>
      <c r="BB36" s="18">
        <f t="shared" si="19"/>
        <v>16794</v>
      </c>
      <c r="BC36" s="18">
        <f t="shared" si="19"/>
        <v>16794</v>
      </c>
      <c r="BD36" s="18">
        <f t="shared" si="19"/>
        <v>16794</v>
      </c>
      <c r="BE36" s="18">
        <f t="shared" si="19"/>
        <v>16794</v>
      </c>
      <c r="BF36" s="18">
        <f t="shared" si="19"/>
        <v>18024</v>
      </c>
      <c r="BG36" s="18">
        <f t="shared" si="19"/>
        <v>18024</v>
      </c>
      <c r="BH36" s="18">
        <f t="shared" si="19"/>
        <v>18024</v>
      </c>
      <c r="BI36" s="18">
        <f t="shared" si="19"/>
        <v>20484</v>
      </c>
      <c r="BJ36" s="18">
        <f t="shared" si="19"/>
        <v>20484</v>
      </c>
      <c r="BK36" s="18">
        <f t="shared" si="19"/>
        <v>20484</v>
      </c>
      <c r="BL36" s="18">
        <f t="shared" si="19"/>
        <v>20484</v>
      </c>
      <c r="BM36" s="18">
        <f t="shared" si="19"/>
        <v>20484</v>
      </c>
      <c r="BN36" s="18">
        <f t="shared" si="19"/>
        <v>20484</v>
      </c>
      <c r="BO36" s="18">
        <f t="shared" si="19"/>
        <v>22452</v>
      </c>
      <c r="BP36" s="18">
        <f t="shared" si="19"/>
        <v>22452</v>
      </c>
      <c r="BQ36" s="18">
        <f t="shared" si="19"/>
        <v>25650</v>
      </c>
      <c r="BR36" s="18">
        <f t="shared" si="19"/>
        <v>27700</v>
      </c>
      <c r="BS36" s="18">
        <f t="shared" si="19"/>
        <v>27700</v>
      </c>
      <c r="BT36" s="18">
        <f t="shared" si="19"/>
        <v>27700</v>
      </c>
      <c r="BU36" s="18">
        <f t="shared" si="19"/>
        <v>27700</v>
      </c>
      <c r="BV36" s="18">
        <f t="shared" si="19"/>
        <v>27700</v>
      </c>
      <c r="BW36" s="18">
        <f t="shared" si="19"/>
        <v>20484</v>
      </c>
      <c r="BX36" s="18">
        <f t="shared" si="19"/>
        <v>16794</v>
      </c>
      <c r="BY36" s="18">
        <f t="shared" si="19"/>
        <v>16794</v>
      </c>
      <c r="BZ36" s="18">
        <f t="shared" si="19"/>
        <v>15564</v>
      </c>
      <c r="CA36" s="18">
        <f t="shared" si="19"/>
        <v>15564</v>
      </c>
      <c r="CB36" s="18">
        <f t="shared" si="19"/>
        <v>15564</v>
      </c>
      <c r="CC36" s="18">
        <f t="shared" si="19"/>
        <v>16794</v>
      </c>
      <c r="CD36" s="18">
        <f t="shared" si="19"/>
        <v>16794</v>
      </c>
      <c r="CE36" s="18">
        <f t="shared" si="19"/>
        <v>16794</v>
      </c>
      <c r="CF36" s="18">
        <f t="shared" si="19"/>
        <v>13842</v>
      </c>
      <c r="CG36" s="18">
        <f t="shared" si="19"/>
        <v>10808</v>
      </c>
      <c r="CH36" s="18">
        <f t="shared" si="19"/>
        <v>10808</v>
      </c>
      <c r="CI36" s="18">
        <f t="shared" si="19"/>
        <v>10808</v>
      </c>
      <c r="CJ36" s="18">
        <f t="shared" si="19"/>
        <v>10808</v>
      </c>
      <c r="CK36" s="18">
        <f t="shared" si="19"/>
        <v>10808</v>
      </c>
      <c r="CL36" s="18">
        <f t="shared" si="19"/>
        <v>10808</v>
      </c>
      <c r="CM36" s="18">
        <f t="shared" si="19"/>
        <v>10808</v>
      </c>
      <c r="CN36" s="18">
        <f t="shared" si="19"/>
        <v>10808</v>
      </c>
      <c r="CO36" s="18">
        <f t="shared" si="19"/>
        <v>10808</v>
      </c>
      <c r="CP36" s="18">
        <f t="shared" si="19"/>
        <v>10234</v>
      </c>
      <c r="CQ36" s="18">
        <f t="shared" si="19"/>
        <v>10234</v>
      </c>
      <c r="CR36" s="18">
        <f t="shared" si="19"/>
        <v>10234</v>
      </c>
      <c r="CS36" s="18">
        <f t="shared" si="19"/>
        <v>9660</v>
      </c>
      <c r="CT36" s="18">
        <f t="shared" ref="CT36:EF36" si="20">ROUNDUP(CT14*0.82,)+25</f>
        <v>9660</v>
      </c>
      <c r="CU36" s="18">
        <f t="shared" si="20"/>
        <v>9660</v>
      </c>
      <c r="CV36" s="18">
        <f t="shared" si="20"/>
        <v>9660</v>
      </c>
      <c r="CW36" s="18">
        <f t="shared" si="20"/>
        <v>9660</v>
      </c>
      <c r="CX36" s="18">
        <f t="shared" si="20"/>
        <v>9660</v>
      </c>
      <c r="CY36" s="18">
        <f t="shared" si="20"/>
        <v>9660</v>
      </c>
      <c r="CZ36" s="18">
        <f t="shared" si="20"/>
        <v>9086</v>
      </c>
      <c r="DA36" s="18">
        <f t="shared" si="20"/>
        <v>9086</v>
      </c>
      <c r="DB36" s="18">
        <f t="shared" si="20"/>
        <v>9086</v>
      </c>
      <c r="DC36" s="18">
        <f t="shared" si="20"/>
        <v>8512</v>
      </c>
      <c r="DD36" s="18">
        <f t="shared" si="20"/>
        <v>8512</v>
      </c>
      <c r="DE36" s="18">
        <f t="shared" si="20"/>
        <v>8512</v>
      </c>
      <c r="DF36" s="18">
        <f t="shared" si="20"/>
        <v>8512</v>
      </c>
      <c r="DG36" s="18">
        <f t="shared" si="20"/>
        <v>8512</v>
      </c>
      <c r="DH36" s="18">
        <f t="shared" si="20"/>
        <v>8102</v>
      </c>
      <c r="DI36" s="18">
        <f t="shared" si="20"/>
        <v>8102</v>
      </c>
      <c r="DJ36" s="18">
        <f t="shared" si="20"/>
        <v>8102</v>
      </c>
      <c r="DK36" s="18">
        <f t="shared" si="20"/>
        <v>8102</v>
      </c>
      <c r="DL36" s="18">
        <f t="shared" si="20"/>
        <v>8102</v>
      </c>
      <c r="DM36" s="18">
        <f t="shared" si="20"/>
        <v>8102</v>
      </c>
      <c r="DN36" s="18">
        <f t="shared" si="20"/>
        <v>6462</v>
      </c>
      <c r="DO36" s="18">
        <f t="shared" si="20"/>
        <v>6462</v>
      </c>
      <c r="DP36" s="18">
        <f t="shared" si="20"/>
        <v>6462</v>
      </c>
      <c r="DQ36" s="18">
        <f t="shared" si="20"/>
        <v>6462</v>
      </c>
      <c r="DR36" s="18">
        <f t="shared" si="20"/>
        <v>6462</v>
      </c>
      <c r="DS36" s="18">
        <f t="shared" si="20"/>
        <v>6872</v>
      </c>
      <c r="DT36" s="18">
        <f t="shared" si="20"/>
        <v>6872</v>
      </c>
      <c r="DU36" s="18">
        <f t="shared" si="20"/>
        <v>6462</v>
      </c>
      <c r="DV36" s="18">
        <f t="shared" si="20"/>
        <v>6462</v>
      </c>
      <c r="DW36" s="18">
        <f t="shared" si="20"/>
        <v>6462</v>
      </c>
      <c r="DX36" s="18">
        <f t="shared" si="20"/>
        <v>6462</v>
      </c>
      <c r="DY36" s="18">
        <f t="shared" si="20"/>
        <v>6462</v>
      </c>
      <c r="DZ36" s="18">
        <f t="shared" si="20"/>
        <v>6872</v>
      </c>
      <c r="EA36" s="18">
        <f t="shared" si="20"/>
        <v>6872</v>
      </c>
      <c r="EB36" s="18">
        <f t="shared" si="20"/>
        <v>6462</v>
      </c>
      <c r="EC36" s="18">
        <f t="shared" si="20"/>
        <v>6462</v>
      </c>
      <c r="ED36" s="18">
        <f t="shared" si="20"/>
        <v>6462</v>
      </c>
      <c r="EE36" s="18">
        <f t="shared" si="20"/>
        <v>6462</v>
      </c>
      <c r="EF36" s="18">
        <f t="shared" si="20"/>
        <v>7282</v>
      </c>
    </row>
    <row r="37" spans="1:136">
      <c r="A37" s="191">
        <v>2</v>
      </c>
      <c r="B37" s="18">
        <f t="shared" ref="B37:AG37" si="21">ROUNDUP(B15*0.82,)+25</f>
        <v>7405</v>
      </c>
      <c r="C37" s="18">
        <f t="shared" si="21"/>
        <v>7405</v>
      </c>
      <c r="D37" s="18">
        <f t="shared" si="21"/>
        <v>7651</v>
      </c>
      <c r="E37" s="18">
        <f t="shared" si="21"/>
        <v>7651</v>
      </c>
      <c r="F37" s="18">
        <f t="shared" si="21"/>
        <v>9373</v>
      </c>
      <c r="G37" s="18">
        <f t="shared" si="21"/>
        <v>9373</v>
      </c>
      <c r="H37" s="18">
        <f t="shared" si="21"/>
        <v>9373</v>
      </c>
      <c r="I37" s="18">
        <f t="shared" si="21"/>
        <v>10439</v>
      </c>
      <c r="J37" s="18">
        <f t="shared" si="21"/>
        <v>10439</v>
      </c>
      <c r="K37" s="18">
        <f t="shared" si="21"/>
        <v>11587</v>
      </c>
      <c r="L37" s="18">
        <f t="shared" si="21"/>
        <v>13719</v>
      </c>
      <c r="M37" s="18">
        <f t="shared" si="21"/>
        <v>11915</v>
      </c>
      <c r="N37" s="18">
        <f t="shared" si="21"/>
        <v>20443</v>
      </c>
      <c r="O37" s="18">
        <f t="shared" si="21"/>
        <v>24379</v>
      </c>
      <c r="P37" s="18">
        <f t="shared" si="21"/>
        <v>30775</v>
      </c>
      <c r="Q37" s="18">
        <f t="shared" si="21"/>
        <v>30775</v>
      </c>
      <c r="R37" s="18">
        <f t="shared" si="21"/>
        <v>29709</v>
      </c>
      <c r="S37" s="18">
        <f t="shared" si="21"/>
        <v>29709</v>
      </c>
      <c r="T37" s="18">
        <f t="shared" si="21"/>
        <v>32825</v>
      </c>
      <c r="U37" s="18">
        <f t="shared" si="21"/>
        <v>32825</v>
      </c>
      <c r="V37" s="18">
        <f t="shared" si="21"/>
        <v>31595</v>
      </c>
      <c r="W37" s="18">
        <f t="shared" si="21"/>
        <v>31595</v>
      </c>
      <c r="X37" s="18">
        <f t="shared" si="21"/>
        <v>28643</v>
      </c>
      <c r="Y37" s="18">
        <f t="shared" si="21"/>
        <v>22001</v>
      </c>
      <c r="Z37" s="18">
        <f t="shared" si="21"/>
        <v>17081</v>
      </c>
      <c r="AA37" s="18">
        <f t="shared" si="21"/>
        <v>16507</v>
      </c>
      <c r="AB37" s="18">
        <f t="shared" si="21"/>
        <v>16507</v>
      </c>
      <c r="AC37" s="18">
        <f t="shared" si="21"/>
        <v>16507</v>
      </c>
      <c r="AD37" s="18">
        <f t="shared" si="21"/>
        <v>15933</v>
      </c>
      <c r="AE37" s="18">
        <f t="shared" si="21"/>
        <v>15933</v>
      </c>
      <c r="AF37" s="18">
        <f t="shared" si="21"/>
        <v>13801</v>
      </c>
      <c r="AG37" s="18">
        <f t="shared" si="21"/>
        <v>13801</v>
      </c>
      <c r="AH37" s="18">
        <f t="shared" ref="AH37:CS37" si="22">ROUNDUP(AH15*0.82,)+25</f>
        <v>13801</v>
      </c>
      <c r="AI37" s="18">
        <f t="shared" si="22"/>
        <v>13801</v>
      </c>
      <c r="AJ37" s="18">
        <f t="shared" si="22"/>
        <v>16097</v>
      </c>
      <c r="AK37" s="18">
        <f t="shared" si="22"/>
        <v>16097</v>
      </c>
      <c r="AL37" s="18">
        <f t="shared" si="22"/>
        <v>18311</v>
      </c>
      <c r="AM37" s="18">
        <f t="shared" si="22"/>
        <v>18311</v>
      </c>
      <c r="AN37" s="18">
        <f t="shared" si="22"/>
        <v>20771</v>
      </c>
      <c r="AO37" s="18">
        <f t="shared" si="22"/>
        <v>20771</v>
      </c>
      <c r="AP37" s="18">
        <f t="shared" si="22"/>
        <v>18311</v>
      </c>
      <c r="AQ37" s="18">
        <f t="shared" si="22"/>
        <v>18311</v>
      </c>
      <c r="AR37" s="18">
        <f t="shared" si="22"/>
        <v>19541</v>
      </c>
      <c r="AS37" s="18">
        <f t="shared" si="22"/>
        <v>19541</v>
      </c>
      <c r="AT37" s="18">
        <f t="shared" si="22"/>
        <v>19541</v>
      </c>
      <c r="AU37" s="18">
        <f t="shared" si="22"/>
        <v>19541</v>
      </c>
      <c r="AV37" s="18">
        <f t="shared" si="22"/>
        <v>19541</v>
      </c>
      <c r="AW37" s="18">
        <f t="shared" si="22"/>
        <v>19541</v>
      </c>
      <c r="AX37" s="18">
        <f t="shared" si="22"/>
        <v>20771</v>
      </c>
      <c r="AY37" s="18">
        <f t="shared" si="22"/>
        <v>20771</v>
      </c>
      <c r="AZ37" s="18">
        <f t="shared" si="22"/>
        <v>20771</v>
      </c>
      <c r="BA37" s="18">
        <f t="shared" si="22"/>
        <v>18311</v>
      </c>
      <c r="BB37" s="18">
        <f t="shared" si="22"/>
        <v>18311</v>
      </c>
      <c r="BC37" s="18">
        <f t="shared" si="22"/>
        <v>18311</v>
      </c>
      <c r="BD37" s="18">
        <f t="shared" si="22"/>
        <v>18311</v>
      </c>
      <c r="BE37" s="18">
        <f t="shared" si="22"/>
        <v>18311</v>
      </c>
      <c r="BF37" s="18">
        <f t="shared" si="22"/>
        <v>19541</v>
      </c>
      <c r="BG37" s="18">
        <f t="shared" si="22"/>
        <v>19541</v>
      </c>
      <c r="BH37" s="18">
        <f t="shared" si="22"/>
        <v>19541</v>
      </c>
      <c r="BI37" s="18">
        <f t="shared" si="22"/>
        <v>22001</v>
      </c>
      <c r="BJ37" s="18">
        <f t="shared" si="22"/>
        <v>22001</v>
      </c>
      <c r="BK37" s="18">
        <f t="shared" si="22"/>
        <v>22001</v>
      </c>
      <c r="BL37" s="18">
        <f t="shared" si="22"/>
        <v>22001</v>
      </c>
      <c r="BM37" s="18">
        <f t="shared" si="22"/>
        <v>22001</v>
      </c>
      <c r="BN37" s="18">
        <f t="shared" si="22"/>
        <v>22001</v>
      </c>
      <c r="BO37" s="18">
        <f t="shared" si="22"/>
        <v>23969</v>
      </c>
      <c r="BP37" s="18">
        <f t="shared" si="22"/>
        <v>23969</v>
      </c>
      <c r="BQ37" s="18">
        <f t="shared" si="22"/>
        <v>27167</v>
      </c>
      <c r="BR37" s="18">
        <f t="shared" si="22"/>
        <v>29217</v>
      </c>
      <c r="BS37" s="18">
        <f t="shared" si="22"/>
        <v>29217</v>
      </c>
      <c r="BT37" s="18">
        <f t="shared" si="22"/>
        <v>29217</v>
      </c>
      <c r="BU37" s="18">
        <f t="shared" si="22"/>
        <v>29217</v>
      </c>
      <c r="BV37" s="18">
        <f t="shared" si="22"/>
        <v>29217</v>
      </c>
      <c r="BW37" s="18">
        <f t="shared" si="22"/>
        <v>22001</v>
      </c>
      <c r="BX37" s="18">
        <f t="shared" si="22"/>
        <v>18311</v>
      </c>
      <c r="BY37" s="18">
        <f t="shared" si="22"/>
        <v>18311</v>
      </c>
      <c r="BZ37" s="18">
        <f t="shared" si="22"/>
        <v>17081</v>
      </c>
      <c r="CA37" s="18">
        <f t="shared" si="22"/>
        <v>17081</v>
      </c>
      <c r="CB37" s="18">
        <f t="shared" si="22"/>
        <v>17081</v>
      </c>
      <c r="CC37" s="18">
        <f t="shared" si="22"/>
        <v>18311</v>
      </c>
      <c r="CD37" s="18">
        <f t="shared" si="22"/>
        <v>18311</v>
      </c>
      <c r="CE37" s="18">
        <f t="shared" si="22"/>
        <v>18311</v>
      </c>
      <c r="CF37" s="18">
        <f t="shared" si="22"/>
        <v>15359</v>
      </c>
      <c r="CG37" s="18">
        <f t="shared" si="22"/>
        <v>12325</v>
      </c>
      <c r="CH37" s="18">
        <f t="shared" si="22"/>
        <v>12325</v>
      </c>
      <c r="CI37" s="18">
        <f t="shared" si="22"/>
        <v>12325</v>
      </c>
      <c r="CJ37" s="18">
        <f t="shared" si="22"/>
        <v>12325</v>
      </c>
      <c r="CK37" s="18">
        <f t="shared" si="22"/>
        <v>12325</v>
      </c>
      <c r="CL37" s="18">
        <f t="shared" si="22"/>
        <v>12325</v>
      </c>
      <c r="CM37" s="18">
        <f t="shared" si="22"/>
        <v>12325</v>
      </c>
      <c r="CN37" s="18">
        <f t="shared" si="22"/>
        <v>12325</v>
      </c>
      <c r="CO37" s="18">
        <f t="shared" si="22"/>
        <v>12325</v>
      </c>
      <c r="CP37" s="18">
        <f t="shared" si="22"/>
        <v>11751</v>
      </c>
      <c r="CQ37" s="18">
        <f t="shared" si="22"/>
        <v>11751</v>
      </c>
      <c r="CR37" s="18">
        <f t="shared" si="22"/>
        <v>11751</v>
      </c>
      <c r="CS37" s="18">
        <f t="shared" si="22"/>
        <v>11177</v>
      </c>
      <c r="CT37" s="18">
        <f t="shared" ref="CT37:EF37" si="23">ROUNDUP(CT15*0.82,)+25</f>
        <v>11177</v>
      </c>
      <c r="CU37" s="18">
        <f t="shared" si="23"/>
        <v>11177</v>
      </c>
      <c r="CV37" s="18">
        <f t="shared" si="23"/>
        <v>11177</v>
      </c>
      <c r="CW37" s="18">
        <f t="shared" si="23"/>
        <v>11177</v>
      </c>
      <c r="CX37" s="18">
        <f t="shared" si="23"/>
        <v>11177</v>
      </c>
      <c r="CY37" s="18">
        <f t="shared" si="23"/>
        <v>11177</v>
      </c>
      <c r="CZ37" s="18">
        <f t="shared" si="23"/>
        <v>10603</v>
      </c>
      <c r="DA37" s="18">
        <f t="shared" si="23"/>
        <v>10603</v>
      </c>
      <c r="DB37" s="18">
        <f t="shared" si="23"/>
        <v>10603</v>
      </c>
      <c r="DC37" s="18">
        <f t="shared" si="23"/>
        <v>9865</v>
      </c>
      <c r="DD37" s="18">
        <f t="shared" si="23"/>
        <v>9865</v>
      </c>
      <c r="DE37" s="18">
        <f t="shared" si="23"/>
        <v>9865</v>
      </c>
      <c r="DF37" s="18">
        <f t="shared" si="23"/>
        <v>9865</v>
      </c>
      <c r="DG37" s="18">
        <f t="shared" si="23"/>
        <v>9865</v>
      </c>
      <c r="DH37" s="18">
        <f t="shared" si="23"/>
        <v>9455</v>
      </c>
      <c r="DI37" s="18">
        <f t="shared" si="23"/>
        <v>9455</v>
      </c>
      <c r="DJ37" s="18">
        <f t="shared" si="23"/>
        <v>9455</v>
      </c>
      <c r="DK37" s="18">
        <f t="shared" si="23"/>
        <v>9455</v>
      </c>
      <c r="DL37" s="18">
        <f t="shared" si="23"/>
        <v>9455</v>
      </c>
      <c r="DM37" s="18">
        <f t="shared" si="23"/>
        <v>9455</v>
      </c>
      <c r="DN37" s="18">
        <f t="shared" si="23"/>
        <v>7815</v>
      </c>
      <c r="DO37" s="18">
        <f t="shared" si="23"/>
        <v>7815</v>
      </c>
      <c r="DP37" s="18">
        <f t="shared" si="23"/>
        <v>7815</v>
      </c>
      <c r="DQ37" s="18">
        <f t="shared" si="23"/>
        <v>7815</v>
      </c>
      <c r="DR37" s="18">
        <f t="shared" si="23"/>
        <v>7815</v>
      </c>
      <c r="DS37" s="18">
        <f t="shared" si="23"/>
        <v>8225</v>
      </c>
      <c r="DT37" s="18">
        <f t="shared" si="23"/>
        <v>8225</v>
      </c>
      <c r="DU37" s="18">
        <f t="shared" si="23"/>
        <v>7815</v>
      </c>
      <c r="DV37" s="18">
        <f t="shared" si="23"/>
        <v>7815</v>
      </c>
      <c r="DW37" s="18">
        <f t="shared" si="23"/>
        <v>7815</v>
      </c>
      <c r="DX37" s="18">
        <f t="shared" si="23"/>
        <v>7815</v>
      </c>
      <c r="DY37" s="18">
        <f t="shared" si="23"/>
        <v>7815</v>
      </c>
      <c r="DZ37" s="18">
        <f t="shared" si="23"/>
        <v>8225</v>
      </c>
      <c r="EA37" s="18">
        <f t="shared" si="23"/>
        <v>8225</v>
      </c>
      <c r="EB37" s="18">
        <f t="shared" si="23"/>
        <v>7815</v>
      </c>
      <c r="EC37" s="18">
        <f t="shared" si="23"/>
        <v>7815</v>
      </c>
      <c r="ED37" s="18">
        <f t="shared" si="23"/>
        <v>7815</v>
      </c>
      <c r="EE37" s="18">
        <f t="shared" si="23"/>
        <v>7815</v>
      </c>
      <c r="EF37" s="18">
        <f t="shared" si="23"/>
        <v>8635</v>
      </c>
    </row>
    <row r="38" spans="1:136">
      <c r="A38" s="33" t="s">
        <v>7</v>
      </c>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row>
    <row r="39" spans="1:136">
      <c r="A39" s="10">
        <v>1</v>
      </c>
      <c r="B39" s="18">
        <f t="shared" ref="B39:AG39" si="24">ROUNDUP(B17*0.82,)+25</f>
        <v>9455</v>
      </c>
      <c r="C39" s="18">
        <f t="shared" si="24"/>
        <v>9455</v>
      </c>
      <c r="D39" s="18">
        <f t="shared" si="24"/>
        <v>9701</v>
      </c>
      <c r="E39" s="18">
        <f t="shared" si="24"/>
        <v>9701</v>
      </c>
      <c r="F39" s="18">
        <f t="shared" si="24"/>
        <v>11423</v>
      </c>
      <c r="G39" s="18">
        <f t="shared" si="24"/>
        <v>11423</v>
      </c>
      <c r="H39" s="18">
        <f t="shared" si="24"/>
        <v>11423</v>
      </c>
      <c r="I39" s="18">
        <f t="shared" si="24"/>
        <v>12489</v>
      </c>
      <c r="J39" s="18">
        <f t="shared" si="24"/>
        <v>12489</v>
      </c>
      <c r="K39" s="18">
        <f t="shared" si="24"/>
        <v>13637</v>
      </c>
      <c r="L39" s="18">
        <f t="shared" si="24"/>
        <v>15769</v>
      </c>
      <c r="M39" s="18">
        <f t="shared" si="24"/>
        <v>13965</v>
      </c>
      <c r="N39" s="18">
        <f t="shared" si="24"/>
        <v>24543</v>
      </c>
      <c r="O39" s="18">
        <f t="shared" si="24"/>
        <v>28479</v>
      </c>
      <c r="P39" s="18">
        <f t="shared" si="24"/>
        <v>34875</v>
      </c>
      <c r="Q39" s="18">
        <f t="shared" si="24"/>
        <v>34875</v>
      </c>
      <c r="R39" s="18">
        <f t="shared" si="24"/>
        <v>33809</v>
      </c>
      <c r="S39" s="18">
        <f t="shared" si="24"/>
        <v>33809</v>
      </c>
      <c r="T39" s="18">
        <f t="shared" si="24"/>
        <v>36925</v>
      </c>
      <c r="U39" s="18">
        <f t="shared" si="24"/>
        <v>36925</v>
      </c>
      <c r="V39" s="18">
        <f t="shared" si="24"/>
        <v>35695</v>
      </c>
      <c r="W39" s="18">
        <f t="shared" si="24"/>
        <v>35695</v>
      </c>
      <c r="X39" s="18">
        <f t="shared" si="24"/>
        <v>32743</v>
      </c>
      <c r="Y39" s="18">
        <f t="shared" si="24"/>
        <v>26224</v>
      </c>
      <c r="Z39" s="18">
        <f t="shared" si="24"/>
        <v>21304</v>
      </c>
      <c r="AA39" s="18">
        <f t="shared" si="24"/>
        <v>20730</v>
      </c>
      <c r="AB39" s="18">
        <f t="shared" si="24"/>
        <v>20730</v>
      </c>
      <c r="AC39" s="18">
        <f t="shared" si="24"/>
        <v>20730</v>
      </c>
      <c r="AD39" s="18">
        <f t="shared" si="24"/>
        <v>20156</v>
      </c>
      <c r="AE39" s="18">
        <f t="shared" si="24"/>
        <v>20156</v>
      </c>
      <c r="AF39" s="18">
        <f t="shared" si="24"/>
        <v>18024</v>
      </c>
      <c r="AG39" s="18">
        <f t="shared" si="24"/>
        <v>18024</v>
      </c>
      <c r="AH39" s="18">
        <f t="shared" ref="AH39:CS39" si="25">ROUNDUP(AH17*0.82,)+25</f>
        <v>18024</v>
      </c>
      <c r="AI39" s="18">
        <f t="shared" si="25"/>
        <v>18024</v>
      </c>
      <c r="AJ39" s="18">
        <f t="shared" si="25"/>
        <v>20320</v>
      </c>
      <c r="AK39" s="18">
        <f t="shared" si="25"/>
        <v>20320</v>
      </c>
      <c r="AL39" s="18">
        <f t="shared" si="25"/>
        <v>22534</v>
      </c>
      <c r="AM39" s="18">
        <f t="shared" si="25"/>
        <v>22534</v>
      </c>
      <c r="AN39" s="18">
        <f t="shared" si="25"/>
        <v>24994</v>
      </c>
      <c r="AO39" s="18">
        <f t="shared" si="25"/>
        <v>24994</v>
      </c>
      <c r="AP39" s="18">
        <f t="shared" si="25"/>
        <v>22534</v>
      </c>
      <c r="AQ39" s="18">
        <f t="shared" si="25"/>
        <v>22534</v>
      </c>
      <c r="AR39" s="18">
        <f t="shared" si="25"/>
        <v>23764</v>
      </c>
      <c r="AS39" s="18">
        <f t="shared" si="25"/>
        <v>23764</v>
      </c>
      <c r="AT39" s="18">
        <f t="shared" si="25"/>
        <v>23764</v>
      </c>
      <c r="AU39" s="18">
        <f t="shared" si="25"/>
        <v>23764</v>
      </c>
      <c r="AV39" s="18">
        <f t="shared" si="25"/>
        <v>23764</v>
      </c>
      <c r="AW39" s="18">
        <f t="shared" si="25"/>
        <v>23764</v>
      </c>
      <c r="AX39" s="18">
        <f t="shared" si="25"/>
        <v>24994</v>
      </c>
      <c r="AY39" s="18">
        <f t="shared" si="25"/>
        <v>24994</v>
      </c>
      <c r="AZ39" s="18">
        <f t="shared" si="25"/>
        <v>24994</v>
      </c>
      <c r="BA39" s="18">
        <f t="shared" si="25"/>
        <v>22534</v>
      </c>
      <c r="BB39" s="18">
        <f t="shared" si="25"/>
        <v>22534</v>
      </c>
      <c r="BC39" s="18">
        <f t="shared" si="25"/>
        <v>22534</v>
      </c>
      <c r="BD39" s="18">
        <f t="shared" si="25"/>
        <v>22534</v>
      </c>
      <c r="BE39" s="18">
        <f t="shared" si="25"/>
        <v>22534</v>
      </c>
      <c r="BF39" s="18">
        <f t="shared" si="25"/>
        <v>23764</v>
      </c>
      <c r="BG39" s="18">
        <f t="shared" si="25"/>
        <v>23764</v>
      </c>
      <c r="BH39" s="18">
        <f t="shared" si="25"/>
        <v>23764</v>
      </c>
      <c r="BI39" s="18">
        <f t="shared" si="25"/>
        <v>26224</v>
      </c>
      <c r="BJ39" s="18">
        <f t="shared" si="25"/>
        <v>26224</v>
      </c>
      <c r="BK39" s="18">
        <f t="shared" si="25"/>
        <v>26224</v>
      </c>
      <c r="BL39" s="18">
        <f t="shared" si="25"/>
        <v>26224</v>
      </c>
      <c r="BM39" s="18">
        <f t="shared" si="25"/>
        <v>26224</v>
      </c>
      <c r="BN39" s="18">
        <f t="shared" si="25"/>
        <v>26224</v>
      </c>
      <c r="BO39" s="18">
        <f t="shared" si="25"/>
        <v>28192</v>
      </c>
      <c r="BP39" s="18">
        <f t="shared" si="25"/>
        <v>28192</v>
      </c>
      <c r="BQ39" s="18">
        <f t="shared" si="25"/>
        <v>31390</v>
      </c>
      <c r="BR39" s="18">
        <f t="shared" si="25"/>
        <v>33440</v>
      </c>
      <c r="BS39" s="18">
        <f t="shared" si="25"/>
        <v>33440</v>
      </c>
      <c r="BT39" s="18">
        <f t="shared" si="25"/>
        <v>33440</v>
      </c>
      <c r="BU39" s="18">
        <f t="shared" si="25"/>
        <v>33440</v>
      </c>
      <c r="BV39" s="18">
        <f t="shared" si="25"/>
        <v>33440</v>
      </c>
      <c r="BW39" s="18">
        <f t="shared" si="25"/>
        <v>26224</v>
      </c>
      <c r="BX39" s="18">
        <f t="shared" si="25"/>
        <v>22534</v>
      </c>
      <c r="BY39" s="18">
        <f t="shared" si="25"/>
        <v>22534</v>
      </c>
      <c r="BZ39" s="18">
        <f t="shared" si="25"/>
        <v>21304</v>
      </c>
      <c r="CA39" s="18">
        <f t="shared" si="25"/>
        <v>21304</v>
      </c>
      <c r="CB39" s="18">
        <f t="shared" si="25"/>
        <v>21304</v>
      </c>
      <c r="CC39" s="18">
        <f t="shared" si="25"/>
        <v>22534</v>
      </c>
      <c r="CD39" s="18">
        <f t="shared" si="25"/>
        <v>22534</v>
      </c>
      <c r="CE39" s="18">
        <f t="shared" si="25"/>
        <v>22534</v>
      </c>
      <c r="CF39" s="18">
        <f t="shared" si="25"/>
        <v>19582</v>
      </c>
      <c r="CG39" s="18">
        <f t="shared" si="25"/>
        <v>15318</v>
      </c>
      <c r="CH39" s="18">
        <f t="shared" si="25"/>
        <v>15318</v>
      </c>
      <c r="CI39" s="18">
        <f t="shared" si="25"/>
        <v>15318</v>
      </c>
      <c r="CJ39" s="18">
        <f t="shared" si="25"/>
        <v>15318</v>
      </c>
      <c r="CK39" s="18">
        <f t="shared" si="25"/>
        <v>15318</v>
      </c>
      <c r="CL39" s="18">
        <f t="shared" si="25"/>
        <v>15318</v>
      </c>
      <c r="CM39" s="18">
        <f t="shared" si="25"/>
        <v>15318</v>
      </c>
      <c r="CN39" s="18">
        <f t="shared" si="25"/>
        <v>15318</v>
      </c>
      <c r="CO39" s="18">
        <f t="shared" si="25"/>
        <v>15318</v>
      </c>
      <c r="CP39" s="18">
        <f t="shared" si="25"/>
        <v>14744</v>
      </c>
      <c r="CQ39" s="18">
        <f t="shared" si="25"/>
        <v>14744</v>
      </c>
      <c r="CR39" s="18">
        <f t="shared" si="25"/>
        <v>14744</v>
      </c>
      <c r="CS39" s="18">
        <f t="shared" si="25"/>
        <v>14170</v>
      </c>
      <c r="CT39" s="18">
        <f t="shared" ref="CT39:EF39" si="26">ROUNDUP(CT17*0.82,)+25</f>
        <v>14170</v>
      </c>
      <c r="CU39" s="18">
        <f t="shared" si="26"/>
        <v>14170</v>
      </c>
      <c r="CV39" s="18">
        <f t="shared" si="26"/>
        <v>14170</v>
      </c>
      <c r="CW39" s="18">
        <f t="shared" si="26"/>
        <v>14170</v>
      </c>
      <c r="CX39" s="18">
        <f t="shared" si="26"/>
        <v>14170</v>
      </c>
      <c r="CY39" s="18">
        <f t="shared" si="26"/>
        <v>14170</v>
      </c>
      <c r="CZ39" s="18">
        <f t="shared" si="26"/>
        <v>13596</v>
      </c>
      <c r="DA39" s="18">
        <f t="shared" si="26"/>
        <v>13596</v>
      </c>
      <c r="DB39" s="18">
        <f t="shared" si="26"/>
        <v>13596</v>
      </c>
      <c r="DC39" s="18">
        <f t="shared" si="26"/>
        <v>12202</v>
      </c>
      <c r="DD39" s="18">
        <f t="shared" si="26"/>
        <v>12202</v>
      </c>
      <c r="DE39" s="18">
        <f t="shared" si="26"/>
        <v>12202</v>
      </c>
      <c r="DF39" s="18">
        <f t="shared" si="26"/>
        <v>12202</v>
      </c>
      <c r="DG39" s="18">
        <f t="shared" si="26"/>
        <v>12202</v>
      </c>
      <c r="DH39" s="18">
        <f t="shared" si="26"/>
        <v>11792</v>
      </c>
      <c r="DI39" s="18">
        <f t="shared" si="26"/>
        <v>11792</v>
      </c>
      <c r="DJ39" s="18">
        <f t="shared" si="26"/>
        <v>11792</v>
      </c>
      <c r="DK39" s="18">
        <f t="shared" si="26"/>
        <v>11792</v>
      </c>
      <c r="DL39" s="18">
        <f t="shared" si="26"/>
        <v>11792</v>
      </c>
      <c r="DM39" s="18">
        <f t="shared" si="26"/>
        <v>11792</v>
      </c>
      <c r="DN39" s="18">
        <f t="shared" si="26"/>
        <v>10152</v>
      </c>
      <c r="DO39" s="18">
        <f t="shared" si="26"/>
        <v>10152</v>
      </c>
      <c r="DP39" s="18">
        <f t="shared" si="26"/>
        <v>10152</v>
      </c>
      <c r="DQ39" s="18">
        <f t="shared" si="26"/>
        <v>10152</v>
      </c>
      <c r="DR39" s="18">
        <f t="shared" si="26"/>
        <v>10152</v>
      </c>
      <c r="DS39" s="18">
        <f t="shared" si="26"/>
        <v>10562</v>
      </c>
      <c r="DT39" s="18">
        <f t="shared" si="26"/>
        <v>10562</v>
      </c>
      <c r="DU39" s="18">
        <f t="shared" si="26"/>
        <v>10152</v>
      </c>
      <c r="DV39" s="18">
        <f t="shared" si="26"/>
        <v>10152</v>
      </c>
      <c r="DW39" s="18">
        <f t="shared" si="26"/>
        <v>10152</v>
      </c>
      <c r="DX39" s="18">
        <f t="shared" si="26"/>
        <v>10152</v>
      </c>
      <c r="DY39" s="18">
        <f t="shared" si="26"/>
        <v>10152</v>
      </c>
      <c r="DZ39" s="18">
        <f t="shared" si="26"/>
        <v>10562</v>
      </c>
      <c r="EA39" s="18">
        <f t="shared" si="26"/>
        <v>10562</v>
      </c>
      <c r="EB39" s="18">
        <f t="shared" si="26"/>
        <v>10152</v>
      </c>
      <c r="EC39" s="18">
        <f t="shared" si="26"/>
        <v>10152</v>
      </c>
      <c r="ED39" s="18">
        <f t="shared" si="26"/>
        <v>10152</v>
      </c>
      <c r="EE39" s="18">
        <f t="shared" si="26"/>
        <v>10152</v>
      </c>
      <c r="EF39" s="18">
        <f t="shared" si="26"/>
        <v>10972</v>
      </c>
    </row>
    <row r="40" spans="1:136">
      <c r="A40" s="10">
        <v>2</v>
      </c>
      <c r="B40" s="18">
        <f t="shared" ref="B40:AG40" si="27">ROUNDUP(B18*0.82,)+25</f>
        <v>10685</v>
      </c>
      <c r="C40" s="18">
        <f t="shared" si="27"/>
        <v>10685</v>
      </c>
      <c r="D40" s="18">
        <f t="shared" si="27"/>
        <v>10931</v>
      </c>
      <c r="E40" s="18">
        <f t="shared" si="27"/>
        <v>10931</v>
      </c>
      <c r="F40" s="18">
        <f t="shared" si="27"/>
        <v>12653</v>
      </c>
      <c r="G40" s="18">
        <f t="shared" si="27"/>
        <v>12653</v>
      </c>
      <c r="H40" s="18">
        <f t="shared" si="27"/>
        <v>12653</v>
      </c>
      <c r="I40" s="18">
        <f t="shared" si="27"/>
        <v>13719</v>
      </c>
      <c r="J40" s="18">
        <f t="shared" si="27"/>
        <v>13719</v>
      </c>
      <c r="K40" s="18">
        <f t="shared" si="27"/>
        <v>14867</v>
      </c>
      <c r="L40" s="18">
        <f t="shared" si="27"/>
        <v>16999</v>
      </c>
      <c r="M40" s="18">
        <f t="shared" si="27"/>
        <v>15195</v>
      </c>
      <c r="N40" s="18">
        <f t="shared" si="27"/>
        <v>26183</v>
      </c>
      <c r="O40" s="18">
        <f t="shared" si="27"/>
        <v>30119</v>
      </c>
      <c r="P40" s="18">
        <f t="shared" si="27"/>
        <v>36515</v>
      </c>
      <c r="Q40" s="18">
        <f t="shared" si="27"/>
        <v>36515</v>
      </c>
      <c r="R40" s="18">
        <f t="shared" si="27"/>
        <v>35449</v>
      </c>
      <c r="S40" s="18">
        <f t="shared" si="27"/>
        <v>35449</v>
      </c>
      <c r="T40" s="18">
        <f t="shared" si="27"/>
        <v>38565</v>
      </c>
      <c r="U40" s="18">
        <f t="shared" si="27"/>
        <v>38565</v>
      </c>
      <c r="V40" s="18">
        <f t="shared" si="27"/>
        <v>37335</v>
      </c>
      <c r="W40" s="18">
        <f t="shared" si="27"/>
        <v>37335</v>
      </c>
      <c r="X40" s="18">
        <f t="shared" si="27"/>
        <v>34383</v>
      </c>
      <c r="Y40" s="18">
        <f t="shared" si="27"/>
        <v>27741</v>
      </c>
      <c r="Z40" s="18">
        <f t="shared" si="27"/>
        <v>22821</v>
      </c>
      <c r="AA40" s="18">
        <f t="shared" si="27"/>
        <v>22247</v>
      </c>
      <c r="AB40" s="18">
        <f t="shared" si="27"/>
        <v>22247</v>
      </c>
      <c r="AC40" s="18">
        <f t="shared" si="27"/>
        <v>22247</v>
      </c>
      <c r="AD40" s="18">
        <f t="shared" si="27"/>
        <v>21673</v>
      </c>
      <c r="AE40" s="18">
        <f t="shared" si="27"/>
        <v>21673</v>
      </c>
      <c r="AF40" s="18">
        <f t="shared" si="27"/>
        <v>19541</v>
      </c>
      <c r="AG40" s="18">
        <f t="shared" si="27"/>
        <v>19541</v>
      </c>
      <c r="AH40" s="18">
        <f t="shared" ref="AH40:CS40" si="28">ROUNDUP(AH18*0.82,)+25</f>
        <v>19541</v>
      </c>
      <c r="AI40" s="18">
        <f t="shared" si="28"/>
        <v>19541</v>
      </c>
      <c r="AJ40" s="18">
        <f t="shared" si="28"/>
        <v>21837</v>
      </c>
      <c r="AK40" s="18">
        <f t="shared" si="28"/>
        <v>21837</v>
      </c>
      <c r="AL40" s="18">
        <f t="shared" si="28"/>
        <v>24051</v>
      </c>
      <c r="AM40" s="18">
        <f t="shared" si="28"/>
        <v>24051</v>
      </c>
      <c r="AN40" s="18">
        <f t="shared" si="28"/>
        <v>26511</v>
      </c>
      <c r="AO40" s="18">
        <f t="shared" si="28"/>
        <v>26511</v>
      </c>
      <c r="AP40" s="18">
        <f t="shared" si="28"/>
        <v>24051</v>
      </c>
      <c r="AQ40" s="18">
        <f t="shared" si="28"/>
        <v>24051</v>
      </c>
      <c r="AR40" s="18">
        <f t="shared" si="28"/>
        <v>25281</v>
      </c>
      <c r="AS40" s="18">
        <f t="shared" si="28"/>
        <v>25281</v>
      </c>
      <c r="AT40" s="18">
        <f t="shared" si="28"/>
        <v>25281</v>
      </c>
      <c r="AU40" s="18">
        <f t="shared" si="28"/>
        <v>25281</v>
      </c>
      <c r="AV40" s="18">
        <f t="shared" si="28"/>
        <v>25281</v>
      </c>
      <c r="AW40" s="18">
        <f t="shared" si="28"/>
        <v>25281</v>
      </c>
      <c r="AX40" s="18">
        <f t="shared" si="28"/>
        <v>26511</v>
      </c>
      <c r="AY40" s="18">
        <f t="shared" si="28"/>
        <v>26511</v>
      </c>
      <c r="AZ40" s="18">
        <f t="shared" si="28"/>
        <v>26511</v>
      </c>
      <c r="BA40" s="18">
        <f t="shared" si="28"/>
        <v>24051</v>
      </c>
      <c r="BB40" s="18">
        <f t="shared" si="28"/>
        <v>24051</v>
      </c>
      <c r="BC40" s="18">
        <f t="shared" si="28"/>
        <v>24051</v>
      </c>
      <c r="BD40" s="18">
        <f t="shared" si="28"/>
        <v>24051</v>
      </c>
      <c r="BE40" s="18">
        <f t="shared" si="28"/>
        <v>24051</v>
      </c>
      <c r="BF40" s="18">
        <f t="shared" si="28"/>
        <v>25281</v>
      </c>
      <c r="BG40" s="18">
        <f t="shared" si="28"/>
        <v>25281</v>
      </c>
      <c r="BH40" s="18">
        <f t="shared" si="28"/>
        <v>25281</v>
      </c>
      <c r="BI40" s="18">
        <f t="shared" si="28"/>
        <v>27741</v>
      </c>
      <c r="BJ40" s="18">
        <f t="shared" si="28"/>
        <v>27741</v>
      </c>
      <c r="BK40" s="18">
        <f t="shared" si="28"/>
        <v>27741</v>
      </c>
      <c r="BL40" s="18">
        <f t="shared" si="28"/>
        <v>27741</v>
      </c>
      <c r="BM40" s="18">
        <f t="shared" si="28"/>
        <v>27741</v>
      </c>
      <c r="BN40" s="18">
        <f t="shared" si="28"/>
        <v>27741</v>
      </c>
      <c r="BO40" s="18">
        <f t="shared" si="28"/>
        <v>29709</v>
      </c>
      <c r="BP40" s="18">
        <f t="shared" si="28"/>
        <v>29709</v>
      </c>
      <c r="BQ40" s="18">
        <f t="shared" si="28"/>
        <v>32907</v>
      </c>
      <c r="BR40" s="18">
        <f t="shared" si="28"/>
        <v>34957</v>
      </c>
      <c r="BS40" s="18">
        <f t="shared" si="28"/>
        <v>34957</v>
      </c>
      <c r="BT40" s="18">
        <f t="shared" si="28"/>
        <v>34957</v>
      </c>
      <c r="BU40" s="18">
        <f t="shared" si="28"/>
        <v>34957</v>
      </c>
      <c r="BV40" s="18">
        <f t="shared" si="28"/>
        <v>34957</v>
      </c>
      <c r="BW40" s="18">
        <f t="shared" si="28"/>
        <v>27741</v>
      </c>
      <c r="BX40" s="18">
        <f t="shared" si="28"/>
        <v>24051</v>
      </c>
      <c r="BY40" s="18">
        <f t="shared" si="28"/>
        <v>24051</v>
      </c>
      <c r="BZ40" s="18">
        <f t="shared" si="28"/>
        <v>22821</v>
      </c>
      <c r="CA40" s="18">
        <f t="shared" si="28"/>
        <v>22821</v>
      </c>
      <c r="CB40" s="18">
        <f t="shared" si="28"/>
        <v>22821</v>
      </c>
      <c r="CC40" s="18">
        <f t="shared" si="28"/>
        <v>24051</v>
      </c>
      <c r="CD40" s="18">
        <f t="shared" si="28"/>
        <v>24051</v>
      </c>
      <c r="CE40" s="18">
        <f t="shared" si="28"/>
        <v>24051</v>
      </c>
      <c r="CF40" s="18">
        <f t="shared" si="28"/>
        <v>21099</v>
      </c>
      <c r="CG40" s="18">
        <f t="shared" si="28"/>
        <v>16835</v>
      </c>
      <c r="CH40" s="18">
        <f t="shared" si="28"/>
        <v>16835</v>
      </c>
      <c r="CI40" s="18">
        <f t="shared" si="28"/>
        <v>16835</v>
      </c>
      <c r="CJ40" s="18">
        <f t="shared" si="28"/>
        <v>16835</v>
      </c>
      <c r="CK40" s="18">
        <f t="shared" si="28"/>
        <v>16835</v>
      </c>
      <c r="CL40" s="18">
        <f t="shared" si="28"/>
        <v>16835</v>
      </c>
      <c r="CM40" s="18">
        <f t="shared" si="28"/>
        <v>16835</v>
      </c>
      <c r="CN40" s="18">
        <f t="shared" si="28"/>
        <v>16835</v>
      </c>
      <c r="CO40" s="18">
        <f t="shared" si="28"/>
        <v>16835</v>
      </c>
      <c r="CP40" s="18">
        <f t="shared" si="28"/>
        <v>16261</v>
      </c>
      <c r="CQ40" s="18">
        <f t="shared" si="28"/>
        <v>16261</v>
      </c>
      <c r="CR40" s="18">
        <f t="shared" si="28"/>
        <v>16261</v>
      </c>
      <c r="CS40" s="18">
        <f t="shared" si="28"/>
        <v>15687</v>
      </c>
      <c r="CT40" s="18">
        <f t="shared" ref="CT40:EF40" si="29">ROUNDUP(CT18*0.82,)+25</f>
        <v>15687</v>
      </c>
      <c r="CU40" s="18">
        <f t="shared" si="29"/>
        <v>15687</v>
      </c>
      <c r="CV40" s="18">
        <f t="shared" si="29"/>
        <v>15687</v>
      </c>
      <c r="CW40" s="18">
        <f t="shared" si="29"/>
        <v>15687</v>
      </c>
      <c r="CX40" s="18">
        <f t="shared" si="29"/>
        <v>15687</v>
      </c>
      <c r="CY40" s="18">
        <f t="shared" si="29"/>
        <v>15687</v>
      </c>
      <c r="CZ40" s="18">
        <f t="shared" si="29"/>
        <v>15113</v>
      </c>
      <c r="DA40" s="18">
        <f t="shared" si="29"/>
        <v>15113</v>
      </c>
      <c r="DB40" s="18">
        <f t="shared" si="29"/>
        <v>15113</v>
      </c>
      <c r="DC40" s="18">
        <f t="shared" si="29"/>
        <v>13555</v>
      </c>
      <c r="DD40" s="18">
        <f t="shared" si="29"/>
        <v>13555</v>
      </c>
      <c r="DE40" s="18">
        <f t="shared" si="29"/>
        <v>13555</v>
      </c>
      <c r="DF40" s="18">
        <f t="shared" si="29"/>
        <v>13555</v>
      </c>
      <c r="DG40" s="18">
        <f t="shared" si="29"/>
        <v>13555</v>
      </c>
      <c r="DH40" s="18">
        <f t="shared" si="29"/>
        <v>13145</v>
      </c>
      <c r="DI40" s="18">
        <f t="shared" si="29"/>
        <v>13145</v>
      </c>
      <c r="DJ40" s="18">
        <f t="shared" si="29"/>
        <v>13145</v>
      </c>
      <c r="DK40" s="18">
        <f t="shared" si="29"/>
        <v>13145</v>
      </c>
      <c r="DL40" s="18">
        <f t="shared" si="29"/>
        <v>13145</v>
      </c>
      <c r="DM40" s="18">
        <f t="shared" si="29"/>
        <v>13145</v>
      </c>
      <c r="DN40" s="18">
        <f t="shared" si="29"/>
        <v>11505</v>
      </c>
      <c r="DO40" s="18">
        <f t="shared" si="29"/>
        <v>11505</v>
      </c>
      <c r="DP40" s="18">
        <f t="shared" si="29"/>
        <v>11505</v>
      </c>
      <c r="DQ40" s="18">
        <f t="shared" si="29"/>
        <v>11505</v>
      </c>
      <c r="DR40" s="18">
        <f t="shared" si="29"/>
        <v>11505</v>
      </c>
      <c r="DS40" s="18">
        <f t="shared" si="29"/>
        <v>11915</v>
      </c>
      <c r="DT40" s="18">
        <f t="shared" si="29"/>
        <v>11915</v>
      </c>
      <c r="DU40" s="18">
        <f t="shared" si="29"/>
        <v>11505</v>
      </c>
      <c r="DV40" s="18">
        <f t="shared" si="29"/>
        <v>11505</v>
      </c>
      <c r="DW40" s="18">
        <f t="shared" si="29"/>
        <v>11505</v>
      </c>
      <c r="DX40" s="18">
        <f t="shared" si="29"/>
        <v>11505</v>
      </c>
      <c r="DY40" s="18">
        <f t="shared" si="29"/>
        <v>11505</v>
      </c>
      <c r="DZ40" s="18">
        <f t="shared" si="29"/>
        <v>11915</v>
      </c>
      <c r="EA40" s="18">
        <f t="shared" si="29"/>
        <v>11915</v>
      </c>
      <c r="EB40" s="18">
        <f t="shared" si="29"/>
        <v>11505</v>
      </c>
      <c r="EC40" s="18">
        <f t="shared" si="29"/>
        <v>11505</v>
      </c>
      <c r="ED40" s="18">
        <f t="shared" si="29"/>
        <v>11505</v>
      </c>
      <c r="EE40" s="18">
        <f t="shared" si="29"/>
        <v>11505</v>
      </c>
      <c r="EF40" s="18">
        <f t="shared" si="29"/>
        <v>12325</v>
      </c>
    </row>
    <row r="41" spans="1:136">
      <c r="A41" s="34" t="s">
        <v>8</v>
      </c>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row>
    <row r="42" spans="1:136">
      <c r="A42" s="10">
        <v>1</v>
      </c>
      <c r="B42" s="18">
        <f t="shared" ref="B42:AG42" si="30">ROUNDUP(B20*0.82,)+25</f>
        <v>11915</v>
      </c>
      <c r="C42" s="18">
        <f t="shared" si="30"/>
        <v>11915</v>
      </c>
      <c r="D42" s="18">
        <f t="shared" si="30"/>
        <v>12161</v>
      </c>
      <c r="E42" s="18">
        <f t="shared" si="30"/>
        <v>12161</v>
      </c>
      <c r="F42" s="18">
        <f t="shared" si="30"/>
        <v>13883</v>
      </c>
      <c r="G42" s="18">
        <f t="shared" si="30"/>
        <v>13883</v>
      </c>
      <c r="H42" s="18">
        <f t="shared" si="30"/>
        <v>13883</v>
      </c>
      <c r="I42" s="18">
        <f t="shared" si="30"/>
        <v>14949</v>
      </c>
      <c r="J42" s="18">
        <f t="shared" si="30"/>
        <v>14949</v>
      </c>
      <c r="K42" s="18">
        <f t="shared" si="30"/>
        <v>16097</v>
      </c>
      <c r="L42" s="18">
        <f t="shared" si="30"/>
        <v>18229</v>
      </c>
      <c r="M42" s="18">
        <f t="shared" si="30"/>
        <v>16425</v>
      </c>
      <c r="N42" s="18">
        <f t="shared" si="30"/>
        <v>25773</v>
      </c>
      <c r="O42" s="18">
        <f t="shared" si="30"/>
        <v>29709</v>
      </c>
      <c r="P42" s="18">
        <f t="shared" si="30"/>
        <v>36105</v>
      </c>
      <c r="Q42" s="18">
        <f t="shared" si="30"/>
        <v>36105</v>
      </c>
      <c r="R42" s="18">
        <f t="shared" si="30"/>
        <v>35039</v>
      </c>
      <c r="S42" s="18">
        <f t="shared" si="30"/>
        <v>35039</v>
      </c>
      <c r="T42" s="18">
        <f t="shared" si="30"/>
        <v>38155</v>
      </c>
      <c r="U42" s="18">
        <f t="shared" si="30"/>
        <v>38155</v>
      </c>
      <c r="V42" s="18">
        <f t="shared" si="30"/>
        <v>36925</v>
      </c>
      <c r="W42" s="18">
        <f t="shared" si="30"/>
        <v>36925</v>
      </c>
      <c r="X42" s="18">
        <f t="shared" si="30"/>
        <v>33973</v>
      </c>
      <c r="Y42" s="18">
        <f t="shared" si="30"/>
        <v>27454</v>
      </c>
      <c r="Z42" s="18">
        <f t="shared" si="30"/>
        <v>22534</v>
      </c>
      <c r="AA42" s="18">
        <f t="shared" si="30"/>
        <v>21960</v>
      </c>
      <c r="AB42" s="18">
        <f t="shared" si="30"/>
        <v>21960</v>
      </c>
      <c r="AC42" s="18">
        <f t="shared" si="30"/>
        <v>21960</v>
      </c>
      <c r="AD42" s="18">
        <f t="shared" si="30"/>
        <v>21386</v>
      </c>
      <c r="AE42" s="18">
        <f t="shared" si="30"/>
        <v>21386</v>
      </c>
      <c r="AF42" s="18">
        <f t="shared" si="30"/>
        <v>19254</v>
      </c>
      <c r="AG42" s="18">
        <f t="shared" si="30"/>
        <v>19254</v>
      </c>
      <c r="AH42" s="18">
        <f t="shared" ref="AH42:CS42" si="31">ROUNDUP(AH20*0.82,)+25</f>
        <v>19254</v>
      </c>
      <c r="AI42" s="18">
        <f t="shared" si="31"/>
        <v>19254</v>
      </c>
      <c r="AJ42" s="18">
        <f t="shared" si="31"/>
        <v>21550</v>
      </c>
      <c r="AK42" s="18">
        <f t="shared" si="31"/>
        <v>21550</v>
      </c>
      <c r="AL42" s="18">
        <f t="shared" si="31"/>
        <v>23764</v>
      </c>
      <c r="AM42" s="18">
        <f t="shared" si="31"/>
        <v>23764</v>
      </c>
      <c r="AN42" s="18">
        <f t="shared" si="31"/>
        <v>26224</v>
      </c>
      <c r="AO42" s="18">
        <f t="shared" si="31"/>
        <v>26224</v>
      </c>
      <c r="AP42" s="18">
        <f t="shared" si="31"/>
        <v>23764</v>
      </c>
      <c r="AQ42" s="18">
        <f t="shared" si="31"/>
        <v>23764</v>
      </c>
      <c r="AR42" s="18">
        <f t="shared" si="31"/>
        <v>24994</v>
      </c>
      <c r="AS42" s="18">
        <f t="shared" si="31"/>
        <v>24994</v>
      </c>
      <c r="AT42" s="18">
        <f t="shared" si="31"/>
        <v>24994</v>
      </c>
      <c r="AU42" s="18">
        <f t="shared" si="31"/>
        <v>24994</v>
      </c>
      <c r="AV42" s="18">
        <f t="shared" si="31"/>
        <v>24994</v>
      </c>
      <c r="AW42" s="18">
        <f t="shared" si="31"/>
        <v>24994</v>
      </c>
      <c r="AX42" s="18">
        <f t="shared" si="31"/>
        <v>26224</v>
      </c>
      <c r="AY42" s="18">
        <f t="shared" si="31"/>
        <v>26224</v>
      </c>
      <c r="AZ42" s="18">
        <f t="shared" si="31"/>
        <v>26224</v>
      </c>
      <c r="BA42" s="18">
        <f t="shared" si="31"/>
        <v>23764</v>
      </c>
      <c r="BB42" s="18">
        <f t="shared" si="31"/>
        <v>23764</v>
      </c>
      <c r="BC42" s="18">
        <f t="shared" si="31"/>
        <v>23764</v>
      </c>
      <c r="BD42" s="18">
        <f t="shared" si="31"/>
        <v>23764</v>
      </c>
      <c r="BE42" s="18">
        <f t="shared" si="31"/>
        <v>23764</v>
      </c>
      <c r="BF42" s="18">
        <f t="shared" si="31"/>
        <v>24994</v>
      </c>
      <c r="BG42" s="18">
        <f t="shared" si="31"/>
        <v>24994</v>
      </c>
      <c r="BH42" s="18">
        <f t="shared" si="31"/>
        <v>24994</v>
      </c>
      <c r="BI42" s="18">
        <f t="shared" si="31"/>
        <v>27454</v>
      </c>
      <c r="BJ42" s="18">
        <f t="shared" si="31"/>
        <v>27454</v>
      </c>
      <c r="BK42" s="18">
        <f t="shared" si="31"/>
        <v>27454</v>
      </c>
      <c r="BL42" s="18">
        <f t="shared" si="31"/>
        <v>27454</v>
      </c>
      <c r="BM42" s="18">
        <f t="shared" si="31"/>
        <v>27454</v>
      </c>
      <c r="BN42" s="18">
        <f t="shared" si="31"/>
        <v>27454</v>
      </c>
      <c r="BO42" s="18">
        <f t="shared" si="31"/>
        <v>29422</v>
      </c>
      <c r="BP42" s="18">
        <f t="shared" si="31"/>
        <v>29422</v>
      </c>
      <c r="BQ42" s="18">
        <f t="shared" si="31"/>
        <v>32620</v>
      </c>
      <c r="BR42" s="18">
        <f t="shared" si="31"/>
        <v>34670</v>
      </c>
      <c r="BS42" s="18">
        <f t="shared" si="31"/>
        <v>34670</v>
      </c>
      <c r="BT42" s="18">
        <f t="shared" si="31"/>
        <v>34670</v>
      </c>
      <c r="BU42" s="18">
        <f t="shared" si="31"/>
        <v>34670</v>
      </c>
      <c r="BV42" s="18">
        <f t="shared" si="31"/>
        <v>34670</v>
      </c>
      <c r="BW42" s="18">
        <f t="shared" si="31"/>
        <v>27454</v>
      </c>
      <c r="BX42" s="18">
        <f t="shared" si="31"/>
        <v>23764</v>
      </c>
      <c r="BY42" s="18">
        <f t="shared" si="31"/>
        <v>23764</v>
      </c>
      <c r="BZ42" s="18">
        <f t="shared" si="31"/>
        <v>22534</v>
      </c>
      <c r="CA42" s="18">
        <f t="shared" si="31"/>
        <v>22534</v>
      </c>
      <c r="CB42" s="18">
        <f t="shared" si="31"/>
        <v>22534</v>
      </c>
      <c r="CC42" s="18">
        <f t="shared" si="31"/>
        <v>23764</v>
      </c>
      <c r="CD42" s="18">
        <f t="shared" si="31"/>
        <v>23764</v>
      </c>
      <c r="CE42" s="18">
        <f t="shared" si="31"/>
        <v>23764</v>
      </c>
      <c r="CF42" s="18">
        <f t="shared" si="31"/>
        <v>20812</v>
      </c>
      <c r="CG42" s="18">
        <f t="shared" si="31"/>
        <v>16958</v>
      </c>
      <c r="CH42" s="18">
        <f t="shared" si="31"/>
        <v>16958</v>
      </c>
      <c r="CI42" s="18">
        <f t="shared" si="31"/>
        <v>16958</v>
      </c>
      <c r="CJ42" s="18">
        <f t="shared" si="31"/>
        <v>16958</v>
      </c>
      <c r="CK42" s="18">
        <f t="shared" si="31"/>
        <v>16958</v>
      </c>
      <c r="CL42" s="18">
        <f t="shared" si="31"/>
        <v>16958</v>
      </c>
      <c r="CM42" s="18">
        <f t="shared" si="31"/>
        <v>16958</v>
      </c>
      <c r="CN42" s="18">
        <f t="shared" si="31"/>
        <v>16958</v>
      </c>
      <c r="CO42" s="18">
        <f t="shared" si="31"/>
        <v>16958</v>
      </c>
      <c r="CP42" s="18">
        <f t="shared" si="31"/>
        <v>16384</v>
      </c>
      <c r="CQ42" s="18">
        <f t="shared" si="31"/>
        <v>16384</v>
      </c>
      <c r="CR42" s="18">
        <f t="shared" si="31"/>
        <v>16384</v>
      </c>
      <c r="CS42" s="18">
        <f t="shared" si="31"/>
        <v>15810</v>
      </c>
      <c r="CT42" s="18">
        <f t="shared" ref="CT42:EF42" si="32">ROUNDUP(CT20*0.82,)+25</f>
        <v>15810</v>
      </c>
      <c r="CU42" s="18">
        <f t="shared" si="32"/>
        <v>15810</v>
      </c>
      <c r="CV42" s="18">
        <f t="shared" si="32"/>
        <v>15810</v>
      </c>
      <c r="CW42" s="18">
        <f t="shared" si="32"/>
        <v>15810</v>
      </c>
      <c r="CX42" s="18">
        <f t="shared" si="32"/>
        <v>15810</v>
      </c>
      <c r="CY42" s="18">
        <f t="shared" si="32"/>
        <v>15810</v>
      </c>
      <c r="CZ42" s="18">
        <f t="shared" si="32"/>
        <v>15236</v>
      </c>
      <c r="DA42" s="18">
        <f t="shared" si="32"/>
        <v>15236</v>
      </c>
      <c r="DB42" s="18">
        <f t="shared" si="32"/>
        <v>15236</v>
      </c>
      <c r="DC42" s="18">
        <f t="shared" si="32"/>
        <v>14662</v>
      </c>
      <c r="DD42" s="18">
        <f t="shared" si="32"/>
        <v>14662</v>
      </c>
      <c r="DE42" s="18">
        <f t="shared" si="32"/>
        <v>14662</v>
      </c>
      <c r="DF42" s="18">
        <f t="shared" si="32"/>
        <v>14662</v>
      </c>
      <c r="DG42" s="18">
        <f t="shared" si="32"/>
        <v>14662</v>
      </c>
      <c r="DH42" s="18">
        <f t="shared" si="32"/>
        <v>14252</v>
      </c>
      <c r="DI42" s="18">
        <f t="shared" si="32"/>
        <v>14252</v>
      </c>
      <c r="DJ42" s="18">
        <f t="shared" si="32"/>
        <v>14252</v>
      </c>
      <c r="DK42" s="18">
        <f t="shared" si="32"/>
        <v>14252</v>
      </c>
      <c r="DL42" s="18">
        <f t="shared" si="32"/>
        <v>14252</v>
      </c>
      <c r="DM42" s="18">
        <f t="shared" si="32"/>
        <v>14252</v>
      </c>
      <c r="DN42" s="18">
        <f t="shared" si="32"/>
        <v>12612</v>
      </c>
      <c r="DO42" s="18">
        <f t="shared" si="32"/>
        <v>12612</v>
      </c>
      <c r="DP42" s="18">
        <f t="shared" si="32"/>
        <v>12612</v>
      </c>
      <c r="DQ42" s="18">
        <f t="shared" si="32"/>
        <v>12612</v>
      </c>
      <c r="DR42" s="18">
        <f t="shared" si="32"/>
        <v>12612</v>
      </c>
      <c r="DS42" s="18">
        <f t="shared" si="32"/>
        <v>13022</v>
      </c>
      <c r="DT42" s="18">
        <f t="shared" si="32"/>
        <v>13022</v>
      </c>
      <c r="DU42" s="18">
        <f t="shared" si="32"/>
        <v>12612</v>
      </c>
      <c r="DV42" s="18">
        <f t="shared" si="32"/>
        <v>12612</v>
      </c>
      <c r="DW42" s="18">
        <f t="shared" si="32"/>
        <v>12612</v>
      </c>
      <c r="DX42" s="18">
        <f t="shared" si="32"/>
        <v>12612</v>
      </c>
      <c r="DY42" s="18">
        <f t="shared" si="32"/>
        <v>12612</v>
      </c>
      <c r="DZ42" s="18">
        <f t="shared" si="32"/>
        <v>13022</v>
      </c>
      <c r="EA42" s="18">
        <f t="shared" si="32"/>
        <v>13022</v>
      </c>
      <c r="EB42" s="18">
        <f t="shared" si="32"/>
        <v>12612</v>
      </c>
      <c r="EC42" s="18">
        <f t="shared" si="32"/>
        <v>12612</v>
      </c>
      <c r="ED42" s="18">
        <f t="shared" si="32"/>
        <v>12612</v>
      </c>
      <c r="EE42" s="18">
        <f t="shared" si="32"/>
        <v>12612</v>
      </c>
      <c r="EF42" s="18">
        <f t="shared" si="32"/>
        <v>13432</v>
      </c>
    </row>
    <row r="43" spans="1:136">
      <c r="A43" s="10">
        <v>2</v>
      </c>
      <c r="B43" s="18">
        <f t="shared" ref="B43:AG43" si="33">ROUNDUP(B21*0.82,)+25</f>
        <v>13145</v>
      </c>
      <c r="C43" s="18">
        <f t="shared" si="33"/>
        <v>13145</v>
      </c>
      <c r="D43" s="18">
        <f t="shared" si="33"/>
        <v>13391</v>
      </c>
      <c r="E43" s="18">
        <f t="shared" si="33"/>
        <v>13391</v>
      </c>
      <c r="F43" s="18">
        <f t="shared" si="33"/>
        <v>15113</v>
      </c>
      <c r="G43" s="18">
        <f t="shared" si="33"/>
        <v>15113</v>
      </c>
      <c r="H43" s="18">
        <f t="shared" si="33"/>
        <v>15113</v>
      </c>
      <c r="I43" s="18">
        <f t="shared" si="33"/>
        <v>16179</v>
      </c>
      <c r="J43" s="18">
        <f t="shared" si="33"/>
        <v>16179</v>
      </c>
      <c r="K43" s="18">
        <f t="shared" si="33"/>
        <v>17327</v>
      </c>
      <c r="L43" s="18">
        <f t="shared" si="33"/>
        <v>19459</v>
      </c>
      <c r="M43" s="18">
        <f t="shared" si="33"/>
        <v>17655</v>
      </c>
      <c r="N43" s="18">
        <f t="shared" si="33"/>
        <v>27413</v>
      </c>
      <c r="O43" s="18">
        <f t="shared" si="33"/>
        <v>31349</v>
      </c>
      <c r="P43" s="18">
        <f t="shared" si="33"/>
        <v>37745</v>
      </c>
      <c r="Q43" s="18">
        <f t="shared" si="33"/>
        <v>37745</v>
      </c>
      <c r="R43" s="18">
        <f t="shared" si="33"/>
        <v>36679</v>
      </c>
      <c r="S43" s="18">
        <f t="shared" si="33"/>
        <v>36679</v>
      </c>
      <c r="T43" s="18">
        <f t="shared" si="33"/>
        <v>39795</v>
      </c>
      <c r="U43" s="18">
        <f t="shared" si="33"/>
        <v>39795</v>
      </c>
      <c r="V43" s="18">
        <f t="shared" si="33"/>
        <v>38565</v>
      </c>
      <c r="W43" s="18">
        <f t="shared" si="33"/>
        <v>38565</v>
      </c>
      <c r="X43" s="18">
        <f t="shared" si="33"/>
        <v>35613</v>
      </c>
      <c r="Y43" s="18">
        <f t="shared" si="33"/>
        <v>28971</v>
      </c>
      <c r="Z43" s="18">
        <f t="shared" si="33"/>
        <v>24051</v>
      </c>
      <c r="AA43" s="18">
        <f t="shared" si="33"/>
        <v>23477</v>
      </c>
      <c r="AB43" s="18">
        <f t="shared" si="33"/>
        <v>23477</v>
      </c>
      <c r="AC43" s="18">
        <f t="shared" si="33"/>
        <v>23477</v>
      </c>
      <c r="AD43" s="18">
        <f t="shared" si="33"/>
        <v>22903</v>
      </c>
      <c r="AE43" s="18">
        <f t="shared" si="33"/>
        <v>22903</v>
      </c>
      <c r="AF43" s="18">
        <f t="shared" si="33"/>
        <v>20771</v>
      </c>
      <c r="AG43" s="18">
        <f t="shared" si="33"/>
        <v>20771</v>
      </c>
      <c r="AH43" s="18">
        <f t="shared" ref="AH43:CS43" si="34">ROUNDUP(AH21*0.82,)+25</f>
        <v>20771</v>
      </c>
      <c r="AI43" s="18">
        <f t="shared" si="34"/>
        <v>20771</v>
      </c>
      <c r="AJ43" s="18">
        <f t="shared" si="34"/>
        <v>23067</v>
      </c>
      <c r="AK43" s="18">
        <f t="shared" si="34"/>
        <v>23067</v>
      </c>
      <c r="AL43" s="18">
        <f t="shared" si="34"/>
        <v>25281</v>
      </c>
      <c r="AM43" s="18">
        <f t="shared" si="34"/>
        <v>25281</v>
      </c>
      <c r="AN43" s="18">
        <f t="shared" si="34"/>
        <v>27741</v>
      </c>
      <c r="AO43" s="18">
        <f t="shared" si="34"/>
        <v>27741</v>
      </c>
      <c r="AP43" s="18">
        <f t="shared" si="34"/>
        <v>25281</v>
      </c>
      <c r="AQ43" s="18">
        <f t="shared" si="34"/>
        <v>25281</v>
      </c>
      <c r="AR43" s="18">
        <f t="shared" si="34"/>
        <v>26511</v>
      </c>
      <c r="AS43" s="18">
        <f t="shared" si="34"/>
        <v>26511</v>
      </c>
      <c r="AT43" s="18">
        <f t="shared" si="34"/>
        <v>26511</v>
      </c>
      <c r="AU43" s="18">
        <f t="shared" si="34"/>
        <v>26511</v>
      </c>
      <c r="AV43" s="18">
        <f t="shared" si="34"/>
        <v>26511</v>
      </c>
      <c r="AW43" s="18">
        <f t="shared" si="34"/>
        <v>26511</v>
      </c>
      <c r="AX43" s="18">
        <f t="shared" si="34"/>
        <v>27741</v>
      </c>
      <c r="AY43" s="18">
        <f t="shared" si="34"/>
        <v>27741</v>
      </c>
      <c r="AZ43" s="18">
        <f t="shared" si="34"/>
        <v>27741</v>
      </c>
      <c r="BA43" s="18">
        <f t="shared" si="34"/>
        <v>25281</v>
      </c>
      <c r="BB43" s="18">
        <f t="shared" si="34"/>
        <v>25281</v>
      </c>
      <c r="BC43" s="18">
        <f t="shared" si="34"/>
        <v>25281</v>
      </c>
      <c r="BD43" s="18">
        <f t="shared" si="34"/>
        <v>25281</v>
      </c>
      <c r="BE43" s="18">
        <f t="shared" si="34"/>
        <v>25281</v>
      </c>
      <c r="BF43" s="18">
        <f t="shared" si="34"/>
        <v>26511</v>
      </c>
      <c r="BG43" s="18">
        <f t="shared" si="34"/>
        <v>26511</v>
      </c>
      <c r="BH43" s="18">
        <f t="shared" si="34"/>
        <v>26511</v>
      </c>
      <c r="BI43" s="18">
        <f t="shared" si="34"/>
        <v>28971</v>
      </c>
      <c r="BJ43" s="18">
        <f t="shared" si="34"/>
        <v>28971</v>
      </c>
      <c r="BK43" s="18">
        <f t="shared" si="34"/>
        <v>28971</v>
      </c>
      <c r="BL43" s="18">
        <f t="shared" si="34"/>
        <v>28971</v>
      </c>
      <c r="BM43" s="18">
        <f t="shared" si="34"/>
        <v>28971</v>
      </c>
      <c r="BN43" s="18">
        <f t="shared" si="34"/>
        <v>28971</v>
      </c>
      <c r="BO43" s="18">
        <f t="shared" si="34"/>
        <v>30939</v>
      </c>
      <c r="BP43" s="18">
        <f t="shared" si="34"/>
        <v>30939</v>
      </c>
      <c r="BQ43" s="18">
        <f t="shared" si="34"/>
        <v>34137</v>
      </c>
      <c r="BR43" s="18">
        <f t="shared" si="34"/>
        <v>36187</v>
      </c>
      <c r="BS43" s="18">
        <f t="shared" si="34"/>
        <v>36187</v>
      </c>
      <c r="BT43" s="18">
        <f t="shared" si="34"/>
        <v>36187</v>
      </c>
      <c r="BU43" s="18">
        <f t="shared" si="34"/>
        <v>36187</v>
      </c>
      <c r="BV43" s="18">
        <f t="shared" si="34"/>
        <v>36187</v>
      </c>
      <c r="BW43" s="18">
        <f t="shared" si="34"/>
        <v>28971</v>
      </c>
      <c r="BX43" s="18">
        <f t="shared" si="34"/>
        <v>25281</v>
      </c>
      <c r="BY43" s="18">
        <f t="shared" si="34"/>
        <v>25281</v>
      </c>
      <c r="BZ43" s="18">
        <f t="shared" si="34"/>
        <v>24051</v>
      </c>
      <c r="CA43" s="18">
        <f t="shared" si="34"/>
        <v>24051</v>
      </c>
      <c r="CB43" s="18">
        <f t="shared" si="34"/>
        <v>24051</v>
      </c>
      <c r="CC43" s="18">
        <f t="shared" si="34"/>
        <v>25281</v>
      </c>
      <c r="CD43" s="18">
        <f t="shared" si="34"/>
        <v>25281</v>
      </c>
      <c r="CE43" s="18">
        <f t="shared" si="34"/>
        <v>25281</v>
      </c>
      <c r="CF43" s="18">
        <f t="shared" si="34"/>
        <v>22329</v>
      </c>
      <c r="CG43" s="18">
        <f t="shared" si="34"/>
        <v>18475</v>
      </c>
      <c r="CH43" s="18">
        <f t="shared" si="34"/>
        <v>18475</v>
      </c>
      <c r="CI43" s="18">
        <f t="shared" si="34"/>
        <v>18475</v>
      </c>
      <c r="CJ43" s="18">
        <f t="shared" si="34"/>
        <v>18475</v>
      </c>
      <c r="CK43" s="18">
        <f t="shared" si="34"/>
        <v>18475</v>
      </c>
      <c r="CL43" s="18">
        <f t="shared" si="34"/>
        <v>18475</v>
      </c>
      <c r="CM43" s="18">
        <f t="shared" si="34"/>
        <v>18475</v>
      </c>
      <c r="CN43" s="18">
        <f t="shared" si="34"/>
        <v>18475</v>
      </c>
      <c r="CO43" s="18">
        <f t="shared" si="34"/>
        <v>18475</v>
      </c>
      <c r="CP43" s="18">
        <f t="shared" si="34"/>
        <v>17901</v>
      </c>
      <c r="CQ43" s="18">
        <f t="shared" si="34"/>
        <v>17901</v>
      </c>
      <c r="CR43" s="18">
        <f t="shared" si="34"/>
        <v>17901</v>
      </c>
      <c r="CS43" s="18">
        <f t="shared" si="34"/>
        <v>17327</v>
      </c>
      <c r="CT43" s="18">
        <f t="shared" ref="CT43:EF43" si="35">ROUNDUP(CT21*0.82,)+25</f>
        <v>17327</v>
      </c>
      <c r="CU43" s="18">
        <f t="shared" si="35"/>
        <v>17327</v>
      </c>
      <c r="CV43" s="18">
        <f t="shared" si="35"/>
        <v>17327</v>
      </c>
      <c r="CW43" s="18">
        <f t="shared" si="35"/>
        <v>17327</v>
      </c>
      <c r="CX43" s="18">
        <f t="shared" si="35"/>
        <v>17327</v>
      </c>
      <c r="CY43" s="18">
        <f t="shared" si="35"/>
        <v>17327</v>
      </c>
      <c r="CZ43" s="18">
        <f t="shared" si="35"/>
        <v>16753</v>
      </c>
      <c r="DA43" s="18">
        <f t="shared" si="35"/>
        <v>16753</v>
      </c>
      <c r="DB43" s="18">
        <f t="shared" si="35"/>
        <v>16753</v>
      </c>
      <c r="DC43" s="18">
        <f t="shared" si="35"/>
        <v>16015</v>
      </c>
      <c r="DD43" s="18">
        <f t="shared" si="35"/>
        <v>16015</v>
      </c>
      <c r="DE43" s="18">
        <f t="shared" si="35"/>
        <v>16015</v>
      </c>
      <c r="DF43" s="18">
        <f t="shared" si="35"/>
        <v>16015</v>
      </c>
      <c r="DG43" s="18">
        <f t="shared" si="35"/>
        <v>16015</v>
      </c>
      <c r="DH43" s="18">
        <f t="shared" si="35"/>
        <v>15605</v>
      </c>
      <c r="DI43" s="18">
        <f t="shared" si="35"/>
        <v>15605</v>
      </c>
      <c r="DJ43" s="18">
        <f t="shared" si="35"/>
        <v>15605</v>
      </c>
      <c r="DK43" s="18">
        <f t="shared" si="35"/>
        <v>15605</v>
      </c>
      <c r="DL43" s="18">
        <f t="shared" si="35"/>
        <v>15605</v>
      </c>
      <c r="DM43" s="18">
        <f t="shared" si="35"/>
        <v>15605</v>
      </c>
      <c r="DN43" s="18">
        <f t="shared" si="35"/>
        <v>13965</v>
      </c>
      <c r="DO43" s="18">
        <f t="shared" si="35"/>
        <v>13965</v>
      </c>
      <c r="DP43" s="18">
        <f t="shared" si="35"/>
        <v>13965</v>
      </c>
      <c r="DQ43" s="18">
        <f t="shared" si="35"/>
        <v>13965</v>
      </c>
      <c r="DR43" s="18">
        <f t="shared" si="35"/>
        <v>13965</v>
      </c>
      <c r="DS43" s="18">
        <f t="shared" si="35"/>
        <v>14375</v>
      </c>
      <c r="DT43" s="18">
        <f t="shared" si="35"/>
        <v>14375</v>
      </c>
      <c r="DU43" s="18">
        <f t="shared" si="35"/>
        <v>13965</v>
      </c>
      <c r="DV43" s="18">
        <f t="shared" si="35"/>
        <v>13965</v>
      </c>
      <c r="DW43" s="18">
        <f t="shared" si="35"/>
        <v>13965</v>
      </c>
      <c r="DX43" s="18">
        <f t="shared" si="35"/>
        <v>13965</v>
      </c>
      <c r="DY43" s="18">
        <f t="shared" si="35"/>
        <v>13965</v>
      </c>
      <c r="DZ43" s="18">
        <f t="shared" si="35"/>
        <v>14375</v>
      </c>
      <c r="EA43" s="18">
        <f t="shared" si="35"/>
        <v>14375</v>
      </c>
      <c r="EB43" s="18">
        <f t="shared" si="35"/>
        <v>13965</v>
      </c>
      <c r="EC43" s="18">
        <f t="shared" si="35"/>
        <v>13965</v>
      </c>
      <c r="ED43" s="18">
        <f t="shared" si="35"/>
        <v>13965</v>
      </c>
      <c r="EE43" s="18">
        <f t="shared" si="35"/>
        <v>13965</v>
      </c>
      <c r="EF43" s="18">
        <f t="shared" si="35"/>
        <v>14785</v>
      </c>
    </row>
    <row r="44" spans="1:136">
      <c r="A44" s="35" t="s">
        <v>9</v>
      </c>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row>
    <row r="45" spans="1:136">
      <c r="A45" s="17" t="s">
        <v>10</v>
      </c>
      <c r="B45" s="18">
        <f t="shared" ref="B45:AG45" si="36">ROUNDUP(B23*0.82,)+25</f>
        <v>43895</v>
      </c>
      <c r="C45" s="18">
        <f t="shared" si="36"/>
        <v>43895</v>
      </c>
      <c r="D45" s="18">
        <f t="shared" si="36"/>
        <v>44141</v>
      </c>
      <c r="E45" s="18">
        <f t="shared" si="36"/>
        <v>44141</v>
      </c>
      <c r="F45" s="18">
        <f t="shared" si="36"/>
        <v>45863</v>
      </c>
      <c r="G45" s="18">
        <f t="shared" si="36"/>
        <v>45863</v>
      </c>
      <c r="H45" s="18">
        <f t="shared" si="36"/>
        <v>45863</v>
      </c>
      <c r="I45" s="18">
        <f t="shared" si="36"/>
        <v>46929</v>
      </c>
      <c r="J45" s="18">
        <f t="shared" si="36"/>
        <v>46929</v>
      </c>
      <c r="K45" s="18">
        <f t="shared" si="36"/>
        <v>48077</v>
      </c>
      <c r="L45" s="18">
        <f t="shared" si="36"/>
        <v>50209</v>
      </c>
      <c r="M45" s="18">
        <f t="shared" si="36"/>
        <v>48405</v>
      </c>
      <c r="N45" s="18">
        <f t="shared" si="36"/>
        <v>95063</v>
      </c>
      <c r="O45" s="18">
        <f t="shared" si="36"/>
        <v>98999</v>
      </c>
      <c r="P45" s="18">
        <f t="shared" si="36"/>
        <v>105395</v>
      </c>
      <c r="Q45" s="18">
        <f t="shared" si="36"/>
        <v>105395</v>
      </c>
      <c r="R45" s="18">
        <f t="shared" si="36"/>
        <v>104329</v>
      </c>
      <c r="S45" s="18">
        <f t="shared" si="36"/>
        <v>104329</v>
      </c>
      <c r="T45" s="18">
        <f t="shared" si="36"/>
        <v>107445</v>
      </c>
      <c r="U45" s="18">
        <f t="shared" si="36"/>
        <v>107445</v>
      </c>
      <c r="V45" s="18">
        <f t="shared" si="36"/>
        <v>106215</v>
      </c>
      <c r="W45" s="18">
        <f t="shared" si="36"/>
        <v>106215</v>
      </c>
      <c r="X45" s="18">
        <f t="shared" si="36"/>
        <v>103263</v>
      </c>
      <c r="Y45" s="18">
        <f t="shared" si="36"/>
        <v>72554</v>
      </c>
      <c r="Z45" s="18">
        <f t="shared" si="36"/>
        <v>67634</v>
      </c>
      <c r="AA45" s="18">
        <f t="shared" si="36"/>
        <v>67060</v>
      </c>
      <c r="AB45" s="18">
        <f t="shared" si="36"/>
        <v>67060</v>
      </c>
      <c r="AC45" s="18">
        <f t="shared" si="36"/>
        <v>67060</v>
      </c>
      <c r="AD45" s="18">
        <f t="shared" si="36"/>
        <v>66486</v>
      </c>
      <c r="AE45" s="18">
        <f t="shared" si="36"/>
        <v>66486</v>
      </c>
      <c r="AF45" s="18">
        <f t="shared" si="36"/>
        <v>64354</v>
      </c>
      <c r="AG45" s="18">
        <f t="shared" si="36"/>
        <v>64354</v>
      </c>
      <c r="AH45" s="18">
        <f t="shared" ref="AH45:CS45" si="37">ROUNDUP(AH23*0.82,)+25</f>
        <v>64354</v>
      </c>
      <c r="AI45" s="18">
        <f t="shared" si="37"/>
        <v>64354</v>
      </c>
      <c r="AJ45" s="18">
        <f t="shared" si="37"/>
        <v>66650</v>
      </c>
      <c r="AK45" s="18">
        <f t="shared" si="37"/>
        <v>66650</v>
      </c>
      <c r="AL45" s="18">
        <f t="shared" si="37"/>
        <v>68864</v>
      </c>
      <c r="AM45" s="18">
        <f t="shared" si="37"/>
        <v>68864</v>
      </c>
      <c r="AN45" s="18">
        <f t="shared" si="37"/>
        <v>71324</v>
      </c>
      <c r="AO45" s="18">
        <f t="shared" si="37"/>
        <v>71324</v>
      </c>
      <c r="AP45" s="18">
        <f t="shared" si="37"/>
        <v>68864</v>
      </c>
      <c r="AQ45" s="18">
        <f t="shared" si="37"/>
        <v>68864</v>
      </c>
      <c r="AR45" s="18">
        <f t="shared" si="37"/>
        <v>70094</v>
      </c>
      <c r="AS45" s="18">
        <f t="shared" si="37"/>
        <v>70094</v>
      </c>
      <c r="AT45" s="18">
        <f t="shared" si="37"/>
        <v>70094</v>
      </c>
      <c r="AU45" s="18">
        <f t="shared" si="37"/>
        <v>70094</v>
      </c>
      <c r="AV45" s="18">
        <f t="shared" si="37"/>
        <v>70094</v>
      </c>
      <c r="AW45" s="18">
        <f t="shared" si="37"/>
        <v>70094</v>
      </c>
      <c r="AX45" s="18">
        <f t="shared" si="37"/>
        <v>71324</v>
      </c>
      <c r="AY45" s="18">
        <f t="shared" si="37"/>
        <v>71324</v>
      </c>
      <c r="AZ45" s="18">
        <f t="shared" si="37"/>
        <v>71324</v>
      </c>
      <c r="BA45" s="18">
        <f t="shared" si="37"/>
        <v>68864</v>
      </c>
      <c r="BB45" s="18">
        <f t="shared" si="37"/>
        <v>68864</v>
      </c>
      <c r="BC45" s="18">
        <f t="shared" si="37"/>
        <v>68864</v>
      </c>
      <c r="BD45" s="18">
        <f t="shared" si="37"/>
        <v>68864</v>
      </c>
      <c r="BE45" s="18">
        <f t="shared" si="37"/>
        <v>68864</v>
      </c>
      <c r="BF45" s="18">
        <f t="shared" si="37"/>
        <v>70094</v>
      </c>
      <c r="BG45" s="18">
        <f t="shared" si="37"/>
        <v>70094</v>
      </c>
      <c r="BH45" s="18">
        <f t="shared" si="37"/>
        <v>70094</v>
      </c>
      <c r="BI45" s="18">
        <f t="shared" si="37"/>
        <v>72554</v>
      </c>
      <c r="BJ45" s="18">
        <f t="shared" si="37"/>
        <v>72554</v>
      </c>
      <c r="BK45" s="18">
        <f t="shared" si="37"/>
        <v>72554</v>
      </c>
      <c r="BL45" s="18">
        <f t="shared" si="37"/>
        <v>72554</v>
      </c>
      <c r="BM45" s="18">
        <f t="shared" si="37"/>
        <v>72554</v>
      </c>
      <c r="BN45" s="18">
        <f t="shared" si="37"/>
        <v>72554</v>
      </c>
      <c r="BO45" s="18">
        <f t="shared" si="37"/>
        <v>74522</v>
      </c>
      <c r="BP45" s="18">
        <f t="shared" si="37"/>
        <v>74522</v>
      </c>
      <c r="BQ45" s="18">
        <f t="shared" si="37"/>
        <v>77720</v>
      </c>
      <c r="BR45" s="18">
        <f t="shared" si="37"/>
        <v>79770</v>
      </c>
      <c r="BS45" s="18">
        <f t="shared" si="37"/>
        <v>79770</v>
      </c>
      <c r="BT45" s="18">
        <f t="shared" si="37"/>
        <v>79770</v>
      </c>
      <c r="BU45" s="18">
        <f t="shared" si="37"/>
        <v>79770</v>
      </c>
      <c r="BV45" s="18">
        <f t="shared" si="37"/>
        <v>79770</v>
      </c>
      <c r="BW45" s="18">
        <f t="shared" si="37"/>
        <v>72554</v>
      </c>
      <c r="BX45" s="18">
        <f t="shared" si="37"/>
        <v>68864</v>
      </c>
      <c r="BY45" s="18">
        <f t="shared" si="37"/>
        <v>68864</v>
      </c>
      <c r="BZ45" s="18">
        <f t="shared" si="37"/>
        <v>67634</v>
      </c>
      <c r="CA45" s="18">
        <f t="shared" si="37"/>
        <v>67634</v>
      </c>
      <c r="CB45" s="18">
        <f t="shared" si="37"/>
        <v>67634</v>
      </c>
      <c r="CC45" s="18">
        <f t="shared" si="37"/>
        <v>68864</v>
      </c>
      <c r="CD45" s="18">
        <f t="shared" si="37"/>
        <v>68864</v>
      </c>
      <c r="CE45" s="18">
        <f t="shared" si="37"/>
        <v>68864</v>
      </c>
      <c r="CF45" s="18">
        <f t="shared" si="37"/>
        <v>65912</v>
      </c>
      <c r="CG45" s="18">
        <f t="shared" si="37"/>
        <v>55088</v>
      </c>
      <c r="CH45" s="18">
        <f t="shared" si="37"/>
        <v>55088</v>
      </c>
      <c r="CI45" s="18">
        <f t="shared" si="37"/>
        <v>55088</v>
      </c>
      <c r="CJ45" s="18">
        <f t="shared" si="37"/>
        <v>55088</v>
      </c>
      <c r="CK45" s="18">
        <f t="shared" si="37"/>
        <v>55088</v>
      </c>
      <c r="CL45" s="18">
        <f t="shared" si="37"/>
        <v>55088</v>
      </c>
      <c r="CM45" s="18">
        <f t="shared" si="37"/>
        <v>55088</v>
      </c>
      <c r="CN45" s="18">
        <f t="shared" si="37"/>
        <v>55088</v>
      </c>
      <c r="CO45" s="18">
        <f t="shared" si="37"/>
        <v>55088</v>
      </c>
      <c r="CP45" s="18">
        <f t="shared" si="37"/>
        <v>54514</v>
      </c>
      <c r="CQ45" s="18">
        <f t="shared" si="37"/>
        <v>54514</v>
      </c>
      <c r="CR45" s="18">
        <f t="shared" si="37"/>
        <v>54514</v>
      </c>
      <c r="CS45" s="18">
        <f t="shared" si="37"/>
        <v>53940</v>
      </c>
      <c r="CT45" s="18">
        <f t="shared" ref="CT45:EF45" si="38">ROUNDUP(CT23*0.82,)+25</f>
        <v>53940</v>
      </c>
      <c r="CU45" s="18">
        <f t="shared" si="38"/>
        <v>53940</v>
      </c>
      <c r="CV45" s="18">
        <f t="shared" si="38"/>
        <v>53940</v>
      </c>
      <c r="CW45" s="18">
        <f t="shared" si="38"/>
        <v>53940</v>
      </c>
      <c r="CX45" s="18">
        <f t="shared" si="38"/>
        <v>53940</v>
      </c>
      <c r="CY45" s="18">
        <f t="shared" si="38"/>
        <v>53940</v>
      </c>
      <c r="CZ45" s="18">
        <f t="shared" si="38"/>
        <v>53366</v>
      </c>
      <c r="DA45" s="18">
        <f t="shared" si="38"/>
        <v>53366</v>
      </c>
      <c r="DB45" s="18">
        <f t="shared" si="38"/>
        <v>53366</v>
      </c>
      <c r="DC45" s="18">
        <f t="shared" si="38"/>
        <v>48692</v>
      </c>
      <c r="DD45" s="18">
        <f t="shared" si="38"/>
        <v>48692</v>
      </c>
      <c r="DE45" s="18">
        <f t="shared" si="38"/>
        <v>48692</v>
      </c>
      <c r="DF45" s="18">
        <f t="shared" si="38"/>
        <v>48692</v>
      </c>
      <c r="DG45" s="18">
        <f t="shared" si="38"/>
        <v>48692</v>
      </c>
      <c r="DH45" s="18">
        <f t="shared" si="38"/>
        <v>48282</v>
      </c>
      <c r="DI45" s="18">
        <f t="shared" si="38"/>
        <v>48282</v>
      </c>
      <c r="DJ45" s="18">
        <f t="shared" si="38"/>
        <v>48282</v>
      </c>
      <c r="DK45" s="18">
        <f t="shared" si="38"/>
        <v>48282</v>
      </c>
      <c r="DL45" s="18">
        <f t="shared" si="38"/>
        <v>48282</v>
      </c>
      <c r="DM45" s="18">
        <f t="shared" si="38"/>
        <v>48282</v>
      </c>
      <c r="DN45" s="18">
        <f t="shared" si="38"/>
        <v>46642</v>
      </c>
      <c r="DO45" s="18">
        <f t="shared" si="38"/>
        <v>46642</v>
      </c>
      <c r="DP45" s="18">
        <f t="shared" si="38"/>
        <v>46642</v>
      </c>
      <c r="DQ45" s="18">
        <f t="shared" si="38"/>
        <v>46642</v>
      </c>
      <c r="DR45" s="18">
        <f t="shared" si="38"/>
        <v>46642</v>
      </c>
      <c r="DS45" s="18">
        <f t="shared" si="38"/>
        <v>47052</v>
      </c>
      <c r="DT45" s="18">
        <f t="shared" si="38"/>
        <v>47052</v>
      </c>
      <c r="DU45" s="18">
        <f t="shared" si="38"/>
        <v>46642</v>
      </c>
      <c r="DV45" s="18">
        <f t="shared" si="38"/>
        <v>46642</v>
      </c>
      <c r="DW45" s="18">
        <f t="shared" si="38"/>
        <v>46642</v>
      </c>
      <c r="DX45" s="18">
        <f t="shared" si="38"/>
        <v>46642</v>
      </c>
      <c r="DY45" s="18">
        <f t="shared" si="38"/>
        <v>46642</v>
      </c>
      <c r="DZ45" s="18">
        <f t="shared" si="38"/>
        <v>47052</v>
      </c>
      <c r="EA45" s="18">
        <f t="shared" si="38"/>
        <v>47052</v>
      </c>
      <c r="EB45" s="18">
        <f t="shared" si="38"/>
        <v>46642</v>
      </c>
      <c r="EC45" s="18">
        <f t="shared" si="38"/>
        <v>46642</v>
      </c>
      <c r="ED45" s="18">
        <f t="shared" si="38"/>
        <v>46642</v>
      </c>
      <c r="EE45" s="18">
        <f t="shared" si="38"/>
        <v>46642</v>
      </c>
      <c r="EF45" s="18">
        <f t="shared" si="38"/>
        <v>47462</v>
      </c>
    </row>
    <row r="46" spans="1:136" hidden="1">
      <c r="A46" s="16" t="s">
        <v>11</v>
      </c>
    </row>
    <row r="47" spans="1:136" hidden="1">
      <c r="A47" s="17" t="s">
        <v>12</v>
      </c>
    </row>
    <row r="48" spans="1:136">
      <c r="A48" s="36" t="s">
        <v>26</v>
      </c>
    </row>
    <row r="49" spans="1:1" ht="11.45" customHeight="1">
      <c r="A49" s="4" t="s">
        <v>13</v>
      </c>
    </row>
    <row r="50" spans="1:1" ht="12.75" customHeight="1">
      <c r="A50" s="19" t="s">
        <v>14</v>
      </c>
    </row>
    <row r="51" spans="1:1" ht="12.75" customHeight="1">
      <c r="A51" s="19" t="s">
        <v>15</v>
      </c>
    </row>
    <row r="52" spans="1:1" ht="12.75" customHeight="1">
      <c r="A52" s="19" t="s">
        <v>16</v>
      </c>
    </row>
    <row r="53" spans="1:1" ht="12.75" customHeight="1">
      <c r="A53" s="20" t="s">
        <v>17</v>
      </c>
    </row>
    <row r="54" spans="1:1" ht="11.45" customHeight="1">
      <c r="A54" s="19"/>
    </row>
    <row r="55" spans="1:1" ht="11.45" customHeight="1">
      <c r="A55" s="192" t="s">
        <v>18</v>
      </c>
    </row>
    <row r="56" spans="1:1" ht="113.25" customHeight="1">
      <c r="A56" s="193" t="s">
        <v>19</v>
      </c>
    </row>
    <row r="58" spans="1:1">
      <c r="A58" s="24" t="s">
        <v>70</v>
      </c>
    </row>
    <row r="59" spans="1:1">
      <c r="A59" s="53" t="s">
        <v>144</v>
      </c>
    </row>
    <row r="60" spans="1:1">
      <c r="A60" s="194" t="s">
        <v>145</v>
      </c>
    </row>
  </sheetData>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EF60"/>
  <sheetViews>
    <sheetView topLeftCell="A3" workbookViewId="0">
      <selection activeCell="B14" sqref="B14"/>
    </sheetView>
  </sheetViews>
  <sheetFormatPr defaultColWidth="9.140625" defaultRowHeight="12"/>
  <cols>
    <col min="1" max="1" width="91" style="2" customWidth="1"/>
    <col min="2" max="16384" width="9.140625" style="11"/>
  </cols>
  <sheetData>
    <row r="1" spans="1:136" ht="12" customHeight="1">
      <c r="A1" s="89" t="s">
        <v>0</v>
      </c>
    </row>
    <row r="2" spans="1:136" ht="12" customHeight="1">
      <c r="A2" s="5" t="s">
        <v>1</v>
      </c>
    </row>
    <row r="3" spans="1:136" ht="8.4499999999999993" customHeight="1">
      <c r="A3" s="89"/>
    </row>
    <row r="4" spans="1:136" ht="11.45" customHeight="1">
      <c r="A4" s="4" t="s">
        <v>2</v>
      </c>
    </row>
    <row r="5" spans="1:136" s="190" customFormat="1" ht="23.1"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c r="K5" s="9">
        <f>'C завтраками| Bed and breakfast'!K5</f>
        <v>46017</v>
      </c>
      <c r="L5" s="9">
        <f>'C завтраками| Bed and breakfast'!L5</f>
        <v>46018</v>
      </c>
      <c r="M5" s="9">
        <f>'C завтраками| Bed and breakfast'!M5</f>
        <v>46019</v>
      </c>
      <c r="N5" s="9">
        <f>'C завтраками| Bed and breakfast'!N5</f>
        <v>46020</v>
      </c>
      <c r="O5" s="9">
        <f>'C завтраками| Bed and breakfast'!O5</f>
        <v>46021</v>
      </c>
      <c r="P5" s="9">
        <f>'C завтраками| Bed and breakfast'!P5</f>
        <v>46022</v>
      </c>
      <c r="Q5" s="9">
        <f>'C завтраками| Bed and breakfast'!Q5</f>
        <v>46023</v>
      </c>
      <c r="R5" s="9">
        <f>'C завтраками| Bed and breakfast'!R5</f>
        <v>46024</v>
      </c>
      <c r="S5" s="9">
        <f>'C завтраками| Bed and breakfast'!S5</f>
        <v>46025</v>
      </c>
      <c r="T5" s="9">
        <f>'C завтраками| Bed and breakfast'!T5</f>
        <v>46026</v>
      </c>
      <c r="U5" s="9">
        <f>'C завтраками| Bed and breakfast'!U5</f>
        <v>46027</v>
      </c>
      <c r="V5" s="9">
        <f>'C завтраками| Bed and breakfast'!V5</f>
        <v>46028</v>
      </c>
      <c r="W5" s="9">
        <f>'C завтраками| Bed and breakfast'!W5</f>
        <v>46029</v>
      </c>
      <c r="X5" s="9">
        <f>'C завтраками| Bed and breakfast'!X5</f>
        <v>46030</v>
      </c>
      <c r="Y5" s="9">
        <f>'C завтраками| Bed and breakfast'!Y5</f>
        <v>46031</v>
      </c>
      <c r="Z5" s="9">
        <f>'C завтраками| Bed and breakfast'!Z5</f>
        <v>46032</v>
      </c>
      <c r="AA5" s="9">
        <f>'C завтраками| Bed and breakfast'!AA5</f>
        <v>46033</v>
      </c>
      <c r="AB5" s="9">
        <f>'C завтраками| Bed and breakfast'!AB5</f>
        <v>46034</v>
      </c>
      <c r="AC5" s="9">
        <f>'C завтраками| Bed and breakfast'!AC5</f>
        <v>46035</v>
      </c>
      <c r="AD5" s="9">
        <f>'C завтраками| Bed and breakfast'!AD5</f>
        <v>46036</v>
      </c>
      <c r="AE5" s="9">
        <f>'C завтраками| Bed and breakfast'!AE5</f>
        <v>46037</v>
      </c>
      <c r="AF5" s="9">
        <f>'C завтраками| Bed and breakfast'!AF5</f>
        <v>46038</v>
      </c>
      <c r="AG5" s="9">
        <f>'C завтраками| Bed and breakfast'!AG5</f>
        <v>46039</v>
      </c>
      <c r="AH5" s="9">
        <f>'C завтраками| Bed and breakfast'!AH5</f>
        <v>46040</v>
      </c>
      <c r="AI5" s="9">
        <f>'C завтраками| Bed and breakfast'!AI5</f>
        <v>46041</v>
      </c>
      <c r="AJ5" s="9">
        <f>'C завтраками| Bed and breakfast'!AJ5</f>
        <v>46042</v>
      </c>
      <c r="AK5" s="9">
        <f>'C завтраками| Bed and breakfast'!AK5</f>
        <v>46043</v>
      </c>
      <c r="AL5" s="9">
        <f>'C завтраками| Bed and breakfast'!AL5</f>
        <v>46044</v>
      </c>
      <c r="AM5" s="9">
        <f>'C завтраками| Bed and breakfast'!AM5</f>
        <v>46045</v>
      </c>
      <c r="AN5" s="9">
        <f>'C завтраками| Bed and breakfast'!AN5</f>
        <v>46046</v>
      </c>
      <c r="AO5" s="9">
        <f>'C завтраками| Bed and breakfast'!AO5</f>
        <v>46047</v>
      </c>
      <c r="AP5" s="9">
        <f>'C завтраками| Bed and breakfast'!AP5</f>
        <v>46048</v>
      </c>
      <c r="AQ5" s="9">
        <f>'C завтраками| Bed and breakfast'!AQ5</f>
        <v>46049</v>
      </c>
      <c r="AR5" s="9">
        <f>'C завтраками| Bed and breakfast'!AR5</f>
        <v>46050</v>
      </c>
      <c r="AS5" s="9">
        <f>'C завтраками| Bed and breakfast'!AS5</f>
        <v>46051</v>
      </c>
      <c r="AT5" s="9">
        <f>'C завтраками| Bed and breakfast'!AT5</f>
        <v>46052</v>
      </c>
      <c r="AU5" s="9">
        <f>'C завтраками| Bed and breakfast'!AU5</f>
        <v>46053</v>
      </c>
      <c r="AV5" s="9">
        <f>'C завтраками| Bed and breakfast'!AV5</f>
        <v>46054</v>
      </c>
      <c r="AW5" s="9">
        <f>'C завтраками| Bed and breakfast'!AW5</f>
        <v>46055</v>
      </c>
      <c r="AX5" s="9">
        <f>'C завтраками| Bed and breakfast'!AX5</f>
        <v>46056</v>
      </c>
      <c r="AY5" s="9">
        <f>'C завтраками| Bed and breakfast'!AY5</f>
        <v>46057</v>
      </c>
      <c r="AZ5" s="9">
        <f>'C завтраками| Bed and breakfast'!AZ5</f>
        <v>46058</v>
      </c>
      <c r="BA5" s="9">
        <f>'C завтраками| Bed and breakfast'!BA5</f>
        <v>46059</v>
      </c>
      <c r="BB5" s="9">
        <f>'C завтраками| Bed and breakfast'!BB5</f>
        <v>46060</v>
      </c>
      <c r="BC5" s="9">
        <f>'C завтраками| Bed and breakfast'!BC5</f>
        <v>46061</v>
      </c>
      <c r="BD5" s="9">
        <f>'C завтраками| Bed and breakfast'!BD5</f>
        <v>46062</v>
      </c>
      <c r="BE5" s="9">
        <f>'C завтраками| Bed and breakfast'!BE5</f>
        <v>46063</v>
      </c>
      <c r="BF5" s="9">
        <f>'C завтраками| Bed and breakfast'!BF5</f>
        <v>46064</v>
      </c>
      <c r="BG5" s="9">
        <f>'C завтраками| Bed and breakfast'!BG5</f>
        <v>46065</v>
      </c>
      <c r="BH5" s="9">
        <f>'C завтраками| Bed and breakfast'!BH5</f>
        <v>46066</v>
      </c>
      <c r="BI5" s="9">
        <f>'C завтраками| Bed and breakfast'!BI5</f>
        <v>46067</v>
      </c>
      <c r="BJ5" s="9">
        <f>'C завтраками| Bed and breakfast'!BJ5</f>
        <v>46068</v>
      </c>
      <c r="BK5" s="9">
        <f>'C завтраками| Bed and breakfast'!BK5</f>
        <v>46069</v>
      </c>
      <c r="BL5" s="9">
        <f>'C завтраками| Bed and breakfast'!BL5</f>
        <v>46070</v>
      </c>
      <c r="BM5" s="9">
        <f>'C завтраками| Bed and breakfast'!BM5</f>
        <v>46071</v>
      </c>
      <c r="BN5" s="9">
        <f>'C завтраками| Bed and breakfast'!BN5</f>
        <v>46072</v>
      </c>
      <c r="BO5" s="9">
        <f>'C завтраками| Bed and breakfast'!BO5</f>
        <v>46073</v>
      </c>
      <c r="BP5" s="9">
        <f>'C завтраками| Bed and breakfast'!BP5</f>
        <v>46074</v>
      </c>
      <c r="BQ5" s="9">
        <f>'C завтраками| Bed and breakfast'!BQ5</f>
        <v>46075</v>
      </c>
      <c r="BR5" s="9">
        <f>'C завтраками| Bed and breakfast'!BR5</f>
        <v>46076</v>
      </c>
      <c r="BS5" s="9">
        <f>'C завтраками| Bed and breakfast'!BS5</f>
        <v>46077</v>
      </c>
      <c r="BT5" s="9">
        <f>'C завтраками| Bed and breakfast'!BT5</f>
        <v>46078</v>
      </c>
      <c r="BU5" s="9">
        <f>'C завтраками| Bed and breakfast'!BU5</f>
        <v>46079</v>
      </c>
      <c r="BV5" s="9">
        <f>'C завтраками| Bed and breakfast'!BV5</f>
        <v>46080</v>
      </c>
      <c r="BW5" s="9">
        <f>'C завтраками| Bed and breakfast'!BW5</f>
        <v>46081</v>
      </c>
      <c r="BX5" s="9">
        <f>'C завтраками| Bed and breakfast'!BX5</f>
        <v>46082</v>
      </c>
      <c r="BY5" s="9">
        <f>'C завтраками| Bed and breakfast'!BY5</f>
        <v>46083</v>
      </c>
      <c r="BZ5" s="9">
        <f>'C завтраками| Bed and breakfast'!BZ5</f>
        <v>46084</v>
      </c>
      <c r="CA5" s="9">
        <f>'C завтраками| Bed and breakfast'!CA5</f>
        <v>46085</v>
      </c>
      <c r="CB5" s="9">
        <f>'C завтраками| Bed and breakfast'!CB5</f>
        <v>46086</v>
      </c>
      <c r="CC5" s="9">
        <f>'C завтраками| Bed and breakfast'!CC5</f>
        <v>46087</v>
      </c>
      <c r="CD5" s="9">
        <f>'C завтраками| Bed and breakfast'!CD5</f>
        <v>46088</v>
      </c>
      <c r="CE5" s="9">
        <f>'C завтраками| Bed and breakfast'!CE5</f>
        <v>46089</v>
      </c>
      <c r="CF5" s="9">
        <f>'C завтраками| Bed and breakfast'!CF5</f>
        <v>46090</v>
      </c>
      <c r="CG5" s="9">
        <f>'C завтраками| Bed and breakfast'!CG5</f>
        <v>46091</v>
      </c>
      <c r="CH5" s="9">
        <f>'C завтраками| Bed and breakfast'!CH5</f>
        <v>46092</v>
      </c>
      <c r="CI5" s="9">
        <f>'C завтраками| Bed and breakfast'!CI5</f>
        <v>46093</v>
      </c>
      <c r="CJ5" s="9">
        <f>'C завтраками| Bed and breakfast'!CJ5</f>
        <v>46094</v>
      </c>
      <c r="CK5" s="9">
        <f>'C завтраками| Bed and breakfast'!CK5</f>
        <v>46095</v>
      </c>
      <c r="CL5" s="9">
        <f>'C завтраками| Bed and breakfast'!CL5</f>
        <v>46096</v>
      </c>
      <c r="CM5" s="9">
        <f>'C завтраками| Bed and breakfast'!CM5</f>
        <v>46097</v>
      </c>
      <c r="CN5" s="9">
        <f>'C завтраками| Bed and breakfast'!CN5</f>
        <v>46098</v>
      </c>
      <c r="CO5" s="9">
        <f>'C завтраками| Bed and breakfast'!CO5</f>
        <v>46099</v>
      </c>
      <c r="CP5" s="9">
        <f>'C завтраками| Bed and breakfast'!CP5</f>
        <v>46100</v>
      </c>
      <c r="CQ5" s="9">
        <f>'C завтраками| Bed and breakfast'!CQ5</f>
        <v>46101</v>
      </c>
      <c r="CR5" s="9">
        <f>'C завтраками| Bed and breakfast'!CR5</f>
        <v>46102</v>
      </c>
      <c r="CS5" s="9">
        <f>'C завтраками| Bed and breakfast'!CS5</f>
        <v>46103</v>
      </c>
      <c r="CT5" s="9">
        <f>'C завтраками| Bed and breakfast'!CT5</f>
        <v>46104</v>
      </c>
      <c r="CU5" s="9">
        <f>'C завтраками| Bed and breakfast'!CU5</f>
        <v>46105</v>
      </c>
      <c r="CV5" s="9">
        <f>'C завтраками| Bed and breakfast'!CV5</f>
        <v>46106</v>
      </c>
      <c r="CW5" s="9">
        <f>'C завтраками| Bed and breakfast'!CW5</f>
        <v>46107</v>
      </c>
      <c r="CX5" s="9">
        <f>'C завтраками| Bed and breakfast'!CX5</f>
        <v>46108</v>
      </c>
      <c r="CY5" s="9">
        <f>'C завтраками| Bed and breakfast'!CY5</f>
        <v>46109</v>
      </c>
      <c r="CZ5" s="9">
        <f>'C завтраками| Bed and breakfast'!CZ5</f>
        <v>46110</v>
      </c>
      <c r="DA5" s="9">
        <f>'C завтраками| Bed and breakfast'!DA5</f>
        <v>46111</v>
      </c>
      <c r="DB5" s="9">
        <f>'C завтраками| Bed and breakfast'!DB5</f>
        <v>46112</v>
      </c>
      <c r="DC5" s="9">
        <f>'C завтраками| Bed and breakfast'!DC5</f>
        <v>46113</v>
      </c>
      <c r="DD5" s="9">
        <f>'C завтраками| Bed and breakfast'!DD5</f>
        <v>46114</v>
      </c>
      <c r="DE5" s="9">
        <f>'C завтраками| Bed and breakfast'!DE5</f>
        <v>46115</v>
      </c>
      <c r="DF5" s="9">
        <f>'C завтраками| Bed and breakfast'!DF5</f>
        <v>46116</v>
      </c>
      <c r="DG5" s="9">
        <f>'C завтраками| Bed and breakfast'!DG5</f>
        <v>46117</v>
      </c>
      <c r="DH5" s="9">
        <f>'C завтраками| Bed and breakfast'!DH5</f>
        <v>46118</v>
      </c>
      <c r="DI5" s="9">
        <f>'C завтраками| Bed and breakfast'!DI5</f>
        <v>46119</v>
      </c>
      <c r="DJ5" s="9">
        <f>'C завтраками| Bed and breakfast'!DJ5</f>
        <v>46120</v>
      </c>
      <c r="DK5" s="9">
        <f>'C завтраками| Bed and breakfast'!DK5</f>
        <v>46121</v>
      </c>
      <c r="DL5" s="9">
        <f>'C завтраками| Bed and breakfast'!DL5</f>
        <v>46122</v>
      </c>
      <c r="DM5" s="9">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s="190" customFormat="1" ht="23.1" customHeight="1">
      <c r="A6" s="7"/>
      <c r="B6" s="9">
        <f>'C завтраками| Bed and breakfast'!B6</f>
        <v>46008</v>
      </c>
      <c r="C6" s="9">
        <f>'C завтраками| Bed and breakfast'!C6</f>
        <v>46009</v>
      </c>
      <c r="D6" s="9">
        <f>'C завтраками| Bed and breakfast'!D6</f>
        <v>46010</v>
      </c>
      <c r="E6" s="9">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9">
        <f>'C завтраками| Bed and breakfast'!J6</f>
        <v>46016</v>
      </c>
      <c r="K6" s="9">
        <f>'C завтраками| Bed and breakfast'!K6</f>
        <v>46017</v>
      </c>
      <c r="L6" s="9">
        <f>'C завтраками| Bed and breakfast'!L6</f>
        <v>46018</v>
      </c>
      <c r="M6" s="9">
        <f>'C завтраками| Bed and breakfast'!M6</f>
        <v>46019</v>
      </c>
      <c r="N6" s="9">
        <f>'C завтраками| Bed and breakfast'!N6</f>
        <v>46020</v>
      </c>
      <c r="O6" s="9">
        <f>'C завтраками| Bed and breakfast'!O6</f>
        <v>46021</v>
      </c>
      <c r="P6" s="9">
        <f>'C завтраками| Bed and breakfast'!P6</f>
        <v>46022</v>
      </c>
      <c r="Q6" s="9">
        <f>'C завтраками| Bed and breakfast'!Q6</f>
        <v>46023</v>
      </c>
      <c r="R6" s="9">
        <f>'C завтраками| Bed and breakfast'!R6</f>
        <v>46024</v>
      </c>
      <c r="S6" s="9">
        <f>'C завтраками| Bed and breakfast'!S6</f>
        <v>46025</v>
      </c>
      <c r="T6" s="9">
        <f>'C завтраками| Bed and breakfast'!T6</f>
        <v>46026</v>
      </c>
      <c r="U6" s="9">
        <f>'C завтраками| Bed and breakfast'!U6</f>
        <v>46027</v>
      </c>
      <c r="V6" s="9">
        <f>'C завтраками| Bed and breakfast'!V6</f>
        <v>46028</v>
      </c>
      <c r="W6" s="9">
        <f>'C завтраками| Bed and breakfast'!W6</f>
        <v>46029</v>
      </c>
      <c r="X6" s="9">
        <f>'C завтраками| Bed and breakfast'!X6</f>
        <v>46030</v>
      </c>
      <c r="Y6" s="9">
        <f>'C завтраками| Bed and breakfast'!Y6</f>
        <v>46031</v>
      </c>
      <c r="Z6" s="9">
        <f>'C завтраками| Bed and breakfast'!Z6</f>
        <v>46032</v>
      </c>
      <c r="AA6" s="9">
        <f>'C завтраками| Bed and breakfast'!AA6</f>
        <v>46033</v>
      </c>
      <c r="AB6" s="9">
        <f>'C завтраками| Bed and breakfast'!AB6</f>
        <v>46034</v>
      </c>
      <c r="AC6" s="9">
        <f>'C завтраками| Bed and breakfast'!AC6</f>
        <v>46035</v>
      </c>
      <c r="AD6" s="9">
        <f>'C завтраками| Bed and breakfast'!AD6</f>
        <v>46036</v>
      </c>
      <c r="AE6" s="9">
        <f>'C завтраками| Bed and breakfast'!AE6</f>
        <v>46037</v>
      </c>
      <c r="AF6" s="9">
        <f>'C завтраками| Bed and breakfast'!AF6</f>
        <v>46038</v>
      </c>
      <c r="AG6" s="9">
        <f>'C завтраками| Bed and breakfast'!AG6</f>
        <v>46039</v>
      </c>
      <c r="AH6" s="9">
        <f>'C завтраками| Bed and breakfast'!AH6</f>
        <v>46040</v>
      </c>
      <c r="AI6" s="9">
        <f>'C завтраками| Bed and breakfast'!AI6</f>
        <v>46041</v>
      </c>
      <c r="AJ6" s="9">
        <f>'C завтраками| Bed and breakfast'!AJ6</f>
        <v>46042</v>
      </c>
      <c r="AK6" s="9">
        <f>'C завтраками| Bed and breakfast'!AK6</f>
        <v>46043</v>
      </c>
      <c r="AL6" s="9">
        <f>'C завтраками| Bed and breakfast'!AL6</f>
        <v>46044</v>
      </c>
      <c r="AM6" s="9">
        <f>'C завтраками| Bed and breakfast'!AM6</f>
        <v>46045</v>
      </c>
      <c r="AN6" s="9">
        <f>'C завтраками| Bed and breakfast'!AN6</f>
        <v>46046</v>
      </c>
      <c r="AO6" s="9">
        <f>'C завтраками| Bed and breakfast'!AO6</f>
        <v>46047</v>
      </c>
      <c r="AP6" s="9">
        <f>'C завтраками| Bed and breakfast'!AP6</f>
        <v>46048</v>
      </c>
      <c r="AQ6" s="9">
        <f>'C завтраками| Bed and breakfast'!AQ6</f>
        <v>46049</v>
      </c>
      <c r="AR6" s="9">
        <f>'C завтраками| Bed and breakfast'!AR6</f>
        <v>46050</v>
      </c>
      <c r="AS6" s="9">
        <f>'C завтраками| Bed and breakfast'!AS6</f>
        <v>46051</v>
      </c>
      <c r="AT6" s="9">
        <f>'C завтраками| Bed and breakfast'!AT6</f>
        <v>46052</v>
      </c>
      <c r="AU6" s="9">
        <f>'C завтраками| Bed and breakfast'!AU6</f>
        <v>46053</v>
      </c>
      <c r="AV6" s="9">
        <f>'C завтраками| Bed and breakfast'!AV6</f>
        <v>46054</v>
      </c>
      <c r="AW6" s="9">
        <f>'C завтраками| Bed and breakfast'!AW6</f>
        <v>46055</v>
      </c>
      <c r="AX6" s="9">
        <f>'C завтраками| Bed and breakfast'!AX6</f>
        <v>46056</v>
      </c>
      <c r="AY6" s="9">
        <f>'C завтраками| Bed and breakfast'!AY6</f>
        <v>46057</v>
      </c>
      <c r="AZ6" s="9">
        <f>'C завтраками| Bed and breakfast'!AZ6</f>
        <v>46058</v>
      </c>
      <c r="BA6" s="9">
        <f>'C завтраками| Bed and breakfast'!BA6</f>
        <v>46059</v>
      </c>
      <c r="BB6" s="9">
        <f>'C завтраками| Bed and breakfast'!BB6</f>
        <v>46060</v>
      </c>
      <c r="BC6" s="9">
        <f>'C завтраками| Bed and breakfast'!BC6</f>
        <v>46061</v>
      </c>
      <c r="BD6" s="9">
        <f>'C завтраками| Bed and breakfast'!BD6</f>
        <v>46062</v>
      </c>
      <c r="BE6" s="9">
        <f>'C завтраками| Bed and breakfast'!BE6</f>
        <v>46063</v>
      </c>
      <c r="BF6" s="9">
        <f>'C завтраками| Bed and breakfast'!BF6</f>
        <v>46064</v>
      </c>
      <c r="BG6" s="9">
        <f>'C завтраками| Bed and breakfast'!BG6</f>
        <v>46065</v>
      </c>
      <c r="BH6" s="9">
        <f>'C завтраками| Bed and breakfast'!BH6</f>
        <v>46066</v>
      </c>
      <c r="BI6" s="9">
        <f>'C завтраками| Bed and breakfast'!BI6</f>
        <v>46067</v>
      </c>
      <c r="BJ6" s="9">
        <f>'C завтраками| Bed and breakfast'!BJ6</f>
        <v>46068</v>
      </c>
      <c r="BK6" s="9">
        <f>'C завтраками| Bed and breakfast'!BK6</f>
        <v>46069</v>
      </c>
      <c r="BL6" s="9">
        <f>'C завтраками| Bed and breakfast'!BL6</f>
        <v>46070</v>
      </c>
      <c r="BM6" s="9">
        <f>'C завтраками| Bed and breakfast'!BM6</f>
        <v>46071</v>
      </c>
      <c r="BN6" s="9">
        <f>'C завтраками| Bed and breakfast'!BN6</f>
        <v>46072</v>
      </c>
      <c r="BO6" s="9">
        <f>'C завтраками| Bed and breakfast'!BO6</f>
        <v>46073</v>
      </c>
      <c r="BP6" s="9">
        <f>'C завтраками| Bed and breakfast'!BP6</f>
        <v>46074</v>
      </c>
      <c r="BQ6" s="9">
        <f>'C завтраками| Bed and breakfast'!BQ6</f>
        <v>46075</v>
      </c>
      <c r="BR6" s="9">
        <f>'C завтраками| Bed and breakfast'!BR6</f>
        <v>46076</v>
      </c>
      <c r="BS6" s="9">
        <f>'C завтраками| Bed and breakfast'!BS6</f>
        <v>46077</v>
      </c>
      <c r="BT6" s="9">
        <f>'C завтраками| Bed and breakfast'!BT6</f>
        <v>46078</v>
      </c>
      <c r="BU6" s="9">
        <f>'C завтраками| Bed and breakfast'!BU6</f>
        <v>46079</v>
      </c>
      <c r="BV6" s="9">
        <f>'C завтраками| Bed and breakfast'!BV6</f>
        <v>46080</v>
      </c>
      <c r="BW6" s="9">
        <f>'C завтраками| Bed and breakfast'!BW6</f>
        <v>46081</v>
      </c>
      <c r="BX6" s="9">
        <f>'C завтраками| Bed and breakfast'!BX6</f>
        <v>46082</v>
      </c>
      <c r="BY6" s="9">
        <f>'C завтраками| Bed and breakfast'!BY6</f>
        <v>46083</v>
      </c>
      <c r="BZ6" s="9">
        <f>'C завтраками| Bed and breakfast'!BZ6</f>
        <v>46084</v>
      </c>
      <c r="CA6" s="9">
        <f>'C завтраками| Bed and breakfast'!CA6</f>
        <v>46085</v>
      </c>
      <c r="CB6" s="9">
        <f>'C завтраками| Bed and breakfast'!CB6</f>
        <v>46086</v>
      </c>
      <c r="CC6" s="9">
        <f>'C завтраками| Bed and breakfast'!CC6</f>
        <v>46087</v>
      </c>
      <c r="CD6" s="9">
        <f>'C завтраками| Bed and breakfast'!CD6</f>
        <v>46088</v>
      </c>
      <c r="CE6" s="9">
        <f>'C завтраками| Bed and breakfast'!CE6</f>
        <v>46089</v>
      </c>
      <c r="CF6" s="9">
        <f>'C завтраками| Bed and breakfast'!CF6</f>
        <v>46090</v>
      </c>
      <c r="CG6" s="9">
        <f>'C завтраками| Bed and breakfast'!CG6</f>
        <v>46091</v>
      </c>
      <c r="CH6" s="9">
        <f>'C завтраками| Bed and breakfast'!CH6</f>
        <v>46092</v>
      </c>
      <c r="CI6" s="9">
        <f>'C завтраками| Bed and breakfast'!CI6</f>
        <v>46093</v>
      </c>
      <c r="CJ6" s="9">
        <f>'C завтраками| Bed and breakfast'!CJ6</f>
        <v>46094</v>
      </c>
      <c r="CK6" s="9">
        <f>'C завтраками| Bed and breakfast'!CK6</f>
        <v>46095</v>
      </c>
      <c r="CL6" s="9">
        <f>'C завтраками| Bed and breakfast'!CL6</f>
        <v>46096</v>
      </c>
      <c r="CM6" s="9">
        <f>'C завтраками| Bed and breakfast'!CM6</f>
        <v>46097</v>
      </c>
      <c r="CN6" s="9">
        <f>'C завтраками| Bed and breakfast'!CN6</f>
        <v>46098</v>
      </c>
      <c r="CO6" s="9">
        <f>'C завтраками| Bed and breakfast'!CO6</f>
        <v>46099</v>
      </c>
      <c r="CP6" s="9">
        <f>'C завтраками| Bed and breakfast'!CP6</f>
        <v>46100</v>
      </c>
      <c r="CQ6" s="9">
        <f>'C завтраками| Bed and breakfast'!CQ6</f>
        <v>46101</v>
      </c>
      <c r="CR6" s="9">
        <f>'C завтраками| Bed and breakfast'!CR6</f>
        <v>46102</v>
      </c>
      <c r="CS6" s="9">
        <f>'C завтраками| Bed and breakfast'!CS6</f>
        <v>46103</v>
      </c>
      <c r="CT6" s="9">
        <f>'C завтраками| Bed and breakfast'!CT6</f>
        <v>46104</v>
      </c>
      <c r="CU6" s="9">
        <f>'C завтраками| Bed and breakfast'!CU6</f>
        <v>46105</v>
      </c>
      <c r="CV6" s="9">
        <f>'C завтраками| Bed and breakfast'!CV6</f>
        <v>46106</v>
      </c>
      <c r="CW6" s="9">
        <f>'C завтраками| Bed and breakfast'!CW6</f>
        <v>46107</v>
      </c>
      <c r="CX6" s="9">
        <f>'C завтраками| Bed and breakfast'!CX6</f>
        <v>46108</v>
      </c>
      <c r="CY6" s="9">
        <f>'C завтраками| Bed and breakfast'!CY6</f>
        <v>46109</v>
      </c>
      <c r="CZ6" s="9">
        <f>'C завтраками| Bed and breakfast'!CZ6</f>
        <v>46110</v>
      </c>
      <c r="DA6" s="9">
        <f>'C завтраками| Bed and breakfast'!DA6</f>
        <v>46111</v>
      </c>
      <c r="DB6" s="9">
        <f>'C завтраками| Bed and breakfast'!DB6</f>
        <v>46112</v>
      </c>
      <c r="DC6" s="9">
        <f>'C завтраками| Bed and breakfast'!DC6</f>
        <v>46113</v>
      </c>
      <c r="DD6" s="9">
        <f>'C завтраками| Bed and breakfast'!DD6</f>
        <v>46114</v>
      </c>
      <c r="DE6" s="9">
        <f>'C завтраками| Bed and breakfast'!DE6</f>
        <v>46115</v>
      </c>
      <c r="DF6" s="9">
        <f>'C завтраками| Bed and breakfast'!DF6</f>
        <v>46116</v>
      </c>
      <c r="DG6" s="9">
        <f>'C завтраками| Bed and breakfast'!DG6</f>
        <v>46117</v>
      </c>
      <c r="DH6" s="9">
        <f>'C завтраками| Bed and breakfast'!DH6</f>
        <v>46118</v>
      </c>
      <c r="DI6" s="9">
        <f>'C завтраками| Bed and breakfast'!DI6</f>
        <v>46119</v>
      </c>
      <c r="DJ6" s="9">
        <f>'C завтраками| Bed and breakfast'!DJ6</f>
        <v>46120</v>
      </c>
      <c r="DK6" s="9">
        <f>'C завтраками| Bed and breakfast'!DK6</f>
        <v>46121</v>
      </c>
      <c r="DL6" s="9">
        <f>'C завтраками| Bed and breakfast'!DL6</f>
        <v>46122</v>
      </c>
      <c r="DM6" s="9">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c r="A7" s="30" t="s">
        <v>4</v>
      </c>
    </row>
    <row r="8" spans="1:136">
      <c r="A8" s="10">
        <v>1</v>
      </c>
      <c r="B8" s="18">
        <f>'C завтраками| Bed and breakfast'!B8</f>
        <v>7000</v>
      </c>
      <c r="C8" s="18">
        <f>'C завтраками| Bed and breakfast'!C8</f>
        <v>7000</v>
      </c>
      <c r="D8" s="18">
        <f>'C завтраками| Bed and breakfast'!D8</f>
        <v>7300</v>
      </c>
      <c r="E8" s="18">
        <f>'C завтраками| Bed and breakfast'!E8</f>
        <v>7300</v>
      </c>
      <c r="F8" s="18">
        <f>'C завтраками| Bed and breakfast'!F8</f>
        <v>9400</v>
      </c>
      <c r="G8" s="18">
        <f>'C завтраками| Bed and breakfast'!G8</f>
        <v>9400</v>
      </c>
      <c r="H8" s="18">
        <f>'C завтраками| Bed and breakfast'!H8</f>
        <v>9400</v>
      </c>
      <c r="I8" s="18">
        <f>'C завтраками| Bed and breakfast'!I8</f>
        <v>10700</v>
      </c>
      <c r="J8" s="18">
        <f>'C завтраками| Bed and breakfast'!J8</f>
        <v>10700</v>
      </c>
      <c r="K8" s="18">
        <f>'C завтраками| Bed and breakfast'!K8</f>
        <v>12100</v>
      </c>
      <c r="L8" s="18">
        <f>'C завтраками| Bed and breakfast'!L8</f>
        <v>14700</v>
      </c>
      <c r="M8" s="18">
        <f>'C завтраками| Bed and breakfast'!M8</f>
        <v>12500</v>
      </c>
      <c r="N8" s="18">
        <f>'C завтраками| Bed and breakfast'!N8</f>
        <v>20900</v>
      </c>
      <c r="O8" s="18">
        <f>'C завтраками| Bed and breakfast'!O8</f>
        <v>25700</v>
      </c>
      <c r="P8" s="18">
        <f>'C завтраками| Bed and breakfast'!P8</f>
        <v>33500</v>
      </c>
      <c r="Q8" s="18">
        <f>'C завтраками| Bed and breakfast'!Q8</f>
        <v>33500</v>
      </c>
      <c r="R8" s="18">
        <f>'C завтраками| Bed and breakfast'!R8</f>
        <v>32200</v>
      </c>
      <c r="S8" s="18">
        <f>'C завтраками| Bed and breakfast'!S8</f>
        <v>32200</v>
      </c>
      <c r="T8" s="18">
        <f>'C завтраками| Bed and breakfast'!T8</f>
        <v>36000</v>
      </c>
      <c r="U8" s="18">
        <f>'C завтраками| Bed and breakfast'!U8</f>
        <v>36000</v>
      </c>
      <c r="V8" s="18">
        <f>'C завтраками| Bed and breakfast'!V8</f>
        <v>34500</v>
      </c>
      <c r="W8" s="18">
        <f>'C завтраками| Bed and breakfast'!W8</f>
        <v>34500</v>
      </c>
      <c r="X8" s="18">
        <f>'C завтраками| Bed and breakfast'!X8</f>
        <v>30900</v>
      </c>
      <c r="Y8" s="18">
        <f>'C завтраками| Bed and breakfast'!Y8</f>
        <v>23450</v>
      </c>
      <c r="Z8" s="18">
        <f>'C завтраками| Bed and breakfast'!Z8</f>
        <v>17450</v>
      </c>
      <c r="AA8" s="18">
        <f>'C завтраками| Bed and breakfast'!AA8</f>
        <v>16750</v>
      </c>
      <c r="AB8" s="18">
        <f>'C завтраками| Bed and breakfast'!AB8</f>
        <v>16750</v>
      </c>
      <c r="AC8" s="18">
        <f>'C завтраками| Bed and breakfast'!AC8</f>
        <v>16750</v>
      </c>
      <c r="AD8" s="18">
        <f>'C завтраками| Bed and breakfast'!AD8</f>
        <v>16050</v>
      </c>
      <c r="AE8" s="18">
        <f>'C завтраками| Bed and breakfast'!AE8</f>
        <v>16050</v>
      </c>
      <c r="AF8" s="18">
        <f>'C завтраками| Bed and breakfast'!AF8</f>
        <v>13450</v>
      </c>
      <c r="AG8" s="18">
        <f>'C завтраками| Bed and breakfast'!AG8</f>
        <v>13450</v>
      </c>
      <c r="AH8" s="18">
        <f>'C завтраками| Bed and breakfast'!AH8</f>
        <v>13450</v>
      </c>
      <c r="AI8" s="18">
        <f>'C завтраками| Bed and breakfast'!AI8</f>
        <v>13450</v>
      </c>
      <c r="AJ8" s="18">
        <f>'C завтраками| Bed and breakfast'!AJ8</f>
        <v>16250</v>
      </c>
      <c r="AK8" s="18">
        <f>'C завтраками| Bed and breakfast'!AK8</f>
        <v>16250</v>
      </c>
      <c r="AL8" s="18">
        <f>'C завтраками| Bed and breakfast'!AL8</f>
        <v>18950</v>
      </c>
      <c r="AM8" s="18">
        <f>'C завтраками| Bed and breakfast'!AM8</f>
        <v>18950</v>
      </c>
      <c r="AN8" s="18">
        <f>'C завтраками| Bed and breakfast'!AN8</f>
        <v>21950</v>
      </c>
      <c r="AO8" s="18">
        <f>'C завтраками| Bed and breakfast'!AO8</f>
        <v>21950</v>
      </c>
      <c r="AP8" s="18">
        <f>'C завтраками| Bed and breakfast'!AP8</f>
        <v>18950</v>
      </c>
      <c r="AQ8" s="18">
        <f>'C завтраками| Bed and breakfast'!AQ8</f>
        <v>18950</v>
      </c>
      <c r="AR8" s="18">
        <f>'C завтраками| Bed and breakfast'!AR8</f>
        <v>20450</v>
      </c>
      <c r="AS8" s="18">
        <f>'C завтраками| Bed and breakfast'!AS8</f>
        <v>20450</v>
      </c>
      <c r="AT8" s="18">
        <f>'C завтраками| Bed and breakfast'!AT8</f>
        <v>20450</v>
      </c>
      <c r="AU8" s="18">
        <f>'C завтраками| Bed and breakfast'!AU8</f>
        <v>20450</v>
      </c>
      <c r="AV8" s="18">
        <f>'C завтраками| Bed and breakfast'!AV8</f>
        <v>20450</v>
      </c>
      <c r="AW8" s="18">
        <f>'C завтраками| Bed and breakfast'!AW8</f>
        <v>20450</v>
      </c>
      <c r="AX8" s="18">
        <f>'C завтраками| Bed and breakfast'!AX8</f>
        <v>21950</v>
      </c>
      <c r="AY8" s="18">
        <f>'C завтраками| Bed and breakfast'!AY8</f>
        <v>21950</v>
      </c>
      <c r="AZ8" s="18">
        <f>'C завтраками| Bed and breakfast'!AZ8</f>
        <v>21950</v>
      </c>
      <c r="BA8" s="18">
        <f>'C завтраками| Bed and breakfast'!BA8</f>
        <v>18950</v>
      </c>
      <c r="BB8" s="18">
        <f>'C завтраками| Bed and breakfast'!BB8</f>
        <v>18950</v>
      </c>
      <c r="BC8" s="18">
        <f>'C завтраками| Bed and breakfast'!BC8</f>
        <v>18950</v>
      </c>
      <c r="BD8" s="18">
        <f>'C завтраками| Bed and breakfast'!BD8</f>
        <v>18950</v>
      </c>
      <c r="BE8" s="18">
        <f>'C завтраками| Bed and breakfast'!BE8</f>
        <v>18950</v>
      </c>
      <c r="BF8" s="18">
        <f>'C завтраками| Bed and breakfast'!BF8</f>
        <v>20450</v>
      </c>
      <c r="BG8" s="18">
        <f>'C завтраками| Bed and breakfast'!BG8</f>
        <v>20450</v>
      </c>
      <c r="BH8" s="18">
        <f>'C завтраками| Bed and breakfast'!BH8</f>
        <v>20450</v>
      </c>
      <c r="BI8" s="18">
        <f>'C завтраками| Bed and breakfast'!BI8</f>
        <v>23450</v>
      </c>
      <c r="BJ8" s="18">
        <f>'C завтраками| Bed and breakfast'!BJ8</f>
        <v>23450</v>
      </c>
      <c r="BK8" s="18">
        <f>'C завтраками| Bed and breakfast'!BK8</f>
        <v>23450</v>
      </c>
      <c r="BL8" s="18">
        <f>'C завтраками| Bed and breakfast'!BL8</f>
        <v>23450</v>
      </c>
      <c r="BM8" s="18">
        <f>'C завтраками| Bed and breakfast'!BM8</f>
        <v>23450</v>
      </c>
      <c r="BN8" s="18">
        <f>'C завтраками| Bed and breakfast'!BN8</f>
        <v>23450</v>
      </c>
      <c r="BO8" s="18">
        <f>'C завтраками| Bed and breakfast'!BO8</f>
        <v>25850</v>
      </c>
      <c r="BP8" s="18">
        <f>'C завтраками| Bed and breakfast'!BP8</f>
        <v>25850</v>
      </c>
      <c r="BQ8" s="18">
        <f>'C завтраками| Bed and breakfast'!BQ8</f>
        <v>29750</v>
      </c>
      <c r="BR8" s="18">
        <f>'C завтраками| Bed and breakfast'!BR8</f>
        <v>32250</v>
      </c>
      <c r="BS8" s="18">
        <f>'C завтраками| Bed and breakfast'!BS8</f>
        <v>32250</v>
      </c>
      <c r="BT8" s="18">
        <f>'C завтраками| Bed and breakfast'!BT8</f>
        <v>32250</v>
      </c>
      <c r="BU8" s="18">
        <f>'C завтраками| Bed and breakfast'!BU8</f>
        <v>32250</v>
      </c>
      <c r="BV8" s="18">
        <f>'C завтраками| Bed and breakfast'!BV8</f>
        <v>32250</v>
      </c>
      <c r="BW8" s="18">
        <f>'C завтраками| Bed and breakfast'!BW8</f>
        <v>23450</v>
      </c>
      <c r="BX8" s="18">
        <f>'C завтраками| Bed and breakfast'!BX8</f>
        <v>18950</v>
      </c>
      <c r="BY8" s="18">
        <f>'C завтраками| Bed and breakfast'!BY8</f>
        <v>18950</v>
      </c>
      <c r="BZ8" s="18">
        <f>'C завтраками| Bed and breakfast'!BZ8</f>
        <v>17450</v>
      </c>
      <c r="CA8" s="18">
        <f>'C завтраками| Bed and breakfast'!CA8</f>
        <v>17450</v>
      </c>
      <c r="CB8" s="18">
        <f>'C завтраками| Bed and breakfast'!CB8</f>
        <v>17450</v>
      </c>
      <c r="CC8" s="18">
        <f>'C завтраками| Bed and breakfast'!CC8</f>
        <v>18950</v>
      </c>
      <c r="CD8" s="18">
        <f>'C завтраками| Bed and breakfast'!CD8</f>
        <v>18950</v>
      </c>
      <c r="CE8" s="18">
        <f>'C завтраками| Bed and breakfast'!CE8</f>
        <v>18950</v>
      </c>
      <c r="CF8" s="18">
        <f>'C завтраками| Bed and breakfast'!CF8</f>
        <v>15350</v>
      </c>
      <c r="CG8" s="18">
        <f>'C завтраками| Bed and breakfast'!CG8</f>
        <v>12150</v>
      </c>
      <c r="CH8" s="18">
        <f>'C завтраками| Bed and breakfast'!CH8</f>
        <v>12150</v>
      </c>
      <c r="CI8" s="18">
        <f>'C завтраками| Bed and breakfast'!CI8</f>
        <v>12150</v>
      </c>
      <c r="CJ8" s="18">
        <f>'C завтраками| Bed and breakfast'!CJ8</f>
        <v>12150</v>
      </c>
      <c r="CK8" s="18">
        <f>'C завтраками| Bed and breakfast'!CK8</f>
        <v>12150</v>
      </c>
      <c r="CL8" s="18">
        <f>'C завтраками| Bed and breakfast'!CL8</f>
        <v>12150</v>
      </c>
      <c r="CM8" s="18">
        <f>'C завтраками| Bed and breakfast'!CM8</f>
        <v>12150</v>
      </c>
      <c r="CN8" s="18">
        <f>'C завтраками| Bed and breakfast'!CN8</f>
        <v>12150</v>
      </c>
      <c r="CO8" s="18">
        <f>'C завтраками| Bed and breakfast'!CO8</f>
        <v>12150</v>
      </c>
      <c r="CP8" s="18">
        <f>'C завтраками| Bed and breakfast'!CP8</f>
        <v>11450</v>
      </c>
      <c r="CQ8" s="18">
        <f>'C завтраками| Bed and breakfast'!CQ8</f>
        <v>11450</v>
      </c>
      <c r="CR8" s="18">
        <f>'C завтраками| Bed and breakfast'!CR8</f>
        <v>11450</v>
      </c>
      <c r="CS8" s="18">
        <f>'C завтраками| Bed and breakfast'!CS8</f>
        <v>10750</v>
      </c>
      <c r="CT8" s="18">
        <f>'C завтраками| Bed and breakfast'!CT8</f>
        <v>10750</v>
      </c>
      <c r="CU8" s="18">
        <f>'C завтраками| Bed and breakfast'!CU8</f>
        <v>10750</v>
      </c>
      <c r="CV8" s="18">
        <f>'C завтраками| Bed and breakfast'!CV8</f>
        <v>10750</v>
      </c>
      <c r="CW8" s="18">
        <f>'C завтраками| Bed and breakfast'!CW8</f>
        <v>10750</v>
      </c>
      <c r="CX8" s="18">
        <f>'C завтраками| Bed and breakfast'!CX8</f>
        <v>10750</v>
      </c>
      <c r="CY8" s="18">
        <f>'C завтраками| Bed and breakfast'!CY8</f>
        <v>10750</v>
      </c>
      <c r="CZ8" s="18">
        <f>'C завтраками| Bed and breakfast'!CZ8</f>
        <v>10050</v>
      </c>
      <c r="DA8" s="18">
        <f>'C завтраками| Bed and breakfast'!DA8</f>
        <v>10050</v>
      </c>
      <c r="DB8" s="18">
        <f>'C завтраками| Bed and breakfast'!DB8</f>
        <v>10050</v>
      </c>
      <c r="DC8" s="18">
        <f>'C завтраками| Bed and breakfast'!DC8</f>
        <v>9350</v>
      </c>
      <c r="DD8" s="18">
        <f>'C завтраками| Bed and breakfast'!DD8</f>
        <v>9350</v>
      </c>
      <c r="DE8" s="18">
        <f>'C завтраками| Bed and breakfast'!DE8</f>
        <v>9350</v>
      </c>
      <c r="DF8" s="18">
        <f>'C завтраками| Bed and breakfast'!DF8</f>
        <v>9350</v>
      </c>
      <c r="DG8" s="18">
        <f>'C завтраками| Bed and breakfast'!DG8</f>
        <v>9350</v>
      </c>
      <c r="DH8" s="18">
        <f>'C завтраками| Bed and breakfast'!DH8</f>
        <v>8850</v>
      </c>
      <c r="DI8" s="18">
        <f>'C завтраками| Bed and breakfast'!DI8</f>
        <v>8850</v>
      </c>
      <c r="DJ8" s="18">
        <f>'C завтраками| Bed and breakfast'!DJ8</f>
        <v>8850</v>
      </c>
      <c r="DK8" s="18">
        <f>'C завтраками| Bed and breakfast'!DK8</f>
        <v>8850</v>
      </c>
      <c r="DL8" s="18">
        <f>'C завтраками| Bed and breakfast'!DL8</f>
        <v>8850</v>
      </c>
      <c r="DM8" s="18">
        <f>'C завтраками| Bed and breakfast'!DM8</f>
        <v>8850</v>
      </c>
      <c r="DN8" s="18">
        <f>'C завтраками| Bed and breakfast'!DN8</f>
        <v>6850</v>
      </c>
      <c r="DO8" s="18">
        <f>'C завтраками| Bed and breakfast'!DO8</f>
        <v>6850</v>
      </c>
      <c r="DP8" s="18">
        <f>'C завтраками| Bed and breakfast'!DP8</f>
        <v>6850</v>
      </c>
      <c r="DQ8" s="18">
        <f>'C завтраками| Bed and breakfast'!DQ8</f>
        <v>6850</v>
      </c>
      <c r="DR8" s="18">
        <f>'C завтраками| Bed and breakfast'!DR8</f>
        <v>6850</v>
      </c>
      <c r="DS8" s="18">
        <f>'C завтраками| Bed and breakfast'!DS8</f>
        <v>7350</v>
      </c>
      <c r="DT8" s="18">
        <f>'C завтраками| Bed and breakfast'!DT8</f>
        <v>7350</v>
      </c>
      <c r="DU8" s="18">
        <f>'C завтраками| Bed and breakfast'!DU8</f>
        <v>6850</v>
      </c>
      <c r="DV8" s="18">
        <f>'C завтраками| Bed and breakfast'!DV8</f>
        <v>6850</v>
      </c>
      <c r="DW8" s="18">
        <f>'C завтраками| Bed and breakfast'!DW8</f>
        <v>6850</v>
      </c>
      <c r="DX8" s="18">
        <f>'C завтраками| Bed and breakfast'!DX8</f>
        <v>6850</v>
      </c>
      <c r="DY8" s="18">
        <f>'C завтраками| Bed and breakfast'!DY8</f>
        <v>6850</v>
      </c>
      <c r="DZ8" s="18">
        <f>'C завтраками| Bed and breakfast'!DZ8</f>
        <v>7350</v>
      </c>
      <c r="EA8" s="18">
        <f>'C завтраками| Bed and breakfast'!EA8</f>
        <v>7350</v>
      </c>
      <c r="EB8" s="18">
        <f>'C завтраками| Bed and breakfast'!EB8</f>
        <v>6850</v>
      </c>
      <c r="EC8" s="18">
        <f>'C завтраками| Bed and breakfast'!EC8</f>
        <v>6850</v>
      </c>
      <c r="ED8" s="18">
        <f>'C завтраками| Bed and breakfast'!ED8</f>
        <v>6850</v>
      </c>
      <c r="EE8" s="18">
        <f>'C завтраками| Bed and breakfast'!EE8</f>
        <v>6850</v>
      </c>
      <c r="EF8" s="18">
        <f>'C завтраками| Bed and breakfast'!EF8</f>
        <v>7850</v>
      </c>
    </row>
    <row r="9" spans="1:136">
      <c r="A9" s="10">
        <v>2</v>
      </c>
      <c r="B9" s="18">
        <f>'C завтраками| Bed and breakfast'!B9</f>
        <v>8500</v>
      </c>
      <c r="C9" s="18">
        <f>'C завтраками| Bed and breakfast'!C9</f>
        <v>8500</v>
      </c>
      <c r="D9" s="18">
        <f>'C завтраками| Bed and breakfast'!D9</f>
        <v>8800</v>
      </c>
      <c r="E9" s="18">
        <f>'C завтраками| Bed and breakfast'!E9</f>
        <v>8800</v>
      </c>
      <c r="F9" s="18">
        <f>'C завтраками| Bed and breakfast'!F9</f>
        <v>10900</v>
      </c>
      <c r="G9" s="18">
        <f>'C завтраками| Bed and breakfast'!G9</f>
        <v>10900</v>
      </c>
      <c r="H9" s="18">
        <f>'C завтраками| Bed and breakfast'!H9</f>
        <v>10900</v>
      </c>
      <c r="I9" s="18">
        <f>'C завтраками| Bed and breakfast'!I9</f>
        <v>12200</v>
      </c>
      <c r="J9" s="18">
        <f>'C завтраками| Bed and breakfast'!J9</f>
        <v>12200</v>
      </c>
      <c r="K9" s="18">
        <f>'C завтраками| Bed and breakfast'!K9</f>
        <v>13600</v>
      </c>
      <c r="L9" s="18">
        <f>'C завтраками| Bed and breakfast'!L9</f>
        <v>16200</v>
      </c>
      <c r="M9" s="18">
        <f>'C завтраками| Bed and breakfast'!M9</f>
        <v>14000</v>
      </c>
      <c r="N9" s="18">
        <f>'C завтраками| Bed and breakfast'!N9</f>
        <v>22900</v>
      </c>
      <c r="O9" s="18">
        <f>'C завтраками| Bed and breakfast'!O9</f>
        <v>27700</v>
      </c>
      <c r="P9" s="18">
        <f>'C завтраками| Bed and breakfast'!P9</f>
        <v>35500</v>
      </c>
      <c r="Q9" s="18">
        <f>'C завтраками| Bed and breakfast'!Q9</f>
        <v>35500</v>
      </c>
      <c r="R9" s="18">
        <f>'C завтраками| Bed and breakfast'!R9</f>
        <v>34200</v>
      </c>
      <c r="S9" s="18">
        <f>'C завтраками| Bed and breakfast'!S9</f>
        <v>34200</v>
      </c>
      <c r="T9" s="18">
        <f>'C завтраками| Bed and breakfast'!T9</f>
        <v>38000</v>
      </c>
      <c r="U9" s="18">
        <f>'C завтраками| Bed and breakfast'!U9</f>
        <v>38000</v>
      </c>
      <c r="V9" s="18">
        <f>'C завтраками| Bed and breakfast'!V9</f>
        <v>36500</v>
      </c>
      <c r="W9" s="18">
        <f>'C завтраками| Bed and breakfast'!W9</f>
        <v>36500</v>
      </c>
      <c r="X9" s="18">
        <f>'C завтраками| Bed and breakfast'!X9</f>
        <v>32900</v>
      </c>
      <c r="Y9" s="18">
        <f>'C завтраками| Bed and breakfast'!Y9</f>
        <v>25300</v>
      </c>
      <c r="Z9" s="18">
        <f>'C завтраками| Bed and breakfast'!Z9</f>
        <v>19300</v>
      </c>
      <c r="AA9" s="18">
        <f>'C завтраками| Bed and breakfast'!AA9</f>
        <v>18600</v>
      </c>
      <c r="AB9" s="18">
        <f>'C завтраками| Bed and breakfast'!AB9</f>
        <v>18600</v>
      </c>
      <c r="AC9" s="18">
        <f>'C завтраками| Bed and breakfast'!AC9</f>
        <v>18600</v>
      </c>
      <c r="AD9" s="18">
        <f>'C завтраками| Bed and breakfast'!AD9</f>
        <v>17900</v>
      </c>
      <c r="AE9" s="18">
        <f>'C завтраками| Bed and breakfast'!AE9</f>
        <v>17900</v>
      </c>
      <c r="AF9" s="18">
        <f>'C завтраками| Bed and breakfast'!AF9</f>
        <v>15300</v>
      </c>
      <c r="AG9" s="18">
        <f>'C завтраками| Bed and breakfast'!AG9</f>
        <v>15300</v>
      </c>
      <c r="AH9" s="18">
        <f>'C завтраками| Bed and breakfast'!AH9</f>
        <v>15300</v>
      </c>
      <c r="AI9" s="18">
        <f>'C завтраками| Bed and breakfast'!AI9</f>
        <v>15300</v>
      </c>
      <c r="AJ9" s="18">
        <f>'C завтраками| Bed and breakfast'!AJ9</f>
        <v>18100</v>
      </c>
      <c r="AK9" s="18">
        <f>'C завтраками| Bed and breakfast'!AK9</f>
        <v>18100</v>
      </c>
      <c r="AL9" s="18">
        <f>'C завтраками| Bed and breakfast'!AL9</f>
        <v>20800</v>
      </c>
      <c r="AM9" s="18">
        <f>'C завтраками| Bed and breakfast'!AM9</f>
        <v>20800</v>
      </c>
      <c r="AN9" s="18">
        <f>'C завтраками| Bed and breakfast'!AN9</f>
        <v>23800</v>
      </c>
      <c r="AO9" s="18">
        <f>'C завтраками| Bed and breakfast'!AO9</f>
        <v>23800</v>
      </c>
      <c r="AP9" s="18">
        <f>'C завтраками| Bed and breakfast'!AP9</f>
        <v>20800</v>
      </c>
      <c r="AQ9" s="18">
        <f>'C завтраками| Bed and breakfast'!AQ9</f>
        <v>20800</v>
      </c>
      <c r="AR9" s="18">
        <f>'C завтраками| Bed and breakfast'!AR9</f>
        <v>22300</v>
      </c>
      <c r="AS9" s="18">
        <f>'C завтраками| Bed and breakfast'!AS9</f>
        <v>22300</v>
      </c>
      <c r="AT9" s="18">
        <f>'C завтраками| Bed and breakfast'!AT9</f>
        <v>22300</v>
      </c>
      <c r="AU9" s="18">
        <f>'C завтраками| Bed and breakfast'!AU9</f>
        <v>22300</v>
      </c>
      <c r="AV9" s="18">
        <f>'C завтраками| Bed and breakfast'!AV9</f>
        <v>22300</v>
      </c>
      <c r="AW9" s="18">
        <f>'C завтраками| Bed and breakfast'!AW9</f>
        <v>22300</v>
      </c>
      <c r="AX9" s="18">
        <f>'C завтраками| Bed and breakfast'!AX9</f>
        <v>23800</v>
      </c>
      <c r="AY9" s="18">
        <f>'C завтраками| Bed and breakfast'!AY9</f>
        <v>23800</v>
      </c>
      <c r="AZ9" s="18">
        <f>'C завтраками| Bed and breakfast'!AZ9</f>
        <v>23800</v>
      </c>
      <c r="BA9" s="18">
        <f>'C завтраками| Bed and breakfast'!BA9</f>
        <v>20800</v>
      </c>
      <c r="BB9" s="18">
        <f>'C завтраками| Bed and breakfast'!BB9</f>
        <v>20800</v>
      </c>
      <c r="BC9" s="18">
        <f>'C завтраками| Bed and breakfast'!BC9</f>
        <v>20800</v>
      </c>
      <c r="BD9" s="18">
        <f>'C завтраками| Bed and breakfast'!BD9</f>
        <v>20800</v>
      </c>
      <c r="BE9" s="18">
        <f>'C завтраками| Bed and breakfast'!BE9</f>
        <v>20800</v>
      </c>
      <c r="BF9" s="18">
        <f>'C завтраками| Bed and breakfast'!BF9</f>
        <v>22300</v>
      </c>
      <c r="BG9" s="18">
        <f>'C завтраками| Bed and breakfast'!BG9</f>
        <v>22300</v>
      </c>
      <c r="BH9" s="18">
        <f>'C завтраками| Bed and breakfast'!BH9</f>
        <v>22300</v>
      </c>
      <c r="BI9" s="18">
        <f>'C завтраками| Bed and breakfast'!BI9</f>
        <v>25300</v>
      </c>
      <c r="BJ9" s="18">
        <f>'C завтраками| Bed and breakfast'!BJ9</f>
        <v>25300</v>
      </c>
      <c r="BK9" s="18">
        <f>'C завтраками| Bed and breakfast'!BK9</f>
        <v>25300</v>
      </c>
      <c r="BL9" s="18">
        <f>'C завтраками| Bed and breakfast'!BL9</f>
        <v>25300</v>
      </c>
      <c r="BM9" s="18">
        <f>'C завтраками| Bed and breakfast'!BM9</f>
        <v>25300</v>
      </c>
      <c r="BN9" s="18">
        <f>'C завтраками| Bed and breakfast'!BN9</f>
        <v>25300</v>
      </c>
      <c r="BO9" s="18">
        <f>'C завтраками| Bed and breakfast'!BO9</f>
        <v>27700</v>
      </c>
      <c r="BP9" s="18">
        <f>'C завтраками| Bed and breakfast'!BP9</f>
        <v>27700</v>
      </c>
      <c r="BQ9" s="18">
        <f>'C завтраками| Bed and breakfast'!BQ9</f>
        <v>31600</v>
      </c>
      <c r="BR9" s="18">
        <f>'C завтраками| Bed and breakfast'!BR9</f>
        <v>34100</v>
      </c>
      <c r="BS9" s="18">
        <f>'C завтраками| Bed and breakfast'!BS9</f>
        <v>34100</v>
      </c>
      <c r="BT9" s="18">
        <f>'C завтраками| Bed and breakfast'!BT9</f>
        <v>34100</v>
      </c>
      <c r="BU9" s="18">
        <f>'C завтраками| Bed and breakfast'!BU9</f>
        <v>34100</v>
      </c>
      <c r="BV9" s="18">
        <f>'C завтраками| Bed and breakfast'!BV9</f>
        <v>34100</v>
      </c>
      <c r="BW9" s="18">
        <f>'C завтраками| Bed and breakfast'!BW9</f>
        <v>25300</v>
      </c>
      <c r="BX9" s="18">
        <f>'C завтраками| Bed and breakfast'!BX9</f>
        <v>20800</v>
      </c>
      <c r="BY9" s="18">
        <f>'C завтраками| Bed and breakfast'!BY9</f>
        <v>20800</v>
      </c>
      <c r="BZ9" s="18">
        <f>'C завтраками| Bed and breakfast'!BZ9</f>
        <v>19300</v>
      </c>
      <c r="CA9" s="18">
        <f>'C завтраками| Bed and breakfast'!CA9</f>
        <v>19300</v>
      </c>
      <c r="CB9" s="18">
        <f>'C завтраками| Bed and breakfast'!CB9</f>
        <v>19300</v>
      </c>
      <c r="CC9" s="18">
        <f>'C завтраками| Bed and breakfast'!CC9</f>
        <v>20800</v>
      </c>
      <c r="CD9" s="18">
        <f>'C завтраками| Bed and breakfast'!CD9</f>
        <v>20800</v>
      </c>
      <c r="CE9" s="18">
        <f>'C завтраками| Bed and breakfast'!CE9</f>
        <v>20800</v>
      </c>
      <c r="CF9" s="18">
        <f>'C завтраками| Bed and breakfast'!CF9</f>
        <v>17200</v>
      </c>
      <c r="CG9" s="18">
        <f>'C завтраками| Bed and breakfast'!CG9</f>
        <v>14000</v>
      </c>
      <c r="CH9" s="18">
        <f>'C завтраками| Bed and breakfast'!CH9</f>
        <v>14000</v>
      </c>
      <c r="CI9" s="18">
        <f>'C завтраками| Bed and breakfast'!CI9</f>
        <v>14000</v>
      </c>
      <c r="CJ9" s="18">
        <f>'C завтраками| Bed and breakfast'!CJ9</f>
        <v>14000</v>
      </c>
      <c r="CK9" s="18">
        <f>'C завтраками| Bed and breakfast'!CK9</f>
        <v>14000</v>
      </c>
      <c r="CL9" s="18">
        <f>'C завтраками| Bed and breakfast'!CL9</f>
        <v>14000</v>
      </c>
      <c r="CM9" s="18">
        <f>'C завтраками| Bed and breakfast'!CM9</f>
        <v>14000</v>
      </c>
      <c r="CN9" s="18">
        <f>'C завтраками| Bed and breakfast'!CN9</f>
        <v>14000</v>
      </c>
      <c r="CO9" s="18">
        <f>'C завтраками| Bed and breakfast'!CO9</f>
        <v>14000</v>
      </c>
      <c r="CP9" s="18">
        <f>'C завтраками| Bed and breakfast'!CP9</f>
        <v>13300</v>
      </c>
      <c r="CQ9" s="18">
        <f>'C завтраками| Bed and breakfast'!CQ9</f>
        <v>13300</v>
      </c>
      <c r="CR9" s="18">
        <f>'C завтраками| Bed and breakfast'!CR9</f>
        <v>13300</v>
      </c>
      <c r="CS9" s="18">
        <f>'C завтраками| Bed and breakfast'!CS9</f>
        <v>12600</v>
      </c>
      <c r="CT9" s="18">
        <f>'C завтраками| Bed and breakfast'!CT9</f>
        <v>12600</v>
      </c>
      <c r="CU9" s="18">
        <f>'C завтраками| Bed and breakfast'!CU9</f>
        <v>12600</v>
      </c>
      <c r="CV9" s="18">
        <f>'C завтраками| Bed and breakfast'!CV9</f>
        <v>12600</v>
      </c>
      <c r="CW9" s="18">
        <f>'C завтраками| Bed and breakfast'!CW9</f>
        <v>12600</v>
      </c>
      <c r="CX9" s="18">
        <f>'C завтраками| Bed and breakfast'!CX9</f>
        <v>12600</v>
      </c>
      <c r="CY9" s="18">
        <f>'C завтраками| Bed and breakfast'!CY9</f>
        <v>12600</v>
      </c>
      <c r="CZ9" s="18">
        <f>'C завтраками| Bed and breakfast'!CZ9</f>
        <v>11900</v>
      </c>
      <c r="DA9" s="18">
        <f>'C завтраками| Bed and breakfast'!DA9</f>
        <v>11900</v>
      </c>
      <c r="DB9" s="18">
        <f>'C завтраками| Bed and breakfast'!DB9</f>
        <v>11900</v>
      </c>
      <c r="DC9" s="18">
        <f>'C завтраками| Bed and breakfast'!DC9</f>
        <v>11000</v>
      </c>
      <c r="DD9" s="18">
        <f>'C завтраками| Bed and breakfast'!DD9</f>
        <v>11000</v>
      </c>
      <c r="DE9" s="18">
        <f>'C завтраками| Bed and breakfast'!DE9</f>
        <v>11000</v>
      </c>
      <c r="DF9" s="18">
        <f>'C завтраками| Bed and breakfast'!DF9</f>
        <v>11000</v>
      </c>
      <c r="DG9" s="18">
        <f>'C завтраками| Bed and breakfast'!DG9</f>
        <v>11000</v>
      </c>
      <c r="DH9" s="18">
        <f>'C завтраками| Bed and breakfast'!DH9</f>
        <v>10500</v>
      </c>
      <c r="DI9" s="18">
        <f>'C завтраками| Bed and breakfast'!DI9</f>
        <v>10500</v>
      </c>
      <c r="DJ9" s="18">
        <f>'C завтраками| Bed and breakfast'!DJ9</f>
        <v>10500</v>
      </c>
      <c r="DK9" s="18">
        <f>'C завтраками| Bed and breakfast'!DK9</f>
        <v>10500</v>
      </c>
      <c r="DL9" s="18">
        <f>'C завтраками| Bed and breakfast'!DL9</f>
        <v>10500</v>
      </c>
      <c r="DM9" s="18">
        <f>'C завтраками| Bed and breakfast'!DM9</f>
        <v>10500</v>
      </c>
      <c r="DN9" s="18">
        <f>'C завтраками| Bed and breakfast'!DN9</f>
        <v>8500</v>
      </c>
      <c r="DO9" s="18">
        <f>'C завтраками| Bed and breakfast'!DO9</f>
        <v>8500</v>
      </c>
      <c r="DP9" s="18">
        <f>'C завтраками| Bed and breakfast'!DP9</f>
        <v>8500</v>
      </c>
      <c r="DQ9" s="18">
        <f>'C завтраками| Bed and breakfast'!DQ9</f>
        <v>8500</v>
      </c>
      <c r="DR9" s="18">
        <f>'C завтраками| Bed and breakfast'!DR9</f>
        <v>8500</v>
      </c>
      <c r="DS9" s="18">
        <f>'C завтраками| Bed and breakfast'!DS9</f>
        <v>9000</v>
      </c>
      <c r="DT9" s="18">
        <f>'C завтраками| Bed and breakfast'!DT9</f>
        <v>9000</v>
      </c>
      <c r="DU9" s="18">
        <f>'C завтраками| Bed and breakfast'!DU9</f>
        <v>8500</v>
      </c>
      <c r="DV9" s="18">
        <f>'C завтраками| Bed and breakfast'!DV9</f>
        <v>8500</v>
      </c>
      <c r="DW9" s="18">
        <f>'C завтраками| Bed and breakfast'!DW9</f>
        <v>8500</v>
      </c>
      <c r="DX9" s="18">
        <f>'C завтраками| Bed and breakfast'!DX9</f>
        <v>8500</v>
      </c>
      <c r="DY9" s="18">
        <f>'C завтраками| Bed and breakfast'!DY9</f>
        <v>8500</v>
      </c>
      <c r="DZ9" s="18">
        <f>'C завтраками| Bed and breakfast'!DZ9</f>
        <v>9000</v>
      </c>
      <c r="EA9" s="18">
        <f>'C завтраками| Bed and breakfast'!EA9</f>
        <v>9000</v>
      </c>
      <c r="EB9" s="18">
        <f>'C завтраками| Bed and breakfast'!EB9</f>
        <v>8500</v>
      </c>
      <c r="EC9" s="18">
        <f>'C завтраками| Bed and breakfast'!EC9</f>
        <v>8500</v>
      </c>
      <c r="ED9" s="18">
        <f>'C завтраками| Bed and breakfast'!ED9</f>
        <v>8500</v>
      </c>
      <c r="EE9" s="18">
        <f>'C завтраками| Bed and breakfast'!EE9</f>
        <v>8500</v>
      </c>
      <c r="EF9" s="18">
        <f>'C завтраками| Bed and breakfast'!EF9</f>
        <v>9500</v>
      </c>
    </row>
    <row r="10" spans="1:136">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'C завтраками| Bed and breakfast'!B11</f>
        <v>8000</v>
      </c>
      <c r="C11" s="18">
        <f>'C завтраками| Bed and breakfast'!C11</f>
        <v>8000</v>
      </c>
      <c r="D11" s="18">
        <f>'C завтраками| Bed and breakfast'!D11</f>
        <v>8300</v>
      </c>
      <c r="E11" s="18">
        <f>'C завтраками| Bed and breakfast'!E11</f>
        <v>8300</v>
      </c>
      <c r="F11" s="18">
        <f>'C завтраками| Bed and breakfast'!F11</f>
        <v>10400</v>
      </c>
      <c r="G11" s="18">
        <f>'C завтраками| Bed and breakfast'!G11</f>
        <v>10400</v>
      </c>
      <c r="H11" s="18">
        <f>'C завтраками| Bed and breakfast'!H11</f>
        <v>10400</v>
      </c>
      <c r="I11" s="18">
        <f>'C завтраками| Bed and breakfast'!I11</f>
        <v>11700</v>
      </c>
      <c r="J11" s="18">
        <f>'C завтраками| Bed and breakfast'!J11</f>
        <v>11700</v>
      </c>
      <c r="K11" s="18">
        <f>'C завтраками| Bed and breakfast'!K11</f>
        <v>13100</v>
      </c>
      <c r="L11" s="18">
        <f>'C завтраками| Bed and breakfast'!L11</f>
        <v>15700</v>
      </c>
      <c r="M11" s="18">
        <f>'C завтраками| Bed and breakfast'!M11</f>
        <v>13500</v>
      </c>
      <c r="N11" s="18">
        <f>'C завтраками| Bed and breakfast'!N11</f>
        <v>23400</v>
      </c>
      <c r="O11" s="18">
        <f>'C завтраками| Bed and breakfast'!O11</f>
        <v>28200</v>
      </c>
      <c r="P11" s="18">
        <f>'C завтраками| Bed and breakfast'!P11</f>
        <v>36000</v>
      </c>
      <c r="Q11" s="18">
        <f>'C завтраками| Bed and breakfast'!Q11</f>
        <v>36000</v>
      </c>
      <c r="R11" s="18">
        <f>'C завтраками| Bed and breakfast'!R11</f>
        <v>34700</v>
      </c>
      <c r="S11" s="18">
        <f>'C завтраками| Bed and breakfast'!S11</f>
        <v>34700</v>
      </c>
      <c r="T11" s="18">
        <f>'C завтраками| Bed and breakfast'!T11</f>
        <v>38500</v>
      </c>
      <c r="U11" s="18">
        <f>'C завтраками| Bed and breakfast'!U11</f>
        <v>38500</v>
      </c>
      <c r="V11" s="18">
        <f>'C завтраками| Bed and breakfast'!V11</f>
        <v>37000</v>
      </c>
      <c r="W11" s="18">
        <f>'C завтраками| Bed and breakfast'!W11</f>
        <v>37000</v>
      </c>
      <c r="X11" s="18">
        <f>'C завтраками| Bed and breakfast'!X11</f>
        <v>33400</v>
      </c>
      <c r="Y11" s="18">
        <f>'C завтраками| Bed and breakfast'!Y11</f>
        <v>25950</v>
      </c>
      <c r="Z11" s="18">
        <f>'C завтраками| Bed and breakfast'!Z11</f>
        <v>19950</v>
      </c>
      <c r="AA11" s="18">
        <f>'C завтраками| Bed and breakfast'!AA11</f>
        <v>19250</v>
      </c>
      <c r="AB11" s="18">
        <f>'C завтраками| Bed and breakfast'!AB11</f>
        <v>19250</v>
      </c>
      <c r="AC11" s="18">
        <f>'C завтраками| Bed and breakfast'!AC11</f>
        <v>19250</v>
      </c>
      <c r="AD11" s="18">
        <f>'C завтраками| Bed and breakfast'!AD11</f>
        <v>18550</v>
      </c>
      <c r="AE11" s="18">
        <f>'C завтраками| Bed and breakfast'!AE11</f>
        <v>18550</v>
      </c>
      <c r="AF11" s="18">
        <f>'C завтраками| Bed and breakfast'!AF11</f>
        <v>15950</v>
      </c>
      <c r="AG11" s="18">
        <f>'C завтраками| Bed and breakfast'!AG11</f>
        <v>15950</v>
      </c>
      <c r="AH11" s="18">
        <f>'C завтраками| Bed and breakfast'!AH11</f>
        <v>15950</v>
      </c>
      <c r="AI11" s="18">
        <f>'C завтраками| Bed and breakfast'!AI11</f>
        <v>15950</v>
      </c>
      <c r="AJ11" s="18">
        <f>'C завтраками| Bed and breakfast'!AJ11</f>
        <v>18750</v>
      </c>
      <c r="AK11" s="18">
        <f>'C завтраками| Bed and breakfast'!AK11</f>
        <v>18750</v>
      </c>
      <c r="AL11" s="18">
        <f>'C завтраками| Bed and breakfast'!AL11</f>
        <v>21450</v>
      </c>
      <c r="AM11" s="18">
        <f>'C завтраками| Bed and breakfast'!AM11</f>
        <v>21450</v>
      </c>
      <c r="AN11" s="18">
        <f>'C завтраками| Bed and breakfast'!AN11</f>
        <v>24450</v>
      </c>
      <c r="AO11" s="18">
        <f>'C завтраками| Bed and breakfast'!AO11</f>
        <v>24450</v>
      </c>
      <c r="AP11" s="18">
        <f>'C завтраками| Bed and breakfast'!AP11</f>
        <v>21450</v>
      </c>
      <c r="AQ11" s="18">
        <f>'C завтраками| Bed and breakfast'!AQ11</f>
        <v>21450</v>
      </c>
      <c r="AR11" s="18">
        <f>'C завтраками| Bed and breakfast'!AR11</f>
        <v>22950</v>
      </c>
      <c r="AS11" s="18">
        <f>'C завтраками| Bed and breakfast'!AS11</f>
        <v>22950</v>
      </c>
      <c r="AT11" s="18">
        <f>'C завтраками| Bed and breakfast'!AT11</f>
        <v>22950</v>
      </c>
      <c r="AU11" s="18">
        <f>'C завтраками| Bed and breakfast'!AU11</f>
        <v>22950</v>
      </c>
      <c r="AV11" s="18">
        <f>'C завтраками| Bed and breakfast'!AV11</f>
        <v>22950</v>
      </c>
      <c r="AW11" s="18">
        <f>'C завтраками| Bed and breakfast'!AW11</f>
        <v>22950</v>
      </c>
      <c r="AX11" s="18">
        <f>'C завтраками| Bed and breakfast'!AX11</f>
        <v>24450</v>
      </c>
      <c r="AY11" s="18">
        <f>'C завтраками| Bed and breakfast'!AY11</f>
        <v>24450</v>
      </c>
      <c r="AZ11" s="18">
        <f>'C завтраками| Bed and breakfast'!AZ11</f>
        <v>24450</v>
      </c>
      <c r="BA11" s="18">
        <f>'C завтраками| Bed and breakfast'!BA11</f>
        <v>21450</v>
      </c>
      <c r="BB11" s="18">
        <f>'C завтраками| Bed and breakfast'!BB11</f>
        <v>21450</v>
      </c>
      <c r="BC11" s="18">
        <f>'C завтраками| Bed and breakfast'!BC11</f>
        <v>21450</v>
      </c>
      <c r="BD11" s="18">
        <f>'C завтраками| Bed and breakfast'!BD11</f>
        <v>21450</v>
      </c>
      <c r="BE11" s="18">
        <f>'C завтраками| Bed and breakfast'!BE11</f>
        <v>21450</v>
      </c>
      <c r="BF11" s="18">
        <f>'C завтраками| Bed and breakfast'!BF11</f>
        <v>22950</v>
      </c>
      <c r="BG11" s="18">
        <f>'C завтраками| Bed and breakfast'!BG11</f>
        <v>22950</v>
      </c>
      <c r="BH11" s="18">
        <f>'C завтраками| Bed and breakfast'!BH11</f>
        <v>22950</v>
      </c>
      <c r="BI11" s="18">
        <f>'C завтраками| Bed and breakfast'!BI11</f>
        <v>25950</v>
      </c>
      <c r="BJ11" s="18">
        <f>'C завтраками| Bed and breakfast'!BJ11</f>
        <v>25950</v>
      </c>
      <c r="BK11" s="18">
        <f>'C завтраками| Bed and breakfast'!BK11</f>
        <v>25950</v>
      </c>
      <c r="BL11" s="18">
        <f>'C завтраками| Bed and breakfast'!BL11</f>
        <v>25950</v>
      </c>
      <c r="BM11" s="18">
        <f>'C завтраками| Bed and breakfast'!BM11</f>
        <v>25950</v>
      </c>
      <c r="BN11" s="18">
        <f>'C завтраками| Bed and breakfast'!BN11</f>
        <v>25950</v>
      </c>
      <c r="BO11" s="18">
        <f>'C завтраками| Bed and breakfast'!BO11</f>
        <v>28350</v>
      </c>
      <c r="BP11" s="18">
        <f>'C завтраками| Bed and breakfast'!BP11</f>
        <v>28350</v>
      </c>
      <c r="BQ11" s="18">
        <f>'C завтраками| Bed and breakfast'!BQ11</f>
        <v>32250</v>
      </c>
      <c r="BR11" s="18">
        <f>'C завтраками| Bed and breakfast'!BR11</f>
        <v>34750</v>
      </c>
      <c r="BS11" s="18">
        <f>'C завтраками| Bed and breakfast'!BS11</f>
        <v>34750</v>
      </c>
      <c r="BT11" s="18">
        <f>'C завтраками| Bed and breakfast'!BT11</f>
        <v>34750</v>
      </c>
      <c r="BU11" s="18">
        <f>'C завтраками| Bed and breakfast'!BU11</f>
        <v>34750</v>
      </c>
      <c r="BV11" s="18">
        <f>'C завтраками| Bed and breakfast'!BV11</f>
        <v>34750</v>
      </c>
      <c r="BW11" s="18">
        <f>'C завтраками| Bed and breakfast'!BW11</f>
        <v>25950</v>
      </c>
      <c r="BX11" s="18">
        <f>'C завтраками| Bed and breakfast'!BX11</f>
        <v>21450</v>
      </c>
      <c r="BY11" s="18">
        <f>'C завтраками| Bed and breakfast'!BY11</f>
        <v>21450</v>
      </c>
      <c r="BZ11" s="18">
        <f>'C завтраками| Bed and breakfast'!BZ11</f>
        <v>19950</v>
      </c>
      <c r="CA11" s="18">
        <f>'C завтраками| Bed and breakfast'!CA11</f>
        <v>19950</v>
      </c>
      <c r="CB11" s="18">
        <f>'C завтраками| Bed and breakfast'!CB11</f>
        <v>19950</v>
      </c>
      <c r="CC11" s="18">
        <f>'C завтраками| Bed and breakfast'!CC11</f>
        <v>21450</v>
      </c>
      <c r="CD11" s="18">
        <f>'C завтраками| Bed and breakfast'!CD11</f>
        <v>21450</v>
      </c>
      <c r="CE11" s="18">
        <f>'C завтраками| Bed and breakfast'!CE11</f>
        <v>21450</v>
      </c>
      <c r="CF11" s="18">
        <f>'C завтраками| Bed and breakfast'!CF11</f>
        <v>17850</v>
      </c>
      <c r="CG11" s="18">
        <f>'C завтраками| Bed and breakfast'!CG11</f>
        <v>13650</v>
      </c>
      <c r="CH11" s="18">
        <f>'C завтраками| Bed and breakfast'!CH11</f>
        <v>13650</v>
      </c>
      <c r="CI11" s="18">
        <f>'C завтраками| Bed and breakfast'!CI11</f>
        <v>13650</v>
      </c>
      <c r="CJ11" s="18">
        <f>'C завтраками| Bed and breakfast'!CJ11</f>
        <v>13650</v>
      </c>
      <c r="CK11" s="18">
        <f>'C завтраками| Bed and breakfast'!CK11</f>
        <v>13650</v>
      </c>
      <c r="CL11" s="18">
        <f>'C завтраками| Bed and breakfast'!CL11</f>
        <v>13650</v>
      </c>
      <c r="CM11" s="18">
        <f>'C завтраками| Bed and breakfast'!CM11</f>
        <v>13650</v>
      </c>
      <c r="CN11" s="18">
        <f>'C завтраками| Bed and breakfast'!CN11</f>
        <v>13650</v>
      </c>
      <c r="CO11" s="18">
        <f>'C завтраками| Bed and breakfast'!CO11</f>
        <v>13650</v>
      </c>
      <c r="CP11" s="18">
        <f>'C завтраками| Bed and breakfast'!CP11</f>
        <v>12950</v>
      </c>
      <c r="CQ11" s="18">
        <f>'C завтраками| Bed and breakfast'!CQ11</f>
        <v>12950</v>
      </c>
      <c r="CR11" s="18">
        <f>'C завтраками| Bed and breakfast'!CR11</f>
        <v>12950</v>
      </c>
      <c r="CS11" s="18">
        <f>'C завтраками| Bed and breakfast'!CS11</f>
        <v>12250</v>
      </c>
      <c r="CT11" s="18">
        <f>'C завтраками| Bed and breakfast'!CT11</f>
        <v>12250</v>
      </c>
      <c r="CU11" s="18">
        <f>'C завтраками| Bed and breakfast'!CU11</f>
        <v>12250</v>
      </c>
      <c r="CV11" s="18">
        <f>'C завтраками| Bed and breakfast'!CV11</f>
        <v>12250</v>
      </c>
      <c r="CW11" s="18">
        <f>'C завтраками| Bed and breakfast'!CW11</f>
        <v>12250</v>
      </c>
      <c r="CX11" s="18">
        <f>'C завтраками| Bed and breakfast'!CX11</f>
        <v>12250</v>
      </c>
      <c r="CY11" s="18">
        <f>'C завтраками| Bed and breakfast'!CY11</f>
        <v>12250</v>
      </c>
      <c r="CZ11" s="18">
        <f>'C завтраками| Bed and breakfast'!CZ11</f>
        <v>11550</v>
      </c>
      <c r="DA11" s="18">
        <f>'C завтраками| Bed and breakfast'!DA11</f>
        <v>11550</v>
      </c>
      <c r="DB11" s="18">
        <f>'C завтраками| Bed and breakfast'!DB11</f>
        <v>11550</v>
      </c>
      <c r="DC11" s="18">
        <f>'C завтраками| Bed and breakfast'!DC11</f>
        <v>10850</v>
      </c>
      <c r="DD11" s="18">
        <f>'C завтраками| Bed and breakfast'!DD11</f>
        <v>10850</v>
      </c>
      <c r="DE11" s="18">
        <f>'C завтраками| Bed and breakfast'!DE11</f>
        <v>10850</v>
      </c>
      <c r="DF11" s="18">
        <f>'C завтраками| Bed and breakfast'!DF11</f>
        <v>10850</v>
      </c>
      <c r="DG11" s="18">
        <f>'C завтраками| Bed and breakfast'!DG11</f>
        <v>10850</v>
      </c>
      <c r="DH11" s="18">
        <f>'C завтраками| Bed and breakfast'!DH11</f>
        <v>10350</v>
      </c>
      <c r="DI11" s="18">
        <f>'C завтраками| Bed and breakfast'!DI11</f>
        <v>10350</v>
      </c>
      <c r="DJ11" s="18">
        <f>'C завтраками| Bed and breakfast'!DJ11</f>
        <v>10350</v>
      </c>
      <c r="DK11" s="18">
        <f>'C завтраками| Bed and breakfast'!DK11</f>
        <v>10350</v>
      </c>
      <c r="DL11" s="18">
        <f>'C завтраками| Bed and breakfast'!DL11</f>
        <v>10350</v>
      </c>
      <c r="DM11" s="18">
        <f>'C завтраками| Bed and breakfast'!DM11</f>
        <v>10350</v>
      </c>
      <c r="DN11" s="18">
        <f>'C завтраками| Bed and breakfast'!DN11</f>
        <v>8350</v>
      </c>
      <c r="DO11" s="18">
        <f>'C завтраками| Bed and breakfast'!DO11</f>
        <v>8350</v>
      </c>
      <c r="DP11" s="18">
        <f>'C завтраками| Bed and breakfast'!DP11</f>
        <v>8350</v>
      </c>
      <c r="DQ11" s="18">
        <f>'C завтраками| Bed and breakfast'!DQ11</f>
        <v>8350</v>
      </c>
      <c r="DR11" s="18">
        <f>'C завтраками| Bed and breakfast'!DR11</f>
        <v>8350</v>
      </c>
      <c r="DS11" s="18">
        <f>'C завтраками| Bed and breakfast'!DS11</f>
        <v>8850</v>
      </c>
      <c r="DT11" s="18">
        <f>'C завтраками| Bed and breakfast'!DT11</f>
        <v>8850</v>
      </c>
      <c r="DU11" s="18">
        <f>'C завтраками| Bed and breakfast'!DU11</f>
        <v>8350</v>
      </c>
      <c r="DV11" s="18">
        <f>'C завтраками| Bed and breakfast'!DV11</f>
        <v>8350</v>
      </c>
      <c r="DW11" s="18">
        <f>'C завтраками| Bed and breakfast'!DW11</f>
        <v>8350</v>
      </c>
      <c r="DX11" s="18">
        <f>'C завтраками| Bed and breakfast'!DX11</f>
        <v>8350</v>
      </c>
      <c r="DY11" s="18">
        <f>'C завтраками| Bed and breakfast'!DY11</f>
        <v>8350</v>
      </c>
      <c r="DZ11" s="18">
        <f>'C завтраками| Bed and breakfast'!DZ11</f>
        <v>8850</v>
      </c>
      <c r="EA11" s="18">
        <f>'C завтраками| Bed and breakfast'!EA11</f>
        <v>8850</v>
      </c>
      <c r="EB11" s="18">
        <f>'C завтраками| Bed and breakfast'!EB11</f>
        <v>8350</v>
      </c>
      <c r="EC11" s="18">
        <f>'C завтраками| Bed and breakfast'!EC11</f>
        <v>8350</v>
      </c>
      <c r="ED11" s="18">
        <f>'C завтраками| Bed and breakfast'!ED11</f>
        <v>8350</v>
      </c>
      <c r="EE11" s="18">
        <f>'C завтраками| Bed and breakfast'!EE11</f>
        <v>8350</v>
      </c>
      <c r="EF11" s="18">
        <f>'C завтраками| Bed and breakfast'!EF11</f>
        <v>9350</v>
      </c>
    </row>
    <row r="12" spans="1:136">
      <c r="A12" s="10">
        <v>2</v>
      </c>
      <c r="B12" s="18">
        <f>'C завтраками| Bed and breakfast'!B12</f>
        <v>9500</v>
      </c>
      <c r="C12" s="18">
        <f>'C завтраками| Bed and breakfast'!C12</f>
        <v>9500</v>
      </c>
      <c r="D12" s="18">
        <f>'C завтраками| Bed and breakfast'!D12</f>
        <v>9800</v>
      </c>
      <c r="E12" s="18">
        <f>'C завтраками| Bed and breakfast'!E12</f>
        <v>9800</v>
      </c>
      <c r="F12" s="18">
        <f>'C завтраками| Bed and breakfast'!F12</f>
        <v>11900</v>
      </c>
      <c r="G12" s="18">
        <f>'C завтраками| Bed and breakfast'!G12</f>
        <v>11900</v>
      </c>
      <c r="H12" s="18">
        <f>'C завтраками| Bed and breakfast'!H12</f>
        <v>11900</v>
      </c>
      <c r="I12" s="18">
        <f>'C завтраками| Bed and breakfast'!I12</f>
        <v>13200</v>
      </c>
      <c r="J12" s="18">
        <f>'C завтраками| Bed and breakfast'!J12</f>
        <v>13200</v>
      </c>
      <c r="K12" s="18">
        <f>'C завтраками| Bed and breakfast'!K12</f>
        <v>14600</v>
      </c>
      <c r="L12" s="18">
        <f>'C завтраками| Bed and breakfast'!L12</f>
        <v>17200</v>
      </c>
      <c r="M12" s="18">
        <f>'C завтраками| Bed and breakfast'!M12</f>
        <v>15000</v>
      </c>
      <c r="N12" s="18">
        <f>'C завтраками| Bed and breakfast'!N12</f>
        <v>25400</v>
      </c>
      <c r="O12" s="18">
        <f>'C завтраками| Bed and breakfast'!O12</f>
        <v>30200</v>
      </c>
      <c r="P12" s="18">
        <f>'C завтраками| Bed and breakfast'!P12</f>
        <v>38000</v>
      </c>
      <c r="Q12" s="18">
        <f>'C завтраками| Bed and breakfast'!Q12</f>
        <v>38000</v>
      </c>
      <c r="R12" s="18">
        <f>'C завтраками| Bed and breakfast'!R12</f>
        <v>36700</v>
      </c>
      <c r="S12" s="18">
        <f>'C завтраками| Bed and breakfast'!S12</f>
        <v>36700</v>
      </c>
      <c r="T12" s="18">
        <f>'C завтраками| Bed and breakfast'!T12</f>
        <v>40500</v>
      </c>
      <c r="U12" s="18">
        <f>'C завтраками| Bed and breakfast'!U12</f>
        <v>40500</v>
      </c>
      <c r="V12" s="18">
        <f>'C завтраками| Bed and breakfast'!V12</f>
        <v>39000</v>
      </c>
      <c r="W12" s="18">
        <f>'C завтраками| Bed and breakfast'!W12</f>
        <v>39000</v>
      </c>
      <c r="X12" s="18">
        <f>'C завтраками| Bed and breakfast'!X12</f>
        <v>35400</v>
      </c>
      <c r="Y12" s="18">
        <f>'C завтраками| Bed and breakfast'!Y12</f>
        <v>27800</v>
      </c>
      <c r="Z12" s="18">
        <f>'C завтраками| Bed and breakfast'!Z12</f>
        <v>21800</v>
      </c>
      <c r="AA12" s="18">
        <f>'C завтраками| Bed and breakfast'!AA12</f>
        <v>21100</v>
      </c>
      <c r="AB12" s="18">
        <f>'C завтраками| Bed and breakfast'!AB12</f>
        <v>21100</v>
      </c>
      <c r="AC12" s="18">
        <f>'C завтраками| Bed and breakfast'!AC12</f>
        <v>21100</v>
      </c>
      <c r="AD12" s="18">
        <f>'C завтраками| Bed and breakfast'!AD12</f>
        <v>20400</v>
      </c>
      <c r="AE12" s="18">
        <f>'C завтраками| Bed and breakfast'!AE12</f>
        <v>20400</v>
      </c>
      <c r="AF12" s="18">
        <f>'C завтраками| Bed and breakfast'!AF12</f>
        <v>17800</v>
      </c>
      <c r="AG12" s="18">
        <f>'C завтраками| Bed and breakfast'!AG12</f>
        <v>17800</v>
      </c>
      <c r="AH12" s="18">
        <f>'C завтраками| Bed and breakfast'!AH12</f>
        <v>17800</v>
      </c>
      <c r="AI12" s="18">
        <f>'C завтраками| Bed and breakfast'!AI12</f>
        <v>17800</v>
      </c>
      <c r="AJ12" s="18">
        <f>'C завтраками| Bed and breakfast'!AJ12</f>
        <v>20600</v>
      </c>
      <c r="AK12" s="18">
        <f>'C завтраками| Bed and breakfast'!AK12</f>
        <v>20600</v>
      </c>
      <c r="AL12" s="18">
        <f>'C завтраками| Bed and breakfast'!AL12</f>
        <v>23300</v>
      </c>
      <c r="AM12" s="18">
        <f>'C завтраками| Bed and breakfast'!AM12</f>
        <v>23300</v>
      </c>
      <c r="AN12" s="18">
        <f>'C завтраками| Bed and breakfast'!AN12</f>
        <v>26300</v>
      </c>
      <c r="AO12" s="18">
        <f>'C завтраками| Bed and breakfast'!AO12</f>
        <v>26300</v>
      </c>
      <c r="AP12" s="18">
        <f>'C завтраками| Bed and breakfast'!AP12</f>
        <v>23300</v>
      </c>
      <c r="AQ12" s="18">
        <f>'C завтраками| Bed and breakfast'!AQ12</f>
        <v>23300</v>
      </c>
      <c r="AR12" s="18">
        <f>'C завтраками| Bed and breakfast'!AR12</f>
        <v>24800</v>
      </c>
      <c r="AS12" s="18">
        <f>'C завтраками| Bed and breakfast'!AS12</f>
        <v>24800</v>
      </c>
      <c r="AT12" s="18">
        <f>'C завтраками| Bed and breakfast'!AT12</f>
        <v>24800</v>
      </c>
      <c r="AU12" s="18">
        <f>'C завтраками| Bed and breakfast'!AU12</f>
        <v>24800</v>
      </c>
      <c r="AV12" s="18">
        <f>'C завтраками| Bed and breakfast'!AV12</f>
        <v>24800</v>
      </c>
      <c r="AW12" s="18">
        <f>'C завтраками| Bed and breakfast'!AW12</f>
        <v>24800</v>
      </c>
      <c r="AX12" s="18">
        <f>'C завтраками| Bed and breakfast'!AX12</f>
        <v>26300</v>
      </c>
      <c r="AY12" s="18">
        <f>'C завтраками| Bed and breakfast'!AY12</f>
        <v>26300</v>
      </c>
      <c r="AZ12" s="18">
        <f>'C завтраками| Bed and breakfast'!AZ12</f>
        <v>26300</v>
      </c>
      <c r="BA12" s="18">
        <f>'C завтраками| Bed and breakfast'!BA12</f>
        <v>23300</v>
      </c>
      <c r="BB12" s="18">
        <f>'C завтраками| Bed and breakfast'!BB12</f>
        <v>23300</v>
      </c>
      <c r="BC12" s="18">
        <f>'C завтраками| Bed and breakfast'!BC12</f>
        <v>23300</v>
      </c>
      <c r="BD12" s="18">
        <f>'C завтраками| Bed and breakfast'!BD12</f>
        <v>23300</v>
      </c>
      <c r="BE12" s="18">
        <f>'C завтраками| Bed and breakfast'!BE12</f>
        <v>23300</v>
      </c>
      <c r="BF12" s="18">
        <f>'C завтраками| Bed and breakfast'!BF12</f>
        <v>24800</v>
      </c>
      <c r="BG12" s="18">
        <f>'C завтраками| Bed and breakfast'!BG12</f>
        <v>24800</v>
      </c>
      <c r="BH12" s="18">
        <f>'C завтраками| Bed and breakfast'!BH12</f>
        <v>24800</v>
      </c>
      <c r="BI12" s="18">
        <f>'C завтраками| Bed and breakfast'!BI12</f>
        <v>27800</v>
      </c>
      <c r="BJ12" s="18">
        <f>'C завтраками| Bed and breakfast'!BJ12</f>
        <v>27800</v>
      </c>
      <c r="BK12" s="18">
        <f>'C завтраками| Bed and breakfast'!BK12</f>
        <v>27800</v>
      </c>
      <c r="BL12" s="18">
        <f>'C завтраками| Bed and breakfast'!BL12</f>
        <v>27800</v>
      </c>
      <c r="BM12" s="18">
        <f>'C завтраками| Bed and breakfast'!BM12</f>
        <v>27800</v>
      </c>
      <c r="BN12" s="18">
        <f>'C завтраками| Bed and breakfast'!BN12</f>
        <v>27800</v>
      </c>
      <c r="BO12" s="18">
        <f>'C завтраками| Bed and breakfast'!BO12</f>
        <v>30200</v>
      </c>
      <c r="BP12" s="18">
        <f>'C завтраками| Bed and breakfast'!BP12</f>
        <v>30200</v>
      </c>
      <c r="BQ12" s="18">
        <f>'C завтраками| Bed and breakfast'!BQ12</f>
        <v>34100</v>
      </c>
      <c r="BR12" s="18">
        <f>'C завтраками| Bed and breakfast'!BR12</f>
        <v>36600</v>
      </c>
      <c r="BS12" s="18">
        <f>'C завтраками| Bed and breakfast'!BS12</f>
        <v>36600</v>
      </c>
      <c r="BT12" s="18">
        <f>'C завтраками| Bed and breakfast'!BT12</f>
        <v>36600</v>
      </c>
      <c r="BU12" s="18">
        <f>'C завтраками| Bed and breakfast'!BU12</f>
        <v>36600</v>
      </c>
      <c r="BV12" s="18">
        <f>'C завтраками| Bed and breakfast'!BV12</f>
        <v>36600</v>
      </c>
      <c r="BW12" s="18">
        <f>'C завтраками| Bed and breakfast'!BW12</f>
        <v>27800</v>
      </c>
      <c r="BX12" s="18">
        <f>'C завтраками| Bed and breakfast'!BX12</f>
        <v>23300</v>
      </c>
      <c r="BY12" s="18">
        <f>'C завтраками| Bed and breakfast'!BY12</f>
        <v>23300</v>
      </c>
      <c r="BZ12" s="18">
        <f>'C завтраками| Bed and breakfast'!BZ12</f>
        <v>21800</v>
      </c>
      <c r="CA12" s="18">
        <f>'C завтраками| Bed and breakfast'!CA12</f>
        <v>21800</v>
      </c>
      <c r="CB12" s="18">
        <f>'C завтраками| Bed and breakfast'!CB12</f>
        <v>21800</v>
      </c>
      <c r="CC12" s="18">
        <f>'C завтраками| Bed and breakfast'!CC12</f>
        <v>23300</v>
      </c>
      <c r="CD12" s="18">
        <f>'C завтраками| Bed and breakfast'!CD12</f>
        <v>23300</v>
      </c>
      <c r="CE12" s="18">
        <f>'C завтраками| Bed and breakfast'!CE12</f>
        <v>23300</v>
      </c>
      <c r="CF12" s="18">
        <f>'C завтраками| Bed and breakfast'!CF12</f>
        <v>19700</v>
      </c>
      <c r="CG12" s="18">
        <f>'C завтраками| Bed and breakfast'!CG12</f>
        <v>15500</v>
      </c>
      <c r="CH12" s="18">
        <f>'C завтраками| Bed and breakfast'!CH12</f>
        <v>15500</v>
      </c>
      <c r="CI12" s="18">
        <f>'C завтраками| Bed and breakfast'!CI12</f>
        <v>15500</v>
      </c>
      <c r="CJ12" s="18">
        <f>'C завтраками| Bed and breakfast'!CJ12</f>
        <v>15500</v>
      </c>
      <c r="CK12" s="18">
        <f>'C завтраками| Bed and breakfast'!CK12</f>
        <v>15500</v>
      </c>
      <c r="CL12" s="18">
        <f>'C завтраками| Bed and breakfast'!CL12</f>
        <v>15500</v>
      </c>
      <c r="CM12" s="18">
        <f>'C завтраками| Bed and breakfast'!CM12</f>
        <v>15500</v>
      </c>
      <c r="CN12" s="18">
        <f>'C завтраками| Bed and breakfast'!CN12</f>
        <v>15500</v>
      </c>
      <c r="CO12" s="18">
        <f>'C завтраками| Bed and breakfast'!CO12</f>
        <v>15500</v>
      </c>
      <c r="CP12" s="18">
        <f>'C завтраками| Bed and breakfast'!CP12</f>
        <v>14800</v>
      </c>
      <c r="CQ12" s="18">
        <f>'C завтраками| Bed and breakfast'!CQ12</f>
        <v>14800</v>
      </c>
      <c r="CR12" s="18">
        <f>'C завтраками| Bed and breakfast'!CR12</f>
        <v>14800</v>
      </c>
      <c r="CS12" s="18">
        <f>'C завтраками| Bed and breakfast'!CS12</f>
        <v>14100</v>
      </c>
      <c r="CT12" s="18">
        <f>'C завтраками| Bed and breakfast'!CT12</f>
        <v>14100</v>
      </c>
      <c r="CU12" s="18">
        <f>'C завтраками| Bed and breakfast'!CU12</f>
        <v>14100</v>
      </c>
      <c r="CV12" s="18">
        <f>'C завтраками| Bed and breakfast'!CV12</f>
        <v>14100</v>
      </c>
      <c r="CW12" s="18">
        <f>'C завтраками| Bed and breakfast'!CW12</f>
        <v>14100</v>
      </c>
      <c r="CX12" s="18">
        <f>'C завтраками| Bed and breakfast'!CX12</f>
        <v>14100</v>
      </c>
      <c r="CY12" s="18">
        <f>'C завтраками| Bed and breakfast'!CY12</f>
        <v>14100</v>
      </c>
      <c r="CZ12" s="18">
        <f>'C завтраками| Bed and breakfast'!CZ12</f>
        <v>13400</v>
      </c>
      <c r="DA12" s="18">
        <f>'C завтраками| Bed and breakfast'!DA12</f>
        <v>13400</v>
      </c>
      <c r="DB12" s="18">
        <f>'C завтраками| Bed and breakfast'!DB12</f>
        <v>13400</v>
      </c>
      <c r="DC12" s="18">
        <f>'C завтраками| Bed and breakfast'!DC12</f>
        <v>12500</v>
      </c>
      <c r="DD12" s="18">
        <f>'C завтраками| Bed and breakfast'!DD12</f>
        <v>12500</v>
      </c>
      <c r="DE12" s="18">
        <f>'C завтраками| Bed and breakfast'!DE12</f>
        <v>12500</v>
      </c>
      <c r="DF12" s="18">
        <f>'C завтраками| Bed and breakfast'!DF12</f>
        <v>12500</v>
      </c>
      <c r="DG12" s="18">
        <f>'C завтраками| Bed and breakfast'!DG12</f>
        <v>12500</v>
      </c>
      <c r="DH12" s="18">
        <f>'C завтраками| Bed and breakfast'!DH12</f>
        <v>12000</v>
      </c>
      <c r="DI12" s="18">
        <f>'C завтраками| Bed and breakfast'!DI12</f>
        <v>12000</v>
      </c>
      <c r="DJ12" s="18">
        <f>'C завтраками| Bed and breakfast'!DJ12</f>
        <v>12000</v>
      </c>
      <c r="DK12" s="18">
        <f>'C завтраками| Bed and breakfast'!DK12</f>
        <v>12000</v>
      </c>
      <c r="DL12" s="18">
        <f>'C завтраками| Bed and breakfast'!DL12</f>
        <v>12000</v>
      </c>
      <c r="DM12" s="18">
        <f>'C завтраками| Bed and breakfast'!DM12</f>
        <v>12000</v>
      </c>
      <c r="DN12" s="18">
        <f>'C завтраками| Bed and breakfast'!DN12</f>
        <v>10000</v>
      </c>
      <c r="DO12" s="18">
        <f>'C завтраками| Bed and breakfast'!DO12</f>
        <v>10000</v>
      </c>
      <c r="DP12" s="18">
        <f>'C завтраками| Bed and breakfast'!DP12</f>
        <v>10000</v>
      </c>
      <c r="DQ12" s="18">
        <f>'C завтраками| Bed and breakfast'!DQ12</f>
        <v>10000</v>
      </c>
      <c r="DR12" s="18">
        <f>'C завтраками| Bed and breakfast'!DR12</f>
        <v>10000</v>
      </c>
      <c r="DS12" s="18">
        <f>'C завтраками| Bed and breakfast'!DS12</f>
        <v>10500</v>
      </c>
      <c r="DT12" s="18">
        <f>'C завтраками| Bed and breakfast'!DT12</f>
        <v>10500</v>
      </c>
      <c r="DU12" s="18">
        <f>'C завтраками| Bed and breakfast'!DU12</f>
        <v>10000</v>
      </c>
      <c r="DV12" s="18">
        <f>'C завтраками| Bed and breakfast'!DV12</f>
        <v>10000</v>
      </c>
      <c r="DW12" s="18">
        <f>'C завтраками| Bed and breakfast'!DW12</f>
        <v>10000</v>
      </c>
      <c r="DX12" s="18">
        <f>'C завтраками| Bed and breakfast'!DX12</f>
        <v>10000</v>
      </c>
      <c r="DY12" s="18">
        <f>'C завтраками| Bed and breakfast'!DY12</f>
        <v>10000</v>
      </c>
      <c r="DZ12" s="18">
        <f>'C завтраками| Bed and breakfast'!DZ12</f>
        <v>10500</v>
      </c>
      <c r="EA12" s="18">
        <f>'C завтраками| Bed and breakfast'!EA12</f>
        <v>10500</v>
      </c>
      <c r="EB12" s="18">
        <f>'C завтраками| Bed and breakfast'!EB12</f>
        <v>10000</v>
      </c>
      <c r="EC12" s="18">
        <f>'C завтраками| Bed and breakfast'!EC12</f>
        <v>10000</v>
      </c>
      <c r="ED12" s="18">
        <f>'C завтраками| Bed and breakfast'!ED12</f>
        <v>10000</v>
      </c>
      <c r="EE12" s="18">
        <f>'C завтраками| Bed and breakfast'!EE12</f>
        <v>10000</v>
      </c>
      <c r="EF12" s="18">
        <f>'C завтраками| Bed and breakfast'!EF12</f>
        <v>11000</v>
      </c>
    </row>
    <row r="13" spans="1:136">
      <c r="A13" s="30" t="s">
        <v>6</v>
      </c>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row>
    <row r="14" spans="1:136">
      <c r="A14" s="191">
        <v>1</v>
      </c>
      <c r="B14" s="18">
        <f>'C завтраками| Bed and breakfast'!B14</f>
        <v>7500</v>
      </c>
      <c r="C14" s="18">
        <f>'C завтраками| Bed and breakfast'!C14</f>
        <v>7500</v>
      </c>
      <c r="D14" s="18">
        <f>'C завтраками| Bed and breakfast'!D14</f>
        <v>7800</v>
      </c>
      <c r="E14" s="18">
        <f>'C завтраками| Bed and breakfast'!E14</f>
        <v>7800</v>
      </c>
      <c r="F14" s="18">
        <f>'C завтраками| Bed and breakfast'!F14</f>
        <v>9900</v>
      </c>
      <c r="G14" s="18">
        <f>'C завтраками| Bed and breakfast'!G14</f>
        <v>9900</v>
      </c>
      <c r="H14" s="18">
        <f>'C завтраками| Bed and breakfast'!H14</f>
        <v>9900</v>
      </c>
      <c r="I14" s="18">
        <f>'C завтраками| Bed and breakfast'!I14</f>
        <v>11200</v>
      </c>
      <c r="J14" s="18">
        <f>'C завтраками| Bed and breakfast'!J14</f>
        <v>11200</v>
      </c>
      <c r="K14" s="18">
        <f>'C завтраками| Bed and breakfast'!K14</f>
        <v>12600</v>
      </c>
      <c r="L14" s="18">
        <f>'C завтраками| Bed and breakfast'!L14</f>
        <v>15200</v>
      </c>
      <c r="M14" s="18">
        <f>'C завтраками| Bed and breakfast'!M14</f>
        <v>13000</v>
      </c>
      <c r="N14" s="18">
        <f>'C завтраками| Bed and breakfast'!N14</f>
        <v>22900</v>
      </c>
      <c r="O14" s="18">
        <f>'C завтраками| Bed and breakfast'!O14</f>
        <v>27700</v>
      </c>
      <c r="P14" s="18">
        <f>'C завтраками| Bed and breakfast'!P14</f>
        <v>35500</v>
      </c>
      <c r="Q14" s="18">
        <f>'C завтраками| Bed and breakfast'!Q14</f>
        <v>35500</v>
      </c>
      <c r="R14" s="18">
        <f>'C завтраками| Bed and breakfast'!R14</f>
        <v>34200</v>
      </c>
      <c r="S14" s="18">
        <f>'C завтраками| Bed and breakfast'!S14</f>
        <v>34200</v>
      </c>
      <c r="T14" s="18">
        <f>'C завтраками| Bed and breakfast'!T14</f>
        <v>38000</v>
      </c>
      <c r="U14" s="18">
        <f>'C завтраками| Bed and breakfast'!U14</f>
        <v>38000</v>
      </c>
      <c r="V14" s="18">
        <f>'C завтраками| Bed and breakfast'!V14</f>
        <v>36500</v>
      </c>
      <c r="W14" s="18">
        <f>'C завтраками| Bed and breakfast'!W14</f>
        <v>36500</v>
      </c>
      <c r="X14" s="18">
        <f>'C завтраками| Bed and breakfast'!X14</f>
        <v>32900</v>
      </c>
      <c r="Y14" s="18">
        <f>'C завтраками| Bed and breakfast'!Y14</f>
        <v>24950</v>
      </c>
      <c r="Z14" s="18">
        <f>'C завтраками| Bed and breakfast'!Z14</f>
        <v>18950</v>
      </c>
      <c r="AA14" s="18">
        <f>'C завтраками| Bed and breakfast'!AA14</f>
        <v>18250</v>
      </c>
      <c r="AB14" s="18">
        <f>'C завтраками| Bed and breakfast'!AB14</f>
        <v>18250</v>
      </c>
      <c r="AC14" s="18">
        <f>'C завтраками| Bed and breakfast'!AC14</f>
        <v>18250</v>
      </c>
      <c r="AD14" s="18">
        <f>'C завтраками| Bed and breakfast'!AD14</f>
        <v>17550</v>
      </c>
      <c r="AE14" s="18">
        <f>'C завтраками| Bed and breakfast'!AE14</f>
        <v>17550</v>
      </c>
      <c r="AF14" s="18">
        <f>'C завтраками| Bed and breakfast'!AF14</f>
        <v>14950</v>
      </c>
      <c r="AG14" s="18">
        <f>'C завтраками| Bed and breakfast'!AG14</f>
        <v>14950</v>
      </c>
      <c r="AH14" s="18">
        <f>'C завтраками| Bed and breakfast'!AH14</f>
        <v>14950</v>
      </c>
      <c r="AI14" s="18">
        <f>'C завтраками| Bed and breakfast'!AI14</f>
        <v>14950</v>
      </c>
      <c r="AJ14" s="18">
        <f>'C завтраками| Bed and breakfast'!AJ14</f>
        <v>17750</v>
      </c>
      <c r="AK14" s="18">
        <f>'C завтраками| Bed and breakfast'!AK14</f>
        <v>17750</v>
      </c>
      <c r="AL14" s="18">
        <f>'C завтраками| Bed and breakfast'!AL14</f>
        <v>20450</v>
      </c>
      <c r="AM14" s="18">
        <f>'C завтраками| Bed and breakfast'!AM14</f>
        <v>20450</v>
      </c>
      <c r="AN14" s="18">
        <f>'C завтраками| Bed and breakfast'!AN14</f>
        <v>23450</v>
      </c>
      <c r="AO14" s="18">
        <f>'C завтраками| Bed and breakfast'!AO14</f>
        <v>23450</v>
      </c>
      <c r="AP14" s="18">
        <f>'C завтраками| Bed and breakfast'!AP14</f>
        <v>20450</v>
      </c>
      <c r="AQ14" s="18">
        <f>'C завтраками| Bed and breakfast'!AQ14</f>
        <v>20450</v>
      </c>
      <c r="AR14" s="18">
        <f>'C завтраками| Bed and breakfast'!AR14</f>
        <v>21950</v>
      </c>
      <c r="AS14" s="18">
        <f>'C завтраками| Bed and breakfast'!AS14</f>
        <v>21950</v>
      </c>
      <c r="AT14" s="18">
        <f>'C завтраками| Bed and breakfast'!AT14</f>
        <v>21950</v>
      </c>
      <c r="AU14" s="18">
        <f>'C завтраками| Bed and breakfast'!AU14</f>
        <v>21950</v>
      </c>
      <c r="AV14" s="18">
        <f>'C завтраками| Bed and breakfast'!AV14</f>
        <v>21950</v>
      </c>
      <c r="AW14" s="18">
        <f>'C завтраками| Bed and breakfast'!AW14</f>
        <v>21950</v>
      </c>
      <c r="AX14" s="18">
        <f>'C завтраками| Bed and breakfast'!AX14</f>
        <v>23450</v>
      </c>
      <c r="AY14" s="18">
        <f>'C завтраками| Bed and breakfast'!AY14</f>
        <v>23450</v>
      </c>
      <c r="AZ14" s="18">
        <f>'C завтраками| Bed and breakfast'!AZ14</f>
        <v>23450</v>
      </c>
      <c r="BA14" s="18">
        <f>'C завтраками| Bed and breakfast'!BA14</f>
        <v>20450</v>
      </c>
      <c r="BB14" s="18">
        <f>'C завтраками| Bed and breakfast'!BB14</f>
        <v>20450</v>
      </c>
      <c r="BC14" s="18">
        <f>'C завтраками| Bed and breakfast'!BC14</f>
        <v>20450</v>
      </c>
      <c r="BD14" s="18">
        <f>'C завтраками| Bed and breakfast'!BD14</f>
        <v>20450</v>
      </c>
      <c r="BE14" s="18">
        <f>'C завтраками| Bed and breakfast'!BE14</f>
        <v>20450</v>
      </c>
      <c r="BF14" s="18">
        <f>'C завтраками| Bed and breakfast'!BF14</f>
        <v>21950</v>
      </c>
      <c r="BG14" s="18">
        <f>'C завтраками| Bed and breakfast'!BG14</f>
        <v>21950</v>
      </c>
      <c r="BH14" s="18">
        <f>'C завтраками| Bed and breakfast'!BH14</f>
        <v>21950</v>
      </c>
      <c r="BI14" s="18">
        <f>'C завтраками| Bed and breakfast'!BI14</f>
        <v>24950</v>
      </c>
      <c r="BJ14" s="18">
        <f>'C завтраками| Bed and breakfast'!BJ14</f>
        <v>24950</v>
      </c>
      <c r="BK14" s="18">
        <f>'C завтраками| Bed and breakfast'!BK14</f>
        <v>24950</v>
      </c>
      <c r="BL14" s="18">
        <f>'C завтраками| Bed and breakfast'!BL14</f>
        <v>24950</v>
      </c>
      <c r="BM14" s="18">
        <f>'C завтраками| Bed and breakfast'!BM14</f>
        <v>24950</v>
      </c>
      <c r="BN14" s="18">
        <f>'C завтраками| Bed and breakfast'!BN14</f>
        <v>24950</v>
      </c>
      <c r="BO14" s="18">
        <f>'C завтраками| Bed and breakfast'!BO14</f>
        <v>27350</v>
      </c>
      <c r="BP14" s="18">
        <f>'C завтраками| Bed and breakfast'!BP14</f>
        <v>27350</v>
      </c>
      <c r="BQ14" s="18">
        <f>'C завтраками| Bed and breakfast'!BQ14</f>
        <v>31250</v>
      </c>
      <c r="BR14" s="18">
        <f>'C завтраками| Bed and breakfast'!BR14</f>
        <v>33750</v>
      </c>
      <c r="BS14" s="18">
        <f>'C завтраками| Bed and breakfast'!BS14</f>
        <v>33750</v>
      </c>
      <c r="BT14" s="18">
        <f>'C завтраками| Bed and breakfast'!BT14</f>
        <v>33750</v>
      </c>
      <c r="BU14" s="18">
        <f>'C завтраками| Bed and breakfast'!BU14</f>
        <v>33750</v>
      </c>
      <c r="BV14" s="18">
        <f>'C завтраками| Bed and breakfast'!BV14</f>
        <v>33750</v>
      </c>
      <c r="BW14" s="18">
        <f>'C завтраками| Bed and breakfast'!BW14</f>
        <v>24950</v>
      </c>
      <c r="BX14" s="18">
        <f>'C завтраками| Bed and breakfast'!BX14</f>
        <v>20450</v>
      </c>
      <c r="BY14" s="18">
        <f>'C завтраками| Bed and breakfast'!BY14</f>
        <v>20450</v>
      </c>
      <c r="BZ14" s="18">
        <f>'C завтраками| Bed and breakfast'!BZ14</f>
        <v>18950</v>
      </c>
      <c r="CA14" s="18">
        <f>'C завтраками| Bed and breakfast'!CA14</f>
        <v>18950</v>
      </c>
      <c r="CB14" s="18">
        <f>'C завтраками| Bed and breakfast'!CB14</f>
        <v>18950</v>
      </c>
      <c r="CC14" s="18">
        <f>'C завтраками| Bed and breakfast'!CC14</f>
        <v>20450</v>
      </c>
      <c r="CD14" s="18">
        <f>'C завтраками| Bed and breakfast'!CD14</f>
        <v>20450</v>
      </c>
      <c r="CE14" s="18">
        <f>'C завтраками| Bed and breakfast'!CE14</f>
        <v>20450</v>
      </c>
      <c r="CF14" s="18">
        <f>'C завтраками| Bed and breakfast'!CF14</f>
        <v>16850</v>
      </c>
      <c r="CG14" s="18">
        <f>'C завтраками| Bed and breakfast'!CG14</f>
        <v>13150</v>
      </c>
      <c r="CH14" s="18">
        <f>'C завтраками| Bed and breakfast'!CH14</f>
        <v>13150</v>
      </c>
      <c r="CI14" s="18">
        <f>'C завтраками| Bed and breakfast'!CI14</f>
        <v>13150</v>
      </c>
      <c r="CJ14" s="18">
        <f>'C завтраками| Bed and breakfast'!CJ14</f>
        <v>13150</v>
      </c>
      <c r="CK14" s="18">
        <f>'C завтраками| Bed and breakfast'!CK14</f>
        <v>13150</v>
      </c>
      <c r="CL14" s="18">
        <f>'C завтраками| Bed and breakfast'!CL14</f>
        <v>13150</v>
      </c>
      <c r="CM14" s="18">
        <f>'C завтраками| Bed and breakfast'!CM14</f>
        <v>13150</v>
      </c>
      <c r="CN14" s="18">
        <f>'C завтраками| Bed and breakfast'!CN14</f>
        <v>13150</v>
      </c>
      <c r="CO14" s="18">
        <f>'C завтраками| Bed and breakfast'!CO14</f>
        <v>13150</v>
      </c>
      <c r="CP14" s="18">
        <f>'C завтраками| Bed and breakfast'!CP14</f>
        <v>12450</v>
      </c>
      <c r="CQ14" s="18">
        <f>'C завтраками| Bed and breakfast'!CQ14</f>
        <v>12450</v>
      </c>
      <c r="CR14" s="18">
        <f>'C завтраками| Bed and breakfast'!CR14</f>
        <v>12450</v>
      </c>
      <c r="CS14" s="18">
        <f>'C завтраками| Bed and breakfast'!CS14</f>
        <v>11750</v>
      </c>
      <c r="CT14" s="18">
        <f>'C завтраками| Bed and breakfast'!CT14</f>
        <v>11750</v>
      </c>
      <c r="CU14" s="18">
        <f>'C завтраками| Bed and breakfast'!CU14</f>
        <v>11750</v>
      </c>
      <c r="CV14" s="18">
        <f>'C завтраками| Bed and breakfast'!CV14</f>
        <v>11750</v>
      </c>
      <c r="CW14" s="18">
        <f>'C завтраками| Bed and breakfast'!CW14</f>
        <v>11750</v>
      </c>
      <c r="CX14" s="18">
        <f>'C завтраками| Bed and breakfast'!CX14</f>
        <v>11750</v>
      </c>
      <c r="CY14" s="18">
        <f>'C завтраками| Bed and breakfast'!CY14</f>
        <v>11750</v>
      </c>
      <c r="CZ14" s="18">
        <f>'C завтраками| Bed and breakfast'!CZ14</f>
        <v>11050</v>
      </c>
      <c r="DA14" s="18">
        <f>'C завтраками| Bed and breakfast'!DA14</f>
        <v>11050</v>
      </c>
      <c r="DB14" s="18">
        <f>'C завтраками| Bed and breakfast'!DB14</f>
        <v>11050</v>
      </c>
      <c r="DC14" s="18">
        <f>'C завтраками| Bed and breakfast'!DC14</f>
        <v>10350</v>
      </c>
      <c r="DD14" s="18">
        <f>'C завтраками| Bed and breakfast'!DD14</f>
        <v>10350</v>
      </c>
      <c r="DE14" s="18">
        <f>'C завтраками| Bed and breakfast'!DE14</f>
        <v>10350</v>
      </c>
      <c r="DF14" s="18">
        <f>'C завтраками| Bed and breakfast'!DF14</f>
        <v>10350</v>
      </c>
      <c r="DG14" s="18">
        <f>'C завтраками| Bed and breakfast'!DG14</f>
        <v>10350</v>
      </c>
      <c r="DH14" s="18">
        <f>'C завтраками| Bed and breakfast'!DH14</f>
        <v>9850</v>
      </c>
      <c r="DI14" s="18">
        <f>'C завтраками| Bed and breakfast'!DI14</f>
        <v>9850</v>
      </c>
      <c r="DJ14" s="18">
        <f>'C завтраками| Bed and breakfast'!DJ14</f>
        <v>9850</v>
      </c>
      <c r="DK14" s="18">
        <f>'C завтраками| Bed and breakfast'!DK14</f>
        <v>9850</v>
      </c>
      <c r="DL14" s="18">
        <f>'C завтраками| Bed and breakfast'!DL14</f>
        <v>9850</v>
      </c>
      <c r="DM14" s="18">
        <f>'C завтраками| Bed and breakfast'!DM14</f>
        <v>9850</v>
      </c>
      <c r="DN14" s="18">
        <f>'C завтраками| Bed and breakfast'!DN14</f>
        <v>7850</v>
      </c>
      <c r="DO14" s="18">
        <f>'C завтраками| Bed and breakfast'!DO14</f>
        <v>7850</v>
      </c>
      <c r="DP14" s="18">
        <f>'C завтраками| Bed and breakfast'!DP14</f>
        <v>7850</v>
      </c>
      <c r="DQ14" s="18">
        <f>'C завтраками| Bed and breakfast'!DQ14</f>
        <v>7850</v>
      </c>
      <c r="DR14" s="18">
        <f>'C завтраками| Bed and breakfast'!DR14</f>
        <v>7850</v>
      </c>
      <c r="DS14" s="18">
        <f>'C завтраками| Bed and breakfast'!DS14</f>
        <v>8350</v>
      </c>
      <c r="DT14" s="18">
        <f>'C завтраками| Bed and breakfast'!DT14</f>
        <v>8350</v>
      </c>
      <c r="DU14" s="18">
        <f>'C завтраками| Bed and breakfast'!DU14</f>
        <v>7850</v>
      </c>
      <c r="DV14" s="18">
        <f>'C завтраками| Bed and breakfast'!DV14</f>
        <v>7850</v>
      </c>
      <c r="DW14" s="18">
        <f>'C завтраками| Bed and breakfast'!DW14</f>
        <v>7850</v>
      </c>
      <c r="DX14" s="18">
        <f>'C завтраками| Bed and breakfast'!DX14</f>
        <v>7850</v>
      </c>
      <c r="DY14" s="18">
        <f>'C завтраками| Bed and breakfast'!DY14</f>
        <v>7850</v>
      </c>
      <c r="DZ14" s="18">
        <f>'C завтраками| Bed and breakfast'!DZ14</f>
        <v>8350</v>
      </c>
      <c r="EA14" s="18">
        <f>'C завтраками| Bed and breakfast'!EA14</f>
        <v>8350</v>
      </c>
      <c r="EB14" s="18">
        <f>'C завтраками| Bed and breakfast'!EB14</f>
        <v>7850</v>
      </c>
      <c r="EC14" s="18">
        <f>'C завтраками| Bed and breakfast'!EC14</f>
        <v>7850</v>
      </c>
      <c r="ED14" s="18">
        <f>'C завтраками| Bed and breakfast'!ED14</f>
        <v>7850</v>
      </c>
      <c r="EE14" s="18">
        <f>'C завтраками| Bed and breakfast'!EE14</f>
        <v>7850</v>
      </c>
      <c r="EF14" s="18">
        <f>'C завтраками| Bed and breakfast'!EF14</f>
        <v>8850</v>
      </c>
    </row>
    <row r="15" spans="1:136">
      <c r="A15" s="191">
        <v>2</v>
      </c>
      <c r="B15" s="18">
        <f>'C завтраками| Bed and breakfast'!B15</f>
        <v>9000</v>
      </c>
      <c r="C15" s="18">
        <f>'C завтраками| Bed and breakfast'!C15</f>
        <v>9000</v>
      </c>
      <c r="D15" s="18">
        <f>'C завтраками| Bed and breakfast'!D15</f>
        <v>9300</v>
      </c>
      <c r="E15" s="18">
        <f>'C завтраками| Bed and breakfast'!E15</f>
        <v>9300</v>
      </c>
      <c r="F15" s="18">
        <f>'C завтраками| Bed and breakfast'!F15</f>
        <v>11400</v>
      </c>
      <c r="G15" s="18">
        <f>'C завтраками| Bed and breakfast'!G15</f>
        <v>11400</v>
      </c>
      <c r="H15" s="18">
        <f>'C завтраками| Bed and breakfast'!H15</f>
        <v>11400</v>
      </c>
      <c r="I15" s="18">
        <f>'C завтраками| Bed and breakfast'!I15</f>
        <v>12700</v>
      </c>
      <c r="J15" s="18">
        <f>'C завтраками| Bed and breakfast'!J15</f>
        <v>12700</v>
      </c>
      <c r="K15" s="18">
        <f>'C завтраками| Bed and breakfast'!K15</f>
        <v>14100</v>
      </c>
      <c r="L15" s="18">
        <f>'C завтраками| Bed and breakfast'!L15</f>
        <v>16700</v>
      </c>
      <c r="M15" s="18">
        <f>'C завтраками| Bed and breakfast'!M15</f>
        <v>14500</v>
      </c>
      <c r="N15" s="18">
        <f>'C завтраками| Bed and breakfast'!N15</f>
        <v>24900</v>
      </c>
      <c r="O15" s="18">
        <f>'C завтраками| Bed and breakfast'!O15</f>
        <v>29700</v>
      </c>
      <c r="P15" s="18">
        <f>'C завтраками| Bed and breakfast'!P15</f>
        <v>37500</v>
      </c>
      <c r="Q15" s="18">
        <f>'C завтраками| Bed and breakfast'!Q15</f>
        <v>37500</v>
      </c>
      <c r="R15" s="18">
        <f>'C завтраками| Bed and breakfast'!R15</f>
        <v>36200</v>
      </c>
      <c r="S15" s="18">
        <f>'C завтраками| Bed and breakfast'!S15</f>
        <v>36200</v>
      </c>
      <c r="T15" s="18">
        <f>'C завтраками| Bed and breakfast'!T15</f>
        <v>40000</v>
      </c>
      <c r="U15" s="18">
        <f>'C завтраками| Bed and breakfast'!U15</f>
        <v>40000</v>
      </c>
      <c r="V15" s="18">
        <f>'C завтраками| Bed and breakfast'!V15</f>
        <v>38500</v>
      </c>
      <c r="W15" s="18">
        <f>'C завтраками| Bed and breakfast'!W15</f>
        <v>38500</v>
      </c>
      <c r="X15" s="18">
        <f>'C завтраками| Bed and breakfast'!X15</f>
        <v>34900</v>
      </c>
      <c r="Y15" s="18">
        <f>'C завтраками| Bed and breakfast'!Y15</f>
        <v>26800</v>
      </c>
      <c r="Z15" s="18">
        <f>'C завтраками| Bed and breakfast'!Z15</f>
        <v>20800</v>
      </c>
      <c r="AA15" s="18">
        <f>'C завтраками| Bed and breakfast'!AA15</f>
        <v>20100</v>
      </c>
      <c r="AB15" s="18">
        <f>'C завтраками| Bed and breakfast'!AB15</f>
        <v>20100</v>
      </c>
      <c r="AC15" s="18">
        <f>'C завтраками| Bed and breakfast'!AC15</f>
        <v>20100</v>
      </c>
      <c r="AD15" s="18">
        <f>'C завтраками| Bed and breakfast'!AD15</f>
        <v>19400</v>
      </c>
      <c r="AE15" s="18">
        <f>'C завтраками| Bed and breakfast'!AE15</f>
        <v>19400</v>
      </c>
      <c r="AF15" s="18">
        <f>'C завтраками| Bed and breakfast'!AF15</f>
        <v>16800</v>
      </c>
      <c r="AG15" s="18">
        <f>'C завтраками| Bed and breakfast'!AG15</f>
        <v>16800</v>
      </c>
      <c r="AH15" s="18">
        <f>'C завтраками| Bed and breakfast'!AH15</f>
        <v>16800</v>
      </c>
      <c r="AI15" s="18">
        <f>'C завтраками| Bed and breakfast'!AI15</f>
        <v>16800</v>
      </c>
      <c r="AJ15" s="18">
        <f>'C завтраками| Bed and breakfast'!AJ15</f>
        <v>19600</v>
      </c>
      <c r="AK15" s="18">
        <f>'C завтраками| Bed and breakfast'!AK15</f>
        <v>19600</v>
      </c>
      <c r="AL15" s="18">
        <f>'C завтраками| Bed and breakfast'!AL15</f>
        <v>22300</v>
      </c>
      <c r="AM15" s="18">
        <f>'C завтраками| Bed and breakfast'!AM15</f>
        <v>22300</v>
      </c>
      <c r="AN15" s="18">
        <f>'C завтраками| Bed and breakfast'!AN15</f>
        <v>25300</v>
      </c>
      <c r="AO15" s="18">
        <f>'C завтраками| Bed and breakfast'!AO15</f>
        <v>25300</v>
      </c>
      <c r="AP15" s="18">
        <f>'C завтраками| Bed and breakfast'!AP15</f>
        <v>22300</v>
      </c>
      <c r="AQ15" s="18">
        <f>'C завтраками| Bed and breakfast'!AQ15</f>
        <v>22300</v>
      </c>
      <c r="AR15" s="18">
        <f>'C завтраками| Bed and breakfast'!AR15</f>
        <v>23800</v>
      </c>
      <c r="AS15" s="18">
        <f>'C завтраками| Bed and breakfast'!AS15</f>
        <v>23800</v>
      </c>
      <c r="AT15" s="18">
        <f>'C завтраками| Bed and breakfast'!AT15</f>
        <v>23800</v>
      </c>
      <c r="AU15" s="18">
        <f>'C завтраками| Bed and breakfast'!AU15</f>
        <v>23800</v>
      </c>
      <c r="AV15" s="18">
        <f>'C завтраками| Bed and breakfast'!AV15</f>
        <v>23800</v>
      </c>
      <c r="AW15" s="18">
        <f>'C завтраками| Bed and breakfast'!AW15</f>
        <v>23800</v>
      </c>
      <c r="AX15" s="18">
        <f>'C завтраками| Bed and breakfast'!AX15</f>
        <v>25300</v>
      </c>
      <c r="AY15" s="18">
        <f>'C завтраками| Bed and breakfast'!AY15</f>
        <v>25300</v>
      </c>
      <c r="AZ15" s="18">
        <f>'C завтраками| Bed and breakfast'!AZ15</f>
        <v>25300</v>
      </c>
      <c r="BA15" s="18">
        <f>'C завтраками| Bed and breakfast'!BA15</f>
        <v>22300</v>
      </c>
      <c r="BB15" s="18">
        <f>'C завтраками| Bed and breakfast'!BB15</f>
        <v>22300</v>
      </c>
      <c r="BC15" s="18">
        <f>'C завтраками| Bed and breakfast'!BC15</f>
        <v>22300</v>
      </c>
      <c r="BD15" s="18">
        <f>'C завтраками| Bed and breakfast'!BD15</f>
        <v>22300</v>
      </c>
      <c r="BE15" s="18">
        <f>'C завтраками| Bed and breakfast'!BE15</f>
        <v>22300</v>
      </c>
      <c r="BF15" s="18">
        <f>'C завтраками| Bed and breakfast'!BF15</f>
        <v>23800</v>
      </c>
      <c r="BG15" s="18">
        <f>'C завтраками| Bed and breakfast'!BG15</f>
        <v>23800</v>
      </c>
      <c r="BH15" s="18">
        <f>'C завтраками| Bed and breakfast'!BH15</f>
        <v>23800</v>
      </c>
      <c r="BI15" s="18">
        <f>'C завтраками| Bed and breakfast'!BI15</f>
        <v>26800</v>
      </c>
      <c r="BJ15" s="18">
        <f>'C завтраками| Bed and breakfast'!BJ15</f>
        <v>26800</v>
      </c>
      <c r="BK15" s="18">
        <f>'C завтраками| Bed and breakfast'!BK15</f>
        <v>26800</v>
      </c>
      <c r="BL15" s="18">
        <f>'C завтраками| Bed and breakfast'!BL15</f>
        <v>26800</v>
      </c>
      <c r="BM15" s="18">
        <f>'C завтраками| Bed and breakfast'!BM15</f>
        <v>26800</v>
      </c>
      <c r="BN15" s="18">
        <f>'C завтраками| Bed and breakfast'!BN15</f>
        <v>26800</v>
      </c>
      <c r="BO15" s="18">
        <f>'C завтраками| Bed and breakfast'!BO15</f>
        <v>29200</v>
      </c>
      <c r="BP15" s="18">
        <f>'C завтраками| Bed and breakfast'!BP15</f>
        <v>29200</v>
      </c>
      <c r="BQ15" s="18">
        <f>'C завтраками| Bed and breakfast'!BQ15</f>
        <v>33100</v>
      </c>
      <c r="BR15" s="18">
        <f>'C завтраками| Bed and breakfast'!BR15</f>
        <v>35600</v>
      </c>
      <c r="BS15" s="18">
        <f>'C завтраками| Bed and breakfast'!BS15</f>
        <v>35600</v>
      </c>
      <c r="BT15" s="18">
        <f>'C завтраками| Bed and breakfast'!BT15</f>
        <v>35600</v>
      </c>
      <c r="BU15" s="18">
        <f>'C завтраками| Bed and breakfast'!BU15</f>
        <v>35600</v>
      </c>
      <c r="BV15" s="18">
        <f>'C завтраками| Bed and breakfast'!BV15</f>
        <v>35600</v>
      </c>
      <c r="BW15" s="18">
        <f>'C завтраками| Bed and breakfast'!BW15</f>
        <v>26800</v>
      </c>
      <c r="BX15" s="18">
        <f>'C завтраками| Bed and breakfast'!BX15</f>
        <v>22300</v>
      </c>
      <c r="BY15" s="18">
        <f>'C завтраками| Bed and breakfast'!BY15</f>
        <v>22300</v>
      </c>
      <c r="BZ15" s="18">
        <f>'C завтраками| Bed and breakfast'!BZ15</f>
        <v>20800</v>
      </c>
      <c r="CA15" s="18">
        <f>'C завтраками| Bed and breakfast'!CA15</f>
        <v>20800</v>
      </c>
      <c r="CB15" s="18">
        <f>'C завтраками| Bed and breakfast'!CB15</f>
        <v>20800</v>
      </c>
      <c r="CC15" s="18">
        <f>'C завтраками| Bed and breakfast'!CC15</f>
        <v>22300</v>
      </c>
      <c r="CD15" s="18">
        <f>'C завтраками| Bed and breakfast'!CD15</f>
        <v>22300</v>
      </c>
      <c r="CE15" s="18">
        <f>'C завтраками| Bed and breakfast'!CE15</f>
        <v>22300</v>
      </c>
      <c r="CF15" s="18">
        <f>'C завтраками| Bed and breakfast'!CF15</f>
        <v>18700</v>
      </c>
      <c r="CG15" s="18">
        <f>'C завтраками| Bed and breakfast'!CG15</f>
        <v>15000</v>
      </c>
      <c r="CH15" s="18">
        <f>'C завтраками| Bed and breakfast'!CH15</f>
        <v>15000</v>
      </c>
      <c r="CI15" s="18">
        <f>'C завтраками| Bed and breakfast'!CI15</f>
        <v>15000</v>
      </c>
      <c r="CJ15" s="18">
        <f>'C завтраками| Bed and breakfast'!CJ15</f>
        <v>15000</v>
      </c>
      <c r="CK15" s="18">
        <f>'C завтраками| Bed and breakfast'!CK15</f>
        <v>15000</v>
      </c>
      <c r="CL15" s="18">
        <f>'C завтраками| Bed and breakfast'!CL15</f>
        <v>15000</v>
      </c>
      <c r="CM15" s="18">
        <f>'C завтраками| Bed and breakfast'!CM15</f>
        <v>15000</v>
      </c>
      <c r="CN15" s="18">
        <f>'C завтраками| Bed and breakfast'!CN15</f>
        <v>15000</v>
      </c>
      <c r="CO15" s="18">
        <f>'C завтраками| Bed and breakfast'!CO15</f>
        <v>15000</v>
      </c>
      <c r="CP15" s="18">
        <f>'C завтраками| Bed and breakfast'!CP15</f>
        <v>14300</v>
      </c>
      <c r="CQ15" s="18">
        <f>'C завтраками| Bed and breakfast'!CQ15</f>
        <v>14300</v>
      </c>
      <c r="CR15" s="18">
        <f>'C завтраками| Bed and breakfast'!CR15</f>
        <v>14300</v>
      </c>
      <c r="CS15" s="18">
        <f>'C завтраками| Bed and breakfast'!CS15</f>
        <v>13600</v>
      </c>
      <c r="CT15" s="18">
        <f>'C завтраками| Bed and breakfast'!CT15</f>
        <v>13600</v>
      </c>
      <c r="CU15" s="18">
        <f>'C завтраками| Bed and breakfast'!CU15</f>
        <v>13600</v>
      </c>
      <c r="CV15" s="18">
        <f>'C завтраками| Bed and breakfast'!CV15</f>
        <v>13600</v>
      </c>
      <c r="CW15" s="18">
        <f>'C завтраками| Bed and breakfast'!CW15</f>
        <v>13600</v>
      </c>
      <c r="CX15" s="18">
        <f>'C завтраками| Bed and breakfast'!CX15</f>
        <v>13600</v>
      </c>
      <c r="CY15" s="18">
        <f>'C завтраками| Bed and breakfast'!CY15</f>
        <v>13600</v>
      </c>
      <c r="CZ15" s="18">
        <f>'C завтраками| Bed and breakfast'!CZ15</f>
        <v>12900</v>
      </c>
      <c r="DA15" s="18">
        <f>'C завтраками| Bed and breakfast'!DA15</f>
        <v>12900</v>
      </c>
      <c r="DB15" s="18">
        <f>'C завтраками| Bed and breakfast'!DB15</f>
        <v>12900</v>
      </c>
      <c r="DC15" s="18">
        <f>'C завтраками| Bed and breakfast'!DC15</f>
        <v>12000</v>
      </c>
      <c r="DD15" s="18">
        <f>'C завтраками| Bed and breakfast'!DD15</f>
        <v>12000</v>
      </c>
      <c r="DE15" s="18">
        <f>'C завтраками| Bed and breakfast'!DE15</f>
        <v>12000</v>
      </c>
      <c r="DF15" s="18">
        <f>'C завтраками| Bed and breakfast'!DF15</f>
        <v>12000</v>
      </c>
      <c r="DG15" s="18">
        <f>'C завтраками| Bed and breakfast'!DG15</f>
        <v>12000</v>
      </c>
      <c r="DH15" s="18">
        <f>'C завтраками| Bed and breakfast'!DH15</f>
        <v>11500</v>
      </c>
      <c r="DI15" s="18">
        <f>'C завтраками| Bed and breakfast'!DI15</f>
        <v>11500</v>
      </c>
      <c r="DJ15" s="18">
        <f>'C завтраками| Bed and breakfast'!DJ15</f>
        <v>11500</v>
      </c>
      <c r="DK15" s="18">
        <f>'C завтраками| Bed and breakfast'!DK15</f>
        <v>11500</v>
      </c>
      <c r="DL15" s="18">
        <f>'C завтраками| Bed and breakfast'!DL15</f>
        <v>11500</v>
      </c>
      <c r="DM15" s="18">
        <f>'C завтраками| Bed and breakfast'!DM15</f>
        <v>11500</v>
      </c>
      <c r="DN15" s="18">
        <f>'C завтраками| Bed and breakfast'!DN15</f>
        <v>9500</v>
      </c>
      <c r="DO15" s="18">
        <f>'C завтраками| Bed and breakfast'!DO15</f>
        <v>9500</v>
      </c>
      <c r="DP15" s="18">
        <f>'C завтраками| Bed and breakfast'!DP15</f>
        <v>9500</v>
      </c>
      <c r="DQ15" s="18">
        <f>'C завтраками| Bed and breakfast'!DQ15</f>
        <v>9500</v>
      </c>
      <c r="DR15" s="18">
        <f>'C завтраками| Bed and breakfast'!DR15</f>
        <v>9500</v>
      </c>
      <c r="DS15" s="18">
        <f>'C завтраками| Bed and breakfast'!DS15</f>
        <v>10000</v>
      </c>
      <c r="DT15" s="18">
        <f>'C завтраками| Bed and breakfast'!DT15</f>
        <v>10000</v>
      </c>
      <c r="DU15" s="18">
        <f>'C завтраками| Bed and breakfast'!DU15</f>
        <v>9500</v>
      </c>
      <c r="DV15" s="18">
        <f>'C завтраками| Bed and breakfast'!DV15</f>
        <v>9500</v>
      </c>
      <c r="DW15" s="18">
        <f>'C завтраками| Bed and breakfast'!DW15</f>
        <v>9500</v>
      </c>
      <c r="DX15" s="18">
        <f>'C завтраками| Bed and breakfast'!DX15</f>
        <v>9500</v>
      </c>
      <c r="DY15" s="18">
        <f>'C завтраками| Bed and breakfast'!DY15</f>
        <v>9500</v>
      </c>
      <c r="DZ15" s="18">
        <f>'C завтраками| Bed and breakfast'!DZ15</f>
        <v>10000</v>
      </c>
      <c r="EA15" s="18">
        <f>'C завтраками| Bed and breakfast'!EA15</f>
        <v>10000</v>
      </c>
      <c r="EB15" s="18">
        <f>'C завтраками| Bed and breakfast'!EB15</f>
        <v>9500</v>
      </c>
      <c r="EC15" s="18">
        <f>'C завтраками| Bed and breakfast'!EC15</f>
        <v>9500</v>
      </c>
      <c r="ED15" s="18">
        <f>'C завтраками| Bed and breakfast'!ED15</f>
        <v>9500</v>
      </c>
      <c r="EE15" s="18">
        <f>'C завтраками| Bed and breakfast'!EE15</f>
        <v>9500</v>
      </c>
      <c r="EF15" s="18">
        <f>'C завтраками| Bed and breakfast'!EF15</f>
        <v>10500</v>
      </c>
    </row>
    <row r="16" spans="1:136">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'C завтраками| Bed and breakfast'!B17</f>
        <v>11500</v>
      </c>
      <c r="C17" s="18">
        <f>'C завтраками| Bed and breakfast'!C17</f>
        <v>11500</v>
      </c>
      <c r="D17" s="18">
        <f>'C завтраками| Bed and breakfast'!D17</f>
        <v>11800</v>
      </c>
      <c r="E17" s="18">
        <f>'C завтраками| Bed and breakfast'!E17</f>
        <v>11800</v>
      </c>
      <c r="F17" s="18">
        <f>'C завтраками| Bed and breakfast'!F17</f>
        <v>13900</v>
      </c>
      <c r="G17" s="18">
        <f>'C завтраками| Bed and breakfast'!G17</f>
        <v>13900</v>
      </c>
      <c r="H17" s="18">
        <f>'C завтраками| Bed and breakfast'!H17</f>
        <v>13900</v>
      </c>
      <c r="I17" s="18">
        <f>'C завтраками| Bed and breakfast'!I17</f>
        <v>15200</v>
      </c>
      <c r="J17" s="18">
        <f>'C завтраками| Bed and breakfast'!J17</f>
        <v>15200</v>
      </c>
      <c r="K17" s="18">
        <f>'C завтраками| Bed and breakfast'!K17</f>
        <v>16600</v>
      </c>
      <c r="L17" s="18">
        <f>'C завтраками| Bed and breakfast'!L17</f>
        <v>19200</v>
      </c>
      <c r="M17" s="18">
        <f>'C завтраками| Bed and breakfast'!M17</f>
        <v>17000</v>
      </c>
      <c r="N17" s="18">
        <f>'C завтраками| Bed and breakfast'!N17</f>
        <v>29900</v>
      </c>
      <c r="O17" s="18">
        <f>'C завтраками| Bed and breakfast'!O17</f>
        <v>34700</v>
      </c>
      <c r="P17" s="18">
        <f>'C завтраками| Bed and breakfast'!P17</f>
        <v>42500</v>
      </c>
      <c r="Q17" s="18">
        <f>'C завтраками| Bed and breakfast'!Q17</f>
        <v>42500</v>
      </c>
      <c r="R17" s="18">
        <f>'C завтраками| Bed and breakfast'!R17</f>
        <v>41200</v>
      </c>
      <c r="S17" s="18">
        <f>'C завтраками| Bed and breakfast'!S17</f>
        <v>41200</v>
      </c>
      <c r="T17" s="18">
        <f>'C завтраками| Bed and breakfast'!T17</f>
        <v>45000</v>
      </c>
      <c r="U17" s="18">
        <f>'C завтраками| Bed and breakfast'!U17</f>
        <v>45000</v>
      </c>
      <c r="V17" s="18">
        <f>'C завтраками| Bed and breakfast'!V17</f>
        <v>43500</v>
      </c>
      <c r="W17" s="18">
        <f>'C завтраками| Bed and breakfast'!W17</f>
        <v>43500</v>
      </c>
      <c r="X17" s="18">
        <f>'C завтраками| Bed and breakfast'!X17</f>
        <v>39900</v>
      </c>
      <c r="Y17" s="18">
        <f>'C завтраками| Bed and breakfast'!Y17</f>
        <v>31950</v>
      </c>
      <c r="Z17" s="18">
        <f>'C завтраками| Bed and breakfast'!Z17</f>
        <v>25950</v>
      </c>
      <c r="AA17" s="18">
        <f>'C завтраками| Bed and breakfast'!AA17</f>
        <v>25250</v>
      </c>
      <c r="AB17" s="18">
        <f>'C завтраками| Bed and breakfast'!AB17</f>
        <v>25250</v>
      </c>
      <c r="AC17" s="18">
        <f>'C завтраками| Bed and breakfast'!AC17</f>
        <v>25250</v>
      </c>
      <c r="AD17" s="18">
        <f>'C завтраками| Bed and breakfast'!AD17</f>
        <v>24550</v>
      </c>
      <c r="AE17" s="18">
        <f>'C завтраками| Bed and breakfast'!AE17</f>
        <v>24550</v>
      </c>
      <c r="AF17" s="18">
        <f>'C завтраками| Bed and breakfast'!AF17</f>
        <v>21950</v>
      </c>
      <c r="AG17" s="18">
        <f>'C завтраками| Bed and breakfast'!AG17</f>
        <v>21950</v>
      </c>
      <c r="AH17" s="18">
        <f>'C завтраками| Bed and breakfast'!AH17</f>
        <v>21950</v>
      </c>
      <c r="AI17" s="18">
        <f>'C завтраками| Bed and breakfast'!AI17</f>
        <v>21950</v>
      </c>
      <c r="AJ17" s="18">
        <f>'C завтраками| Bed and breakfast'!AJ17</f>
        <v>24750</v>
      </c>
      <c r="AK17" s="18">
        <f>'C завтраками| Bed and breakfast'!AK17</f>
        <v>24750</v>
      </c>
      <c r="AL17" s="18">
        <f>'C завтраками| Bed and breakfast'!AL17</f>
        <v>27450</v>
      </c>
      <c r="AM17" s="18">
        <f>'C завтраками| Bed and breakfast'!AM17</f>
        <v>27450</v>
      </c>
      <c r="AN17" s="18">
        <f>'C завтраками| Bed and breakfast'!AN17</f>
        <v>30450</v>
      </c>
      <c r="AO17" s="18">
        <f>'C завтраками| Bed and breakfast'!AO17</f>
        <v>30450</v>
      </c>
      <c r="AP17" s="18">
        <f>'C завтраками| Bed and breakfast'!AP17</f>
        <v>27450</v>
      </c>
      <c r="AQ17" s="18">
        <f>'C завтраками| Bed and breakfast'!AQ17</f>
        <v>27450</v>
      </c>
      <c r="AR17" s="18">
        <f>'C завтраками| Bed and breakfast'!AR17</f>
        <v>28950</v>
      </c>
      <c r="AS17" s="18">
        <f>'C завтраками| Bed and breakfast'!AS17</f>
        <v>28950</v>
      </c>
      <c r="AT17" s="18">
        <f>'C завтраками| Bed and breakfast'!AT17</f>
        <v>28950</v>
      </c>
      <c r="AU17" s="18">
        <f>'C завтраками| Bed and breakfast'!AU17</f>
        <v>28950</v>
      </c>
      <c r="AV17" s="18">
        <f>'C завтраками| Bed and breakfast'!AV17</f>
        <v>28950</v>
      </c>
      <c r="AW17" s="18">
        <f>'C завтраками| Bed and breakfast'!AW17</f>
        <v>28950</v>
      </c>
      <c r="AX17" s="18">
        <f>'C завтраками| Bed and breakfast'!AX17</f>
        <v>30450</v>
      </c>
      <c r="AY17" s="18">
        <f>'C завтраками| Bed and breakfast'!AY17</f>
        <v>30450</v>
      </c>
      <c r="AZ17" s="18">
        <f>'C завтраками| Bed and breakfast'!AZ17</f>
        <v>30450</v>
      </c>
      <c r="BA17" s="18">
        <f>'C завтраками| Bed and breakfast'!BA17</f>
        <v>27450</v>
      </c>
      <c r="BB17" s="18">
        <f>'C завтраками| Bed and breakfast'!BB17</f>
        <v>27450</v>
      </c>
      <c r="BC17" s="18">
        <f>'C завтраками| Bed and breakfast'!BC17</f>
        <v>27450</v>
      </c>
      <c r="BD17" s="18">
        <f>'C завтраками| Bed and breakfast'!BD17</f>
        <v>27450</v>
      </c>
      <c r="BE17" s="18">
        <f>'C завтраками| Bed and breakfast'!BE17</f>
        <v>27450</v>
      </c>
      <c r="BF17" s="18">
        <f>'C завтраками| Bed and breakfast'!BF17</f>
        <v>28950</v>
      </c>
      <c r="BG17" s="18">
        <f>'C завтраками| Bed and breakfast'!BG17</f>
        <v>28950</v>
      </c>
      <c r="BH17" s="18">
        <f>'C завтраками| Bed and breakfast'!BH17</f>
        <v>28950</v>
      </c>
      <c r="BI17" s="18">
        <f>'C завтраками| Bed and breakfast'!BI17</f>
        <v>31950</v>
      </c>
      <c r="BJ17" s="18">
        <f>'C завтраками| Bed and breakfast'!BJ17</f>
        <v>31950</v>
      </c>
      <c r="BK17" s="18">
        <f>'C завтраками| Bed and breakfast'!BK17</f>
        <v>31950</v>
      </c>
      <c r="BL17" s="18">
        <f>'C завтраками| Bed and breakfast'!BL17</f>
        <v>31950</v>
      </c>
      <c r="BM17" s="18">
        <f>'C завтраками| Bed and breakfast'!BM17</f>
        <v>31950</v>
      </c>
      <c r="BN17" s="18">
        <f>'C завтраками| Bed and breakfast'!BN17</f>
        <v>31950</v>
      </c>
      <c r="BO17" s="18">
        <f>'C завтраками| Bed and breakfast'!BO17</f>
        <v>34350</v>
      </c>
      <c r="BP17" s="18">
        <f>'C завтраками| Bed and breakfast'!BP17</f>
        <v>34350</v>
      </c>
      <c r="BQ17" s="18">
        <f>'C завтраками| Bed and breakfast'!BQ17</f>
        <v>38250</v>
      </c>
      <c r="BR17" s="18">
        <f>'C завтраками| Bed and breakfast'!BR17</f>
        <v>40750</v>
      </c>
      <c r="BS17" s="18">
        <f>'C завтраками| Bed and breakfast'!BS17</f>
        <v>40750</v>
      </c>
      <c r="BT17" s="18">
        <f>'C завтраками| Bed and breakfast'!BT17</f>
        <v>40750</v>
      </c>
      <c r="BU17" s="18">
        <f>'C завтраками| Bed and breakfast'!BU17</f>
        <v>40750</v>
      </c>
      <c r="BV17" s="18">
        <f>'C завтраками| Bed and breakfast'!BV17</f>
        <v>40750</v>
      </c>
      <c r="BW17" s="18">
        <f>'C завтраками| Bed and breakfast'!BW17</f>
        <v>31950</v>
      </c>
      <c r="BX17" s="18">
        <f>'C завтраками| Bed and breakfast'!BX17</f>
        <v>27450</v>
      </c>
      <c r="BY17" s="18">
        <f>'C завтраками| Bed and breakfast'!BY17</f>
        <v>27450</v>
      </c>
      <c r="BZ17" s="18">
        <f>'C завтраками| Bed and breakfast'!BZ17</f>
        <v>25950</v>
      </c>
      <c r="CA17" s="18">
        <f>'C завтраками| Bed and breakfast'!CA17</f>
        <v>25950</v>
      </c>
      <c r="CB17" s="18">
        <f>'C завтраками| Bed and breakfast'!CB17</f>
        <v>25950</v>
      </c>
      <c r="CC17" s="18">
        <f>'C завтраками| Bed and breakfast'!CC17</f>
        <v>27450</v>
      </c>
      <c r="CD17" s="18">
        <f>'C завтраками| Bed and breakfast'!CD17</f>
        <v>27450</v>
      </c>
      <c r="CE17" s="18">
        <f>'C завтраками| Bed and breakfast'!CE17</f>
        <v>27450</v>
      </c>
      <c r="CF17" s="18">
        <f>'C завтраками| Bed and breakfast'!CF17</f>
        <v>23850</v>
      </c>
      <c r="CG17" s="18">
        <f>'C завтраками| Bed and breakfast'!CG17</f>
        <v>18650</v>
      </c>
      <c r="CH17" s="18">
        <f>'C завтраками| Bed and breakfast'!CH17</f>
        <v>18650</v>
      </c>
      <c r="CI17" s="18">
        <f>'C завтраками| Bed and breakfast'!CI17</f>
        <v>18650</v>
      </c>
      <c r="CJ17" s="18">
        <f>'C завтраками| Bed and breakfast'!CJ17</f>
        <v>18650</v>
      </c>
      <c r="CK17" s="18">
        <f>'C завтраками| Bed and breakfast'!CK17</f>
        <v>18650</v>
      </c>
      <c r="CL17" s="18">
        <f>'C завтраками| Bed and breakfast'!CL17</f>
        <v>18650</v>
      </c>
      <c r="CM17" s="18">
        <f>'C завтраками| Bed and breakfast'!CM17</f>
        <v>18650</v>
      </c>
      <c r="CN17" s="18">
        <f>'C завтраками| Bed and breakfast'!CN17</f>
        <v>18650</v>
      </c>
      <c r="CO17" s="18">
        <f>'C завтраками| Bed and breakfast'!CO17</f>
        <v>18650</v>
      </c>
      <c r="CP17" s="18">
        <f>'C завтраками| Bed and breakfast'!CP17</f>
        <v>17950</v>
      </c>
      <c r="CQ17" s="18">
        <f>'C завтраками| Bed and breakfast'!CQ17</f>
        <v>17950</v>
      </c>
      <c r="CR17" s="18">
        <f>'C завтраками| Bed and breakfast'!CR17</f>
        <v>17950</v>
      </c>
      <c r="CS17" s="18">
        <f>'C завтраками| Bed and breakfast'!CS17</f>
        <v>17250</v>
      </c>
      <c r="CT17" s="18">
        <f>'C завтраками| Bed and breakfast'!CT17</f>
        <v>17250</v>
      </c>
      <c r="CU17" s="18">
        <f>'C завтраками| Bed and breakfast'!CU17</f>
        <v>17250</v>
      </c>
      <c r="CV17" s="18">
        <f>'C завтраками| Bed and breakfast'!CV17</f>
        <v>17250</v>
      </c>
      <c r="CW17" s="18">
        <f>'C завтраками| Bed and breakfast'!CW17</f>
        <v>17250</v>
      </c>
      <c r="CX17" s="18">
        <f>'C завтраками| Bed and breakfast'!CX17</f>
        <v>17250</v>
      </c>
      <c r="CY17" s="18">
        <f>'C завтраками| Bed and breakfast'!CY17</f>
        <v>17250</v>
      </c>
      <c r="CZ17" s="18">
        <f>'C завтраками| Bed and breakfast'!CZ17</f>
        <v>16550</v>
      </c>
      <c r="DA17" s="18">
        <f>'C завтраками| Bed and breakfast'!DA17</f>
        <v>16550</v>
      </c>
      <c r="DB17" s="18">
        <f>'C завтраками| Bed and breakfast'!DB17</f>
        <v>16550</v>
      </c>
      <c r="DC17" s="18">
        <f>'C завтраками| Bed and breakfast'!DC17</f>
        <v>14850</v>
      </c>
      <c r="DD17" s="18">
        <f>'C завтраками| Bed and breakfast'!DD17</f>
        <v>14850</v>
      </c>
      <c r="DE17" s="18">
        <f>'C завтраками| Bed and breakfast'!DE17</f>
        <v>14850</v>
      </c>
      <c r="DF17" s="18">
        <f>'C завтраками| Bed and breakfast'!DF17</f>
        <v>14850</v>
      </c>
      <c r="DG17" s="18">
        <f>'C завтраками| Bed and breakfast'!DG17</f>
        <v>14850</v>
      </c>
      <c r="DH17" s="18">
        <f>'C завтраками| Bed and breakfast'!DH17</f>
        <v>14350</v>
      </c>
      <c r="DI17" s="18">
        <f>'C завтраками| Bed and breakfast'!DI17</f>
        <v>14350</v>
      </c>
      <c r="DJ17" s="18">
        <f>'C завтраками| Bed and breakfast'!DJ17</f>
        <v>14350</v>
      </c>
      <c r="DK17" s="18">
        <f>'C завтраками| Bed and breakfast'!DK17</f>
        <v>14350</v>
      </c>
      <c r="DL17" s="18">
        <f>'C завтраками| Bed and breakfast'!DL17</f>
        <v>14350</v>
      </c>
      <c r="DM17" s="18">
        <f>'C завтраками| Bed and breakfast'!DM17</f>
        <v>14350</v>
      </c>
      <c r="DN17" s="18">
        <f>'C завтраками| Bed and breakfast'!DN17</f>
        <v>12350</v>
      </c>
      <c r="DO17" s="18">
        <f>'C завтраками| Bed and breakfast'!DO17</f>
        <v>12350</v>
      </c>
      <c r="DP17" s="18">
        <f>'C завтраками| Bed and breakfast'!DP17</f>
        <v>12350</v>
      </c>
      <c r="DQ17" s="18">
        <f>'C завтраками| Bed and breakfast'!DQ17</f>
        <v>12350</v>
      </c>
      <c r="DR17" s="18">
        <f>'C завтраками| Bed and breakfast'!DR17</f>
        <v>12350</v>
      </c>
      <c r="DS17" s="18">
        <f>'C завтраками| Bed and breakfast'!DS17</f>
        <v>12850</v>
      </c>
      <c r="DT17" s="18">
        <f>'C завтраками| Bed and breakfast'!DT17</f>
        <v>12850</v>
      </c>
      <c r="DU17" s="18">
        <f>'C завтраками| Bed and breakfast'!DU17</f>
        <v>12350</v>
      </c>
      <c r="DV17" s="18">
        <f>'C завтраками| Bed and breakfast'!DV17</f>
        <v>12350</v>
      </c>
      <c r="DW17" s="18">
        <f>'C завтраками| Bed and breakfast'!DW17</f>
        <v>12350</v>
      </c>
      <c r="DX17" s="18">
        <f>'C завтраками| Bed and breakfast'!DX17</f>
        <v>12350</v>
      </c>
      <c r="DY17" s="18">
        <f>'C завтраками| Bed and breakfast'!DY17</f>
        <v>12350</v>
      </c>
      <c r="DZ17" s="18">
        <f>'C завтраками| Bed and breakfast'!DZ17</f>
        <v>12850</v>
      </c>
      <c r="EA17" s="18">
        <f>'C завтраками| Bed and breakfast'!EA17</f>
        <v>12850</v>
      </c>
      <c r="EB17" s="18">
        <f>'C завтраками| Bed and breakfast'!EB17</f>
        <v>12350</v>
      </c>
      <c r="EC17" s="18">
        <f>'C завтраками| Bed and breakfast'!EC17</f>
        <v>12350</v>
      </c>
      <c r="ED17" s="18">
        <f>'C завтраками| Bed and breakfast'!ED17</f>
        <v>12350</v>
      </c>
      <c r="EE17" s="18">
        <f>'C завтраками| Bed and breakfast'!EE17</f>
        <v>12350</v>
      </c>
      <c r="EF17" s="18">
        <f>'C завтраками| Bed and breakfast'!EF17</f>
        <v>13350</v>
      </c>
    </row>
    <row r="18" spans="1:136">
      <c r="A18" s="10">
        <v>2</v>
      </c>
      <c r="B18" s="18">
        <f>'C завтраками| Bed and breakfast'!B18</f>
        <v>13000</v>
      </c>
      <c r="C18" s="18">
        <f>'C завтраками| Bed and breakfast'!C18</f>
        <v>13000</v>
      </c>
      <c r="D18" s="18">
        <f>'C завтраками| Bed and breakfast'!D18</f>
        <v>13300</v>
      </c>
      <c r="E18" s="18">
        <f>'C завтраками| Bed and breakfast'!E18</f>
        <v>13300</v>
      </c>
      <c r="F18" s="18">
        <f>'C завтраками| Bed and breakfast'!F18</f>
        <v>15400</v>
      </c>
      <c r="G18" s="18">
        <f>'C завтраками| Bed and breakfast'!G18</f>
        <v>15400</v>
      </c>
      <c r="H18" s="18">
        <f>'C завтраками| Bed and breakfast'!H18</f>
        <v>15400</v>
      </c>
      <c r="I18" s="18">
        <f>'C завтраками| Bed and breakfast'!I18</f>
        <v>16700</v>
      </c>
      <c r="J18" s="18">
        <f>'C завтраками| Bed and breakfast'!J18</f>
        <v>16700</v>
      </c>
      <c r="K18" s="18">
        <f>'C завтраками| Bed and breakfast'!K18</f>
        <v>18100</v>
      </c>
      <c r="L18" s="18">
        <f>'C завтраками| Bed and breakfast'!L18</f>
        <v>20700</v>
      </c>
      <c r="M18" s="18">
        <f>'C завтраками| Bed and breakfast'!M18</f>
        <v>18500</v>
      </c>
      <c r="N18" s="18">
        <f>'C завтраками| Bed and breakfast'!N18</f>
        <v>31900</v>
      </c>
      <c r="O18" s="18">
        <f>'C завтраками| Bed and breakfast'!O18</f>
        <v>36700</v>
      </c>
      <c r="P18" s="18">
        <f>'C завтраками| Bed and breakfast'!P18</f>
        <v>44500</v>
      </c>
      <c r="Q18" s="18">
        <f>'C завтраками| Bed and breakfast'!Q18</f>
        <v>44500</v>
      </c>
      <c r="R18" s="18">
        <f>'C завтраками| Bed and breakfast'!R18</f>
        <v>43200</v>
      </c>
      <c r="S18" s="18">
        <f>'C завтраками| Bed and breakfast'!S18</f>
        <v>43200</v>
      </c>
      <c r="T18" s="18">
        <f>'C завтраками| Bed and breakfast'!T18</f>
        <v>47000</v>
      </c>
      <c r="U18" s="18">
        <f>'C завтраками| Bed and breakfast'!U18</f>
        <v>47000</v>
      </c>
      <c r="V18" s="18">
        <f>'C завтраками| Bed and breakfast'!V18</f>
        <v>45500</v>
      </c>
      <c r="W18" s="18">
        <f>'C завтраками| Bed and breakfast'!W18</f>
        <v>45500</v>
      </c>
      <c r="X18" s="18">
        <f>'C завтраками| Bed and breakfast'!X18</f>
        <v>41900</v>
      </c>
      <c r="Y18" s="18">
        <f>'C завтраками| Bed and breakfast'!Y18</f>
        <v>33800</v>
      </c>
      <c r="Z18" s="18">
        <f>'C завтраками| Bed and breakfast'!Z18</f>
        <v>27800</v>
      </c>
      <c r="AA18" s="18">
        <f>'C завтраками| Bed and breakfast'!AA18</f>
        <v>27100</v>
      </c>
      <c r="AB18" s="18">
        <f>'C завтраками| Bed and breakfast'!AB18</f>
        <v>27100</v>
      </c>
      <c r="AC18" s="18">
        <f>'C завтраками| Bed and breakfast'!AC18</f>
        <v>27100</v>
      </c>
      <c r="AD18" s="18">
        <f>'C завтраками| Bed and breakfast'!AD18</f>
        <v>26400</v>
      </c>
      <c r="AE18" s="18">
        <f>'C завтраками| Bed and breakfast'!AE18</f>
        <v>26400</v>
      </c>
      <c r="AF18" s="18">
        <f>'C завтраками| Bed and breakfast'!AF18</f>
        <v>23800</v>
      </c>
      <c r="AG18" s="18">
        <f>'C завтраками| Bed and breakfast'!AG18</f>
        <v>23800</v>
      </c>
      <c r="AH18" s="18">
        <f>'C завтраками| Bed and breakfast'!AH18</f>
        <v>23800</v>
      </c>
      <c r="AI18" s="18">
        <f>'C завтраками| Bed and breakfast'!AI18</f>
        <v>23800</v>
      </c>
      <c r="AJ18" s="18">
        <f>'C завтраками| Bed and breakfast'!AJ18</f>
        <v>26600</v>
      </c>
      <c r="AK18" s="18">
        <f>'C завтраками| Bed and breakfast'!AK18</f>
        <v>26600</v>
      </c>
      <c r="AL18" s="18">
        <f>'C завтраками| Bed and breakfast'!AL18</f>
        <v>29300</v>
      </c>
      <c r="AM18" s="18">
        <f>'C завтраками| Bed and breakfast'!AM18</f>
        <v>29300</v>
      </c>
      <c r="AN18" s="18">
        <f>'C завтраками| Bed and breakfast'!AN18</f>
        <v>32300</v>
      </c>
      <c r="AO18" s="18">
        <f>'C завтраками| Bed and breakfast'!AO18</f>
        <v>32300</v>
      </c>
      <c r="AP18" s="18">
        <f>'C завтраками| Bed and breakfast'!AP18</f>
        <v>29300</v>
      </c>
      <c r="AQ18" s="18">
        <f>'C завтраками| Bed and breakfast'!AQ18</f>
        <v>29300</v>
      </c>
      <c r="AR18" s="18">
        <f>'C завтраками| Bed and breakfast'!AR18</f>
        <v>30800</v>
      </c>
      <c r="AS18" s="18">
        <f>'C завтраками| Bed and breakfast'!AS18</f>
        <v>30800</v>
      </c>
      <c r="AT18" s="18">
        <f>'C завтраками| Bed and breakfast'!AT18</f>
        <v>30800</v>
      </c>
      <c r="AU18" s="18">
        <f>'C завтраками| Bed and breakfast'!AU18</f>
        <v>30800</v>
      </c>
      <c r="AV18" s="18">
        <f>'C завтраками| Bed and breakfast'!AV18</f>
        <v>30800</v>
      </c>
      <c r="AW18" s="18">
        <f>'C завтраками| Bed and breakfast'!AW18</f>
        <v>30800</v>
      </c>
      <c r="AX18" s="18">
        <f>'C завтраками| Bed and breakfast'!AX18</f>
        <v>32300</v>
      </c>
      <c r="AY18" s="18">
        <f>'C завтраками| Bed and breakfast'!AY18</f>
        <v>32300</v>
      </c>
      <c r="AZ18" s="18">
        <f>'C завтраками| Bed and breakfast'!AZ18</f>
        <v>32300</v>
      </c>
      <c r="BA18" s="18">
        <f>'C завтраками| Bed and breakfast'!BA18</f>
        <v>29300</v>
      </c>
      <c r="BB18" s="18">
        <f>'C завтраками| Bed and breakfast'!BB18</f>
        <v>29300</v>
      </c>
      <c r="BC18" s="18">
        <f>'C завтраками| Bed and breakfast'!BC18</f>
        <v>29300</v>
      </c>
      <c r="BD18" s="18">
        <f>'C завтраками| Bed and breakfast'!BD18</f>
        <v>29300</v>
      </c>
      <c r="BE18" s="18">
        <f>'C завтраками| Bed and breakfast'!BE18</f>
        <v>29300</v>
      </c>
      <c r="BF18" s="18">
        <f>'C завтраками| Bed and breakfast'!BF18</f>
        <v>30800</v>
      </c>
      <c r="BG18" s="18">
        <f>'C завтраками| Bed and breakfast'!BG18</f>
        <v>30800</v>
      </c>
      <c r="BH18" s="18">
        <f>'C завтраками| Bed and breakfast'!BH18</f>
        <v>30800</v>
      </c>
      <c r="BI18" s="18">
        <f>'C завтраками| Bed and breakfast'!BI18</f>
        <v>33800</v>
      </c>
      <c r="BJ18" s="18">
        <f>'C завтраками| Bed and breakfast'!BJ18</f>
        <v>33800</v>
      </c>
      <c r="BK18" s="18">
        <f>'C завтраками| Bed and breakfast'!BK18</f>
        <v>33800</v>
      </c>
      <c r="BL18" s="18">
        <f>'C завтраками| Bed and breakfast'!BL18</f>
        <v>33800</v>
      </c>
      <c r="BM18" s="18">
        <f>'C завтраками| Bed and breakfast'!BM18</f>
        <v>33800</v>
      </c>
      <c r="BN18" s="18">
        <f>'C завтраками| Bed and breakfast'!BN18</f>
        <v>33800</v>
      </c>
      <c r="BO18" s="18">
        <f>'C завтраками| Bed and breakfast'!BO18</f>
        <v>36200</v>
      </c>
      <c r="BP18" s="18">
        <f>'C завтраками| Bed and breakfast'!BP18</f>
        <v>36200</v>
      </c>
      <c r="BQ18" s="18">
        <f>'C завтраками| Bed and breakfast'!BQ18</f>
        <v>40100</v>
      </c>
      <c r="BR18" s="18">
        <f>'C завтраками| Bed and breakfast'!BR18</f>
        <v>42600</v>
      </c>
      <c r="BS18" s="18">
        <f>'C завтраками| Bed and breakfast'!BS18</f>
        <v>42600</v>
      </c>
      <c r="BT18" s="18">
        <f>'C завтраками| Bed and breakfast'!BT18</f>
        <v>42600</v>
      </c>
      <c r="BU18" s="18">
        <f>'C завтраками| Bed and breakfast'!BU18</f>
        <v>42600</v>
      </c>
      <c r="BV18" s="18">
        <f>'C завтраками| Bed and breakfast'!BV18</f>
        <v>42600</v>
      </c>
      <c r="BW18" s="18">
        <f>'C завтраками| Bed and breakfast'!BW18</f>
        <v>33800</v>
      </c>
      <c r="BX18" s="18">
        <f>'C завтраками| Bed and breakfast'!BX18</f>
        <v>29300</v>
      </c>
      <c r="BY18" s="18">
        <f>'C завтраками| Bed and breakfast'!BY18</f>
        <v>29300</v>
      </c>
      <c r="BZ18" s="18">
        <f>'C завтраками| Bed and breakfast'!BZ18</f>
        <v>27800</v>
      </c>
      <c r="CA18" s="18">
        <f>'C завтраками| Bed and breakfast'!CA18</f>
        <v>27800</v>
      </c>
      <c r="CB18" s="18">
        <f>'C завтраками| Bed and breakfast'!CB18</f>
        <v>27800</v>
      </c>
      <c r="CC18" s="18">
        <f>'C завтраками| Bed and breakfast'!CC18</f>
        <v>29300</v>
      </c>
      <c r="CD18" s="18">
        <f>'C завтраками| Bed and breakfast'!CD18</f>
        <v>29300</v>
      </c>
      <c r="CE18" s="18">
        <f>'C завтраками| Bed and breakfast'!CE18</f>
        <v>29300</v>
      </c>
      <c r="CF18" s="18">
        <f>'C завтраками| Bed and breakfast'!CF18</f>
        <v>25700</v>
      </c>
      <c r="CG18" s="18">
        <f>'C завтраками| Bed and breakfast'!CG18</f>
        <v>20500</v>
      </c>
      <c r="CH18" s="18">
        <f>'C завтраками| Bed and breakfast'!CH18</f>
        <v>20500</v>
      </c>
      <c r="CI18" s="18">
        <f>'C завтраками| Bed and breakfast'!CI18</f>
        <v>20500</v>
      </c>
      <c r="CJ18" s="18">
        <f>'C завтраками| Bed and breakfast'!CJ18</f>
        <v>20500</v>
      </c>
      <c r="CK18" s="18">
        <f>'C завтраками| Bed and breakfast'!CK18</f>
        <v>20500</v>
      </c>
      <c r="CL18" s="18">
        <f>'C завтраками| Bed and breakfast'!CL18</f>
        <v>20500</v>
      </c>
      <c r="CM18" s="18">
        <f>'C завтраками| Bed and breakfast'!CM18</f>
        <v>20500</v>
      </c>
      <c r="CN18" s="18">
        <f>'C завтраками| Bed and breakfast'!CN18</f>
        <v>20500</v>
      </c>
      <c r="CO18" s="18">
        <f>'C завтраками| Bed and breakfast'!CO18</f>
        <v>20500</v>
      </c>
      <c r="CP18" s="18">
        <f>'C завтраками| Bed and breakfast'!CP18</f>
        <v>19800</v>
      </c>
      <c r="CQ18" s="18">
        <f>'C завтраками| Bed and breakfast'!CQ18</f>
        <v>19800</v>
      </c>
      <c r="CR18" s="18">
        <f>'C завтраками| Bed and breakfast'!CR18</f>
        <v>19800</v>
      </c>
      <c r="CS18" s="18">
        <f>'C завтраками| Bed and breakfast'!CS18</f>
        <v>19100</v>
      </c>
      <c r="CT18" s="18">
        <f>'C завтраками| Bed and breakfast'!CT18</f>
        <v>19100</v>
      </c>
      <c r="CU18" s="18">
        <f>'C завтраками| Bed and breakfast'!CU18</f>
        <v>19100</v>
      </c>
      <c r="CV18" s="18">
        <f>'C завтраками| Bed and breakfast'!CV18</f>
        <v>19100</v>
      </c>
      <c r="CW18" s="18">
        <f>'C завтраками| Bed and breakfast'!CW18</f>
        <v>19100</v>
      </c>
      <c r="CX18" s="18">
        <f>'C завтраками| Bed and breakfast'!CX18</f>
        <v>19100</v>
      </c>
      <c r="CY18" s="18">
        <f>'C завтраками| Bed and breakfast'!CY18</f>
        <v>19100</v>
      </c>
      <c r="CZ18" s="18">
        <f>'C завтраками| Bed and breakfast'!CZ18</f>
        <v>18400</v>
      </c>
      <c r="DA18" s="18">
        <f>'C завтраками| Bed and breakfast'!DA18</f>
        <v>18400</v>
      </c>
      <c r="DB18" s="18">
        <f>'C завтраками| Bed and breakfast'!DB18</f>
        <v>18400</v>
      </c>
      <c r="DC18" s="18">
        <f>'C завтраками| Bed and breakfast'!DC18</f>
        <v>16500</v>
      </c>
      <c r="DD18" s="18">
        <f>'C завтраками| Bed and breakfast'!DD18</f>
        <v>16500</v>
      </c>
      <c r="DE18" s="18">
        <f>'C завтраками| Bed and breakfast'!DE18</f>
        <v>16500</v>
      </c>
      <c r="DF18" s="18">
        <f>'C завтраками| Bed and breakfast'!DF18</f>
        <v>16500</v>
      </c>
      <c r="DG18" s="18">
        <f>'C завтраками| Bed and breakfast'!DG18</f>
        <v>16500</v>
      </c>
      <c r="DH18" s="18">
        <f>'C завтраками| Bed and breakfast'!DH18</f>
        <v>16000</v>
      </c>
      <c r="DI18" s="18">
        <f>'C завтраками| Bed and breakfast'!DI18</f>
        <v>16000</v>
      </c>
      <c r="DJ18" s="18">
        <f>'C завтраками| Bed and breakfast'!DJ18</f>
        <v>16000</v>
      </c>
      <c r="DK18" s="18">
        <f>'C завтраками| Bed and breakfast'!DK18</f>
        <v>16000</v>
      </c>
      <c r="DL18" s="18">
        <f>'C завтраками| Bed and breakfast'!DL18</f>
        <v>16000</v>
      </c>
      <c r="DM18" s="18">
        <f>'C завтраками| Bed and breakfast'!DM18</f>
        <v>16000</v>
      </c>
      <c r="DN18" s="18">
        <f>'C завтраками| Bed and breakfast'!DN18</f>
        <v>14000</v>
      </c>
      <c r="DO18" s="18">
        <f>'C завтраками| Bed and breakfast'!DO18</f>
        <v>14000</v>
      </c>
      <c r="DP18" s="18">
        <f>'C завтраками| Bed and breakfast'!DP18</f>
        <v>14000</v>
      </c>
      <c r="DQ18" s="18">
        <f>'C завтраками| Bed and breakfast'!DQ18</f>
        <v>14000</v>
      </c>
      <c r="DR18" s="18">
        <f>'C завтраками| Bed and breakfast'!DR18</f>
        <v>14000</v>
      </c>
      <c r="DS18" s="18">
        <f>'C завтраками| Bed and breakfast'!DS18</f>
        <v>14500</v>
      </c>
      <c r="DT18" s="18">
        <f>'C завтраками| Bed and breakfast'!DT18</f>
        <v>14500</v>
      </c>
      <c r="DU18" s="18">
        <f>'C завтраками| Bed and breakfast'!DU18</f>
        <v>14000</v>
      </c>
      <c r="DV18" s="18">
        <f>'C завтраками| Bed and breakfast'!DV18</f>
        <v>14000</v>
      </c>
      <c r="DW18" s="18">
        <f>'C завтраками| Bed and breakfast'!DW18</f>
        <v>14000</v>
      </c>
      <c r="DX18" s="18">
        <f>'C завтраками| Bed and breakfast'!DX18</f>
        <v>14000</v>
      </c>
      <c r="DY18" s="18">
        <f>'C завтраками| Bed and breakfast'!DY18</f>
        <v>14000</v>
      </c>
      <c r="DZ18" s="18">
        <f>'C завтраками| Bed and breakfast'!DZ18</f>
        <v>14500</v>
      </c>
      <c r="EA18" s="18">
        <f>'C завтраками| Bed and breakfast'!EA18</f>
        <v>14500</v>
      </c>
      <c r="EB18" s="18">
        <f>'C завтраками| Bed and breakfast'!EB18</f>
        <v>14000</v>
      </c>
      <c r="EC18" s="18">
        <f>'C завтраками| Bed and breakfast'!EC18</f>
        <v>14000</v>
      </c>
      <c r="ED18" s="18">
        <f>'C завтраками| Bed and breakfast'!ED18</f>
        <v>14000</v>
      </c>
      <c r="EE18" s="18">
        <f>'C завтраками| Bed and breakfast'!EE18</f>
        <v>14000</v>
      </c>
      <c r="EF18" s="18">
        <f>'C завтраками| Bed and breakfast'!EF18</f>
        <v>15000</v>
      </c>
    </row>
    <row r="19" spans="1:136">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'C завтраками| Bed and breakfast'!B20</f>
        <v>14500</v>
      </c>
      <c r="C20" s="18">
        <f>'C завтраками| Bed and breakfast'!C20</f>
        <v>14500</v>
      </c>
      <c r="D20" s="18">
        <f>'C завтраками| Bed and breakfast'!D20</f>
        <v>14800</v>
      </c>
      <c r="E20" s="18">
        <f>'C завтраками| Bed and breakfast'!E20</f>
        <v>14800</v>
      </c>
      <c r="F20" s="18">
        <f>'C завтраками| Bed and breakfast'!F20</f>
        <v>16900</v>
      </c>
      <c r="G20" s="18">
        <f>'C завтраками| Bed and breakfast'!G20</f>
        <v>16900</v>
      </c>
      <c r="H20" s="18">
        <f>'C завтраками| Bed and breakfast'!H20</f>
        <v>16900</v>
      </c>
      <c r="I20" s="18">
        <f>'C завтраками| Bed and breakfast'!I20</f>
        <v>18200</v>
      </c>
      <c r="J20" s="18">
        <f>'C завтраками| Bed and breakfast'!J20</f>
        <v>18200</v>
      </c>
      <c r="K20" s="18">
        <f>'C завтраками| Bed and breakfast'!K20</f>
        <v>19600</v>
      </c>
      <c r="L20" s="18">
        <f>'C завтраками| Bed and breakfast'!L20</f>
        <v>22200</v>
      </c>
      <c r="M20" s="18">
        <f>'C завтраками| Bed and breakfast'!M20</f>
        <v>20000</v>
      </c>
      <c r="N20" s="18">
        <f>'C завтраками| Bed and breakfast'!N20</f>
        <v>31400</v>
      </c>
      <c r="O20" s="18">
        <f>'C завтраками| Bed and breakfast'!O20</f>
        <v>36200</v>
      </c>
      <c r="P20" s="18">
        <f>'C завтраками| Bed and breakfast'!P20</f>
        <v>44000</v>
      </c>
      <c r="Q20" s="18">
        <f>'C завтраками| Bed and breakfast'!Q20</f>
        <v>44000</v>
      </c>
      <c r="R20" s="18">
        <f>'C завтраками| Bed and breakfast'!R20</f>
        <v>42700</v>
      </c>
      <c r="S20" s="18">
        <f>'C завтраками| Bed and breakfast'!S20</f>
        <v>42700</v>
      </c>
      <c r="T20" s="18">
        <f>'C завтраками| Bed and breakfast'!T20</f>
        <v>46500</v>
      </c>
      <c r="U20" s="18">
        <f>'C завтраками| Bed and breakfast'!U20</f>
        <v>46500</v>
      </c>
      <c r="V20" s="18">
        <f>'C завтраками| Bed and breakfast'!V20</f>
        <v>45000</v>
      </c>
      <c r="W20" s="18">
        <f>'C завтраками| Bed and breakfast'!W20</f>
        <v>45000</v>
      </c>
      <c r="X20" s="18">
        <f>'C завтраками| Bed and breakfast'!X20</f>
        <v>41400</v>
      </c>
      <c r="Y20" s="18">
        <f>'C завтраками| Bed and breakfast'!Y20</f>
        <v>33450</v>
      </c>
      <c r="Z20" s="18">
        <f>'C завтраками| Bed and breakfast'!Z20</f>
        <v>27450</v>
      </c>
      <c r="AA20" s="18">
        <f>'C завтраками| Bed and breakfast'!AA20</f>
        <v>26750</v>
      </c>
      <c r="AB20" s="18">
        <f>'C завтраками| Bed and breakfast'!AB20</f>
        <v>26750</v>
      </c>
      <c r="AC20" s="18">
        <f>'C завтраками| Bed and breakfast'!AC20</f>
        <v>26750</v>
      </c>
      <c r="AD20" s="18">
        <f>'C завтраками| Bed and breakfast'!AD20</f>
        <v>26050</v>
      </c>
      <c r="AE20" s="18">
        <f>'C завтраками| Bed and breakfast'!AE20</f>
        <v>26050</v>
      </c>
      <c r="AF20" s="18">
        <f>'C завтраками| Bed and breakfast'!AF20</f>
        <v>23450</v>
      </c>
      <c r="AG20" s="18">
        <f>'C завтраками| Bed and breakfast'!AG20</f>
        <v>23450</v>
      </c>
      <c r="AH20" s="18">
        <f>'C завтраками| Bed and breakfast'!AH20</f>
        <v>23450</v>
      </c>
      <c r="AI20" s="18">
        <f>'C завтраками| Bed and breakfast'!AI20</f>
        <v>23450</v>
      </c>
      <c r="AJ20" s="18">
        <f>'C завтраками| Bed and breakfast'!AJ20</f>
        <v>26250</v>
      </c>
      <c r="AK20" s="18">
        <f>'C завтраками| Bed and breakfast'!AK20</f>
        <v>26250</v>
      </c>
      <c r="AL20" s="18">
        <f>'C завтраками| Bed and breakfast'!AL20</f>
        <v>28950</v>
      </c>
      <c r="AM20" s="18">
        <f>'C завтраками| Bed and breakfast'!AM20</f>
        <v>28950</v>
      </c>
      <c r="AN20" s="18">
        <f>'C завтраками| Bed and breakfast'!AN20</f>
        <v>31950</v>
      </c>
      <c r="AO20" s="18">
        <f>'C завтраками| Bed and breakfast'!AO20</f>
        <v>31950</v>
      </c>
      <c r="AP20" s="18">
        <f>'C завтраками| Bed and breakfast'!AP20</f>
        <v>28950</v>
      </c>
      <c r="AQ20" s="18">
        <f>'C завтраками| Bed and breakfast'!AQ20</f>
        <v>28950</v>
      </c>
      <c r="AR20" s="18">
        <f>'C завтраками| Bed and breakfast'!AR20</f>
        <v>30450</v>
      </c>
      <c r="AS20" s="18">
        <f>'C завтраками| Bed and breakfast'!AS20</f>
        <v>30450</v>
      </c>
      <c r="AT20" s="18">
        <f>'C завтраками| Bed and breakfast'!AT20</f>
        <v>30450</v>
      </c>
      <c r="AU20" s="18">
        <f>'C завтраками| Bed and breakfast'!AU20</f>
        <v>30450</v>
      </c>
      <c r="AV20" s="18">
        <f>'C завтраками| Bed and breakfast'!AV20</f>
        <v>30450</v>
      </c>
      <c r="AW20" s="18">
        <f>'C завтраками| Bed and breakfast'!AW20</f>
        <v>30450</v>
      </c>
      <c r="AX20" s="18">
        <f>'C завтраками| Bed and breakfast'!AX20</f>
        <v>31950</v>
      </c>
      <c r="AY20" s="18">
        <f>'C завтраками| Bed and breakfast'!AY20</f>
        <v>31950</v>
      </c>
      <c r="AZ20" s="18">
        <f>'C завтраками| Bed and breakfast'!AZ20</f>
        <v>31950</v>
      </c>
      <c r="BA20" s="18">
        <f>'C завтраками| Bed and breakfast'!BA20</f>
        <v>28950</v>
      </c>
      <c r="BB20" s="18">
        <f>'C завтраками| Bed and breakfast'!BB20</f>
        <v>28950</v>
      </c>
      <c r="BC20" s="18">
        <f>'C завтраками| Bed and breakfast'!BC20</f>
        <v>28950</v>
      </c>
      <c r="BD20" s="18">
        <f>'C завтраками| Bed and breakfast'!BD20</f>
        <v>28950</v>
      </c>
      <c r="BE20" s="18">
        <f>'C завтраками| Bed and breakfast'!BE20</f>
        <v>28950</v>
      </c>
      <c r="BF20" s="18">
        <f>'C завтраками| Bed and breakfast'!BF20</f>
        <v>30450</v>
      </c>
      <c r="BG20" s="18">
        <f>'C завтраками| Bed and breakfast'!BG20</f>
        <v>30450</v>
      </c>
      <c r="BH20" s="18">
        <f>'C завтраками| Bed and breakfast'!BH20</f>
        <v>30450</v>
      </c>
      <c r="BI20" s="18">
        <f>'C завтраками| Bed and breakfast'!BI20</f>
        <v>33450</v>
      </c>
      <c r="BJ20" s="18">
        <f>'C завтраками| Bed and breakfast'!BJ20</f>
        <v>33450</v>
      </c>
      <c r="BK20" s="18">
        <f>'C завтраками| Bed and breakfast'!BK20</f>
        <v>33450</v>
      </c>
      <c r="BL20" s="18">
        <f>'C завтраками| Bed and breakfast'!BL20</f>
        <v>33450</v>
      </c>
      <c r="BM20" s="18">
        <f>'C завтраками| Bed and breakfast'!BM20</f>
        <v>33450</v>
      </c>
      <c r="BN20" s="18">
        <f>'C завтраками| Bed and breakfast'!BN20</f>
        <v>33450</v>
      </c>
      <c r="BO20" s="18">
        <f>'C завтраками| Bed and breakfast'!BO20</f>
        <v>35850</v>
      </c>
      <c r="BP20" s="18">
        <f>'C завтраками| Bed and breakfast'!BP20</f>
        <v>35850</v>
      </c>
      <c r="BQ20" s="18">
        <f>'C завтраками| Bed and breakfast'!BQ20</f>
        <v>39750</v>
      </c>
      <c r="BR20" s="18">
        <f>'C завтраками| Bed and breakfast'!BR20</f>
        <v>42250</v>
      </c>
      <c r="BS20" s="18">
        <f>'C завтраками| Bed and breakfast'!BS20</f>
        <v>42250</v>
      </c>
      <c r="BT20" s="18">
        <f>'C завтраками| Bed and breakfast'!BT20</f>
        <v>42250</v>
      </c>
      <c r="BU20" s="18">
        <f>'C завтраками| Bed and breakfast'!BU20</f>
        <v>42250</v>
      </c>
      <c r="BV20" s="18">
        <f>'C завтраками| Bed and breakfast'!BV20</f>
        <v>42250</v>
      </c>
      <c r="BW20" s="18">
        <f>'C завтраками| Bed and breakfast'!BW20</f>
        <v>33450</v>
      </c>
      <c r="BX20" s="18">
        <f>'C завтраками| Bed and breakfast'!BX20</f>
        <v>28950</v>
      </c>
      <c r="BY20" s="18">
        <f>'C завтраками| Bed and breakfast'!BY20</f>
        <v>28950</v>
      </c>
      <c r="BZ20" s="18">
        <f>'C завтраками| Bed and breakfast'!BZ20</f>
        <v>27450</v>
      </c>
      <c r="CA20" s="18">
        <f>'C завтраками| Bed and breakfast'!CA20</f>
        <v>27450</v>
      </c>
      <c r="CB20" s="18">
        <f>'C завтраками| Bed and breakfast'!CB20</f>
        <v>27450</v>
      </c>
      <c r="CC20" s="18">
        <f>'C завтраками| Bed and breakfast'!CC20</f>
        <v>28950</v>
      </c>
      <c r="CD20" s="18">
        <f>'C завтраками| Bed and breakfast'!CD20</f>
        <v>28950</v>
      </c>
      <c r="CE20" s="18">
        <f>'C завтраками| Bed and breakfast'!CE20</f>
        <v>28950</v>
      </c>
      <c r="CF20" s="18">
        <f>'C завтраками| Bed and breakfast'!CF20</f>
        <v>25350</v>
      </c>
      <c r="CG20" s="18">
        <f>'C завтраками| Bed and breakfast'!CG20</f>
        <v>20650</v>
      </c>
      <c r="CH20" s="18">
        <f>'C завтраками| Bed and breakfast'!CH20</f>
        <v>20650</v>
      </c>
      <c r="CI20" s="18">
        <f>'C завтраками| Bed and breakfast'!CI20</f>
        <v>20650</v>
      </c>
      <c r="CJ20" s="18">
        <f>'C завтраками| Bed and breakfast'!CJ20</f>
        <v>20650</v>
      </c>
      <c r="CK20" s="18">
        <f>'C завтраками| Bed and breakfast'!CK20</f>
        <v>20650</v>
      </c>
      <c r="CL20" s="18">
        <f>'C завтраками| Bed and breakfast'!CL20</f>
        <v>20650</v>
      </c>
      <c r="CM20" s="18">
        <f>'C завтраками| Bed and breakfast'!CM20</f>
        <v>20650</v>
      </c>
      <c r="CN20" s="18">
        <f>'C завтраками| Bed and breakfast'!CN20</f>
        <v>20650</v>
      </c>
      <c r="CO20" s="18">
        <f>'C завтраками| Bed and breakfast'!CO20</f>
        <v>20650</v>
      </c>
      <c r="CP20" s="18">
        <f>'C завтраками| Bed and breakfast'!CP20</f>
        <v>19950</v>
      </c>
      <c r="CQ20" s="18">
        <f>'C завтраками| Bed and breakfast'!CQ20</f>
        <v>19950</v>
      </c>
      <c r="CR20" s="18">
        <f>'C завтраками| Bed and breakfast'!CR20</f>
        <v>19950</v>
      </c>
      <c r="CS20" s="18">
        <f>'C завтраками| Bed and breakfast'!CS20</f>
        <v>19250</v>
      </c>
      <c r="CT20" s="18">
        <f>'C завтраками| Bed and breakfast'!CT20</f>
        <v>19250</v>
      </c>
      <c r="CU20" s="18">
        <f>'C завтраками| Bed and breakfast'!CU20</f>
        <v>19250</v>
      </c>
      <c r="CV20" s="18">
        <f>'C завтраками| Bed and breakfast'!CV20</f>
        <v>19250</v>
      </c>
      <c r="CW20" s="18">
        <f>'C завтраками| Bed and breakfast'!CW20</f>
        <v>19250</v>
      </c>
      <c r="CX20" s="18">
        <f>'C завтраками| Bed and breakfast'!CX20</f>
        <v>19250</v>
      </c>
      <c r="CY20" s="18">
        <f>'C завтраками| Bed and breakfast'!CY20</f>
        <v>19250</v>
      </c>
      <c r="CZ20" s="18">
        <f>'C завтраками| Bed and breakfast'!CZ20</f>
        <v>18550</v>
      </c>
      <c r="DA20" s="18">
        <f>'C завтраками| Bed and breakfast'!DA20</f>
        <v>18550</v>
      </c>
      <c r="DB20" s="18">
        <f>'C завтраками| Bed and breakfast'!DB20</f>
        <v>18550</v>
      </c>
      <c r="DC20" s="18">
        <f>'C завтраками| Bed and breakfast'!DC20</f>
        <v>17850</v>
      </c>
      <c r="DD20" s="18">
        <f>'C завтраками| Bed and breakfast'!DD20</f>
        <v>17850</v>
      </c>
      <c r="DE20" s="18">
        <f>'C завтраками| Bed and breakfast'!DE20</f>
        <v>17850</v>
      </c>
      <c r="DF20" s="18">
        <f>'C завтраками| Bed and breakfast'!DF20</f>
        <v>17850</v>
      </c>
      <c r="DG20" s="18">
        <f>'C завтраками| Bed and breakfast'!DG20</f>
        <v>17850</v>
      </c>
      <c r="DH20" s="18">
        <f>'C завтраками| Bed and breakfast'!DH20</f>
        <v>17350</v>
      </c>
      <c r="DI20" s="18">
        <f>'C завтраками| Bed and breakfast'!DI20</f>
        <v>17350</v>
      </c>
      <c r="DJ20" s="18">
        <f>'C завтраками| Bed and breakfast'!DJ20</f>
        <v>17350</v>
      </c>
      <c r="DK20" s="18">
        <f>'C завтраками| Bed and breakfast'!DK20</f>
        <v>17350</v>
      </c>
      <c r="DL20" s="18">
        <f>'C завтраками| Bed and breakfast'!DL20</f>
        <v>17350</v>
      </c>
      <c r="DM20" s="18">
        <f>'C завтраками| Bed and breakfast'!DM20</f>
        <v>17350</v>
      </c>
      <c r="DN20" s="18">
        <f>'C завтраками| Bed and breakfast'!DN20</f>
        <v>15350</v>
      </c>
      <c r="DO20" s="18">
        <f>'C завтраками| Bed and breakfast'!DO20</f>
        <v>15350</v>
      </c>
      <c r="DP20" s="18">
        <f>'C завтраками| Bed and breakfast'!DP20</f>
        <v>15350</v>
      </c>
      <c r="DQ20" s="18">
        <f>'C завтраками| Bed and breakfast'!DQ20</f>
        <v>15350</v>
      </c>
      <c r="DR20" s="18">
        <f>'C завтраками| Bed and breakfast'!DR20</f>
        <v>15350</v>
      </c>
      <c r="DS20" s="18">
        <f>'C завтраками| Bed and breakfast'!DS20</f>
        <v>15850</v>
      </c>
      <c r="DT20" s="18">
        <f>'C завтраками| Bed and breakfast'!DT20</f>
        <v>15850</v>
      </c>
      <c r="DU20" s="18">
        <f>'C завтраками| Bed and breakfast'!DU20</f>
        <v>15350</v>
      </c>
      <c r="DV20" s="18">
        <f>'C завтраками| Bed and breakfast'!DV20</f>
        <v>15350</v>
      </c>
      <c r="DW20" s="18">
        <f>'C завтраками| Bed and breakfast'!DW20</f>
        <v>15350</v>
      </c>
      <c r="DX20" s="18">
        <f>'C завтраками| Bed and breakfast'!DX20</f>
        <v>15350</v>
      </c>
      <c r="DY20" s="18">
        <f>'C завтраками| Bed and breakfast'!DY20</f>
        <v>15350</v>
      </c>
      <c r="DZ20" s="18">
        <f>'C завтраками| Bed and breakfast'!DZ20</f>
        <v>15850</v>
      </c>
      <c r="EA20" s="18">
        <f>'C завтраками| Bed and breakfast'!EA20</f>
        <v>15850</v>
      </c>
      <c r="EB20" s="18">
        <f>'C завтраками| Bed and breakfast'!EB20</f>
        <v>15350</v>
      </c>
      <c r="EC20" s="18">
        <f>'C завтраками| Bed and breakfast'!EC20</f>
        <v>15350</v>
      </c>
      <c r="ED20" s="18">
        <f>'C завтраками| Bed and breakfast'!ED20</f>
        <v>15350</v>
      </c>
      <c r="EE20" s="18">
        <f>'C завтраками| Bed and breakfast'!EE20</f>
        <v>15350</v>
      </c>
      <c r="EF20" s="18">
        <f>'C завтраками| Bed and breakfast'!EF20</f>
        <v>16350</v>
      </c>
    </row>
    <row r="21" spans="1:136">
      <c r="A21" s="10">
        <v>2</v>
      </c>
      <c r="B21" s="18">
        <f>'C завтраками| Bed and breakfast'!B21</f>
        <v>16000</v>
      </c>
      <c r="C21" s="18">
        <f>'C завтраками| Bed and breakfast'!C21</f>
        <v>16000</v>
      </c>
      <c r="D21" s="18">
        <f>'C завтраками| Bed and breakfast'!D21</f>
        <v>16300</v>
      </c>
      <c r="E21" s="18">
        <f>'C завтраками| Bed and breakfast'!E21</f>
        <v>16300</v>
      </c>
      <c r="F21" s="18">
        <f>'C завтраками| Bed and breakfast'!F21</f>
        <v>18400</v>
      </c>
      <c r="G21" s="18">
        <f>'C завтраками| Bed and breakfast'!G21</f>
        <v>18400</v>
      </c>
      <c r="H21" s="18">
        <f>'C завтраками| Bed and breakfast'!H21</f>
        <v>18400</v>
      </c>
      <c r="I21" s="18">
        <f>'C завтраками| Bed and breakfast'!I21</f>
        <v>19700</v>
      </c>
      <c r="J21" s="18">
        <f>'C завтраками| Bed and breakfast'!J21</f>
        <v>19700</v>
      </c>
      <c r="K21" s="18">
        <f>'C завтраками| Bed and breakfast'!K21</f>
        <v>21100</v>
      </c>
      <c r="L21" s="18">
        <f>'C завтраками| Bed and breakfast'!L21</f>
        <v>23700</v>
      </c>
      <c r="M21" s="18">
        <f>'C завтраками| Bed and breakfast'!M21</f>
        <v>21500</v>
      </c>
      <c r="N21" s="18">
        <f>'C завтраками| Bed and breakfast'!N21</f>
        <v>33400</v>
      </c>
      <c r="O21" s="18">
        <f>'C завтраками| Bed and breakfast'!O21</f>
        <v>38200</v>
      </c>
      <c r="P21" s="18">
        <f>'C завтраками| Bed and breakfast'!P21</f>
        <v>46000</v>
      </c>
      <c r="Q21" s="18">
        <f>'C завтраками| Bed and breakfast'!Q21</f>
        <v>46000</v>
      </c>
      <c r="R21" s="18">
        <f>'C завтраками| Bed and breakfast'!R21</f>
        <v>44700</v>
      </c>
      <c r="S21" s="18">
        <f>'C завтраками| Bed and breakfast'!S21</f>
        <v>44700</v>
      </c>
      <c r="T21" s="18">
        <f>'C завтраками| Bed and breakfast'!T21</f>
        <v>48500</v>
      </c>
      <c r="U21" s="18">
        <f>'C завтраками| Bed and breakfast'!U21</f>
        <v>48500</v>
      </c>
      <c r="V21" s="18">
        <f>'C завтраками| Bed and breakfast'!V21</f>
        <v>47000</v>
      </c>
      <c r="W21" s="18">
        <f>'C завтраками| Bed and breakfast'!W21</f>
        <v>47000</v>
      </c>
      <c r="X21" s="18">
        <f>'C завтраками| Bed and breakfast'!X21</f>
        <v>43400</v>
      </c>
      <c r="Y21" s="18">
        <f>'C завтраками| Bed and breakfast'!Y21</f>
        <v>35300</v>
      </c>
      <c r="Z21" s="18">
        <f>'C завтраками| Bed and breakfast'!Z21</f>
        <v>29300</v>
      </c>
      <c r="AA21" s="18">
        <f>'C завтраками| Bed and breakfast'!AA21</f>
        <v>28600</v>
      </c>
      <c r="AB21" s="18">
        <f>'C завтраками| Bed and breakfast'!AB21</f>
        <v>28600</v>
      </c>
      <c r="AC21" s="18">
        <f>'C завтраками| Bed and breakfast'!AC21</f>
        <v>28600</v>
      </c>
      <c r="AD21" s="18">
        <f>'C завтраками| Bed and breakfast'!AD21</f>
        <v>27900</v>
      </c>
      <c r="AE21" s="18">
        <f>'C завтраками| Bed and breakfast'!AE21</f>
        <v>27900</v>
      </c>
      <c r="AF21" s="18">
        <f>'C завтраками| Bed and breakfast'!AF21</f>
        <v>25300</v>
      </c>
      <c r="AG21" s="18">
        <f>'C завтраками| Bed and breakfast'!AG21</f>
        <v>25300</v>
      </c>
      <c r="AH21" s="18">
        <f>'C завтраками| Bed and breakfast'!AH21</f>
        <v>25300</v>
      </c>
      <c r="AI21" s="18">
        <f>'C завтраками| Bed and breakfast'!AI21</f>
        <v>25300</v>
      </c>
      <c r="AJ21" s="18">
        <f>'C завтраками| Bed and breakfast'!AJ21</f>
        <v>28100</v>
      </c>
      <c r="AK21" s="18">
        <f>'C завтраками| Bed and breakfast'!AK21</f>
        <v>28100</v>
      </c>
      <c r="AL21" s="18">
        <f>'C завтраками| Bed and breakfast'!AL21</f>
        <v>30800</v>
      </c>
      <c r="AM21" s="18">
        <f>'C завтраками| Bed and breakfast'!AM21</f>
        <v>30800</v>
      </c>
      <c r="AN21" s="18">
        <f>'C завтраками| Bed and breakfast'!AN21</f>
        <v>33800</v>
      </c>
      <c r="AO21" s="18">
        <f>'C завтраками| Bed and breakfast'!AO21</f>
        <v>33800</v>
      </c>
      <c r="AP21" s="18">
        <f>'C завтраками| Bed and breakfast'!AP21</f>
        <v>30800</v>
      </c>
      <c r="AQ21" s="18">
        <f>'C завтраками| Bed and breakfast'!AQ21</f>
        <v>30800</v>
      </c>
      <c r="AR21" s="18">
        <f>'C завтраками| Bed and breakfast'!AR21</f>
        <v>32300</v>
      </c>
      <c r="AS21" s="18">
        <f>'C завтраками| Bed and breakfast'!AS21</f>
        <v>32300</v>
      </c>
      <c r="AT21" s="18">
        <f>'C завтраками| Bed and breakfast'!AT21</f>
        <v>32300</v>
      </c>
      <c r="AU21" s="18">
        <f>'C завтраками| Bed and breakfast'!AU21</f>
        <v>32300</v>
      </c>
      <c r="AV21" s="18">
        <f>'C завтраками| Bed and breakfast'!AV21</f>
        <v>32300</v>
      </c>
      <c r="AW21" s="18">
        <f>'C завтраками| Bed and breakfast'!AW21</f>
        <v>32300</v>
      </c>
      <c r="AX21" s="18">
        <f>'C завтраками| Bed and breakfast'!AX21</f>
        <v>33800</v>
      </c>
      <c r="AY21" s="18">
        <f>'C завтраками| Bed and breakfast'!AY21</f>
        <v>33800</v>
      </c>
      <c r="AZ21" s="18">
        <f>'C завтраками| Bed and breakfast'!AZ21</f>
        <v>33800</v>
      </c>
      <c r="BA21" s="18">
        <f>'C завтраками| Bed and breakfast'!BA21</f>
        <v>30800</v>
      </c>
      <c r="BB21" s="18">
        <f>'C завтраками| Bed and breakfast'!BB21</f>
        <v>30800</v>
      </c>
      <c r="BC21" s="18">
        <f>'C завтраками| Bed and breakfast'!BC21</f>
        <v>30800</v>
      </c>
      <c r="BD21" s="18">
        <f>'C завтраками| Bed and breakfast'!BD21</f>
        <v>30800</v>
      </c>
      <c r="BE21" s="18">
        <f>'C завтраками| Bed and breakfast'!BE21</f>
        <v>30800</v>
      </c>
      <c r="BF21" s="18">
        <f>'C завтраками| Bed and breakfast'!BF21</f>
        <v>32300</v>
      </c>
      <c r="BG21" s="18">
        <f>'C завтраками| Bed and breakfast'!BG21</f>
        <v>32300</v>
      </c>
      <c r="BH21" s="18">
        <f>'C завтраками| Bed and breakfast'!BH21</f>
        <v>32300</v>
      </c>
      <c r="BI21" s="18">
        <f>'C завтраками| Bed and breakfast'!BI21</f>
        <v>35300</v>
      </c>
      <c r="BJ21" s="18">
        <f>'C завтраками| Bed and breakfast'!BJ21</f>
        <v>35300</v>
      </c>
      <c r="BK21" s="18">
        <f>'C завтраками| Bed and breakfast'!BK21</f>
        <v>35300</v>
      </c>
      <c r="BL21" s="18">
        <f>'C завтраками| Bed and breakfast'!BL21</f>
        <v>35300</v>
      </c>
      <c r="BM21" s="18">
        <f>'C завтраками| Bed and breakfast'!BM21</f>
        <v>35300</v>
      </c>
      <c r="BN21" s="18">
        <f>'C завтраками| Bed and breakfast'!BN21</f>
        <v>35300</v>
      </c>
      <c r="BO21" s="18">
        <f>'C завтраками| Bed and breakfast'!BO21</f>
        <v>37700</v>
      </c>
      <c r="BP21" s="18">
        <f>'C завтраками| Bed and breakfast'!BP21</f>
        <v>37700</v>
      </c>
      <c r="BQ21" s="18">
        <f>'C завтраками| Bed and breakfast'!BQ21</f>
        <v>41600</v>
      </c>
      <c r="BR21" s="18">
        <f>'C завтраками| Bed and breakfast'!BR21</f>
        <v>44100</v>
      </c>
      <c r="BS21" s="18">
        <f>'C завтраками| Bed and breakfast'!BS21</f>
        <v>44100</v>
      </c>
      <c r="BT21" s="18">
        <f>'C завтраками| Bed and breakfast'!BT21</f>
        <v>44100</v>
      </c>
      <c r="BU21" s="18">
        <f>'C завтраками| Bed and breakfast'!BU21</f>
        <v>44100</v>
      </c>
      <c r="BV21" s="18">
        <f>'C завтраками| Bed and breakfast'!BV21</f>
        <v>44100</v>
      </c>
      <c r="BW21" s="18">
        <f>'C завтраками| Bed and breakfast'!BW21</f>
        <v>35300</v>
      </c>
      <c r="BX21" s="18">
        <f>'C завтраками| Bed and breakfast'!BX21</f>
        <v>30800</v>
      </c>
      <c r="BY21" s="18">
        <f>'C завтраками| Bed and breakfast'!BY21</f>
        <v>30800</v>
      </c>
      <c r="BZ21" s="18">
        <f>'C завтраками| Bed and breakfast'!BZ21</f>
        <v>29300</v>
      </c>
      <c r="CA21" s="18">
        <f>'C завтраками| Bed and breakfast'!CA21</f>
        <v>29300</v>
      </c>
      <c r="CB21" s="18">
        <f>'C завтраками| Bed and breakfast'!CB21</f>
        <v>29300</v>
      </c>
      <c r="CC21" s="18">
        <f>'C завтраками| Bed and breakfast'!CC21</f>
        <v>30800</v>
      </c>
      <c r="CD21" s="18">
        <f>'C завтраками| Bed and breakfast'!CD21</f>
        <v>30800</v>
      </c>
      <c r="CE21" s="18">
        <f>'C завтраками| Bed and breakfast'!CE21</f>
        <v>30800</v>
      </c>
      <c r="CF21" s="18">
        <f>'C завтраками| Bed and breakfast'!CF21</f>
        <v>27200</v>
      </c>
      <c r="CG21" s="18">
        <f>'C завтраками| Bed and breakfast'!CG21</f>
        <v>22500</v>
      </c>
      <c r="CH21" s="18">
        <f>'C завтраками| Bed and breakfast'!CH21</f>
        <v>22500</v>
      </c>
      <c r="CI21" s="18">
        <f>'C завтраками| Bed and breakfast'!CI21</f>
        <v>22500</v>
      </c>
      <c r="CJ21" s="18">
        <f>'C завтраками| Bed and breakfast'!CJ21</f>
        <v>22500</v>
      </c>
      <c r="CK21" s="18">
        <f>'C завтраками| Bed and breakfast'!CK21</f>
        <v>22500</v>
      </c>
      <c r="CL21" s="18">
        <f>'C завтраками| Bed and breakfast'!CL21</f>
        <v>22500</v>
      </c>
      <c r="CM21" s="18">
        <f>'C завтраками| Bed and breakfast'!CM21</f>
        <v>22500</v>
      </c>
      <c r="CN21" s="18">
        <f>'C завтраками| Bed and breakfast'!CN21</f>
        <v>22500</v>
      </c>
      <c r="CO21" s="18">
        <f>'C завтраками| Bed and breakfast'!CO21</f>
        <v>22500</v>
      </c>
      <c r="CP21" s="18">
        <f>'C завтраками| Bed and breakfast'!CP21</f>
        <v>21800</v>
      </c>
      <c r="CQ21" s="18">
        <f>'C завтраками| Bed and breakfast'!CQ21</f>
        <v>21800</v>
      </c>
      <c r="CR21" s="18">
        <f>'C завтраками| Bed and breakfast'!CR21</f>
        <v>21800</v>
      </c>
      <c r="CS21" s="18">
        <f>'C завтраками| Bed and breakfast'!CS21</f>
        <v>21100</v>
      </c>
      <c r="CT21" s="18">
        <f>'C завтраками| Bed and breakfast'!CT21</f>
        <v>21100</v>
      </c>
      <c r="CU21" s="18">
        <f>'C завтраками| Bed and breakfast'!CU21</f>
        <v>21100</v>
      </c>
      <c r="CV21" s="18">
        <f>'C завтраками| Bed and breakfast'!CV21</f>
        <v>21100</v>
      </c>
      <c r="CW21" s="18">
        <f>'C завтраками| Bed and breakfast'!CW21</f>
        <v>21100</v>
      </c>
      <c r="CX21" s="18">
        <f>'C завтраками| Bed and breakfast'!CX21</f>
        <v>21100</v>
      </c>
      <c r="CY21" s="18">
        <f>'C завтраками| Bed and breakfast'!CY21</f>
        <v>21100</v>
      </c>
      <c r="CZ21" s="18">
        <f>'C завтраками| Bed and breakfast'!CZ21</f>
        <v>20400</v>
      </c>
      <c r="DA21" s="18">
        <f>'C завтраками| Bed and breakfast'!DA21</f>
        <v>20400</v>
      </c>
      <c r="DB21" s="18">
        <f>'C завтраками| Bed and breakfast'!DB21</f>
        <v>20400</v>
      </c>
      <c r="DC21" s="18">
        <f>'C завтраками| Bed and breakfast'!DC21</f>
        <v>19500</v>
      </c>
      <c r="DD21" s="18">
        <f>'C завтраками| Bed and breakfast'!DD21</f>
        <v>19500</v>
      </c>
      <c r="DE21" s="18">
        <f>'C завтраками| Bed and breakfast'!DE21</f>
        <v>19500</v>
      </c>
      <c r="DF21" s="18">
        <f>'C завтраками| Bed and breakfast'!DF21</f>
        <v>19500</v>
      </c>
      <c r="DG21" s="18">
        <f>'C завтраками| Bed and breakfast'!DG21</f>
        <v>19500</v>
      </c>
      <c r="DH21" s="18">
        <f>'C завтраками| Bed and breakfast'!DH21</f>
        <v>19000</v>
      </c>
      <c r="DI21" s="18">
        <f>'C завтраками| Bed and breakfast'!DI21</f>
        <v>19000</v>
      </c>
      <c r="DJ21" s="18">
        <f>'C завтраками| Bed and breakfast'!DJ21</f>
        <v>19000</v>
      </c>
      <c r="DK21" s="18">
        <f>'C завтраками| Bed and breakfast'!DK21</f>
        <v>19000</v>
      </c>
      <c r="DL21" s="18">
        <f>'C завтраками| Bed and breakfast'!DL21</f>
        <v>19000</v>
      </c>
      <c r="DM21" s="18">
        <f>'C завтраками| Bed and breakfast'!DM21</f>
        <v>19000</v>
      </c>
      <c r="DN21" s="18">
        <f>'C завтраками| Bed and breakfast'!DN21</f>
        <v>17000</v>
      </c>
      <c r="DO21" s="18">
        <f>'C завтраками| Bed and breakfast'!DO21</f>
        <v>17000</v>
      </c>
      <c r="DP21" s="18">
        <f>'C завтраками| Bed and breakfast'!DP21</f>
        <v>17000</v>
      </c>
      <c r="DQ21" s="18">
        <f>'C завтраками| Bed and breakfast'!DQ21</f>
        <v>17000</v>
      </c>
      <c r="DR21" s="18">
        <f>'C завтраками| Bed and breakfast'!DR21</f>
        <v>17000</v>
      </c>
      <c r="DS21" s="18">
        <f>'C завтраками| Bed and breakfast'!DS21</f>
        <v>17500</v>
      </c>
      <c r="DT21" s="18">
        <f>'C завтраками| Bed and breakfast'!DT21</f>
        <v>17500</v>
      </c>
      <c r="DU21" s="18">
        <f>'C завтраками| Bed and breakfast'!DU21</f>
        <v>17000</v>
      </c>
      <c r="DV21" s="18">
        <f>'C завтраками| Bed and breakfast'!DV21</f>
        <v>17000</v>
      </c>
      <c r="DW21" s="18">
        <f>'C завтраками| Bed and breakfast'!DW21</f>
        <v>17000</v>
      </c>
      <c r="DX21" s="18">
        <f>'C завтраками| Bed and breakfast'!DX21</f>
        <v>17000</v>
      </c>
      <c r="DY21" s="18">
        <f>'C завтраками| Bed and breakfast'!DY21</f>
        <v>17000</v>
      </c>
      <c r="DZ21" s="18">
        <f>'C завтраками| Bed and breakfast'!DZ21</f>
        <v>17500</v>
      </c>
      <c r="EA21" s="18">
        <f>'C завтраками| Bed and breakfast'!EA21</f>
        <v>17500</v>
      </c>
      <c r="EB21" s="18">
        <f>'C завтраками| Bed and breakfast'!EB21</f>
        <v>17000</v>
      </c>
      <c r="EC21" s="18">
        <f>'C завтраками| Bed and breakfast'!EC21</f>
        <v>17000</v>
      </c>
      <c r="ED21" s="18">
        <f>'C завтраками| Bed and breakfast'!ED21</f>
        <v>17000</v>
      </c>
      <c r="EE21" s="18">
        <f>'C завтраками| Bed and breakfast'!EE21</f>
        <v>17000</v>
      </c>
      <c r="EF21" s="18">
        <f>'C завтраками| Bed and breakfast'!EF21</f>
        <v>18000</v>
      </c>
    </row>
    <row r="22" spans="1:136">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'C завтраками| Bed and breakfast'!B23</f>
        <v>53500</v>
      </c>
      <c r="C23" s="18">
        <f>'C завтраками| Bed and breakfast'!C23</f>
        <v>53500</v>
      </c>
      <c r="D23" s="18">
        <f>'C завтраками| Bed and breakfast'!D23</f>
        <v>53800</v>
      </c>
      <c r="E23" s="18">
        <f>'C завтраками| Bed and breakfast'!E23</f>
        <v>53800</v>
      </c>
      <c r="F23" s="18">
        <f>'C завтраками| Bed and breakfast'!F23</f>
        <v>55900</v>
      </c>
      <c r="G23" s="18">
        <f>'C завтраками| Bed and breakfast'!G23</f>
        <v>55900</v>
      </c>
      <c r="H23" s="18">
        <f>'C завтраками| Bed and breakfast'!H23</f>
        <v>55900</v>
      </c>
      <c r="I23" s="18">
        <f>'C завтраками| Bed and breakfast'!I23</f>
        <v>57200</v>
      </c>
      <c r="J23" s="18">
        <f>'C завтраками| Bed and breakfast'!J23</f>
        <v>57200</v>
      </c>
      <c r="K23" s="18">
        <f>'C завтраками| Bed and breakfast'!K23</f>
        <v>58600</v>
      </c>
      <c r="L23" s="18">
        <f>'C завтраками| Bed and breakfast'!L23</f>
        <v>61200</v>
      </c>
      <c r="M23" s="18">
        <f>'C завтраками| Bed and breakfast'!M23</f>
        <v>59000</v>
      </c>
      <c r="N23" s="18">
        <f>'C завтраками| Bed and breakfast'!N23</f>
        <v>115900</v>
      </c>
      <c r="O23" s="18">
        <f>'C завтраками| Bed and breakfast'!O23</f>
        <v>120700</v>
      </c>
      <c r="P23" s="18">
        <f>'C завтраками| Bed and breakfast'!P23</f>
        <v>128500</v>
      </c>
      <c r="Q23" s="18">
        <f>'C завтраками| Bed and breakfast'!Q23</f>
        <v>128500</v>
      </c>
      <c r="R23" s="18">
        <f>'C завтраками| Bed and breakfast'!R23</f>
        <v>127200</v>
      </c>
      <c r="S23" s="18">
        <f>'C завтраками| Bed and breakfast'!S23</f>
        <v>127200</v>
      </c>
      <c r="T23" s="18">
        <f>'C завтраками| Bed and breakfast'!T23</f>
        <v>131000</v>
      </c>
      <c r="U23" s="18">
        <f>'C завтраками| Bed and breakfast'!U23</f>
        <v>131000</v>
      </c>
      <c r="V23" s="18">
        <f>'C завтраками| Bed and breakfast'!V23</f>
        <v>129500</v>
      </c>
      <c r="W23" s="18">
        <f>'C завтраками| Bed and breakfast'!W23</f>
        <v>129500</v>
      </c>
      <c r="X23" s="18">
        <f>'C завтраками| Bed and breakfast'!X23</f>
        <v>125900</v>
      </c>
      <c r="Y23" s="18">
        <f>'C завтраками| Bed and breakfast'!Y23</f>
        <v>88450</v>
      </c>
      <c r="Z23" s="18">
        <f>'C завтраками| Bed and breakfast'!Z23</f>
        <v>82450</v>
      </c>
      <c r="AA23" s="18">
        <f>'C завтраками| Bed and breakfast'!AA23</f>
        <v>81750</v>
      </c>
      <c r="AB23" s="18">
        <f>'C завтраками| Bed and breakfast'!AB23</f>
        <v>81750</v>
      </c>
      <c r="AC23" s="18">
        <f>'C завтраками| Bed and breakfast'!AC23</f>
        <v>81750</v>
      </c>
      <c r="AD23" s="18">
        <f>'C завтраками| Bed and breakfast'!AD23</f>
        <v>81050</v>
      </c>
      <c r="AE23" s="18">
        <f>'C завтраками| Bed and breakfast'!AE23</f>
        <v>81050</v>
      </c>
      <c r="AF23" s="18">
        <f>'C завтраками| Bed and breakfast'!AF23</f>
        <v>78450</v>
      </c>
      <c r="AG23" s="18">
        <f>'C завтраками| Bed and breakfast'!AG23</f>
        <v>78450</v>
      </c>
      <c r="AH23" s="18">
        <f>'C завтраками| Bed and breakfast'!AH23</f>
        <v>78450</v>
      </c>
      <c r="AI23" s="18">
        <f>'C завтраками| Bed and breakfast'!AI23</f>
        <v>78450</v>
      </c>
      <c r="AJ23" s="18">
        <f>'C завтраками| Bed and breakfast'!AJ23</f>
        <v>81250</v>
      </c>
      <c r="AK23" s="18">
        <f>'C завтраками| Bed and breakfast'!AK23</f>
        <v>81250</v>
      </c>
      <c r="AL23" s="18">
        <f>'C завтраками| Bed and breakfast'!AL23</f>
        <v>83950</v>
      </c>
      <c r="AM23" s="18">
        <f>'C завтраками| Bed and breakfast'!AM23</f>
        <v>83950</v>
      </c>
      <c r="AN23" s="18">
        <f>'C завтраками| Bed and breakfast'!AN23</f>
        <v>86950</v>
      </c>
      <c r="AO23" s="18">
        <f>'C завтраками| Bed and breakfast'!AO23</f>
        <v>86950</v>
      </c>
      <c r="AP23" s="18">
        <f>'C завтраками| Bed and breakfast'!AP23</f>
        <v>83950</v>
      </c>
      <c r="AQ23" s="18">
        <f>'C завтраками| Bed and breakfast'!AQ23</f>
        <v>83950</v>
      </c>
      <c r="AR23" s="18">
        <f>'C завтраками| Bed and breakfast'!AR23</f>
        <v>85450</v>
      </c>
      <c r="AS23" s="18">
        <f>'C завтраками| Bed and breakfast'!AS23</f>
        <v>85450</v>
      </c>
      <c r="AT23" s="18">
        <f>'C завтраками| Bed and breakfast'!AT23</f>
        <v>85450</v>
      </c>
      <c r="AU23" s="18">
        <f>'C завтраками| Bed and breakfast'!AU23</f>
        <v>85450</v>
      </c>
      <c r="AV23" s="18">
        <f>'C завтраками| Bed and breakfast'!AV23</f>
        <v>85450</v>
      </c>
      <c r="AW23" s="18">
        <f>'C завтраками| Bed and breakfast'!AW23</f>
        <v>85450</v>
      </c>
      <c r="AX23" s="18">
        <f>'C завтраками| Bed and breakfast'!AX23</f>
        <v>86950</v>
      </c>
      <c r="AY23" s="18">
        <f>'C завтраками| Bed and breakfast'!AY23</f>
        <v>86950</v>
      </c>
      <c r="AZ23" s="18">
        <f>'C завтраками| Bed and breakfast'!AZ23</f>
        <v>86950</v>
      </c>
      <c r="BA23" s="18">
        <f>'C завтраками| Bed and breakfast'!BA23</f>
        <v>83950</v>
      </c>
      <c r="BB23" s="18">
        <f>'C завтраками| Bed and breakfast'!BB23</f>
        <v>83950</v>
      </c>
      <c r="BC23" s="18">
        <f>'C завтраками| Bed and breakfast'!BC23</f>
        <v>83950</v>
      </c>
      <c r="BD23" s="18">
        <f>'C завтраками| Bed and breakfast'!BD23</f>
        <v>83950</v>
      </c>
      <c r="BE23" s="18">
        <f>'C завтраками| Bed and breakfast'!BE23</f>
        <v>83950</v>
      </c>
      <c r="BF23" s="18">
        <f>'C завтраками| Bed and breakfast'!BF23</f>
        <v>85450</v>
      </c>
      <c r="BG23" s="18">
        <f>'C завтраками| Bed and breakfast'!BG23</f>
        <v>85450</v>
      </c>
      <c r="BH23" s="18">
        <f>'C завтраками| Bed and breakfast'!BH23</f>
        <v>85450</v>
      </c>
      <c r="BI23" s="18">
        <f>'C завтраками| Bed and breakfast'!BI23</f>
        <v>88450</v>
      </c>
      <c r="BJ23" s="18">
        <f>'C завтраками| Bed and breakfast'!BJ23</f>
        <v>88450</v>
      </c>
      <c r="BK23" s="18">
        <f>'C завтраками| Bed and breakfast'!BK23</f>
        <v>88450</v>
      </c>
      <c r="BL23" s="18">
        <f>'C завтраками| Bed and breakfast'!BL23</f>
        <v>88450</v>
      </c>
      <c r="BM23" s="18">
        <f>'C завтраками| Bed and breakfast'!BM23</f>
        <v>88450</v>
      </c>
      <c r="BN23" s="18">
        <f>'C завтраками| Bed and breakfast'!BN23</f>
        <v>88450</v>
      </c>
      <c r="BO23" s="18">
        <f>'C завтраками| Bed and breakfast'!BO23</f>
        <v>90850</v>
      </c>
      <c r="BP23" s="18">
        <f>'C завтраками| Bed and breakfast'!BP23</f>
        <v>90850</v>
      </c>
      <c r="BQ23" s="18">
        <f>'C завтраками| Bed and breakfast'!BQ23</f>
        <v>94750</v>
      </c>
      <c r="BR23" s="18">
        <f>'C завтраками| Bed and breakfast'!BR23</f>
        <v>97250</v>
      </c>
      <c r="BS23" s="18">
        <f>'C завтраками| Bed and breakfast'!BS23</f>
        <v>97250</v>
      </c>
      <c r="BT23" s="18">
        <f>'C завтраками| Bed and breakfast'!BT23</f>
        <v>97250</v>
      </c>
      <c r="BU23" s="18">
        <f>'C завтраками| Bed and breakfast'!BU23</f>
        <v>97250</v>
      </c>
      <c r="BV23" s="18">
        <f>'C завтраками| Bed and breakfast'!BV23</f>
        <v>97250</v>
      </c>
      <c r="BW23" s="18">
        <f>'C завтраками| Bed and breakfast'!BW23</f>
        <v>88450</v>
      </c>
      <c r="BX23" s="18">
        <f>'C завтраками| Bed and breakfast'!BX23</f>
        <v>83950</v>
      </c>
      <c r="BY23" s="18">
        <f>'C завтраками| Bed and breakfast'!BY23</f>
        <v>83950</v>
      </c>
      <c r="BZ23" s="18">
        <f>'C завтраками| Bed and breakfast'!BZ23</f>
        <v>82450</v>
      </c>
      <c r="CA23" s="18">
        <f>'C завтраками| Bed and breakfast'!CA23</f>
        <v>82450</v>
      </c>
      <c r="CB23" s="18">
        <f>'C завтраками| Bed and breakfast'!CB23</f>
        <v>82450</v>
      </c>
      <c r="CC23" s="18">
        <f>'C завтраками| Bed and breakfast'!CC23</f>
        <v>83950</v>
      </c>
      <c r="CD23" s="18">
        <f>'C завтраками| Bed and breakfast'!CD23</f>
        <v>83950</v>
      </c>
      <c r="CE23" s="18">
        <f>'C завтраками| Bed and breakfast'!CE23</f>
        <v>83950</v>
      </c>
      <c r="CF23" s="18">
        <f>'C завтраками| Bed and breakfast'!CF23</f>
        <v>80350</v>
      </c>
      <c r="CG23" s="18">
        <f>'C завтраками| Bed and breakfast'!CG23</f>
        <v>67150</v>
      </c>
      <c r="CH23" s="18">
        <f>'C завтраками| Bed and breakfast'!CH23</f>
        <v>67150</v>
      </c>
      <c r="CI23" s="18">
        <f>'C завтраками| Bed and breakfast'!CI23</f>
        <v>67150</v>
      </c>
      <c r="CJ23" s="18">
        <f>'C завтраками| Bed and breakfast'!CJ23</f>
        <v>67150</v>
      </c>
      <c r="CK23" s="18">
        <f>'C завтраками| Bed and breakfast'!CK23</f>
        <v>67150</v>
      </c>
      <c r="CL23" s="18">
        <f>'C завтраками| Bed and breakfast'!CL23</f>
        <v>67150</v>
      </c>
      <c r="CM23" s="18">
        <f>'C завтраками| Bed and breakfast'!CM23</f>
        <v>67150</v>
      </c>
      <c r="CN23" s="18">
        <f>'C завтраками| Bed and breakfast'!CN23</f>
        <v>67150</v>
      </c>
      <c r="CO23" s="18">
        <f>'C завтраками| Bed and breakfast'!CO23</f>
        <v>67150</v>
      </c>
      <c r="CP23" s="18">
        <f>'C завтраками| Bed and breakfast'!CP23</f>
        <v>66450</v>
      </c>
      <c r="CQ23" s="18">
        <f>'C завтраками| Bed and breakfast'!CQ23</f>
        <v>66450</v>
      </c>
      <c r="CR23" s="18">
        <f>'C завтраками| Bed and breakfast'!CR23</f>
        <v>66450</v>
      </c>
      <c r="CS23" s="18">
        <f>'C завтраками| Bed and breakfast'!CS23</f>
        <v>65750</v>
      </c>
      <c r="CT23" s="18">
        <f>'C завтраками| Bed and breakfast'!CT23</f>
        <v>65750</v>
      </c>
      <c r="CU23" s="18">
        <f>'C завтраками| Bed and breakfast'!CU23</f>
        <v>65750</v>
      </c>
      <c r="CV23" s="18">
        <f>'C завтраками| Bed and breakfast'!CV23</f>
        <v>65750</v>
      </c>
      <c r="CW23" s="18">
        <f>'C завтраками| Bed and breakfast'!CW23</f>
        <v>65750</v>
      </c>
      <c r="CX23" s="18">
        <f>'C завтраками| Bed and breakfast'!CX23</f>
        <v>65750</v>
      </c>
      <c r="CY23" s="18">
        <f>'C завтраками| Bed and breakfast'!CY23</f>
        <v>65750</v>
      </c>
      <c r="CZ23" s="18">
        <f>'C завтраками| Bed and breakfast'!CZ23</f>
        <v>65050</v>
      </c>
      <c r="DA23" s="18">
        <f>'C завтраками| Bed and breakfast'!DA23</f>
        <v>65050</v>
      </c>
      <c r="DB23" s="18">
        <f>'C завтраками| Bed and breakfast'!DB23</f>
        <v>65050</v>
      </c>
      <c r="DC23" s="18">
        <f>'C завтраками| Bed and breakfast'!DC23</f>
        <v>59350</v>
      </c>
      <c r="DD23" s="18">
        <f>'C завтраками| Bed and breakfast'!DD23</f>
        <v>59350</v>
      </c>
      <c r="DE23" s="18">
        <f>'C завтраками| Bed and breakfast'!DE23</f>
        <v>59350</v>
      </c>
      <c r="DF23" s="18">
        <f>'C завтраками| Bed and breakfast'!DF23</f>
        <v>59350</v>
      </c>
      <c r="DG23" s="18">
        <f>'C завтраками| Bed and breakfast'!DG23</f>
        <v>59350</v>
      </c>
      <c r="DH23" s="18">
        <f>'C завтраками| Bed and breakfast'!DH23</f>
        <v>58850</v>
      </c>
      <c r="DI23" s="18">
        <f>'C завтраками| Bed and breakfast'!DI23</f>
        <v>58850</v>
      </c>
      <c r="DJ23" s="18">
        <f>'C завтраками| Bed and breakfast'!DJ23</f>
        <v>58850</v>
      </c>
      <c r="DK23" s="18">
        <f>'C завтраками| Bed and breakfast'!DK23</f>
        <v>58850</v>
      </c>
      <c r="DL23" s="18">
        <f>'C завтраками| Bed and breakfast'!DL23</f>
        <v>58850</v>
      </c>
      <c r="DM23" s="18">
        <f>'C завтраками| Bed and breakfast'!DM23</f>
        <v>58850</v>
      </c>
      <c r="DN23" s="18">
        <f>'C завтраками| Bed and breakfast'!DN23</f>
        <v>56850</v>
      </c>
      <c r="DO23" s="18">
        <f>'C завтраками| Bed and breakfast'!DO23</f>
        <v>56850</v>
      </c>
      <c r="DP23" s="18">
        <f>'C завтраками| Bed and breakfast'!DP23</f>
        <v>56850</v>
      </c>
      <c r="DQ23" s="18">
        <f>'C завтраками| Bed and breakfast'!DQ23</f>
        <v>56850</v>
      </c>
      <c r="DR23" s="18">
        <f>'C завтраками| Bed and breakfast'!DR23</f>
        <v>56850</v>
      </c>
      <c r="DS23" s="18">
        <f>'C завтраками| Bed and breakfast'!DS23</f>
        <v>57350</v>
      </c>
      <c r="DT23" s="18">
        <f>'C завтраками| Bed and breakfast'!DT23</f>
        <v>57350</v>
      </c>
      <c r="DU23" s="18">
        <f>'C завтраками| Bed and breakfast'!DU23</f>
        <v>56850</v>
      </c>
      <c r="DV23" s="18">
        <f>'C завтраками| Bed and breakfast'!DV23</f>
        <v>56850</v>
      </c>
      <c r="DW23" s="18">
        <f>'C завтраками| Bed and breakfast'!DW23</f>
        <v>56850</v>
      </c>
      <c r="DX23" s="18">
        <f>'C завтраками| Bed and breakfast'!DX23</f>
        <v>56850</v>
      </c>
      <c r="DY23" s="18">
        <f>'C завтраками| Bed and breakfast'!DY23</f>
        <v>56850</v>
      </c>
      <c r="DZ23" s="18">
        <f>'C завтраками| Bed and breakfast'!DZ23</f>
        <v>57350</v>
      </c>
      <c r="EA23" s="18">
        <f>'C завтраками| Bed and breakfast'!EA23</f>
        <v>57350</v>
      </c>
      <c r="EB23" s="18">
        <f>'C завтраками| Bed and breakfast'!EB23</f>
        <v>56850</v>
      </c>
      <c r="EC23" s="18">
        <f>'C завтраками| Bed and breakfast'!EC23</f>
        <v>56850</v>
      </c>
      <c r="ED23" s="18">
        <f>'C завтраками| Bed and breakfast'!ED23</f>
        <v>56850</v>
      </c>
      <c r="EE23" s="18">
        <f>'C завтраками| Bed and breakfast'!EE23</f>
        <v>56850</v>
      </c>
      <c r="EF23" s="18">
        <f>'C завтраками| Bed and breakfast'!EF23</f>
        <v>57850</v>
      </c>
    </row>
    <row r="24" spans="1:136" hidden="1">
      <c r="A24" s="16" t="s">
        <v>11</v>
      </c>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row>
    <row r="25" spans="1:136" hidden="1">
      <c r="A25" s="17" t="s">
        <v>12</v>
      </c>
      <c r="B25" s="18">
        <f>'C завтраками| Bed and breakfast'!B25</f>
        <v>0</v>
      </c>
      <c r="C25" s="18">
        <f>'C завтраками| Bed and breakfast'!C25</f>
        <v>0</v>
      </c>
      <c r="D25" s="18">
        <f>'C завтраками| Bed and breakfast'!D25</f>
        <v>0</v>
      </c>
      <c r="E25" s="18">
        <f>'C завтраками| Bed and breakfast'!E25</f>
        <v>0</v>
      </c>
      <c r="F25" s="18">
        <f>'C завтраками| Bed and breakfast'!F25</f>
        <v>0</v>
      </c>
      <c r="G25" s="18">
        <f>'C завтраками| Bed and breakfast'!G25</f>
        <v>0</v>
      </c>
      <c r="H25" s="18">
        <f>'C завтраками| Bed and breakfast'!H25</f>
        <v>0</v>
      </c>
      <c r="I25" s="18">
        <f>'C завтраками| Bed and breakfast'!I25</f>
        <v>0</v>
      </c>
      <c r="J25" s="18">
        <f>'C завтраками| Bed and breakfast'!J25</f>
        <v>0</v>
      </c>
      <c r="K25" s="18">
        <f>'C завтраками| Bed and breakfast'!K25</f>
        <v>0</v>
      </c>
      <c r="L25" s="18">
        <f>'C завтраками| Bed and breakfast'!L25</f>
        <v>0</v>
      </c>
      <c r="M25" s="18">
        <f>'C завтраками| Bed and breakfast'!M25</f>
        <v>0</v>
      </c>
      <c r="N25" s="18">
        <f>'C завтраками| Bed and breakfast'!N25</f>
        <v>0</v>
      </c>
      <c r="O25" s="18">
        <f>'C завтраками| Bed and breakfast'!O25</f>
        <v>0</v>
      </c>
      <c r="P25" s="18">
        <f>'C завтраками| Bed and breakfast'!P25</f>
        <v>0</v>
      </c>
      <c r="Q25" s="18">
        <f>'C завтраками| Bed and breakfast'!Q25</f>
        <v>0</v>
      </c>
      <c r="R25" s="18">
        <f>'C завтраками| Bed and breakfast'!R25</f>
        <v>0</v>
      </c>
      <c r="S25" s="18">
        <f>'C завтраками| Bed and breakfast'!S25</f>
        <v>0</v>
      </c>
      <c r="T25" s="18">
        <f>'C завтраками| Bed and breakfast'!T25</f>
        <v>0</v>
      </c>
      <c r="U25" s="18">
        <f>'C завтраками| Bed and breakfast'!U25</f>
        <v>0</v>
      </c>
      <c r="V25" s="18">
        <f>'C завтраками| Bed and breakfast'!V25</f>
        <v>0</v>
      </c>
      <c r="W25" s="18">
        <f>'C завтраками| Bed and breakfast'!W25</f>
        <v>0</v>
      </c>
      <c r="X25" s="18">
        <f>'C завтраками| Bed and breakfast'!X25</f>
        <v>0</v>
      </c>
      <c r="Y25" s="18">
        <f>'C завтраками| Bed and breakfast'!Y25</f>
        <v>0</v>
      </c>
      <c r="Z25" s="18">
        <f>'C завтраками| Bed and breakfast'!Z25</f>
        <v>0</v>
      </c>
      <c r="AA25" s="18">
        <f>'C завтраками| Bed and breakfast'!AA25</f>
        <v>0</v>
      </c>
      <c r="AB25" s="18">
        <f>'C завтраками| Bed and breakfast'!AB25</f>
        <v>0</v>
      </c>
      <c r="AC25" s="18">
        <f>'C завтраками| Bed and breakfast'!AC25</f>
        <v>0</v>
      </c>
      <c r="AD25" s="18">
        <f>'C завтраками| Bed and breakfast'!AD25</f>
        <v>0</v>
      </c>
      <c r="AE25" s="18">
        <f>'C завтраками| Bed and breakfast'!AE25</f>
        <v>0</v>
      </c>
      <c r="AF25" s="18">
        <f>'C завтраками| Bed and breakfast'!AF25</f>
        <v>0</v>
      </c>
      <c r="AG25" s="18">
        <f>'C завтраками| Bed and breakfast'!AG25</f>
        <v>0</v>
      </c>
      <c r="AH25" s="18">
        <f>'C завтраками| Bed and breakfast'!AH25</f>
        <v>0</v>
      </c>
      <c r="AI25" s="18">
        <f>'C завтраками| Bed and breakfast'!AI25</f>
        <v>0</v>
      </c>
      <c r="AJ25" s="18">
        <f>'C завтраками| Bed and breakfast'!AJ25</f>
        <v>0</v>
      </c>
      <c r="AK25" s="18">
        <f>'C завтраками| Bed and breakfast'!AK25</f>
        <v>0</v>
      </c>
      <c r="AL25" s="18">
        <f>'C завтраками| Bed and breakfast'!AL25</f>
        <v>0</v>
      </c>
      <c r="AM25" s="18">
        <f>'C завтраками| Bed and breakfast'!AM25</f>
        <v>0</v>
      </c>
      <c r="AN25" s="18">
        <f>'C завтраками| Bed and breakfast'!AN25</f>
        <v>0</v>
      </c>
      <c r="AO25" s="18">
        <f>'C завтраками| Bed and breakfast'!AO25</f>
        <v>0</v>
      </c>
      <c r="AP25" s="18">
        <f>'C завтраками| Bed and breakfast'!AP25</f>
        <v>0</v>
      </c>
      <c r="AQ25" s="18">
        <f>'C завтраками| Bed and breakfast'!AQ25</f>
        <v>0</v>
      </c>
      <c r="AR25" s="18">
        <f>'C завтраками| Bed and breakfast'!AR25</f>
        <v>0</v>
      </c>
      <c r="AS25" s="18">
        <f>'C завтраками| Bed and breakfast'!AS25</f>
        <v>0</v>
      </c>
      <c r="AT25" s="18">
        <f>'C завтраками| Bed and breakfast'!AT25</f>
        <v>0</v>
      </c>
      <c r="AU25" s="18">
        <f>'C завтраками| Bed and breakfast'!AU25</f>
        <v>0</v>
      </c>
      <c r="AV25" s="18">
        <f>'C завтраками| Bed and breakfast'!AV25</f>
        <v>0</v>
      </c>
      <c r="AW25" s="18">
        <f>'C завтраками| Bed and breakfast'!AW25</f>
        <v>0</v>
      </c>
      <c r="AX25" s="18">
        <f>'C завтраками| Bed and breakfast'!AX25</f>
        <v>0</v>
      </c>
      <c r="AY25" s="18">
        <f>'C завтраками| Bed and breakfast'!AY25</f>
        <v>0</v>
      </c>
      <c r="AZ25" s="18">
        <f>'C завтраками| Bed and breakfast'!AZ25</f>
        <v>0</v>
      </c>
      <c r="BA25" s="18">
        <f>'C завтраками| Bed and breakfast'!BA25</f>
        <v>0</v>
      </c>
      <c r="BB25" s="18">
        <f>'C завтраками| Bed and breakfast'!BB25</f>
        <v>0</v>
      </c>
      <c r="BC25" s="18">
        <f>'C завтраками| Bed and breakfast'!BC25</f>
        <v>0</v>
      </c>
      <c r="BD25" s="18">
        <f>'C завтраками| Bed and breakfast'!BD25</f>
        <v>0</v>
      </c>
      <c r="BE25" s="18">
        <f>'C завтраками| Bed and breakfast'!BE25</f>
        <v>0</v>
      </c>
      <c r="BF25" s="18">
        <f>'C завтраками| Bed and breakfast'!BF25</f>
        <v>0</v>
      </c>
      <c r="BG25" s="18">
        <f>'C завтраками| Bed and breakfast'!BG25</f>
        <v>0</v>
      </c>
      <c r="BH25" s="18">
        <f>'C завтраками| Bed and breakfast'!BH25</f>
        <v>0</v>
      </c>
      <c r="BI25" s="18">
        <f>'C завтраками| Bed and breakfast'!BI25</f>
        <v>0</v>
      </c>
      <c r="BJ25" s="18">
        <f>'C завтраками| Bed and breakfast'!BJ25</f>
        <v>0</v>
      </c>
      <c r="BK25" s="18">
        <f>'C завтраками| Bed and breakfast'!BK25</f>
        <v>0</v>
      </c>
      <c r="BL25" s="18">
        <f>'C завтраками| Bed and breakfast'!BL25</f>
        <v>0</v>
      </c>
      <c r="BM25" s="18">
        <f>'C завтраками| Bed and breakfast'!BM25</f>
        <v>0</v>
      </c>
      <c r="BN25" s="18">
        <f>'C завтраками| Bed and breakfast'!BN25</f>
        <v>0</v>
      </c>
      <c r="BO25" s="18">
        <f>'C завтраками| Bed and breakfast'!BO25</f>
        <v>0</v>
      </c>
      <c r="BP25" s="18">
        <f>'C завтраками| Bed and breakfast'!BP25</f>
        <v>0</v>
      </c>
      <c r="BQ25" s="18">
        <f>'C завтраками| Bed and breakfast'!BQ25</f>
        <v>0</v>
      </c>
      <c r="BR25" s="18">
        <f>'C завтраками| Bed and breakfast'!BR25</f>
        <v>0</v>
      </c>
      <c r="BS25" s="18">
        <f>'C завтраками| Bed and breakfast'!BS25</f>
        <v>0</v>
      </c>
      <c r="BT25" s="18">
        <f>'C завтраками| Bed and breakfast'!BT25</f>
        <v>0</v>
      </c>
      <c r="BU25" s="18">
        <f>'C завтраками| Bed and breakfast'!BU25</f>
        <v>0</v>
      </c>
      <c r="BV25" s="18">
        <f>'C завтраками| Bed and breakfast'!BV25</f>
        <v>0</v>
      </c>
      <c r="BW25" s="18">
        <f>'C завтраками| Bed and breakfast'!BW25</f>
        <v>0</v>
      </c>
      <c r="BX25" s="18">
        <f>'C завтраками| Bed and breakfast'!BX25</f>
        <v>0</v>
      </c>
      <c r="BY25" s="18">
        <f>'C завтраками| Bed and breakfast'!BY25</f>
        <v>0</v>
      </c>
      <c r="BZ25" s="18">
        <f>'C завтраками| Bed and breakfast'!BZ25</f>
        <v>0</v>
      </c>
      <c r="CA25" s="18">
        <f>'C завтраками| Bed and breakfast'!CA25</f>
        <v>0</v>
      </c>
      <c r="CB25" s="18">
        <f>'C завтраками| Bed and breakfast'!CB25</f>
        <v>0</v>
      </c>
      <c r="CC25" s="18">
        <f>'C завтраками| Bed and breakfast'!CC25</f>
        <v>0</v>
      </c>
      <c r="CD25" s="18">
        <f>'C завтраками| Bed and breakfast'!CD25</f>
        <v>0</v>
      </c>
      <c r="CE25" s="18">
        <f>'C завтраками| Bed and breakfast'!CE25</f>
        <v>0</v>
      </c>
      <c r="CF25" s="18">
        <f>'C завтраками| Bed and breakfast'!CF25</f>
        <v>0</v>
      </c>
      <c r="CG25" s="18">
        <f>'C завтраками| Bed and breakfast'!CG25</f>
        <v>0</v>
      </c>
      <c r="CH25" s="18">
        <f>'C завтраками| Bed and breakfast'!CH25</f>
        <v>0</v>
      </c>
      <c r="CI25" s="18">
        <f>'C завтраками| Bed and breakfast'!CI25</f>
        <v>0</v>
      </c>
      <c r="CJ25" s="18">
        <f>'C завтраками| Bed and breakfast'!CJ25</f>
        <v>0</v>
      </c>
      <c r="CK25" s="18">
        <f>'C завтраками| Bed and breakfast'!CK25</f>
        <v>0</v>
      </c>
      <c r="CL25" s="18">
        <f>'C завтраками| Bed and breakfast'!CL25</f>
        <v>0</v>
      </c>
      <c r="CM25" s="18">
        <f>'C завтраками| Bed and breakfast'!CM25</f>
        <v>0</v>
      </c>
      <c r="CN25" s="18">
        <f>'C завтраками| Bed and breakfast'!CN25</f>
        <v>0</v>
      </c>
      <c r="CO25" s="18">
        <f>'C завтраками| Bed and breakfast'!CO25</f>
        <v>0</v>
      </c>
      <c r="CP25" s="18">
        <f>'C завтраками| Bed and breakfast'!CP25</f>
        <v>0</v>
      </c>
      <c r="CQ25" s="18">
        <f>'C завтраками| Bed and breakfast'!CQ25</f>
        <v>0</v>
      </c>
      <c r="CR25" s="18">
        <f>'C завтраками| Bed and breakfast'!CR25</f>
        <v>0</v>
      </c>
      <c r="CS25" s="18">
        <f>'C завтраками| Bed and breakfast'!CS25</f>
        <v>0</v>
      </c>
      <c r="CT25" s="18">
        <f>'C завтраками| Bed and breakfast'!CT25</f>
        <v>0</v>
      </c>
      <c r="CU25" s="18">
        <f>'C завтраками| Bed and breakfast'!CU25</f>
        <v>0</v>
      </c>
      <c r="CV25" s="18">
        <f>'C завтраками| Bed and breakfast'!CV25</f>
        <v>0</v>
      </c>
      <c r="CW25" s="18">
        <f>'C завтраками| Bed and breakfast'!CW25</f>
        <v>0</v>
      </c>
      <c r="CX25" s="18">
        <f>'C завтраками| Bed and breakfast'!CX25</f>
        <v>0</v>
      </c>
      <c r="CY25" s="18">
        <f>'C завтраками| Bed and breakfast'!CY25</f>
        <v>0</v>
      </c>
      <c r="CZ25" s="18">
        <f>'C завтраками| Bed and breakfast'!CZ25</f>
        <v>0</v>
      </c>
      <c r="DA25" s="18">
        <f>'C завтраками| Bed and breakfast'!DA25</f>
        <v>0</v>
      </c>
      <c r="DB25" s="18">
        <f>'C завтраками| Bed and breakfast'!DB25</f>
        <v>0</v>
      </c>
      <c r="DC25" s="18">
        <f>'C завтраками| Bed and breakfast'!DC25</f>
        <v>0</v>
      </c>
      <c r="DD25" s="18">
        <f>'C завтраками| Bed and breakfast'!DD25</f>
        <v>0</v>
      </c>
      <c r="DE25" s="18">
        <f>'C завтраками| Bed and breakfast'!DE25</f>
        <v>0</v>
      </c>
      <c r="DF25" s="18">
        <f>'C завтраками| Bed and breakfast'!DF25</f>
        <v>0</v>
      </c>
      <c r="DG25" s="18">
        <f>'C завтраками| Bed and breakfast'!DG25</f>
        <v>0</v>
      </c>
      <c r="DH25" s="18">
        <f>'C завтраками| Bed and breakfast'!DH25</f>
        <v>0</v>
      </c>
      <c r="DI25" s="18">
        <f>'C завтраками| Bed and breakfast'!DI25</f>
        <v>0</v>
      </c>
      <c r="DJ25" s="18">
        <f>'C завтраками| Bed and breakfast'!DJ25</f>
        <v>0</v>
      </c>
      <c r="DK25" s="18">
        <f>'C завтраками| Bed and breakfast'!DK25</f>
        <v>0</v>
      </c>
      <c r="DL25" s="18">
        <f>'C завтраками| Bed and breakfast'!DL25</f>
        <v>0</v>
      </c>
      <c r="DM25" s="18">
        <f>'C завтраками| Bed and breakfast'!DM25</f>
        <v>0</v>
      </c>
      <c r="DN25" s="18">
        <f>'C завтраками| Bed and breakfast'!DN25</f>
        <v>0</v>
      </c>
      <c r="DO25" s="18">
        <f>'C завтраками| Bed and breakfast'!DO25</f>
        <v>0</v>
      </c>
      <c r="DP25" s="18">
        <f>'C завтраками| Bed and breakfast'!DP25</f>
        <v>0</v>
      </c>
      <c r="DQ25" s="18">
        <f>'C завтраками| Bed and breakfast'!DQ25</f>
        <v>0</v>
      </c>
      <c r="DR25" s="18">
        <f>'C завтраками| Bed and breakfast'!DR25</f>
        <v>0</v>
      </c>
      <c r="DS25" s="18">
        <f>'C завтраками| Bed and breakfast'!DS25</f>
        <v>0</v>
      </c>
      <c r="DT25" s="18">
        <f>'C завтраками| Bed and breakfast'!DT25</f>
        <v>0</v>
      </c>
      <c r="DU25" s="18">
        <f>'C завтраками| Bed and breakfast'!DU25</f>
        <v>0</v>
      </c>
      <c r="DV25" s="18">
        <f>'C завтраками| Bed and breakfast'!DV25</f>
        <v>0</v>
      </c>
      <c r="DW25" s="18">
        <f>'C завтраками| Bed and breakfast'!DW25</f>
        <v>0</v>
      </c>
      <c r="DX25" s="18">
        <f>'C завтраками| Bed and breakfast'!DX25</f>
        <v>0</v>
      </c>
      <c r="DY25" s="18">
        <f>'C завтраками| Bed and breakfast'!DY25</f>
        <v>0</v>
      </c>
      <c r="DZ25" s="18">
        <f>'C завтраками| Bed and breakfast'!DZ25</f>
        <v>0</v>
      </c>
      <c r="EA25" s="18">
        <f>'C завтраками| Bed and breakfast'!EA25</f>
        <v>0</v>
      </c>
      <c r="EB25" s="18">
        <f>'C завтраками| Bed and breakfast'!EB25</f>
        <v>0</v>
      </c>
      <c r="EC25" s="18">
        <f>'C завтраками| Bed and breakfast'!EC25</f>
        <v>0</v>
      </c>
      <c r="ED25" s="18">
        <f>'C завтраками| Bed and breakfast'!ED25</f>
        <v>0</v>
      </c>
      <c r="EE25" s="18">
        <f>'C завтраками| Bed and breakfast'!EE25</f>
        <v>0</v>
      </c>
      <c r="EF25" s="18">
        <f>'C завтраками| Bed and breakfast'!EF25</f>
        <v>0</v>
      </c>
    </row>
    <row r="26" spans="1:136" ht="26.25" customHeight="1">
      <c r="A26" s="27" t="s">
        <v>41</v>
      </c>
    </row>
    <row r="27" spans="1:136" s="190" customFormat="1" ht="21.75" customHeight="1">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9">
        <f t="shared" si="0"/>
        <v>46020</v>
      </c>
      <c r="O27" s="9">
        <f t="shared" si="0"/>
        <v>46021</v>
      </c>
      <c r="P27" s="9">
        <f t="shared" si="0"/>
        <v>46022</v>
      </c>
      <c r="Q27" s="9">
        <f t="shared" si="0"/>
        <v>46023</v>
      </c>
      <c r="R27" s="9">
        <f t="shared" si="0"/>
        <v>46024</v>
      </c>
      <c r="S27" s="9">
        <f t="shared" si="0"/>
        <v>46025</v>
      </c>
      <c r="T27" s="9">
        <f t="shared" si="0"/>
        <v>46026</v>
      </c>
      <c r="U27" s="9">
        <f t="shared" si="0"/>
        <v>46027</v>
      </c>
      <c r="V27" s="9">
        <f t="shared" si="0"/>
        <v>46028</v>
      </c>
      <c r="W27" s="9">
        <f t="shared" si="0"/>
        <v>46029</v>
      </c>
      <c r="X27" s="9">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9">
        <f t="shared" si="3"/>
        <v>46020</v>
      </c>
      <c r="O28" s="9">
        <f t="shared" si="3"/>
        <v>46021</v>
      </c>
      <c r="P28" s="9">
        <f t="shared" si="3"/>
        <v>46022</v>
      </c>
      <c r="Q28" s="9">
        <f t="shared" si="3"/>
        <v>46023</v>
      </c>
      <c r="R28" s="9">
        <f t="shared" si="3"/>
        <v>46024</v>
      </c>
      <c r="S28" s="9">
        <f t="shared" si="3"/>
        <v>46025</v>
      </c>
      <c r="T28" s="9">
        <f t="shared" si="3"/>
        <v>46026</v>
      </c>
      <c r="U28" s="9">
        <f t="shared" si="3"/>
        <v>46027</v>
      </c>
      <c r="V28" s="9">
        <f t="shared" si="3"/>
        <v>46028</v>
      </c>
      <c r="W28" s="9">
        <f t="shared" si="3"/>
        <v>46029</v>
      </c>
      <c r="X28" s="9">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30" t="s">
        <v>4</v>
      </c>
    </row>
    <row r="30" spans="1:136">
      <c r="A30" s="10">
        <v>1</v>
      </c>
      <c r="B30" s="18">
        <f t="shared" ref="B30:AG30" si="6">ROUNDUP(B8*0.82,)</f>
        <v>5740</v>
      </c>
      <c r="C30" s="18">
        <f t="shared" si="6"/>
        <v>5740</v>
      </c>
      <c r="D30" s="18">
        <f t="shared" si="6"/>
        <v>5986</v>
      </c>
      <c r="E30" s="18">
        <f t="shared" si="6"/>
        <v>5986</v>
      </c>
      <c r="F30" s="18">
        <f t="shared" si="6"/>
        <v>7708</v>
      </c>
      <c r="G30" s="18">
        <f t="shared" si="6"/>
        <v>7708</v>
      </c>
      <c r="H30" s="18">
        <f t="shared" si="6"/>
        <v>7708</v>
      </c>
      <c r="I30" s="18">
        <f t="shared" si="6"/>
        <v>8774</v>
      </c>
      <c r="J30" s="18">
        <f t="shared" si="6"/>
        <v>8774</v>
      </c>
      <c r="K30" s="18">
        <f t="shared" si="6"/>
        <v>9922</v>
      </c>
      <c r="L30" s="18">
        <f t="shared" si="6"/>
        <v>12054</v>
      </c>
      <c r="M30" s="18">
        <f t="shared" si="6"/>
        <v>10250</v>
      </c>
      <c r="N30" s="18">
        <f t="shared" si="6"/>
        <v>17138</v>
      </c>
      <c r="O30" s="18">
        <f t="shared" si="6"/>
        <v>21074</v>
      </c>
      <c r="P30" s="18">
        <f t="shared" si="6"/>
        <v>27470</v>
      </c>
      <c r="Q30" s="18">
        <f t="shared" si="6"/>
        <v>27470</v>
      </c>
      <c r="R30" s="18">
        <f t="shared" si="6"/>
        <v>26404</v>
      </c>
      <c r="S30" s="18">
        <f t="shared" si="6"/>
        <v>26404</v>
      </c>
      <c r="T30" s="18">
        <f t="shared" si="6"/>
        <v>29520</v>
      </c>
      <c r="U30" s="18">
        <f t="shared" si="6"/>
        <v>29520</v>
      </c>
      <c r="V30" s="18">
        <f t="shared" si="6"/>
        <v>28290</v>
      </c>
      <c r="W30" s="18">
        <f t="shared" si="6"/>
        <v>28290</v>
      </c>
      <c r="X30" s="18">
        <f t="shared" si="6"/>
        <v>25338</v>
      </c>
      <c r="Y30" s="18">
        <f t="shared" si="6"/>
        <v>19229</v>
      </c>
      <c r="Z30" s="18">
        <f t="shared" si="6"/>
        <v>14309</v>
      </c>
      <c r="AA30" s="18">
        <f t="shared" si="6"/>
        <v>13735</v>
      </c>
      <c r="AB30" s="18">
        <f t="shared" si="6"/>
        <v>13735</v>
      </c>
      <c r="AC30" s="18">
        <f t="shared" si="6"/>
        <v>13735</v>
      </c>
      <c r="AD30" s="18">
        <f t="shared" si="6"/>
        <v>13161</v>
      </c>
      <c r="AE30" s="18">
        <f t="shared" si="6"/>
        <v>13161</v>
      </c>
      <c r="AF30" s="18">
        <f t="shared" si="6"/>
        <v>11029</v>
      </c>
      <c r="AG30" s="18">
        <f t="shared" si="6"/>
        <v>11029</v>
      </c>
      <c r="AH30" s="18">
        <f t="shared" ref="AH30:CS30" si="7">ROUNDUP(AH8*0.82,)</f>
        <v>11029</v>
      </c>
      <c r="AI30" s="18">
        <f t="shared" si="7"/>
        <v>11029</v>
      </c>
      <c r="AJ30" s="18">
        <f t="shared" si="7"/>
        <v>13325</v>
      </c>
      <c r="AK30" s="18">
        <f t="shared" si="7"/>
        <v>13325</v>
      </c>
      <c r="AL30" s="18">
        <f t="shared" si="7"/>
        <v>15539</v>
      </c>
      <c r="AM30" s="18">
        <f t="shared" si="7"/>
        <v>15539</v>
      </c>
      <c r="AN30" s="18">
        <f t="shared" si="7"/>
        <v>17999</v>
      </c>
      <c r="AO30" s="18">
        <f t="shared" si="7"/>
        <v>17999</v>
      </c>
      <c r="AP30" s="18">
        <f t="shared" si="7"/>
        <v>15539</v>
      </c>
      <c r="AQ30" s="18">
        <f t="shared" si="7"/>
        <v>15539</v>
      </c>
      <c r="AR30" s="18">
        <f t="shared" si="7"/>
        <v>16769</v>
      </c>
      <c r="AS30" s="18">
        <f t="shared" si="7"/>
        <v>16769</v>
      </c>
      <c r="AT30" s="18">
        <f t="shared" si="7"/>
        <v>16769</v>
      </c>
      <c r="AU30" s="18">
        <f t="shared" si="7"/>
        <v>16769</v>
      </c>
      <c r="AV30" s="18">
        <f t="shared" si="7"/>
        <v>16769</v>
      </c>
      <c r="AW30" s="18">
        <f t="shared" si="7"/>
        <v>16769</v>
      </c>
      <c r="AX30" s="18">
        <f t="shared" si="7"/>
        <v>17999</v>
      </c>
      <c r="AY30" s="18">
        <f t="shared" si="7"/>
        <v>17999</v>
      </c>
      <c r="AZ30" s="18">
        <f t="shared" si="7"/>
        <v>17999</v>
      </c>
      <c r="BA30" s="18">
        <f t="shared" si="7"/>
        <v>15539</v>
      </c>
      <c r="BB30" s="18">
        <f t="shared" si="7"/>
        <v>15539</v>
      </c>
      <c r="BC30" s="18">
        <f t="shared" si="7"/>
        <v>15539</v>
      </c>
      <c r="BD30" s="18">
        <f t="shared" si="7"/>
        <v>15539</v>
      </c>
      <c r="BE30" s="18">
        <f t="shared" si="7"/>
        <v>15539</v>
      </c>
      <c r="BF30" s="18">
        <f t="shared" si="7"/>
        <v>16769</v>
      </c>
      <c r="BG30" s="18">
        <f t="shared" si="7"/>
        <v>16769</v>
      </c>
      <c r="BH30" s="18">
        <f t="shared" si="7"/>
        <v>16769</v>
      </c>
      <c r="BI30" s="18">
        <f t="shared" si="7"/>
        <v>19229</v>
      </c>
      <c r="BJ30" s="18">
        <f t="shared" si="7"/>
        <v>19229</v>
      </c>
      <c r="BK30" s="18">
        <f t="shared" si="7"/>
        <v>19229</v>
      </c>
      <c r="BL30" s="18">
        <f t="shared" si="7"/>
        <v>19229</v>
      </c>
      <c r="BM30" s="18">
        <f t="shared" si="7"/>
        <v>19229</v>
      </c>
      <c r="BN30" s="18">
        <f t="shared" si="7"/>
        <v>19229</v>
      </c>
      <c r="BO30" s="18">
        <f t="shared" si="7"/>
        <v>21197</v>
      </c>
      <c r="BP30" s="18">
        <f t="shared" si="7"/>
        <v>21197</v>
      </c>
      <c r="BQ30" s="18">
        <f t="shared" si="7"/>
        <v>24395</v>
      </c>
      <c r="BR30" s="18">
        <f t="shared" si="7"/>
        <v>26445</v>
      </c>
      <c r="BS30" s="18">
        <f t="shared" si="7"/>
        <v>26445</v>
      </c>
      <c r="BT30" s="18">
        <f t="shared" si="7"/>
        <v>26445</v>
      </c>
      <c r="BU30" s="18">
        <f t="shared" si="7"/>
        <v>26445</v>
      </c>
      <c r="BV30" s="18">
        <f t="shared" si="7"/>
        <v>26445</v>
      </c>
      <c r="BW30" s="18">
        <f t="shared" si="7"/>
        <v>19229</v>
      </c>
      <c r="BX30" s="18">
        <f t="shared" si="7"/>
        <v>15539</v>
      </c>
      <c r="BY30" s="18">
        <f t="shared" si="7"/>
        <v>15539</v>
      </c>
      <c r="BZ30" s="18">
        <f t="shared" si="7"/>
        <v>14309</v>
      </c>
      <c r="CA30" s="18">
        <f t="shared" si="7"/>
        <v>14309</v>
      </c>
      <c r="CB30" s="18">
        <f t="shared" si="7"/>
        <v>14309</v>
      </c>
      <c r="CC30" s="18">
        <f t="shared" si="7"/>
        <v>15539</v>
      </c>
      <c r="CD30" s="18">
        <f t="shared" si="7"/>
        <v>15539</v>
      </c>
      <c r="CE30" s="18">
        <f t="shared" si="7"/>
        <v>15539</v>
      </c>
      <c r="CF30" s="18">
        <f t="shared" si="7"/>
        <v>12587</v>
      </c>
      <c r="CG30" s="18">
        <f t="shared" si="7"/>
        <v>9963</v>
      </c>
      <c r="CH30" s="18">
        <f t="shared" si="7"/>
        <v>9963</v>
      </c>
      <c r="CI30" s="18">
        <f t="shared" si="7"/>
        <v>9963</v>
      </c>
      <c r="CJ30" s="18">
        <f t="shared" si="7"/>
        <v>9963</v>
      </c>
      <c r="CK30" s="18">
        <f t="shared" si="7"/>
        <v>9963</v>
      </c>
      <c r="CL30" s="18">
        <f t="shared" si="7"/>
        <v>9963</v>
      </c>
      <c r="CM30" s="18">
        <f t="shared" si="7"/>
        <v>9963</v>
      </c>
      <c r="CN30" s="18">
        <f t="shared" si="7"/>
        <v>9963</v>
      </c>
      <c r="CO30" s="18">
        <f t="shared" si="7"/>
        <v>9963</v>
      </c>
      <c r="CP30" s="18">
        <f t="shared" si="7"/>
        <v>9389</v>
      </c>
      <c r="CQ30" s="18">
        <f t="shared" si="7"/>
        <v>9389</v>
      </c>
      <c r="CR30" s="18">
        <f t="shared" si="7"/>
        <v>9389</v>
      </c>
      <c r="CS30" s="18">
        <f t="shared" si="7"/>
        <v>8815</v>
      </c>
      <c r="CT30" s="18">
        <f t="shared" ref="CT30:EF30" si="8">ROUNDUP(CT8*0.82,)</f>
        <v>8815</v>
      </c>
      <c r="CU30" s="18">
        <f t="shared" si="8"/>
        <v>8815</v>
      </c>
      <c r="CV30" s="18">
        <f t="shared" si="8"/>
        <v>8815</v>
      </c>
      <c r="CW30" s="18">
        <f t="shared" si="8"/>
        <v>8815</v>
      </c>
      <c r="CX30" s="18">
        <f t="shared" si="8"/>
        <v>8815</v>
      </c>
      <c r="CY30" s="18">
        <f t="shared" si="8"/>
        <v>8815</v>
      </c>
      <c r="CZ30" s="18">
        <f t="shared" si="8"/>
        <v>8241</v>
      </c>
      <c r="DA30" s="18">
        <f t="shared" si="8"/>
        <v>8241</v>
      </c>
      <c r="DB30" s="18">
        <f t="shared" si="8"/>
        <v>8241</v>
      </c>
      <c r="DC30" s="18">
        <f t="shared" si="8"/>
        <v>7667</v>
      </c>
      <c r="DD30" s="18">
        <f t="shared" si="8"/>
        <v>7667</v>
      </c>
      <c r="DE30" s="18">
        <f t="shared" si="8"/>
        <v>7667</v>
      </c>
      <c r="DF30" s="18">
        <f t="shared" si="8"/>
        <v>7667</v>
      </c>
      <c r="DG30" s="18">
        <f t="shared" si="8"/>
        <v>7667</v>
      </c>
      <c r="DH30" s="18">
        <f t="shared" si="8"/>
        <v>7257</v>
      </c>
      <c r="DI30" s="18">
        <f t="shared" si="8"/>
        <v>7257</v>
      </c>
      <c r="DJ30" s="18">
        <f t="shared" si="8"/>
        <v>7257</v>
      </c>
      <c r="DK30" s="18">
        <f t="shared" si="8"/>
        <v>7257</v>
      </c>
      <c r="DL30" s="18">
        <f t="shared" si="8"/>
        <v>7257</v>
      </c>
      <c r="DM30" s="18">
        <f t="shared" si="8"/>
        <v>7257</v>
      </c>
      <c r="DN30" s="18">
        <f t="shared" si="8"/>
        <v>5617</v>
      </c>
      <c r="DO30" s="18">
        <f t="shared" si="8"/>
        <v>5617</v>
      </c>
      <c r="DP30" s="18">
        <f t="shared" si="8"/>
        <v>5617</v>
      </c>
      <c r="DQ30" s="18">
        <f t="shared" si="8"/>
        <v>5617</v>
      </c>
      <c r="DR30" s="18">
        <f t="shared" si="8"/>
        <v>5617</v>
      </c>
      <c r="DS30" s="18">
        <f t="shared" si="8"/>
        <v>6027</v>
      </c>
      <c r="DT30" s="18">
        <f t="shared" si="8"/>
        <v>6027</v>
      </c>
      <c r="DU30" s="18">
        <f t="shared" si="8"/>
        <v>5617</v>
      </c>
      <c r="DV30" s="18">
        <f t="shared" si="8"/>
        <v>5617</v>
      </c>
      <c r="DW30" s="18">
        <f t="shared" si="8"/>
        <v>5617</v>
      </c>
      <c r="DX30" s="18">
        <f t="shared" si="8"/>
        <v>5617</v>
      </c>
      <c r="DY30" s="18">
        <f t="shared" si="8"/>
        <v>5617</v>
      </c>
      <c r="DZ30" s="18">
        <f t="shared" si="8"/>
        <v>6027</v>
      </c>
      <c r="EA30" s="18">
        <f t="shared" si="8"/>
        <v>6027</v>
      </c>
      <c r="EB30" s="18">
        <f t="shared" si="8"/>
        <v>5617</v>
      </c>
      <c r="EC30" s="18">
        <f t="shared" si="8"/>
        <v>5617</v>
      </c>
      <c r="ED30" s="18">
        <f t="shared" si="8"/>
        <v>5617</v>
      </c>
      <c r="EE30" s="18">
        <f t="shared" si="8"/>
        <v>5617</v>
      </c>
      <c r="EF30" s="18">
        <f t="shared" si="8"/>
        <v>6437</v>
      </c>
    </row>
    <row r="31" spans="1:136">
      <c r="A31" s="10">
        <v>2</v>
      </c>
      <c r="B31" s="30">
        <f t="shared" ref="B31:AG31" si="9">ROUNDUP(B9*0.82,)</f>
        <v>6970</v>
      </c>
      <c r="C31" s="30">
        <f t="shared" si="9"/>
        <v>6970</v>
      </c>
      <c r="D31" s="30">
        <f t="shared" si="9"/>
        <v>7216</v>
      </c>
      <c r="E31" s="30">
        <f t="shared" si="9"/>
        <v>7216</v>
      </c>
      <c r="F31" s="30">
        <f t="shared" si="9"/>
        <v>8938</v>
      </c>
      <c r="G31" s="30">
        <f t="shared" si="9"/>
        <v>8938</v>
      </c>
      <c r="H31" s="30">
        <f t="shared" si="9"/>
        <v>8938</v>
      </c>
      <c r="I31" s="30">
        <f t="shared" si="9"/>
        <v>10004</v>
      </c>
      <c r="J31" s="30">
        <f t="shared" si="9"/>
        <v>10004</v>
      </c>
      <c r="K31" s="30">
        <f t="shared" si="9"/>
        <v>11152</v>
      </c>
      <c r="L31" s="30">
        <f t="shared" si="9"/>
        <v>13284</v>
      </c>
      <c r="M31" s="30">
        <f t="shared" si="9"/>
        <v>11480</v>
      </c>
      <c r="N31" s="30">
        <f t="shared" si="9"/>
        <v>18778</v>
      </c>
      <c r="O31" s="30">
        <f t="shared" si="9"/>
        <v>22714</v>
      </c>
      <c r="P31" s="30">
        <f t="shared" si="9"/>
        <v>29110</v>
      </c>
      <c r="Q31" s="30">
        <f t="shared" si="9"/>
        <v>29110</v>
      </c>
      <c r="R31" s="30">
        <f t="shared" si="9"/>
        <v>28044</v>
      </c>
      <c r="S31" s="30">
        <f t="shared" si="9"/>
        <v>28044</v>
      </c>
      <c r="T31" s="30">
        <f t="shared" si="9"/>
        <v>31160</v>
      </c>
      <c r="U31" s="30">
        <f t="shared" si="9"/>
        <v>31160</v>
      </c>
      <c r="V31" s="30">
        <f t="shared" si="9"/>
        <v>29930</v>
      </c>
      <c r="W31" s="30">
        <f t="shared" si="9"/>
        <v>29930</v>
      </c>
      <c r="X31" s="30">
        <f t="shared" si="9"/>
        <v>26978</v>
      </c>
      <c r="Y31" s="30">
        <f t="shared" si="9"/>
        <v>20746</v>
      </c>
      <c r="Z31" s="30">
        <f t="shared" si="9"/>
        <v>15826</v>
      </c>
      <c r="AA31" s="30">
        <f t="shared" si="9"/>
        <v>15252</v>
      </c>
      <c r="AB31" s="30">
        <f t="shared" si="9"/>
        <v>15252</v>
      </c>
      <c r="AC31" s="30">
        <f t="shared" si="9"/>
        <v>15252</v>
      </c>
      <c r="AD31" s="30">
        <f t="shared" si="9"/>
        <v>14678</v>
      </c>
      <c r="AE31" s="30">
        <f t="shared" si="9"/>
        <v>14678</v>
      </c>
      <c r="AF31" s="30">
        <f t="shared" si="9"/>
        <v>12546</v>
      </c>
      <c r="AG31" s="30">
        <f t="shared" si="9"/>
        <v>12546</v>
      </c>
      <c r="AH31" s="30">
        <f t="shared" ref="AH31:CS31" si="10">ROUNDUP(AH9*0.82,)</f>
        <v>12546</v>
      </c>
      <c r="AI31" s="30">
        <f t="shared" si="10"/>
        <v>12546</v>
      </c>
      <c r="AJ31" s="30">
        <f t="shared" si="10"/>
        <v>14842</v>
      </c>
      <c r="AK31" s="30">
        <f t="shared" si="10"/>
        <v>14842</v>
      </c>
      <c r="AL31" s="30">
        <f t="shared" si="10"/>
        <v>17056</v>
      </c>
      <c r="AM31" s="30">
        <f t="shared" si="10"/>
        <v>17056</v>
      </c>
      <c r="AN31" s="30">
        <f t="shared" si="10"/>
        <v>19516</v>
      </c>
      <c r="AO31" s="30">
        <f t="shared" si="10"/>
        <v>19516</v>
      </c>
      <c r="AP31" s="30">
        <f t="shared" si="10"/>
        <v>17056</v>
      </c>
      <c r="AQ31" s="30">
        <f t="shared" si="10"/>
        <v>17056</v>
      </c>
      <c r="AR31" s="30">
        <f t="shared" si="10"/>
        <v>18286</v>
      </c>
      <c r="AS31" s="30">
        <f t="shared" si="10"/>
        <v>18286</v>
      </c>
      <c r="AT31" s="30">
        <f t="shared" si="10"/>
        <v>18286</v>
      </c>
      <c r="AU31" s="30">
        <f t="shared" si="10"/>
        <v>18286</v>
      </c>
      <c r="AV31" s="30">
        <f t="shared" si="10"/>
        <v>18286</v>
      </c>
      <c r="AW31" s="30">
        <f t="shared" si="10"/>
        <v>18286</v>
      </c>
      <c r="AX31" s="30">
        <f t="shared" si="10"/>
        <v>19516</v>
      </c>
      <c r="AY31" s="30">
        <f t="shared" si="10"/>
        <v>19516</v>
      </c>
      <c r="AZ31" s="30">
        <f t="shared" si="10"/>
        <v>19516</v>
      </c>
      <c r="BA31" s="30">
        <f t="shared" si="10"/>
        <v>17056</v>
      </c>
      <c r="BB31" s="30">
        <f t="shared" si="10"/>
        <v>17056</v>
      </c>
      <c r="BC31" s="30">
        <f t="shared" si="10"/>
        <v>17056</v>
      </c>
      <c r="BD31" s="30">
        <f t="shared" si="10"/>
        <v>17056</v>
      </c>
      <c r="BE31" s="30">
        <f t="shared" si="10"/>
        <v>17056</v>
      </c>
      <c r="BF31" s="30">
        <f t="shared" si="10"/>
        <v>18286</v>
      </c>
      <c r="BG31" s="30">
        <f t="shared" si="10"/>
        <v>18286</v>
      </c>
      <c r="BH31" s="30">
        <f t="shared" si="10"/>
        <v>18286</v>
      </c>
      <c r="BI31" s="30">
        <f t="shared" si="10"/>
        <v>20746</v>
      </c>
      <c r="BJ31" s="30">
        <f t="shared" si="10"/>
        <v>20746</v>
      </c>
      <c r="BK31" s="30">
        <f t="shared" si="10"/>
        <v>20746</v>
      </c>
      <c r="BL31" s="30">
        <f t="shared" si="10"/>
        <v>20746</v>
      </c>
      <c r="BM31" s="30">
        <f t="shared" si="10"/>
        <v>20746</v>
      </c>
      <c r="BN31" s="30">
        <f t="shared" si="10"/>
        <v>20746</v>
      </c>
      <c r="BO31" s="30">
        <f t="shared" si="10"/>
        <v>22714</v>
      </c>
      <c r="BP31" s="30">
        <f t="shared" si="10"/>
        <v>22714</v>
      </c>
      <c r="BQ31" s="30">
        <f t="shared" si="10"/>
        <v>25912</v>
      </c>
      <c r="BR31" s="30">
        <f t="shared" si="10"/>
        <v>27962</v>
      </c>
      <c r="BS31" s="30">
        <f t="shared" si="10"/>
        <v>27962</v>
      </c>
      <c r="BT31" s="30">
        <f t="shared" si="10"/>
        <v>27962</v>
      </c>
      <c r="BU31" s="30">
        <f t="shared" si="10"/>
        <v>27962</v>
      </c>
      <c r="BV31" s="30">
        <f t="shared" si="10"/>
        <v>27962</v>
      </c>
      <c r="BW31" s="30">
        <f t="shared" si="10"/>
        <v>20746</v>
      </c>
      <c r="BX31" s="30">
        <f t="shared" si="10"/>
        <v>17056</v>
      </c>
      <c r="BY31" s="30">
        <f t="shared" si="10"/>
        <v>17056</v>
      </c>
      <c r="BZ31" s="30">
        <f t="shared" si="10"/>
        <v>15826</v>
      </c>
      <c r="CA31" s="30">
        <f t="shared" si="10"/>
        <v>15826</v>
      </c>
      <c r="CB31" s="30">
        <f t="shared" si="10"/>
        <v>15826</v>
      </c>
      <c r="CC31" s="30">
        <f t="shared" si="10"/>
        <v>17056</v>
      </c>
      <c r="CD31" s="30">
        <f t="shared" si="10"/>
        <v>17056</v>
      </c>
      <c r="CE31" s="30">
        <f t="shared" si="10"/>
        <v>17056</v>
      </c>
      <c r="CF31" s="30">
        <f t="shared" si="10"/>
        <v>14104</v>
      </c>
      <c r="CG31" s="30">
        <f t="shared" si="10"/>
        <v>11480</v>
      </c>
      <c r="CH31" s="30">
        <f t="shared" si="10"/>
        <v>11480</v>
      </c>
      <c r="CI31" s="30">
        <f t="shared" si="10"/>
        <v>11480</v>
      </c>
      <c r="CJ31" s="30">
        <f t="shared" si="10"/>
        <v>11480</v>
      </c>
      <c r="CK31" s="30">
        <f t="shared" si="10"/>
        <v>11480</v>
      </c>
      <c r="CL31" s="30">
        <f t="shared" si="10"/>
        <v>11480</v>
      </c>
      <c r="CM31" s="30">
        <f t="shared" si="10"/>
        <v>11480</v>
      </c>
      <c r="CN31" s="30">
        <f t="shared" si="10"/>
        <v>11480</v>
      </c>
      <c r="CO31" s="30">
        <f t="shared" si="10"/>
        <v>11480</v>
      </c>
      <c r="CP31" s="30">
        <f t="shared" si="10"/>
        <v>10906</v>
      </c>
      <c r="CQ31" s="30">
        <f t="shared" si="10"/>
        <v>10906</v>
      </c>
      <c r="CR31" s="30">
        <f t="shared" si="10"/>
        <v>10906</v>
      </c>
      <c r="CS31" s="30">
        <f t="shared" si="10"/>
        <v>10332</v>
      </c>
      <c r="CT31" s="30">
        <f t="shared" ref="CT31:EF31" si="11">ROUNDUP(CT9*0.82,)</f>
        <v>10332</v>
      </c>
      <c r="CU31" s="30">
        <f t="shared" si="11"/>
        <v>10332</v>
      </c>
      <c r="CV31" s="30">
        <f t="shared" si="11"/>
        <v>10332</v>
      </c>
      <c r="CW31" s="30">
        <f t="shared" si="11"/>
        <v>10332</v>
      </c>
      <c r="CX31" s="30">
        <f t="shared" si="11"/>
        <v>10332</v>
      </c>
      <c r="CY31" s="30">
        <f t="shared" si="11"/>
        <v>10332</v>
      </c>
      <c r="CZ31" s="30">
        <f t="shared" si="11"/>
        <v>9758</v>
      </c>
      <c r="DA31" s="30">
        <f t="shared" si="11"/>
        <v>9758</v>
      </c>
      <c r="DB31" s="30">
        <f t="shared" si="11"/>
        <v>9758</v>
      </c>
      <c r="DC31" s="30">
        <f t="shared" si="11"/>
        <v>9020</v>
      </c>
      <c r="DD31" s="30">
        <f t="shared" si="11"/>
        <v>9020</v>
      </c>
      <c r="DE31" s="30">
        <f t="shared" si="11"/>
        <v>9020</v>
      </c>
      <c r="DF31" s="30">
        <f t="shared" si="11"/>
        <v>9020</v>
      </c>
      <c r="DG31" s="30">
        <f t="shared" si="11"/>
        <v>9020</v>
      </c>
      <c r="DH31" s="30">
        <f t="shared" si="11"/>
        <v>8610</v>
      </c>
      <c r="DI31" s="30">
        <f t="shared" si="11"/>
        <v>8610</v>
      </c>
      <c r="DJ31" s="30">
        <f t="shared" si="11"/>
        <v>8610</v>
      </c>
      <c r="DK31" s="30">
        <f t="shared" si="11"/>
        <v>8610</v>
      </c>
      <c r="DL31" s="30">
        <f t="shared" si="11"/>
        <v>8610</v>
      </c>
      <c r="DM31" s="30">
        <f t="shared" si="11"/>
        <v>8610</v>
      </c>
      <c r="DN31" s="30">
        <f t="shared" si="11"/>
        <v>6970</v>
      </c>
      <c r="DO31" s="30">
        <f t="shared" si="11"/>
        <v>6970</v>
      </c>
      <c r="DP31" s="30">
        <f t="shared" si="11"/>
        <v>6970</v>
      </c>
      <c r="DQ31" s="30">
        <f t="shared" si="11"/>
        <v>6970</v>
      </c>
      <c r="DR31" s="30">
        <f t="shared" si="11"/>
        <v>6970</v>
      </c>
      <c r="DS31" s="30">
        <f t="shared" si="11"/>
        <v>7380</v>
      </c>
      <c r="DT31" s="30">
        <f t="shared" si="11"/>
        <v>7380</v>
      </c>
      <c r="DU31" s="30">
        <f t="shared" si="11"/>
        <v>6970</v>
      </c>
      <c r="DV31" s="30">
        <f t="shared" si="11"/>
        <v>6970</v>
      </c>
      <c r="DW31" s="30">
        <f t="shared" si="11"/>
        <v>6970</v>
      </c>
      <c r="DX31" s="30">
        <f t="shared" si="11"/>
        <v>6970</v>
      </c>
      <c r="DY31" s="30">
        <f t="shared" si="11"/>
        <v>6970</v>
      </c>
      <c r="DZ31" s="30">
        <f t="shared" si="11"/>
        <v>7380</v>
      </c>
      <c r="EA31" s="30">
        <f t="shared" si="11"/>
        <v>7380</v>
      </c>
      <c r="EB31" s="30">
        <f t="shared" si="11"/>
        <v>6970</v>
      </c>
      <c r="EC31" s="30">
        <f t="shared" si="11"/>
        <v>6970</v>
      </c>
      <c r="ED31" s="30">
        <f t="shared" si="11"/>
        <v>6970</v>
      </c>
      <c r="EE31" s="30">
        <f t="shared" si="11"/>
        <v>6970</v>
      </c>
      <c r="EF31" s="30">
        <f t="shared" si="11"/>
        <v>7790</v>
      </c>
    </row>
    <row r="32" spans="1:136">
      <c r="A32" s="30" t="s">
        <v>5</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row>
    <row r="33" spans="1:136">
      <c r="A33" s="10">
        <v>1</v>
      </c>
      <c r="B33" s="30">
        <f t="shared" ref="B33:AG33" si="12">ROUNDUP(B11*0.82,)</f>
        <v>6560</v>
      </c>
      <c r="C33" s="30">
        <f t="shared" si="12"/>
        <v>6560</v>
      </c>
      <c r="D33" s="30">
        <f t="shared" si="12"/>
        <v>6806</v>
      </c>
      <c r="E33" s="30">
        <f t="shared" si="12"/>
        <v>6806</v>
      </c>
      <c r="F33" s="30">
        <f t="shared" si="12"/>
        <v>8528</v>
      </c>
      <c r="G33" s="30">
        <f t="shared" si="12"/>
        <v>8528</v>
      </c>
      <c r="H33" s="30">
        <f t="shared" si="12"/>
        <v>8528</v>
      </c>
      <c r="I33" s="30">
        <f t="shared" si="12"/>
        <v>9594</v>
      </c>
      <c r="J33" s="30">
        <f t="shared" si="12"/>
        <v>9594</v>
      </c>
      <c r="K33" s="30">
        <f t="shared" si="12"/>
        <v>10742</v>
      </c>
      <c r="L33" s="30">
        <f t="shared" si="12"/>
        <v>12874</v>
      </c>
      <c r="M33" s="30">
        <f t="shared" si="12"/>
        <v>11070</v>
      </c>
      <c r="N33" s="30">
        <f t="shared" si="12"/>
        <v>19188</v>
      </c>
      <c r="O33" s="30">
        <f t="shared" si="12"/>
        <v>23124</v>
      </c>
      <c r="P33" s="30">
        <f t="shared" si="12"/>
        <v>29520</v>
      </c>
      <c r="Q33" s="30">
        <f t="shared" si="12"/>
        <v>29520</v>
      </c>
      <c r="R33" s="30">
        <f t="shared" si="12"/>
        <v>28454</v>
      </c>
      <c r="S33" s="30">
        <f t="shared" si="12"/>
        <v>28454</v>
      </c>
      <c r="T33" s="30">
        <f t="shared" si="12"/>
        <v>31570</v>
      </c>
      <c r="U33" s="30">
        <f t="shared" si="12"/>
        <v>31570</v>
      </c>
      <c r="V33" s="30">
        <f t="shared" si="12"/>
        <v>30340</v>
      </c>
      <c r="W33" s="30">
        <f t="shared" si="12"/>
        <v>30340</v>
      </c>
      <c r="X33" s="30">
        <f t="shared" si="12"/>
        <v>27388</v>
      </c>
      <c r="Y33" s="30">
        <f t="shared" si="12"/>
        <v>21279</v>
      </c>
      <c r="Z33" s="30">
        <f t="shared" si="12"/>
        <v>16359</v>
      </c>
      <c r="AA33" s="30">
        <f t="shared" si="12"/>
        <v>15785</v>
      </c>
      <c r="AB33" s="30">
        <f t="shared" si="12"/>
        <v>15785</v>
      </c>
      <c r="AC33" s="30">
        <f t="shared" si="12"/>
        <v>15785</v>
      </c>
      <c r="AD33" s="30">
        <f t="shared" si="12"/>
        <v>15211</v>
      </c>
      <c r="AE33" s="30">
        <f t="shared" si="12"/>
        <v>15211</v>
      </c>
      <c r="AF33" s="30">
        <f t="shared" si="12"/>
        <v>13079</v>
      </c>
      <c r="AG33" s="30">
        <f t="shared" si="12"/>
        <v>13079</v>
      </c>
      <c r="AH33" s="30">
        <f t="shared" ref="AH33:CS33" si="13">ROUNDUP(AH11*0.82,)</f>
        <v>13079</v>
      </c>
      <c r="AI33" s="30">
        <f t="shared" si="13"/>
        <v>13079</v>
      </c>
      <c r="AJ33" s="30">
        <f t="shared" si="13"/>
        <v>15375</v>
      </c>
      <c r="AK33" s="30">
        <f t="shared" si="13"/>
        <v>15375</v>
      </c>
      <c r="AL33" s="30">
        <f t="shared" si="13"/>
        <v>17589</v>
      </c>
      <c r="AM33" s="30">
        <f t="shared" si="13"/>
        <v>17589</v>
      </c>
      <c r="AN33" s="30">
        <f t="shared" si="13"/>
        <v>20049</v>
      </c>
      <c r="AO33" s="30">
        <f t="shared" si="13"/>
        <v>20049</v>
      </c>
      <c r="AP33" s="30">
        <f t="shared" si="13"/>
        <v>17589</v>
      </c>
      <c r="AQ33" s="30">
        <f t="shared" si="13"/>
        <v>17589</v>
      </c>
      <c r="AR33" s="30">
        <f t="shared" si="13"/>
        <v>18819</v>
      </c>
      <c r="AS33" s="30">
        <f t="shared" si="13"/>
        <v>18819</v>
      </c>
      <c r="AT33" s="30">
        <f t="shared" si="13"/>
        <v>18819</v>
      </c>
      <c r="AU33" s="30">
        <f t="shared" si="13"/>
        <v>18819</v>
      </c>
      <c r="AV33" s="30">
        <f t="shared" si="13"/>
        <v>18819</v>
      </c>
      <c r="AW33" s="30">
        <f t="shared" si="13"/>
        <v>18819</v>
      </c>
      <c r="AX33" s="30">
        <f t="shared" si="13"/>
        <v>20049</v>
      </c>
      <c r="AY33" s="30">
        <f t="shared" si="13"/>
        <v>20049</v>
      </c>
      <c r="AZ33" s="30">
        <f t="shared" si="13"/>
        <v>20049</v>
      </c>
      <c r="BA33" s="30">
        <f t="shared" si="13"/>
        <v>17589</v>
      </c>
      <c r="BB33" s="30">
        <f t="shared" si="13"/>
        <v>17589</v>
      </c>
      <c r="BC33" s="30">
        <f t="shared" si="13"/>
        <v>17589</v>
      </c>
      <c r="BD33" s="30">
        <f t="shared" si="13"/>
        <v>17589</v>
      </c>
      <c r="BE33" s="30">
        <f t="shared" si="13"/>
        <v>17589</v>
      </c>
      <c r="BF33" s="30">
        <f t="shared" si="13"/>
        <v>18819</v>
      </c>
      <c r="BG33" s="30">
        <f t="shared" si="13"/>
        <v>18819</v>
      </c>
      <c r="BH33" s="30">
        <f t="shared" si="13"/>
        <v>18819</v>
      </c>
      <c r="BI33" s="30">
        <f t="shared" si="13"/>
        <v>21279</v>
      </c>
      <c r="BJ33" s="30">
        <f t="shared" si="13"/>
        <v>21279</v>
      </c>
      <c r="BK33" s="30">
        <f t="shared" si="13"/>
        <v>21279</v>
      </c>
      <c r="BL33" s="30">
        <f t="shared" si="13"/>
        <v>21279</v>
      </c>
      <c r="BM33" s="30">
        <f t="shared" si="13"/>
        <v>21279</v>
      </c>
      <c r="BN33" s="30">
        <f t="shared" si="13"/>
        <v>21279</v>
      </c>
      <c r="BO33" s="30">
        <f t="shared" si="13"/>
        <v>23247</v>
      </c>
      <c r="BP33" s="30">
        <f t="shared" si="13"/>
        <v>23247</v>
      </c>
      <c r="BQ33" s="30">
        <f t="shared" si="13"/>
        <v>26445</v>
      </c>
      <c r="BR33" s="30">
        <f t="shared" si="13"/>
        <v>28495</v>
      </c>
      <c r="BS33" s="30">
        <f t="shared" si="13"/>
        <v>28495</v>
      </c>
      <c r="BT33" s="30">
        <f t="shared" si="13"/>
        <v>28495</v>
      </c>
      <c r="BU33" s="30">
        <f t="shared" si="13"/>
        <v>28495</v>
      </c>
      <c r="BV33" s="30">
        <f t="shared" si="13"/>
        <v>28495</v>
      </c>
      <c r="BW33" s="30">
        <f t="shared" si="13"/>
        <v>21279</v>
      </c>
      <c r="BX33" s="30">
        <f t="shared" si="13"/>
        <v>17589</v>
      </c>
      <c r="BY33" s="30">
        <f t="shared" si="13"/>
        <v>17589</v>
      </c>
      <c r="BZ33" s="30">
        <f t="shared" si="13"/>
        <v>16359</v>
      </c>
      <c r="CA33" s="30">
        <f t="shared" si="13"/>
        <v>16359</v>
      </c>
      <c r="CB33" s="30">
        <f t="shared" si="13"/>
        <v>16359</v>
      </c>
      <c r="CC33" s="30">
        <f t="shared" si="13"/>
        <v>17589</v>
      </c>
      <c r="CD33" s="30">
        <f t="shared" si="13"/>
        <v>17589</v>
      </c>
      <c r="CE33" s="30">
        <f t="shared" si="13"/>
        <v>17589</v>
      </c>
      <c r="CF33" s="30">
        <f t="shared" si="13"/>
        <v>14637</v>
      </c>
      <c r="CG33" s="30">
        <f t="shared" si="13"/>
        <v>11193</v>
      </c>
      <c r="CH33" s="30">
        <f t="shared" si="13"/>
        <v>11193</v>
      </c>
      <c r="CI33" s="30">
        <f t="shared" si="13"/>
        <v>11193</v>
      </c>
      <c r="CJ33" s="30">
        <f t="shared" si="13"/>
        <v>11193</v>
      </c>
      <c r="CK33" s="30">
        <f t="shared" si="13"/>
        <v>11193</v>
      </c>
      <c r="CL33" s="30">
        <f t="shared" si="13"/>
        <v>11193</v>
      </c>
      <c r="CM33" s="30">
        <f t="shared" si="13"/>
        <v>11193</v>
      </c>
      <c r="CN33" s="30">
        <f t="shared" si="13"/>
        <v>11193</v>
      </c>
      <c r="CO33" s="30">
        <f t="shared" si="13"/>
        <v>11193</v>
      </c>
      <c r="CP33" s="30">
        <f t="shared" si="13"/>
        <v>10619</v>
      </c>
      <c r="CQ33" s="30">
        <f t="shared" si="13"/>
        <v>10619</v>
      </c>
      <c r="CR33" s="30">
        <f t="shared" si="13"/>
        <v>10619</v>
      </c>
      <c r="CS33" s="30">
        <f t="shared" si="13"/>
        <v>10045</v>
      </c>
      <c r="CT33" s="30">
        <f t="shared" ref="CT33:EF33" si="14">ROUNDUP(CT11*0.82,)</f>
        <v>10045</v>
      </c>
      <c r="CU33" s="30">
        <f t="shared" si="14"/>
        <v>10045</v>
      </c>
      <c r="CV33" s="30">
        <f t="shared" si="14"/>
        <v>10045</v>
      </c>
      <c r="CW33" s="30">
        <f t="shared" si="14"/>
        <v>10045</v>
      </c>
      <c r="CX33" s="30">
        <f t="shared" si="14"/>
        <v>10045</v>
      </c>
      <c r="CY33" s="30">
        <f t="shared" si="14"/>
        <v>10045</v>
      </c>
      <c r="CZ33" s="30">
        <f t="shared" si="14"/>
        <v>9471</v>
      </c>
      <c r="DA33" s="30">
        <f t="shared" si="14"/>
        <v>9471</v>
      </c>
      <c r="DB33" s="30">
        <f t="shared" si="14"/>
        <v>9471</v>
      </c>
      <c r="DC33" s="30">
        <f t="shared" si="14"/>
        <v>8897</v>
      </c>
      <c r="DD33" s="30">
        <f t="shared" si="14"/>
        <v>8897</v>
      </c>
      <c r="DE33" s="30">
        <f t="shared" si="14"/>
        <v>8897</v>
      </c>
      <c r="DF33" s="30">
        <f t="shared" si="14"/>
        <v>8897</v>
      </c>
      <c r="DG33" s="30">
        <f t="shared" si="14"/>
        <v>8897</v>
      </c>
      <c r="DH33" s="30">
        <f t="shared" si="14"/>
        <v>8487</v>
      </c>
      <c r="DI33" s="30">
        <f t="shared" si="14"/>
        <v>8487</v>
      </c>
      <c r="DJ33" s="30">
        <f t="shared" si="14"/>
        <v>8487</v>
      </c>
      <c r="DK33" s="30">
        <f t="shared" si="14"/>
        <v>8487</v>
      </c>
      <c r="DL33" s="30">
        <f t="shared" si="14"/>
        <v>8487</v>
      </c>
      <c r="DM33" s="30">
        <f t="shared" si="14"/>
        <v>8487</v>
      </c>
      <c r="DN33" s="30">
        <f t="shared" si="14"/>
        <v>6847</v>
      </c>
      <c r="DO33" s="30">
        <f t="shared" si="14"/>
        <v>6847</v>
      </c>
      <c r="DP33" s="30">
        <f t="shared" si="14"/>
        <v>6847</v>
      </c>
      <c r="DQ33" s="30">
        <f t="shared" si="14"/>
        <v>6847</v>
      </c>
      <c r="DR33" s="30">
        <f t="shared" si="14"/>
        <v>6847</v>
      </c>
      <c r="DS33" s="30">
        <f t="shared" si="14"/>
        <v>7257</v>
      </c>
      <c r="DT33" s="30">
        <f t="shared" si="14"/>
        <v>7257</v>
      </c>
      <c r="DU33" s="30">
        <f t="shared" si="14"/>
        <v>6847</v>
      </c>
      <c r="DV33" s="30">
        <f t="shared" si="14"/>
        <v>6847</v>
      </c>
      <c r="DW33" s="30">
        <f t="shared" si="14"/>
        <v>6847</v>
      </c>
      <c r="DX33" s="30">
        <f t="shared" si="14"/>
        <v>6847</v>
      </c>
      <c r="DY33" s="30">
        <f t="shared" si="14"/>
        <v>6847</v>
      </c>
      <c r="DZ33" s="30">
        <f t="shared" si="14"/>
        <v>7257</v>
      </c>
      <c r="EA33" s="30">
        <f t="shared" si="14"/>
        <v>7257</v>
      </c>
      <c r="EB33" s="30">
        <f t="shared" si="14"/>
        <v>6847</v>
      </c>
      <c r="EC33" s="30">
        <f t="shared" si="14"/>
        <v>6847</v>
      </c>
      <c r="ED33" s="30">
        <f t="shared" si="14"/>
        <v>6847</v>
      </c>
      <c r="EE33" s="30">
        <f t="shared" si="14"/>
        <v>6847</v>
      </c>
      <c r="EF33" s="30">
        <f t="shared" si="14"/>
        <v>7667</v>
      </c>
    </row>
    <row r="34" spans="1:136">
      <c r="A34" s="10">
        <v>2</v>
      </c>
      <c r="B34" s="30">
        <f t="shared" ref="B34:AG34" si="15">ROUNDUP(B12*0.82,)</f>
        <v>7790</v>
      </c>
      <c r="C34" s="30">
        <f t="shared" si="15"/>
        <v>7790</v>
      </c>
      <c r="D34" s="30">
        <f t="shared" si="15"/>
        <v>8036</v>
      </c>
      <c r="E34" s="30">
        <f t="shared" si="15"/>
        <v>8036</v>
      </c>
      <c r="F34" s="30">
        <f t="shared" si="15"/>
        <v>9758</v>
      </c>
      <c r="G34" s="30">
        <f t="shared" si="15"/>
        <v>9758</v>
      </c>
      <c r="H34" s="30">
        <f t="shared" si="15"/>
        <v>9758</v>
      </c>
      <c r="I34" s="30">
        <f t="shared" si="15"/>
        <v>10824</v>
      </c>
      <c r="J34" s="30">
        <f t="shared" si="15"/>
        <v>10824</v>
      </c>
      <c r="K34" s="30">
        <f t="shared" si="15"/>
        <v>11972</v>
      </c>
      <c r="L34" s="30">
        <f t="shared" si="15"/>
        <v>14104</v>
      </c>
      <c r="M34" s="30">
        <f t="shared" si="15"/>
        <v>12300</v>
      </c>
      <c r="N34" s="30">
        <f t="shared" si="15"/>
        <v>20828</v>
      </c>
      <c r="O34" s="30">
        <f t="shared" si="15"/>
        <v>24764</v>
      </c>
      <c r="P34" s="30">
        <f t="shared" si="15"/>
        <v>31160</v>
      </c>
      <c r="Q34" s="30">
        <f t="shared" si="15"/>
        <v>31160</v>
      </c>
      <c r="R34" s="30">
        <f t="shared" si="15"/>
        <v>30094</v>
      </c>
      <c r="S34" s="30">
        <f t="shared" si="15"/>
        <v>30094</v>
      </c>
      <c r="T34" s="30">
        <f t="shared" si="15"/>
        <v>33210</v>
      </c>
      <c r="U34" s="30">
        <f t="shared" si="15"/>
        <v>33210</v>
      </c>
      <c r="V34" s="30">
        <f t="shared" si="15"/>
        <v>31980</v>
      </c>
      <c r="W34" s="30">
        <f t="shared" si="15"/>
        <v>31980</v>
      </c>
      <c r="X34" s="30">
        <f t="shared" si="15"/>
        <v>29028</v>
      </c>
      <c r="Y34" s="30">
        <f t="shared" si="15"/>
        <v>22796</v>
      </c>
      <c r="Z34" s="30">
        <f t="shared" si="15"/>
        <v>17876</v>
      </c>
      <c r="AA34" s="30">
        <f t="shared" si="15"/>
        <v>17302</v>
      </c>
      <c r="AB34" s="30">
        <f t="shared" si="15"/>
        <v>17302</v>
      </c>
      <c r="AC34" s="30">
        <f t="shared" si="15"/>
        <v>17302</v>
      </c>
      <c r="AD34" s="30">
        <f t="shared" si="15"/>
        <v>16728</v>
      </c>
      <c r="AE34" s="30">
        <f t="shared" si="15"/>
        <v>16728</v>
      </c>
      <c r="AF34" s="30">
        <f t="shared" si="15"/>
        <v>14596</v>
      </c>
      <c r="AG34" s="30">
        <f t="shared" si="15"/>
        <v>14596</v>
      </c>
      <c r="AH34" s="30">
        <f t="shared" ref="AH34:CS34" si="16">ROUNDUP(AH12*0.82,)</f>
        <v>14596</v>
      </c>
      <c r="AI34" s="30">
        <f t="shared" si="16"/>
        <v>14596</v>
      </c>
      <c r="AJ34" s="30">
        <f t="shared" si="16"/>
        <v>16892</v>
      </c>
      <c r="AK34" s="30">
        <f t="shared" si="16"/>
        <v>16892</v>
      </c>
      <c r="AL34" s="30">
        <f t="shared" si="16"/>
        <v>19106</v>
      </c>
      <c r="AM34" s="30">
        <f t="shared" si="16"/>
        <v>19106</v>
      </c>
      <c r="AN34" s="30">
        <f t="shared" si="16"/>
        <v>21566</v>
      </c>
      <c r="AO34" s="30">
        <f t="shared" si="16"/>
        <v>21566</v>
      </c>
      <c r="AP34" s="30">
        <f t="shared" si="16"/>
        <v>19106</v>
      </c>
      <c r="AQ34" s="30">
        <f t="shared" si="16"/>
        <v>19106</v>
      </c>
      <c r="AR34" s="30">
        <f t="shared" si="16"/>
        <v>20336</v>
      </c>
      <c r="AS34" s="30">
        <f t="shared" si="16"/>
        <v>20336</v>
      </c>
      <c r="AT34" s="30">
        <f t="shared" si="16"/>
        <v>20336</v>
      </c>
      <c r="AU34" s="30">
        <f t="shared" si="16"/>
        <v>20336</v>
      </c>
      <c r="AV34" s="30">
        <f t="shared" si="16"/>
        <v>20336</v>
      </c>
      <c r="AW34" s="30">
        <f t="shared" si="16"/>
        <v>20336</v>
      </c>
      <c r="AX34" s="30">
        <f t="shared" si="16"/>
        <v>21566</v>
      </c>
      <c r="AY34" s="30">
        <f t="shared" si="16"/>
        <v>21566</v>
      </c>
      <c r="AZ34" s="30">
        <f t="shared" si="16"/>
        <v>21566</v>
      </c>
      <c r="BA34" s="30">
        <f t="shared" si="16"/>
        <v>19106</v>
      </c>
      <c r="BB34" s="30">
        <f t="shared" si="16"/>
        <v>19106</v>
      </c>
      <c r="BC34" s="30">
        <f t="shared" si="16"/>
        <v>19106</v>
      </c>
      <c r="BD34" s="30">
        <f t="shared" si="16"/>
        <v>19106</v>
      </c>
      <c r="BE34" s="30">
        <f t="shared" si="16"/>
        <v>19106</v>
      </c>
      <c r="BF34" s="30">
        <f t="shared" si="16"/>
        <v>20336</v>
      </c>
      <c r="BG34" s="30">
        <f t="shared" si="16"/>
        <v>20336</v>
      </c>
      <c r="BH34" s="30">
        <f t="shared" si="16"/>
        <v>20336</v>
      </c>
      <c r="BI34" s="30">
        <f t="shared" si="16"/>
        <v>22796</v>
      </c>
      <c r="BJ34" s="30">
        <f t="shared" si="16"/>
        <v>22796</v>
      </c>
      <c r="BK34" s="30">
        <f t="shared" si="16"/>
        <v>22796</v>
      </c>
      <c r="BL34" s="30">
        <f t="shared" si="16"/>
        <v>22796</v>
      </c>
      <c r="BM34" s="30">
        <f t="shared" si="16"/>
        <v>22796</v>
      </c>
      <c r="BN34" s="30">
        <f t="shared" si="16"/>
        <v>22796</v>
      </c>
      <c r="BO34" s="30">
        <f t="shared" si="16"/>
        <v>24764</v>
      </c>
      <c r="BP34" s="30">
        <f t="shared" si="16"/>
        <v>24764</v>
      </c>
      <c r="BQ34" s="30">
        <f t="shared" si="16"/>
        <v>27962</v>
      </c>
      <c r="BR34" s="30">
        <f t="shared" si="16"/>
        <v>30012</v>
      </c>
      <c r="BS34" s="30">
        <f t="shared" si="16"/>
        <v>30012</v>
      </c>
      <c r="BT34" s="30">
        <f t="shared" si="16"/>
        <v>30012</v>
      </c>
      <c r="BU34" s="30">
        <f t="shared" si="16"/>
        <v>30012</v>
      </c>
      <c r="BV34" s="30">
        <f t="shared" si="16"/>
        <v>30012</v>
      </c>
      <c r="BW34" s="30">
        <f t="shared" si="16"/>
        <v>22796</v>
      </c>
      <c r="BX34" s="30">
        <f t="shared" si="16"/>
        <v>19106</v>
      </c>
      <c r="BY34" s="30">
        <f t="shared" si="16"/>
        <v>19106</v>
      </c>
      <c r="BZ34" s="30">
        <f t="shared" si="16"/>
        <v>17876</v>
      </c>
      <c r="CA34" s="30">
        <f t="shared" si="16"/>
        <v>17876</v>
      </c>
      <c r="CB34" s="30">
        <f t="shared" si="16"/>
        <v>17876</v>
      </c>
      <c r="CC34" s="30">
        <f t="shared" si="16"/>
        <v>19106</v>
      </c>
      <c r="CD34" s="30">
        <f t="shared" si="16"/>
        <v>19106</v>
      </c>
      <c r="CE34" s="30">
        <f t="shared" si="16"/>
        <v>19106</v>
      </c>
      <c r="CF34" s="30">
        <f t="shared" si="16"/>
        <v>16154</v>
      </c>
      <c r="CG34" s="30">
        <f t="shared" si="16"/>
        <v>12710</v>
      </c>
      <c r="CH34" s="30">
        <f t="shared" si="16"/>
        <v>12710</v>
      </c>
      <c r="CI34" s="30">
        <f t="shared" si="16"/>
        <v>12710</v>
      </c>
      <c r="CJ34" s="30">
        <f t="shared" si="16"/>
        <v>12710</v>
      </c>
      <c r="CK34" s="30">
        <f t="shared" si="16"/>
        <v>12710</v>
      </c>
      <c r="CL34" s="30">
        <f t="shared" si="16"/>
        <v>12710</v>
      </c>
      <c r="CM34" s="30">
        <f t="shared" si="16"/>
        <v>12710</v>
      </c>
      <c r="CN34" s="30">
        <f t="shared" si="16"/>
        <v>12710</v>
      </c>
      <c r="CO34" s="30">
        <f t="shared" si="16"/>
        <v>12710</v>
      </c>
      <c r="CP34" s="30">
        <f t="shared" si="16"/>
        <v>12136</v>
      </c>
      <c r="CQ34" s="30">
        <f t="shared" si="16"/>
        <v>12136</v>
      </c>
      <c r="CR34" s="30">
        <f t="shared" si="16"/>
        <v>12136</v>
      </c>
      <c r="CS34" s="30">
        <f t="shared" si="16"/>
        <v>11562</v>
      </c>
      <c r="CT34" s="30">
        <f t="shared" ref="CT34:EF34" si="17">ROUNDUP(CT12*0.82,)</f>
        <v>11562</v>
      </c>
      <c r="CU34" s="30">
        <f t="shared" si="17"/>
        <v>11562</v>
      </c>
      <c r="CV34" s="30">
        <f t="shared" si="17"/>
        <v>11562</v>
      </c>
      <c r="CW34" s="30">
        <f t="shared" si="17"/>
        <v>11562</v>
      </c>
      <c r="CX34" s="30">
        <f t="shared" si="17"/>
        <v>11562</v>
      </c>
      <c r="CY34" s="30">
        <f t="shared" si="17"/>
        <v>11562</v>
      </c>
      <c r="CZ34" s="30">
        <f t="shared" si="17"/>
        <v>10988</v>
      </c>
      <c r="DA34" s="30">
        <f t="shared" si="17"/>
        <v>10988</v>
      </c>
      <c r="DB34" s="30">
        <f t="shared" si="17"/>
        <v>10988</v>
      </c>
      <c r="DC34" s="30">
        <f t="shared" si="17"/>
        <v>10250</v>
      </c>
      <c r="DD34" s="30">
        <f t="shared" si="17"/>
        <v>10250</v>
      </c>
      <c r="DE34" s="30">
        <f t="shared" si="17"/>
        <v>10250</v>
      </c>
      <c r="DF34" s="30">
        <f t="shared" si="17"/>
        <v>10250</v>
      </c>
      <c r="DG34" s="30">
        <f t="shared" si="17"/>
        <v>10250</v>
      </c>
      <c r="DH34" s="30">
        <f t="shared" si="17"/>
        <v>9840</v>
      </c>
      <c r="DI34" s="30">
        <f t="shared" si="17"/>
        <v>9840</v>
      </c>
      <c r="DJ34" s="30">
        <f t="shared" si="17"/>
        <v>9840</v>
      </c>
      <c r="DK34" s="30">
        <f t="shared" si="17"/>
        <v>9840</v>
      </c>
      <c r="DL34" s="30">
        <f t="shared" si="17"/>
        <v>9840</v>
      </c>
      <c r="DM34" s="30">
        <f t="shared" si="17"/>
        <v>9840</v>
      </c>
      <c r="DN34" s="30">
        <f t="shared" si="17"/>
        <v>8200</v>
      </c>
      <c r="DO34" s="30">
        <f t="shared" si="17"/>
        <v>8200</v>
      </c>
      <c r="DP34" s="30">
        <f t="shared" si="17"/>
        <v>8200</v>
      </c>
      <c r="DQ34" s="30">
        <f t="shared" si="17"/>
        <v>8200</v>
      </c>
      <c r="DR34" s="30">
        <f t="shared" si="17"/>
        <v>8200</v>
      </c>
      <c r="DS34" s="30">
        <f t="shared" si="17"/>
        <v>8610</v>
      </c>
      <c r="DT34" s="30">
        <f t="shared" si="17"/>
        <v>8610</v>
      </c>
      <c r="DU34" s="30">
        <f t="shared" si="17"/>
        <v>8200</v>
      </c>
      <c r="DV34" s="30">
        <f t="shared" si="17"/>
        <v>8200</v>
      </c>
      <c r="DW34" s="30">
        <f t="shared" si="17"/>
        <v>8200</v>
      </c>
      <c r="DX34" s="30">
        <f t="shared" si="17"/>
        <v>8200</v>
      </c>
      <c r="DY34" s="30">
        <f t="shared" si="17"/>
        <v>8200</v>
      </c>
      <c r="DZ34" s="30">
        <f t="shared" si="17"/>
        <v>8610</v>
      </c>
      <c r="EA34" s="30">
        <f t="shared" si="17"/>
        <v>8610</v>
      </c>
      <c r="EB34" s="30">
        <f t="shared" si="17"/>
        <v>8200</v>
      </c>
      <c r="EC34" s="30">
        <f t="shared" si="17"/>
        <v>8200</v>
      </c>
      <c r="ED34" s="30">
        <f t="shared" si="17"/>
        <v>8200</v>
      </c>
      <c r="EE34" s="30">
        <f t="shared" si="17"/>
        <v>8200</v>
      </c>
      <c r="EF34" s="30">
        <f t="shared" si="17"/>
        <v>9020</v>
      </c>
    </row>
    <row r="35" spans="1:136">
      <c r="A35" s="30" t="s">
        <v>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85"/>
      <c r="CV35" s="85"/>
      <c r="CW35" s="85"/>
      <c r="CX35" s="85"/>
      <c r="CY35" s="85"/>
      <c r="CZ35" s="85"/>
      <c r="DA35" s="85"/>
      <c r="DB35" s="85"/>
      <c r="DC35" s="85"/>
      <c r="DD35" s="85"/>
      <c r="DE35" s="85"/>
      <c r="DF35" s="85"/>
      <c r="DG35" s="85"/>
      <c r="DH35" s="85"/>
      <c r="DI35" s="85"/>
      <c r="DJ35" s="85"/>
      <c r="DK35" s="85"/>
      <c r="DL35" s="85"/>
      <c r="DM35" s="85"/>
      <c r="DN35" s="85"/>
      <c r="DO35" s="85"/>
      <c r="DP35" s="85"/>
      <c r="DQ35" s="85"/>
      <c r="DR35" s="85"/>
      <c r="DS35" s="85"/>
      <c r="DT35" s="85"/>
      <c r="DU35" s="85"/>
      <c r="DV35" s="85"/>
      <c r="DW35" s="85"/>
      <c r="DX35" s="85"/>
      <c r="DY35" s="85"/>
      <c r="DZ35" s="85"/>
      <c r="EA35" s="85"/>
      <c r="EB35" s="85"/>
      <c r="EC35" s="85"/>
      <c r="ED35" s="85"/>
      <c r="EE35" s="85"/>
      <c r="EF35" s="85"/>
    </row>
    <row r="36" spans="1:136">
      <c r="A36" s="191">
        <v>1</v>
      </c>
      <c r="B36" s="30">
        <f t="shared" ref="B36:AG36" si="18">ROUNDUP(B14*0.82,)</f>
        <v>6150</v>
      </c>
      <c r="C36" s="30">
        <f t="shared" si="18"/>
        <v>6150</v>
      </c>
      <c r="D36" s="30">
        <f t="shared" si="18"/>
        <v>6396</v>
      </c>
      <c r="E36" s="30">
        <f t="shared" si="18"/>
        <v>6396</v>
      </c>
      <c r="F36" s="30">
        <f t="shared" si="18"/>
        <v>8118</v>
      </c>
      <c r="G36" s="30">
        <f t="shared" si="18"/>
        <v>8118</v>
      </c>
      <c r="H36" s="30">
        <f t="shared" si="18"/>
        <v>8118</v>
      </c>
      <c r="I36" s="30">
        <f t="shared" si="18"/>
        <v>9184</v>
      </c>
      <c r="J36" s="30">
        <f t="shared" si="18"/>
        <v>9184</v>
      </c>
      <c r="K36" s="30">
        <f t="shared" si="18"/>
        <v>10332</v>
      </c>
      <c r="L36" s="30">
        <f t="shared" si="18"/>
        <v>12464</v>
      </c>
      <c r="M36" s="30">
        <f t="shared" si="18"/>
        <v>10660</v>
      </c>
      <c r="N36" s="30">
        <f t="shared" si="18"/>
        <v>18778</v>
      </c>
      <c r="O36" s="30">
        <f t="shared" si="18"/>
        <v>22714</v>
      </c>
      <c r="P36" s="30">
        <f t="shared" si="18"/>
        <v>29110</v>
      </c>
      <c r="Q36" s="30">
        <f t="shared" si="18"/>
        <v>29110</v>
      </c>
      <c r="R36" s="30">
        <f t="shared" si="18"/>
        <v>28044</v>
      </c>
      <c r="S36" s="30">
        <f t="shared" si="18"/>
        <v>28044</v>
      </c>
      <c r="T36" s="30">
        <f t="shared" si="18"/>
        <v>31160</v>
      </c>
      <c r="U36" s="30">
        <f t="shared" si="18"/>
        <v>31160</v>
      </c>
      <c r="V36" s="30">
        <f t="shared" si="18"/>
        <v>29930</v>
      </c>
      <c r="W36" s="30">
        <f t="shared" si="18"/>
        <v>29930</v>
      </c>
      <c r="X36" s="30">
        <f t="shared" si="18"/>
        <v>26978</v>
      </c>
      <c r="Y36" s="30">
        <f t="shared" si="18"/>
        <v>20459</v>
      </c>
      <c r="Z36" s="30">
        <f t="shared" si="18"/>
        <v>15539</v>
      </c>
      <c r="AA36" s="30">
        <f t="shared" si="18"/>
        <v>14965</v>
      </c>
      <c r="AB36" s="30">
        <f t="shared" si="18"/>
        <v>14965</v>
      </c>
      <c r="AC36" s="30">
        <f t="shared" si="18"/>
        <v>14965</v>
      </c>
      <c r="AD36" s="30">
        <f t="shared" si="18"/>
        <v>14391</v>
      </c>
      <c r="AE36" s="30">
        <f t="shared" si="18"/>
        <v>14391</v>
      </c>
      <c r="AF36" s="30">
        <f t="shared" si="18"/>
        <v>12259</v>
      </c>
      <c r="AG36" s="30">
        <f t="shared" si="18"/>
        <v>12259</v>
      </c>
      <c r="AH36" s="30">
        <f t="shared" ref="AH36:CS36" si="19">ROUNDUP(AH14*0.82,)</f>
        <v>12259</v>
      </c>
      <c r="AI36" s="30">
        <f t="shared" si="19"/>
        <v>12259</v>
      </c>
      <c r="AJ36" s="30">
        <f t="shared" si="19"/>
        <v>14555</v>
      </c>
      <c r="AK36" s="30">
        <f t="shared" si="19"/>
        <v>14555</v>
      </c>
      <c r="AL36" s="30">
        <f t="shared" si="19"/>
        <v>16769</v>
      </c>
      <c r="AM36" s="30">
        <f t="shared" si="19"/>
        <v>16769</v>
      </c>
      <c r="AN36" s="30">
        <f t="shared" si="19"/>
        <v>19229</v>
      </c>
      <c r="AO36" s="30">
        <f t="shared" si="19"/>
        <v>19229</v>
      </c>
      <c r="AP36" s="30">
        <f t="shared" si="19"/>
        <v>16769</v>
      </c>
      <c r="AQ36" s="30">
        <f t="shared" si="19"/>
        <v>16769</v>
      </c>
      <c r="AR36" s="30">
        <f t="shared" si="19"/>
        <v>17999</v>
      </c>
      <c r="AS36" s="30">
        <f t="shared" si="19"/>
        <v>17999</v>
      </c>
      <c r="AT36" s="30">
        <f t="shared" si="19"/>
        <v>17999</v>
      </c>
      <c r="AU36" s="30">
        <f t="shared" si="19"/>
        <v>17999</v>
      </c>
      <c r="AV36" s="30">
        <f t="shared" si="19"/>
        <v>17999</v>
      </c>
      <c r="AW36" s="30">
        <f t="shared" si="19"/>
        <v>17999</v>
      </c>
      <c r="AX36" s="30">
        <f t="shared" si="19"/>
        <v>19229</v>
      </c>
      <c r="AY36" s="30">
        <f t="shared" si="19"/>
        <v>19229</v>
      </c>
      <c r="AZ36" s="30">
        <f t="shared" si="19"/>
        <v>19229</v>
      </c>
      <c r="BA36" s="30">
        <f t="shared" si="19"/>
        <v>16769</v>
      </c>
      <c r="BB36" s="30">
        <f t="shared" si="19"/>
        <v>16769</v>
      </c>
      <c r="BC36" s="30">
        <f t="shared" si="19"/>
        <v>16769</v>
      </c>
      <c r="BD36" s="30">
        <f t="shared" si="19"/>
        <v>16769</v>
      </c>
      <c r="BE36" s="30">
        <f t="shared" si="19"/>
        <v>16769</v>
      </c>
      <c r="BF36" s="30">
        <f t="shared" si="19"/>
        <v>17999</v>
      </c>
      <c r="BG36" s="30">
        <f t="shared" si="19"/>
        <v>17999</v>
      </c>
      <c r="BH36" s="30">
        <f t="shared" si="19"/>
        <v>17999</v>
      </c>
      <c r="BI36" s="30">
        <f t="shared" si="19"/>
        <v>20459</v>
      </c>
      <c r="BJ36" s="30">
        <f t="shared" si="19"/>
        <v>20459</v>
      </c>
      <c r="BK36" s="30">
        <f t="shared" si="19"/>
        <v>20459</v>
      </c>
      <c r="BL36" s="30">
        <f t="shared" si="19"/>
        <v>20459</v>
      </c>
      <c r="BM36" s="30">
        <f t="shared" si="19"/>
        <v>20459</v>
      </c>
      <c r="BN36" s="30">
        <f t="shared" si="19"/>
        <v>20459</v>
      </c>
      <c r="BO36" s="30">
        <f t="shared" si="19"/>
        <v>22427</v>
      </c>
      <c r="BP36" s="30">
        <f t="shared" si="19"/>
        <v>22427</v>
      </c>
      <c r="BQ36" s="30">
        <f t="shared" si="19"/>
        <v>25625</v>
      </c>
      <c r="BR36" s="30">
        <f t="shared" si="19"/>
        <v>27675</v>
      </c>
      <c r="BS36" s="30">
        <f t="shared" si="19"/>
        <v>27675</v>
      </c>
      <c r="BT36" s="30">
        <f t="shared" si="19"/>
        <v>27675</v>
      </c>
      <c r="BU36" s="30">
        <f t="shared" si="19"/>
        <v>27675</v>
      </c>
      <c r="BV36" s="30">
        <f t="shared" si="19"/>
        <v>27675</v>
      </c>
      <c r="BW36" s="30">
        <f t="shared" si="19"/>
        <v>20459</v>
      </c>
      <c r="BX36" s="30">
        <f t="shared" si="19"/>
        <v>16769</v>
      </c>
      <c r="BY36" s="30">
        <f t="shared" si="19"/>
        <v>16769</v>
      </c>
      <c r="BZ36" s="30">
        <f t="shared" si="19"/>
        <v>15539</v>
      </c>
      <c r="CA36" s="30">
        <f t="shared" si="19"/>
        <v>15539</v>
      </c>
      <c r="CB36" s="30">
        <f t="shared" si="19"/>
        <v>15539</v>
      </c>
      <c r="CC36" s="30">
        <f t="shared" si="19"/>
        <v>16769</v>
      </c>
      <c r="CD36" s="30">
        <f t="shared" si="19"/>
        <v>16769</v>
      </c>
      <c r="CE36" s="30">
        <f t="shared" si="19"/>
        <v>16769</v>
      </c>
      <c r="CF36" s="30">
        <f t="shared" si="19"/>
        <v>13817</v>
      </c>
      <c r="CG36" s="30">
        <f t="shared" si="19"/>
        <v>10783</v>
      </c>
      <c r="CH36" s="30">
        <f t="shared" si="19"/>
        <v>10783</v>
      </c>
      <c r="CI36" s="30">
        <f t="shared" si="19"/>
        <v>10783</v>
      </c>
      <c r="CJ36" s="30">
        <f t="shared" si="19"/>
        <v>10783</v>
      </c>
      <c r="CK36" s="30">
        <f t="shared" si="19"/>
        <v>10783</v>
      </c>
      <c r="CL36" s="30">
        <f t="shared" si="19"/>
        <v>10783</v>
      </c>
      <c r="CM36" s="30">
        <f t="shared" si="19"/>
        <v>10783</v>
      </c>
      <c r="CN36" s="30">
        <f t="shared" si="19"/>
        <v>10783</v>
      </c>
      <c r="CO36" s="30">
        <f t="shared" si="19"/>
        <v>10783</v>
      </c>
      <c r="CP36" s="30">
        <f t="shared" si="19"/>
        <v>10209</v>
      </c>
      <c r="CQ36" s="30">
        <f t="shared" si="19"/>
        <v>10209</v>
      </c>
      <c r="CR36" s="30">
        <f t="shared" si="19"/>
        <v>10209</v>
      </c>
      <c r="CS36" s="30">
        <f t="shared" si="19"/>
        <v>9635</v>
      </c>
      <c r="CT36" s="30">
        <f t="shared" ref="CT36:EF36" si="20">ROUNDUP(CT14*0.82,)</f>
        <v>9635</v>
      </c>
      <c r="CU36" s="30">
        <f t="shared" si="20"/>
        <v>9635</v>
      </c>
      <c r="CV36" s="30">
        <f t="shared" si="20"/>
        <v>9635</v>
      </c>
      <c r="CW36" s="30">
        <f t="shared" si="20"/>
        <v>9635</v>
      </c>
      <c r="CX36" s="30">
        <f t="shared" si="20"/>
        <v>9635</v>
      </c>
      <c r="CY36" s="30">
        <f t="shared" si="20"/>
        <v>9635</v>
      </c>
      <c r="CZ36" s="30">
        <f t="shared" si="20"/>
        <v>9061</v>
      </c>
      <c r="DA36" s="30">
        <f t="shared" si="20"/>
        <v>9061</v>
      </c>
      <c r="DB36" s="30">
        <f t="shared" si="20"/>
        <v>9061</v>
      </c>
      <c r="DC36" s="30">
        <f t="shared" si="20"/>
        <v>8487</v>
      </c>
      <c r="DD36" s="30">
        <f t="shared" si="20"/>
        <v>8487</v>
      </c>
      <c r="DE36" s="30">
        <f t="shared" si="20"/>
        <v>8487</v>
      </c>
      <c r="DF36" s="30">
        <f t="shared" si="20"/>
        <v>8487</v>
      </c>
      <c r="DG36" s="30">
        <f t="shared" si="20"/>
        <v>8487</v>
      </c>
      <c r="DH36" s="30">
        <f t="shared" si="20"/>
        <v>8077</v>
      </c>
      <c r="DI36" s="30">
        <f t="shared" si="20"/>
        <v>8077</v>
      </c>
      <c r="DJ36" s="30">
        <f t="shared" si="20"/>
        <v>8077</v>
      </c>
      <c r="DK36" s="30">
        <f t="shared" si="20"/>
        <v>8077</v>
      </c>
      <c r="DL36" s="30">
        <f t="shared" si="20"/>
        <v>8077</v>
      </c>
      <c r="DM36" s="30">
        <f t="shared" si="20"/>
        <v>8077</v>
      </c>
      <c r="DN36" s="30">
        <f t="shared" si="20"/>
        <v>6437</v>
      </c>
      <c r="DO36" s="30">
        <f t="shared" si="20"/>
        <v>6437</v>
      </c>
      <c r="DP36" s="30">
        <f t="shared" si="20"/>
        <v>6437</v>
      </c>
      <c r="DQ36" s="30">
        <f t="shared" si="20"/>
        <v>6437</v>
      </c>
      <c r="DR36" s="30">
        <f t="shared" si="20"/>
        <v>6437</v>
      </c>
      <c r="DS36" s="30">
        <f t="shared" si="20"/>
        <v>6847</v>
      </c>
      <c r="DT36" s="30">
        <f t="shared" si="20"/>
        <v>6847</v>
      </c>
      <c r="DU36" s="30">
        <f t="shared" si="20"/>
        <v>6437</v>
      </c>
      <c r="DV36" s="30">
        <f t="shared" si="20"/>
        <v>6437</v>
      </c>
      <c r="DW36" s="30">
        <f t="shared" si="20"/>
        <v>6437</v>
      </c>
      <c r="DX36" s="30">
        <f t="shared" si="20"/>
        <v>6437</v>
      </c>
      <c r="DY36" s="30">
        <f t="shared" si="20"/>
        <v>6437</v>
      </c>
      <c r="DZ36" s="30">
        <f t="shared" si="20"/>
        <v>6847</v>
      </c>
      <c r="EA36" s="30">
        <f t="shared" si="20"/>
        <v>6847</v>
      </c>
      <c r="EB36" s="30">
        <f t="shared" si="20"/>
        <v>6437</v>
      </c>
      <c r="EC36" s="30">
        <f t="shared" si="20"/>
        <v>6437</v>
      </c>
      <c r="ED36" s="30">
        <f t="shared" si="20"/>
        <v>6437</v>
      </c>
      <c r="EE36" s="30">
        <f t="shared" si="20"/>
        <v>6437</v>
      </c>
      <c r="EF36" s="30">
        <f t="shared" si="20"/>
        <v>7257</v>
      </c>
    </row>
    <row r="37" spans="1:136">
      <c r="A37" s="191">
        <v>2</v>
      </c>
      <c r="B37" s="30">
        <f t="shared" ref="B37:AG37" si="21">ROUNDUP(B15*0.82,)</f>
        <v>7380</v>
      </c>
      <c r="C37" s="30">
        <f t="shared" si="21"/>
        <v>7380</v>
      </c>
      <c r="D37" s="30">
        <f t="shared" si="21"/>
        <v>7626</v>
      </c>
      <c r="E37" s="30">
        <f t="shared" si="21"/>
        <v>7626</v>
      </c>
      <c r="F37" s="30">
        <f t="shared" si="21"/>
        <v>9348</v>
      </c>
      <c r="G37" s="30">
        <f t="shared" si="21"/>
        <v>9348</v>
      </c>
      <c r="H37" s="30">
        <f t="shared" si="21"/>
        <v>9348</v>
      </c>
      <c r="I37" s="30">
        <f t="shared" si="21"/>
        <v>10414</v>
      </c>
      <c r="J37" s="30">
        <f t="shared" si="21"/>
        <v>10414</v>
      </c>
      <c r="K37" s="30">
        <f t="shared" si="21"/>
        <v>11562</v>
      </c>
      <c r="L37" s="30">
        <f t="shared" si="21"/>
        <v>13694</v>
      </c>
      <c r="M37" s="30">
        <f t="shared" si="21"/>
        <v>11890</v>
      </c>
      <c r="N37" s="30">
        <f t="shared" si="21"/>
        <v>20418</v>
      </c>
      <c r="O37" s="30">
        <f t="shared" si="21"/>
        <v>24354</v>
      </c>
      <c r="P37" s="30">
        <f t="shared" si="21"/>
        <v>30750</v>
      </c>
      <c r="Q37" s="30">
        <f t="shared" si="21"/>
        <v>30750</v>
      </c>
      <c r="R37" s="30">
        <f t="shared" si="21"/>
        <v>29684</v>
      </c>
      <c r="S37" s="30">
        <f t="shared" si="21"/>
        <v>29684</v>
      </c>
      <c r="T37" s="30">
        <f t="shared" si="21"/>
        <v>32800</v>
      </c>
      <c r="U37" s="30">
        <f t="shared" si="21"/>
        <v>32800</v>
      </c>
      <c r="V37" s="30">
        <f t="shared" si="21"/>
        <v>31570</v>
      </c>
      <c r="W37" s="30">
        <f t="shared" si="21"/>
        <v>31570</v>
      </c>
      <c r="X37" s="30">
        <f t="shared" si="21"/>
        <v>28618</v>
      </c>
      <c r="Y37" s="30">
        <f t="shared" si="21"/>
        <v>21976</v>
      </c>
      <c r="Z37" s="30">
        <f t="shared" si="21"/>
        <v>17056</v>
      </c>
      <c r="AA37" s="30">
        <f t="shared" si="21"/>
        <v>16482</v>
      </c>
      <c r="AB37" s="30">
        <f t="shared" si="21"/>
        <v>16482</v>
      </c>
      <c r="AC37" s="30">
        <f t="shared" si="21"/>
        <v>16482</v>
      </c>
      <c r="AD37" s="30">
        <f t="shared" si="21"/>
        <v>15908</v>
      </c>
      <c r="AE37" s="30">
        <f t="shared" si="21"/>
        <v>15908</v>
      </c>
      <c r="AF37" s="30">
        <f t="shared" si="21"/>
        <v>13776</v>
      </c>
      <c r="AG37" s="30">
        <f t="shared" si="21"/>
        <v>13776</v>
      </c>
      <c r="AH37" s="30">
        <f t="shared" ref="AH37:CS37" si="22">ROUNDUP(AH15*0.82,)</f>
        <v>13776</v>
      </c>
      <c r="AI37" s="30">
        <f t="shared" si="22"/>
        <v>13776</v>
      </c>
      <c r="AJ37" s="30">
        <f t="shared" si="22"/>
        <v>16072</v>
      </c>
      <c r="AK37" s="30">
        <f t="shared" si="22"/>
        <v>16072</v>
      </c>
      <c r="AL37" s="30">
        <f t="shared" si="22"/>
        <v>18286</v>
      </c>
      <c r="AM37" s="30">
        <f t="shared" si="22"/>
        <v>18286</v>
      </c>
      <c r="AN37" s="30">
        <f t="shared" si="22"/>
        <v>20746</v>
      </c>
      <c r="AO37" s="30">
        <f t="shared" si="22"/>
        <v>20746</v>
      </c>
      <c r="AP37" s="30">
        <f t="shared" si="22"/>
        <v>18286</v>
      </c>
      <c r="AQ37" s="30">
        <f t="shared" si="22"/>
        <v>18286</v>
      </c>
      <c r="AR37" s="30">
        <f t="shared" si="22"/>
        <v>19516</v>
      </c>
      <c r="AS37" s="30">
        <f t="shared" si="22"/>
        <v>19516</v>
      </c>
      <c r="AT37" s="30">
        <f t="shared" si="22"/>
        <v>19516</v>
      </c>
      <c r="AU37" s="30">
        <f t="shared" si="22"/>
        <v>19516</v>
      </c>
      <c r="AV37" s="30">
        <f t="shared" si="22"/>
        <v>19516</v>
      </c>
      <c r="AW37" s="30">
        <f t="shared" si="22"/>
        <v>19516</v>
      </c>
      <c r="AX37" s="30">
        <f t="shared" si="22"/>
        <v>20746</v>
      </c>
      <c r="AY37" s="30">
        <f t="shared" si="22"/>
        <v>20746</v>
      </c>
      <c r="AZ37" s="30">
        <f t="shared" si="22"/>
        <v>20746</v>
      </c>
      <c r="BA37" s="30">
        <f t="shared" si="22"/>
        <v>18286</v>
      </c>
      <c r="BB37" s="30">
        <f t="shared" si="22"/>
        <v>18286</v>
      </c>
      <c r="BC37" s="30">
        <f t="shared" si="22"/>
        <v>18286</v>
      </c>
      <c r="BD37" s="30">
        <f t="shared" si="22"/>
        <v>18286</v>
      </c>
      <c r="BE37" s="30">
        <f t="shared" si="22"/>
        <v>18286</v>
      </c>
      <c r="BF37" s="30">
        <f t="shared" si="22"/>
        <v>19516</v>
      </c>
      <c r="BG37" s="30">
        <f t="shared" si="22"/>
        <v>19516</v>
      </c>
      <c r="BH37" s="30">
        <f t="shared" si="22"/>
        <v>19516</v>
      </c>
      <c r="BI37" s="30">
        <f t="shared" si="22"/>
        <v>21976</v>
      </c>
      <c r="BJ37" s="30">
        <f t="shared" si="22"/>
        <v>21976</v>
      </c>
      <c r="BK37" s="30">
        <f t="shared" si="22"/>
        <v>21976</v>
      </c>
      <c r="BL37" s="30">
        <f t="shared" si="22"/>
        <v>21976</v>
      </c>
      <c r="BM37" s="30">
        <f t="shared" si="22"/>
        <v>21976</v>
      </c>
      <c r="BN37" s="30">
        <f t="shared" si="22"/>
        <v>21976</v>
      </c>
      <c r="BO37" s="30">
        <f t="shared" si="22"/>
        <v>23944</v>
      </c>
      <c r="BP37" s="30">
        <f t="shared" si="22"/>
        <v>23944</v>
      </c>
      <c r="BQ37" s="30">
        <f t="shared" si="22"/>
        <v>27142</v>
      </c>
      <c r="BR37" s="30">
        <f t="shared" si="22"/>
        <v>29192</v>
      </c>
      <c r="BS37" s="30">
        <f t="shared" si="22"/>
        <v>29192</v>
      </c>
      <c r="BT37" s="30">
        <f t="shared" si="22"/>
        <v>29192</v>
      </c>
      <c r="BU37" s="30">
        <f t="shared" si="22"/>
        <v>29192</v>
      </c>
      <c r="BV37" s="30">
        <f t="shared" si="22"/>
        <v>29192</v>
      </c>
      <c r="BW37" s="30">
        <f t="shared" si="22"/>
        <v>21976</v>
      </c>
      <c r="BX37" s="30">
        <f t="shared" si="22"/>
        <v>18286</v>
      </c>
      <c r="BY37" s="30">
        <f t="shared" si="22"/>
        <v>18286</v>
      </c>
      <c r="BZ37" s="30">
        <f t="shared" si="22"/>
        <v>17056</v>
      </c>
      <c r="CA37" s="30">
        <f t="shared" si="22"/>
        <v>17056</v>
      </c>
      <c r="CB37" s="30">
        <f t="shared" si="22"/>
        <v>17056</v>
      </c>
      <c r="CC37" s="30">
        <f t="shared" si="22"/>
        <v>18286</v>
      </c>
      <c r="CD37" s="30">
        <f t="shared" si="22"/>
        <v>18286</v>
      </c>
      <c r="CE37" s="30">
        <f t="shared" si="22"/>
        <v>18286</v>
      </c>
      <c r="CF37" s="30">
        <f t="shared" si="22"/>
        <v>15334</v>
      </c>
      <c r="CG37" s="30">
        <f t="shared" si="22"/>
        <v>12300</v>
      </c>
      <c r="CH37" s="30">
        <f t="shared" si="22"/>
        <v>12300</v>
      </c>
      <c r="CI37" s="30">
        <f t="shared" si="22"/>
        <v>12300</v>
      </c>
      <c r="CJ37" s="30">
        <f t="shared" si="22"/>
        <v>12300</v>
      </c>
      <c r="CK37" s="30">
        <f t="shared" si="22"/>
        <v>12300</v>
      </c>
      <c r="CL37" s="30">
        <f t="shared" si="22"/>
        <v>12300</v>
      </c>
      <c r="CM37" s="30">
        <f t="shared" si="22"/>
        <v>12300</v>
      </c>
      <c r="CN37" s="30">
        <f t="shared" si="22"/>
        <v>12300</v>
      </c>
      <c r="CO37" s="30">
        <f t="shared" si="22"/>
        <v>12300</v>
      </c>
      <c r="CP37" s="30">
        <f t="shared" si="22"/>
        <v>11726</v>
      </c>
      <c r="CQ37" s="30">
        <f t="shared" si="22"/>
        <v>11726</v>
      </c>
      <c r="CR37" s="30">
        <f t="shared" si="22"/>
        <v>11726</v>
      </c>
      <c r="CS37" s="30">
        <f t="shared" si="22"/>
        <v>11152</v>
      </c>
      <c r="CT37" s="30">
        <f t="shared" ref="CT37:EF37" si="23">ROUNDUP(CT15*0.82,)</f>
        <v>11152</v>
      </c>
      <c r="CU37" s="30">
        <f t="shared" si="23"/>
        <v>11152</v>
      </c>
      <c r="CV37" s="30">
        <f t="shared" si="23"/>
        <v>11152</v>
      </c>
      <c r="CW37" s="30">
        <f t="shared" si="23"/>
        <v>11152</v>
      </c>
      <c r="CX37" s="30">
        <f t="shared" si="23"/>
        <v>11152</v>
      </c>
      <c r="CY37" s="30">
        <f t="shared" si="23"/>
        <v>11152</v>
      </c>
      <c r="CZ37" s="30">
        <f t="shared" si="23"/>
        <v>10578</v>
      </c>
      <c r="DA37" s="30">
        <f t="shared" si="23"/>
        <v>10578</v>
      </c>
      <c r="DB37" s="30">
        <f t="shared" si="23"/>
        <v>10578</v>
      </c>
      <c r="DC37" s="30">
        <f t="shared" si="23"/>
        <v>9840</v>
      </c>
      <c r="DD37" s="30">
        <f t="shared" si="23"/>
        <v>9840</v>
      </c>
      <c r="DE37" s="30">
        <f t="shared" si="23"/>
        <v>9840</v>
      </c>
      <c r="DF37" s="30">
        <f t="shared" si="23"/>
        <v>9840</v>
      </c>
      <c r="DG37" s="30">
        <f t="shared" si="23"/>
        <v>9840</v>
      </c>
      <c r="DH37" s="30">
        <f t="shared" si="23"/>
        <v>9430</v>
      </c>
      <c r="DI37" s="30">
        <f t="shared" si="23"/>
        <v>9430</v>
      </c>
      <c r="DJ37" s="30">
        <f t="shared" si="23"/>
        <v>9430</v>
      </c>
      <c r="DK37" s="30">
        <f t="shared" si="23"/>
        <v>9430</v>
      </c>
      <c r="DL37" s="30">
        <f t="shared" si="23"/>
        <v>9430</v>
      </c>
      <c r="DM37" s="30">
        <f t="shared" si="23"/>
        <v>9430</v>
      </c>
      <c r="DN37" s="30">
        <f t="shared" si="23"/>
        <v>7790</v>
      </c>
      <c r="DO37" s="30">
        <f t="shared" si="23"/>
        <v>7790</v>
      </c>
      <c r="DP37" s="30">
        <f t="shared" si="23"/>
        <v>7790</v>
      </c>
      <c r="DQ37" s="30">
        <f t="shared" si="23"/>
        <v>7790</v>
      </c>
      <c r="DR37" s="30">
        <f t="shared" si="23"/>
        <v>7790</v>
      </c>
      <c r="DS37" s="30">
        <f t="shared" si="23"/>
        <v>8200</v>
      </c>
      <c r="DT37" s="30">
        <f t="shared" si="23"/>
        <v>8200</v>
      </c>
      <c r="DU37" s="30">
        <f t="shared" si="23"/>
        <v>7790</v>
      </c>
      <c r="DV37" s="30">
        <f t="shared" si="23"/>
        <v>7790</v>
      </c>
      <c r="DW37" s="30">
        <f t="shared" si="23"/>
        <v>7790</v>
      </c>
      <c r="DX37" s="30">
        <f t="shared" si="23"/>
        <v>7790</v>
      </c>
      <c r="DY37" s="30">
        <f t="shared" si="23"/>
        <v>7790</v>
      </c>
      <c r="DZ37" s="30">
        <f t="shared" si="23"/>
        <v>8200</v>
      </c>
      <c r="EA37" s="30">
        <f t="shared" si="23"/>
        <v>8200</v>
      </c>
      <c r="EB37" s="30">
        <f t="shared" si="23"/>
        <v>7790</v>
      </c>
      <c r="EC37" s="30">
        <f t="shared" si="23"/>
        <v>7790</v>
      </c>
      <c r="ED37" s="30">
        <f t="shared" si="23"/>
        <v>7790</v>
      </c>
      <c r="EE37" s="30">
        <f t="shared" si="23"/>
        <v>7790</v>
      </c>
      <c r="EF37" s="30">
        <f t="shared" si="23"/>
        <v>8610</v>
      </c>
    </row>
    <row r="38" spans="1:136">
      <c r="A38" s="33" t="s">
        <v>7</v>
      </c>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row>
    <row r="39" spans="1:136">
      <c r="A39" s="10">
        <v>1</v>
      </c>
      <c r="B39" s="30">
        <f t="shared" ref="B39:AG39" si="24">ROUNDUP(B17*0.82,)</f>
        <v>9430</v>
      </c>
      <c r="C39" s="30">
        <f t="shared" si="24"/>
        <v>9430</v>
      </c>
      <c r="D39" s="30">
        <f t="shared" si="24"/>
        <v>9676</v>
      </c>
      <c r="E39" s="30">
        <f t="shared" si="24"/>
        <v>9676</v>
      </c>
      <c r="F39" s="30">
        <f t="shared" si="24"/>
        <v>11398</v>
      </c>
      <c r="G39" s="30">
        <f t="shared" si="24"/>
        <v>11398</v>
      </c>
      <c r="H39" s="30">
        <f t="shared" si="24"/>
        <v>11398</v>
      </c>
      <c r="I39" s="30">
        <f t="shared" si="24"/>
        <v>12464</v>
      </c>
      <c r="J39" s="30">
        <f t="shared" si="24"/>
        <v>12464</v>
      </c>
      <c r="K39" s="30">
        <f t="shared" si="24"/>
        <v>13612</v>
      </c>
      <c r="L39" s="30">
        <f t="shared" si="24"/>
        <v>15744</v>
      </c>
      <c r="M39" s="30">
        <f t="shared" si="24"/>
        <v>13940</v>
      </c>
      <c r="N39" s="30">
        <f t="shared" si="24"/>
        <v>24518</v>
      </c>
      <c r="O39" s="30">
        <f t="shared" si="24"/>
        <v>28454</v>
      </c>
      <c r="P39" s="30">
        <f t="shared" si="24"/>
        <v>34850</v>
      </c>
      <c r="Q39" s="30">
        <f t="shared" si="24"/>
        <v>34850</v>
      </c>
      <c r="R39" s="30">
        <f t="shared" si="24"/>
        <v>33784</v>
      </c>
      <c r="S39" s="30">
        <f t="shared" si="24"/>
        <v>33784</v>
      </c>
      <c r="T39" s="30">
        <f t="shared" si="24"/>
        <v>36900</v>
      </c>
      <c r="U39" s="30">
        <f t="shared" si="24"/>
        <v>36900</v>
      </c>
      <c r="V39" s="30">
        <f t="shared" si="24"/>
        <v>35670</v>
      </c>
      <c r="W39" s="30">
        <f t="shared" si="24"/>
        <v>35670</v>
      </c>
      <c r="X39" s="30">
        <f t="shared" si="24"/>
        <v>32718</v>
      </c>
      <c r="Y39" s="30">
        <f t="shared" si="24"/>
        <v>26199</v>
      </c>
      <c r="Z39" s="30">
        <f t="shared" si="24"/>
        <v>21279</v>
      </c>
      <c r="AA39" s="30">
        <f t="shared" si="24"/>
        <v>20705</v>
      </c>
      <c r="AB39" s="30">
        <f t="shared" si="24"/>
        <v>20705</v>
      </c>
      <c r="AC39" s="30">
        <f t="shared" si="24"/>
        <v>20705</v>
      </c>
      <c r="AD39" s="30">
        <f t="shared" si="24"/>
        <v>20131</v>
      </c>
      <c r="AE39" s="30">
        <f t="shared" si="24"/>
        <v>20131</v>
      </c>
      <c r="AF39" s="30">
        <f t="shared" si="24"/>
        <v>17999</v>
      </c>
      <c r="AG39" s="30">
        <f t="shared" si="24"/>
        <v>17999</v>
      </c>
      <c r="AH39" s="30">
        <f t="shared" ref="AH39:CS39" si="25">ROUNDUP(AH17*0.82,)</f>
        <v>17999</v>
      </c>
      <c r="AI39" s="30">
        <f t="shared" si="25"/>
        <v>17999</v>
      </c>
      <c r="AJ39" s="30">
        <f t="shared" si="25"/>
        <v>20295</v>
      </c>
      <c r="AK39" s="30">
        <f t="shared" si="25"/>
        <v>20295</v>
      </c>
      <c r="AL39" s="30">
        <f t="shared" si="25"/>
        <v>22509</v>
      </c>
      <c r="AM39" s="30">
        <f t="shared" si="25"/>
        <v>22509</v>
      </c>
      <c r="AN39" s="30">
        <f t="shared" si="25"/>
        <v>24969</v>
      </c>
      <c r="AO39" s="30">
        <f t="shared" si="25"/>
        <v>24969</v>
      </c>
      <c r="AP39" s="30">
        <f t="shared" si="25"/>
        <v>22509</v>
      </c>
      <c r="AQ39" s="30">
        <f t="shared" si="25"/>
        <v>22509</v>
      </c>
      <c r="AR39" s="30">
        <f t="shared" si="25"/>
        <v>23739</v>
      </c>
      <c r="AS39" s="30">
        <f t="shared" si="25"/>
        <v>23739</v>
      </c>
      <c r="AT39" s="30">
        <f t="shared" si="25"/>
        <v>23739</v>
      </c>
      <c r="AU39" s="30">
        <f t="shared" si="25"/>
        <v>23739</v>
      </c>
      <c r="AV39" s="30">
        <f t="shared" si="25"/>
        <v>23739</v>
      </c>
      <c r="AW39" s="30">
        <f t="shared" si="25"/>
        <v>23739</v>
      </c>
      <c r="AX39" s="30">
        <f t="shared" si="25"/>
        <v>24969</v>
      </c>
      <c r="AY39" s="30">
        <f t="shared" si="25"/>
        <v>24969</v>
      </c>
      <c r="AZ39" s="30">
        <f t="shared" si="25"/>
        <v>24969</v>
      </c>
      <c r="BA39" s="30">
        <f t="shared" si="25"/>
        <v>22509</v>
      </c>
      <c r="BB39" s="30">
        <f t="shared" si="25"/>
        <v>22509</v>
      </c>
      <c r="BC39" s="30">
        <f t="shared" si="25"/>
        <v>22509</v>
      </c>
      <c r="BD39" s="30">
        <f t="shared" si="25"/>
        <v>22509</v>
      </c>
      <c r="BE39" s="30">
        <f t="shared" si="25"/>
        <v>22509</v>
      </c>
      <c r="BF39" s="30">
        <f t="shared" si="25"/>
        <v>23739</v>
      </c>
      <c r="BG39" s="30">
        <f t="shared" si="25"/>
        <v>23739</v>
      </c>
      <c r="BH39" s="30">
        <f t="shared" si="25"/>
        <v>23739</v>
      </c>
      <c r="BI39" s="30">
        <f t="shared" si="25"/>
        <v>26199</v>
      </c>
      <c r="BJ39" s="30">
        <f t="shared" si="25"/>
        <v>26199</v>
      </c>
      <c r="BK39" s="30">
        <f t="shared" si="25"/>
        <v>26199</v>
      </c>
      <c r="BL39" s="30">
        <f t="shared" si="25"/>
        <v>26199</v>
      </c>
      <c r="BM39" s="30">
        <f t="shared" si="25"/>
        <v>26199</v>
      </c>
      <c r="BN39" s="30">
        <f t="shared" si="25"/>
        <v>26199</v>
      </c>
      <c r="BO39" s="30">
        <f t="shared" si="25"/>
        <v>28167</v>
      </c>
      <c r="BP39" s="30">
        <f t="shared" si="25"/>
        <v>28167</v>
      </c>
      <c r="BQ39" s="30">
        <f t="shared" si="25"/>
        <v>31365</v>
      </c>
      <c r="BR39" s="30">
        <f t="shared" si="25"/>
        <v>33415</v>
      </c>
      <c r="BS39" s="30">
        <f t="shared" si="25"/>
        <v>33415</v>
      </c>
      <c r="BT39" s="30">
        <f t="shared" si="25"/>
        <v>33415</v>
      </c>
      <c r="BU39" s="30">
        <f t="shared" si="25"/>
        <v>33415</v>
      </c>
      <c r="BV39" s="30">
        <f t="shared" si="25"/>
        <v>33415</v>
      </c>
      <c r="BW39" s="30">
        <f t="shared" si="25"/>
        <v>26199</v>
      </c>
      <c r="BX39" s="30">
        <f t="shared" si="25"/>
        <v>22509</v>
      </c>
      <c r="BY39" s="30">
        <f t="shared" si="25"/>
        <v>22509</v>
      </c>
      <c r="BZ39" s="30">
        <f t="shared" si="25"/>
        <v>21279</v>
      </c>
      <c r="CA39" s="30">
        <f t="shared" si="25"/>
        <v>21279</v>
      </c>
      <c r="CB39" s="30">
        <f t="shared" si="25"/>
        <v>21279</v>
      </c>
      <c r="CC39" s="30">
        <f t="shared" si="25"/>
        <v>22509</v>
      </c>
      <c r="CD39" s="30">
        <f t="shared" si="25"/>
        <v>22509</v>
      </c>
      <c r="CE39" s="30">
        <f t="shared" si="25"/>
        <v>22509</v>
      </c>
      <c r="CF39" s="30">
        <f t="shared" si="25"/>
        <v>19557</v>
      </c>
      <c r="CG39" s="30">
        <f t="shared" si="25"/>
        <v>15293</v>
      </c>
      <c r="CH39" s="30">
        <f t="shared" si="25"/>
        <v>15293</v>
      </c>
      <c r="CI39" s="30">
        <f t="shared" si="25"/>
        <v>15293</v>
      </c>
      <c r="CJ39" s="30">
        <f t="shared" si="25"/>
        <v>15293</v>
      </c>
      <c r="CK39" s="30">
        <f t="shared" si="25"/>
        <v>15293</v>
      </c>
      <c r="CL39" s="30">
        <f t="shared" si="25"/>
        <v>15293</v>
      </c>
      <c r="CM39" s="30">
        <f t="shared" si="25"/>
        <v>15293</v>
      </c>
      <c r="CN39" s="30">
        <f t="shared" si="25"/>
        <v>15293</v>
      </c>
      <c r="CO39" s="30">
        <f t="shared" si="25"/>
        <v>15293</v>
      </c>
      <c r="CP39" s="30">
        <f t="shared" si="25"/>
        <v>14719</v>
      </c>
      <c r="CQ39" s="30">
        <f t="shared" si="25"/>
        <v>14719</v>
      </c>
      <c r="CR39" s="30">
        <f t="shared" si="25"/>
        <v>14719</v>
      </c>
      <c r="CS39" s="30">
        <f t="shared" si="25"/>
        <v>14145</v>
      </c>
      <c r="CT39" s="30">
        <f t="shared" ref="CT39:EF39" si="26">ROUNDUP(CT17*0.82,)</f>
        <v>14145</v>
      </c>
      <c r="CU39" s="30">
        <f t="shared" si="26"/>
        <v>14145</v>
      </c>
      <c r="CV39" s="30">
        <f t="shared" si="26"/>
        <v>14145</v>
      </c>
      <c r="CW39" s="30">
        <f t="shared" si="26"/>
        <v>14145</v>
      </c>
      <c r="CX39" s="30">
        <f t="shared" si="26"/>
        <v>14145</v>
      </c>
      <c r="CY39" s="30">
        <f t="shared" si="26"/>
        <v>14145</v>
      </c>
      <c r="CZ39" s="30">
        <f t="shared" si="26"/>
        <v>13571</v>
      </c>
      <c r="DA39" s="30">
        <f t="shared" si="26"/>
        <v>13571</v>
      </c>
      <c r="DB39" s="30">
        <f t="shared" si="26"/>
        <v>13571</v>
      </c>
      <c r="DC39" s="30">
        <f t="shared" si="26"/>
        <v>12177</v>
      </c>
      <c r="DD39" s="30">
        <f t="shared" si="26"/>
        <v>12177</v>
      </c>
      <c r="DE39" s="30">
        <f t="shared" si="26"/>
        <v>12177</v>
      </c>
      <c r="DF39" s="30">
        <f t="shared" si="26"/>
        <v>12177</v>
      </c>
      <c r="DG39" s="30">
        <f t="shared" si="26"/>
        <v>12177</v>
      </c>
      <c r="DH39" s="30">
        <f t="shared" si="26"/>
        <v>11767</v>
      </c>
      <c r="DI39" s="30">
        <f t="shared" si="26"/>
        <v>11767</v>
      </c>
      <c r="DJ39" s="30">
        <f t="shared" si="26"/>
        <v>11767</v>
      </c>
      <c r="DK39" s="30">
        <f t="shared" si="26"/>
        <v>11767</v>
      </c>
      <c r="DL39" s="30">
        <f t="shared" si="26"/>
        <v>11767</v>
      </c>
      <c r="DM39" s="30">
        <f t="shared" si="26"/>
        <v>11767</v>
      </c>
      <c r="DN39" s="30">
        <f t="shared" si="26"/>
        <v>10127</v>
      </c>
      <c r="DO39" s="30">
        <f t="shared" si="26"/>
        <v>10127</v>
      </c>
      <c r="DP39" s="30">
        <f t="shared" si="26"/>
        <v>10127</v>
      </c>
      <c r="DQ39" s="30">
        <f t="shared" si="26"/>
        <v>10127</v>
      </c>
      <c r="DR39" s="30">
        <f t="shared" si="26"/>
        <v>10127</v>
      </c>
      <c r="DS39" s="30">
        <f t="shared" si="26"/>
        <v>10537</v>
      </c>
      <c r="DT39" s="30">
        <f t="shared" si="26"/>
        <v>10537</v>
      </c>
      <c r="DU39" s="30">
        <f t="shared" si="26"/>
        <v>10127</v>
      </c>
      <c r="DV39" s="30">
        <f t="shared" si="26"/>
        <v>10127</v>
      </c>
      <c r="DW39" s="30">
        <f t="shared" si="26"/>
        <v>10127</v>
      </c>
      <c r="DX39" s="30">
        <f t="shared" si="26"/>
        <v>10127</v>
      </c>
      <c r="DY39" s="30">
        <f t="shared" si="26"/>
        <v>10127</v>
      </c>
      <c r="DZ39" s="30">
        <f t="shared" si="26"/>
        <v>10537</v>
      </c>
      <c r="EA39" s="30">
        <f t="shared" si="26"/>
        <v>10537</v>
      </c>
      <c r="EB39" s="30">
        <f t="shared" si="26"/>
        <v>10127</v>
      </c>
      <c r="EC39" s="30">
        <f t="shared" si="26"/>
        <v>10127</v>
      </c>
      <c r="ED39" s="30">
        <f t="shared" si="26"/>
        <v>10127</v>
      </c>
      <c r="EE39" s="30">
        <f t="shared" si="26"/>
        <v>10127</v>
      </c>
      <c r="EF39" s="30">
        <f t="shared" si="26"/>
        <v>10947</v>
      </c>
    </row>
    <row r="40" spans="1:136">
      <c r="A40" s="10">
        <v>2</v>
      </c>
      <c r="B40" s="30">
        <f t="shared" ref="B40:AG40" si="27">ROUNDUP(B18*0.82,)</f>
        <v>10660</v>
      </c>
      <c r="C40" s="30">
        <f t="shared" si="27"/>
        <v>10660</v>
      </c>
      <c r="D40" s="30">
        <f t="shared" si="27"/>
        <v>10906</v>
      </c>
      <c r="E40" s="30">
        <f t="shared" si="27"/>
        <v>10906</v>
      </c>
      <c r="F40" s="30">
        <f t="shared" si="27"/>
        <v>12628</v>
      </c>
      <c r="G40" s="30">
        <f t="shared" si="27"/>
        <v>12628</v>
      </c>
      <c r="H40" s="30">
        <f t="shared" si="27"/>
        <v>12628</v>
      </c>
      <c r="I40" s="30">
        <f t="shared" si="27"/>
        <v>13694</v>
      </c>
      <c r="J40" s="30">
        <f t="shared" si="27"/>
        <v>13694</v>
      </c>
      <c r="K40" s="30">
        <f t="shared" si="27"/>
        <v>14842</v>
      </c>
      <c r="L40" s="30">
        <f t="shared" si="27"/>
        <v>16974</v>
      </c>
      <c r="M40" s="30">
        <f t="shared" si="27"/>
        <v>15170</v>
      </c>
      <c r="N40" s="30">
        <f t="shared" si="27"/>
        <v>26158</v>
      </c>
      <c r="O40" s="30">
        <f t="shared" si="27"/>
        <v>30094</v>
      </c>
      <c r="P40" s="30">
        <f t="shared" si="27"/>
        <v>36490</v>
      </c>
      <c r="Q40" s="30">
        <f t="shared" si="27"/>
        <v>36490</v>
      </c>
      <c r="R40" s="30">
        <f t="shared" si="27"/>
        <v>35424</v>
      </c>
      <c r="S40" s="30">
        <f t="shared" si="27"/>
        <v>35424</v>
      </c>
      <c r="T40" s="30">
        <f t="shared" si="27"/>
        <v>38540</v>
      </c>
      <c r="U40" s="30">
        <f t="shared" si="27"/>
        <v>38540</v>
      </c>
      <c r="V40" s="30">
        <f t="shared" si="27"/>
        <v>37310</v>
      </c>
      <c r="W40" s="30">
        <f t="shared" si="27"/>
        <v>37310</v>
      </c>
      <c r="X40" s="30">
        <f t="shared" si="27"/>
        <v>34358</v>
      </c>
      <c r="Y40" s="30">
        <f t="shared" si="27"/>
        <v>27716</v>
      </c>
      <c r="Z40" s="30">
        <f t="shared" si="27"/>
        <v>22796</v>
      </c>
      <c r="AA40" s="30">
        <f t="shared" si="27"/>
        <v>22222</v>
      </c>
      <c r="AB40" s="30">
        <f t="shared" si="27"/>
        <v>22222</v>
      </c>
      <c r="AC40" s="30">
        <f t="shared" si="27"/>
        <v>22222</v>
      </c>
      <c r="AD40" s="30">
        <f t="shared" si="27"/>
        <v>21648</v>
      </c>
      <c r="AE40" s="30">
        <f t="shared" si="27"/>
        <v>21648</v>
      </c>
      <c r="AF40" s="30">
        <f t="shared" si="27"/>
        <v>19516</v>
      </c>
      <c r="AG40" s="30">
        <f t="shared" si="27"/>
        <v>19516</v>
      </c>
      <c r="AH40" s="30">
        <f t="shared" ref="AH40:CS40" si="28">ROUNDUP(AH18*0.82,)</f>
        <v>19516</v>
      </c>
      <c r="AI40" s="30">
        <f t="shared" si="28"/>
        <v>19516</v>
      </c>
      <c r="AJ40" s="30">
        <f t="shared" si="28"/>
        <v>21812</v>
      </c>
      <c r="AK40" s="30">
        <f t="shared" si="28"/>
        <v>21812</v>
      </c>
      <c r="AL40" s="30">
        <f t="shared" si="28"/>
        <v>24026</v>
      </c>
      <c r="AM40" s="30">
        <f t="shared" si="28"/>
        <v>24026</v>
      </c>
      <c r="AN40" s="30">
        <f t="shared" si="28"/>
        <v>26486</v>
      </c>
      <c r="AO40" s="30">
        <f t="shared" si="28"/>
        <v>26486</v>
      </c>
      <c r="AP40" s="30">
        <f t="shared" si="28"/>
        <v>24026</v>
      </c>
      <c r="AQ40" s="30">
        <f t="shared" si="28"/>
        <v>24026</v>
      </c>
      <c r="AR40" s="30">
        <f t="shared" si="28"/>
        <v>25256</v>
      </c>
      <c r="AS40" s="30">
        <f t="shared" si="28"/>
        <v>25256</v>
      </c>
      <c r="AT40" s="30">
        <f t="shared" si="28"/>
        <v>25256</v>
      </c>
      <c r="AU40" s="30">
        <f t="shared" si="28"/>
        <v>25256</v>
      </c>
      <c r="AV40" s="30">
        <f t="shared" si="28"/>
        <v>25256</v>
      </c>
      <c r="AW40" s="30">
        <f t="shared" si="28"/>
        <v>25256</v>
      </c>
      <c r="AX40" s="30">
        <f t="shared" si="28"/>
        <v>26486</v>
      </c>
      <c r="AY40" s="30">
        <f t="shared" si="28"/>
        <v>26486</v>
      </c>
      <c r="AZ40" s="30">
        <f t="shared" si="28"/>
        <v>26486</v>
      </c>
      <c r="BA40" s="30">
        <f t="shared" si="28"/>
        <v>24026</v>
      </c>
      <c r="BB40" s="30">
        <f t="shared" si="28"/>
        <v>24026</v>
      </c>
      <c r="BC40" s="30">
        <f t="shared" si="28"/>
        <v>24026</v>
      </c>
      <c r="BD40" s="30">
        <f t="shared" si="28"/>
        <v>24026</v>
      </c>
      <c r="BE40" s="30">
        <f t="shared" si="28"/>
        <v>24026</v>
      </c>
      <c r="BF40" s="30">
        <f t="shared" si="28"/>
        <v>25256</v>
      </c>
      <c r="BG40" s="30">
        <f t="shared" si="28"/>
        <v>25256</v>
      </c>
      <c r="BH40" s="30">
        <f t="shared" si="28"/>
        <v>25256</v>
      </c>
      <c r="BI40" s="30">
        <f t="shared" si="28"/>
        <v>27716</v>
      </c>
      <c r="BJ40" s="30">
        <f t="shared" si="28"/>
        <v>27716</v>
      </c>
      <c r="BK40" s="30">
        <f t="shared" si="28"/>
        <v>27716</v>
      </c>
      <c r="BL40" s="30">
        <f t="shared" si="28"/>
        <v>27716</v>
      </c>
      <c r="BM40" s="30">
        <f t="shared" si="28"/>
        <v>27716</v>
      </c>
      <c r="BN40" s="30">
        <f t="shared" si="28"/>
        <v>27716</v>
      </c>
      <c r="BO40" s="30">
        <f t="shared" si="28"/>
        <v>29684</v>
      </c>
      <c r="BP40" s="30">
        <f t="shared" si="28"/>
        <v>29684</v>
      </c>
      <c r="BQ40" s="30">
        <f t="shared" si="28"/>
        <v>32882</v>
      </c>
      <c r="BR40" s="30">
        <f t="shared" si="28"/>
        <v>34932</v>
      </c>
      <c r="BS40" s="30">
        <f t="shared" si="28"/>
        <v>34932</v>
      </c>
      <c r="BT40" s="30">
        <f t="shared" si="28"/>
        <v>34932</v>
      </c>
      <c r="BU40" s="30">
        <f t="shared" si="28"/>
        <v>34932</v>
      </c>
      <c r="BV40" s="30">
        <f t="shared" si="28"/>
        <v>34932</v>
      </c>
      <c r="BW40" s="30">
        <f t="shared" si="28"/>
        <v>27716</v>
      </c>
      <c r="BX40" s="30">
        <f t="shared" si="28"/>
        <v>24026</v>
      </c>
      <c r="BY40" s="30">
        <f t="shared" si="28"/>
        <v>24026</v>
      </c>
      <c r="BZ40" s="30">
        <f t="shared" si="28"/>
        <v>22796</v>
      </c>
      <c r="CA40" s="30">
        <f t="shared" si="28"/>
        <v>22796</v>
      </c>
      <c r="CB40" s="30">
        <f t="shared" si="28"/>
        <v>22796</v>
      </c>
      <c r="CC40" s="30">
        <f t="shared" si="28"/>
        <v>24026</v>
      </c>
      <c r="CD40" s="30">
        <f t="shared" si="28"/>
        <v>24026</v>
      </c>
      <c r="CE40" s="30">
        <f t="shared" si="28"/>
        <v>24026</v>
      </c>
      <c r="CF40" s="30">
        <f t="shared" si="28"/>
        <v>21074</v>
      </c>
      <c r="CG40" s="30">
        <f t="shared" si="28"/>
        <v>16810</v>
      </c>
      <c r="CH40" s="30">
        <f t="shared" si="28"/>
        <v>16810</v>
      </c>
      <c r="CI40" s="30">
        <f t="shared" si="28"/>
        <v>16810</v>
      </c>
      <c r="CJ40" s="30">
        <f t="shared" si="28"/>
        <v>16810</v>
      </c>
      <c r="CK40" s="30">
        <f t="shared" si="28"/>
        <v>16810</v>
      </c>
      <c r="CL40" s="30">
        <f t="shared" si="28"/>
        <v>16810</v>
      </c>
      <c r="CM40" s="30">
        <f t="shared" si="28"/>
        <v>16810</v>
      </c>
      <c r="CN40" s="30">
        <f t="shared" si="28"/>
        <v>16810</v>
      </c>
      <c r="CO40" s="30">
        <f t="shared" si="28"/>
        <v>16810</v>
      </c>
      <c r="CP40" s="30">
        <f t="shared" si="28"/>
        <v>16236</v>
      </c>
      <c r="CQ40" s="30">
        <f t="shared" si="28"/>
        <v>16236</v>
      </c>
      <c r="CR40" s="30">
        <f t="shared" si="28"/>
        <v>16236</v>
      </c>
      <c r="CS40" s="30">
        <f t="shared" si="28"/>
        <v>15662</v>
      </c>
      <c r="CT40" s="30">
        <f t="shared" ref="CT40:EF40" si="29">ROUNDUP(CT18*0.82,)</f>
        <v>15662</v>
      </c>
      <c r="CU40" s="30">
        <f t="shared" si="29"/>
        <v>15662</v>
      </c>
      <c r="CV40" s="30">
        <f t="shared" si="29"/>
        <v>15662</v>
      </c>
      <c r="CW40" s="30">
        <f t="shared" si="29"/>
        <v>15662</v>
      </c>
      <c r="CX40" s="30">
        <f t="shared" si="29"/>
        <v>15662</v>
      </c>
      <c r="CY40" s="30">
        <f t="shared" si="29"/>
        <v>15662</v>
      </c>
      <c r="CZ40" s="30">
        <f t="shared" si="29"/>
        <v>15088</v>
      </c>
      <c r="DA40" s="30">
        <f t="shared" si="29"/>
        <v>15088</v>
      </c>
      <c r="DB40" s="30">
        <f t="shared" si="29"/>
        <v>15088</v>
      </c>
      <c r="DC40" s="30">
        <f t="shared" si="29"/>
        <v>13530</v>
      </c>
      <c r="DD40" s="30">
        <f t="shared" si="29"/>
        <v>13530</v>
      </c>
      <c r="DE40" s="30">
        <f t="shared" si="29"/>
        <v>13530</v>
      </c>
      <c r="DF40" s="30">
        <f t="shared" si="29"/>
        <v>13530</v>
      </c>
      <c r="DG40" s="30">
        <f t="shared" si="29"/>
        <v>13530</v>
      </c>
      <c r="DH40" s="30">
        <f t="shared" si="29"/>
        <v>13120</v>
      </c>
      <c r="DI40" s="30">
        <f t="shared" si="29"/>
        <v>13120</v>
      </c>
      <c r="DJ40" s="30">
        <f t="shared" si="29"/>
        <v>13120</v>
      </c>
      <c r="DK40" s="30">
        <f t="shared" si="29"/>
        <v>13120</v>
      </c>
      <c r="DL40" s="30">
        <f t="shared" si="29"/>
        <v>13120</v>
      </c>
      <c r="DM40" s="30">
        <f t="shared" si="29"/>
        <v>13120</v>
      </c>
      <c r="DN40" s="30">
        <f t="shared" si="29"/>
        <v>11480</v>
      </c>
      <c r="DO40" s="30">
        <f t="shared" si="29"/>
        <v>11480</v>
      </c>
      <c r="DP40" s="30">
        <f t="shared" si="29"/>
        <v>11480</v>
      </c>
      <c r="DQ40" s="30">
        <f t="shared" si="29"/>
        <v>11480</v>
      </c>
      <c r="DR40" s="30">
        <f t="shared" si="29"/>
        <v>11480</v>
      </c>
      <c r="DS40" s="30">
        <f t="shared" si="29"/>
        <v>11890</v>
      </c>
      <c r="DT40" s="30">
        <f t="shared" si="29"/>
        <v>11890</v>
      </c>
      <c r="DU40" s="30">
        <f t="shared" si="29"/>
        <v>11480</v>
      </c>
      <c r="DV40" s="30">
        <f t="shared" si="29"/>
        <v>11480</v>
      </c>
      <c r="DW40" s="30">
        <f t="shared" si="29"/>
        <v>11480</v>
      </c>
      <c r="DX40" s="30">
        <f t="shared" si="29"/>
        <v>11480</v>
      </c>
      <c r="DY40" s="30">
        <f t="shared" si="29"/>
        <v>11480</v>
      </c>
      <c r="DZ40" s="30">
        <f t="shared" si="29"/>
        <v>11890</v>
      </c>
      <c r="EA40" s="30">
        <f t="shared" si="29"/>
        <v>11890</v>
      </c>
      <c r="EB40" s="30">
        <f t="shared" si="29"/>
        <v>11480</v>
      </c>
      <c r="EC40" s="30">
        <f t="shared" si="29"/>
        <v>11480</v>
      </c>
      <c r="ED40" s="30">
        <f t="shared" si="29"/>
        <v>11480</v>
      </c>
      <c r="EE40" s="30">
        <f t="shared" si="29"/>
        <v>11480</v>
      </c>
      <c r="EF40" s="30">
        <f t="shared" si="29"/>
        <v>12300</v>
      </c>
    </row>
    <row r="41" spans="1:136">
      <c r="A41" s="34" t="s">
        <v>8</v>
      </c>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row>
    <row r="42" spans="1:136">
      <c r="A42" s="10">
        <v>1</v>
      </c>
      <c r="B42" s="30">
        <f t="shared" ref="B42:AG42" si="30">ROUNDUP(B20*0.82,)</f>
        <v>11890</v>
      </c>
      <c r="C42" s="30">
        <f t="shared" si="30"/>
        <v>11890</v>
      </c>
      <c r="D42" s="30">
        <f t="shared" si="30"/>
        <v>12136</v>
      </c>
      <c r="E42" s="30">
        <f t="shared" si="30"/>
        <v>12136</v>
      </c>
      <c r="F42" s="30">
        <f t="shared" si="30"/>
        <v>13858</v>
      </c>
      <c r="G42" s="30">
        <f t="shared" si="30"/>
        <v>13858</v>
      </c>
      <c r="H42" s="30">
        <f t="shared" si="30"/>
        <v>13858</v>
      </c>
      <c r="I42" s="30">
        <f t="shared" si="30"/>
        <v>14924</v>
      </c>
      <c r="J42" s="30">
        <f t="shared" si="30"/>
        <v>14924</v>
      </c>
      <c r="K42" s="30">
        <f t="shared" si="30"/>
        <v>16072</v>
      </c>
      <c r="L42" s="30">
        <f t="shared" si="30"/>
        <v>18204</v>
      </c>
      <c r="M42" s="30">
        <f t="shared" si="30"/>
        <v>16400</v>
      </c>
      <c r="N42" s="30">
        <f t="shared" si="30"/>
        <v>25748</v>
      </c>
      <c r="O42" s="30">
        <f t="shared" si="30"/>
        <v>29684</v>
      </c>
      <c r="P42" s="30">
        <f t="shared" si="30"/>
        <v>36080</v>
      </c>
      <c r="Q42" s="30">
        <f t="shared" si="30"/>
        <v>36080</v>
      </c>
      <c r="R42" s="30">
        <f t="shared" si="30"/>
        <v>35014</v>
      </c>
      <c r="S42" s="30">
        <f t="shared" si="30"/>
        <v>35014</v>
      </c>
      <c r="T42" s="30">
        <f t="shared" si="30"/>
        <v>38130</v>
      </c>
      <c r="U42" s="30">
        <f t="shared" si="30"/>
        <v>38130</v>
      </c>
      <c r="V42" s="30">
        <f t="shared" si="30"/>
        <v>36900</v>
      </c>
      <c r="W42" s="30">
        <f t="shared" si="30"/>
        <v>36900</v>
      </c>
      <c r="X42" s="30">
        <f t="shared" si="30"/>
        <v>33948</v>
      </c>
      <c r="Y42" s="30">
        <f t="shared" si="30"/>
        <v>27429</v>
      </c>
      <c r="Z42" s="30">
        <f t="shared" si="30"/>
        <v>22509</v>
      </c>
      <c r="AA42" s="30">
        <f t="shared" si="30"/>
        <v>21935</v>
      </c>
      <c r="AB42" s="30">
        <f t="shared" si="30"/>
        <v>21935</v>
      </c>
      <c r="AC42" s="30">
        <f t="shared" si="30"/>
        <v>21935</v>
      </c>
      <c r="AD42" s="30">
        <f t="shared" si="30"/>
        <v>21361</v>
      </c>
      <c r="AE42" s="30">
        <f t="shared" si="30"/>
        <v>21361</v>
      </c>
      <c r="AF42" s="30">
        <f t="shared" si="30"/>
        <v>19229</v>
      </c>
      <c r="AG42" s="30">
        <f t="shared" si="30"/>
        <v>19229</v>
      </c>
      <c r="AH42" s="30">
        <f t="shared" ref="AH42:CS42" si="31">ROUNDUP(AH20*0.82,)</f>
        <v>19229</v>
      </c>
      <c r="AI42" s="30">
        <f t="shared" si="31"/>
        <v>19229</v>
      </c>
      <c r="AJ42" s="30">
        <f t="shared" si="31"/>
        <v>21525</v>
      </c>
      <c r="AK42" s="30">
        <f t="shared" si="31"/>
        <v>21525</v>
      </c>
      <c r="AL42" s="30">
        <f t="shared" si="31"/>
        <v>23739</v>
      </c>
      <c r="AM42" s="30">
        <f t="shared" si="31"/>
        <v>23739</v>
      </c>
      <c r="AN42" s="30">
        <f t="shared" si="31"/>
        <v>26199</v>
      </c>
      <c r="AO42" s="30">
        <f t="shared" si="31"/>
        <v>26199</v>
      </c>
      <c r="AP42" s="30">
        <f t="shared" si="31"/>
        <v>23739</v>
      </c>
      <c r="AQ42" s="30">
        <f t="shared" si="31"/>
        <v>23739</v>
      </c>
      <c r="AR42" s="30">
        <f t="shared" si="31"/>
        <v>24969</v>
      </c>
      <c r="AS42" s="30">
        <f t="shared" si="31"/>
        <v>24969</v>
      </c>
      <c r="AT42" s="30">
        <f t="shared" si="31"/>
        <v>24969</v>
      </c>
      <c r="AU42" s="30">
        <f t="shared" si="31"/>
        <v>24969</v>
      </c>
      <c r="AV42" s="30">
        <f t="shared" si="31"/>
        <v>24969</v>
      </c>
      <c r="AW42" s="30">
        <f t="shared" si="31"/>
        <v>24969</v>
      </c>
      <c r="AX42" s="30">
        <f t="shared" si="31"/>
        <v>26199</v>
      </c>
      <c r="AY42" s="30">
        <f t="shared" si="31"/>
        <v>26199</v>
      </c>
      <c r="AZ42" s="30">
        <f t="shared" si="31"/>
        <v>26199</v>
      </c>
      <c r="BA42" s="30">
        <f t="shared" si="31"/>
        <v>23739</v>
      </c>
      <c r="BB42" s="30">
        <f t="shared" si="31"/>
        <v>23739</v>
      </c>
      <c r="BC42" s="30">
        <f t="shared" si="31"/>
        <v>23739</v>
      </c>
      <c r="BD42" s="30">
        <f t="shared" si="31"/>
        <v>23739</v>
      </c>
      <c r="BE42" s="30">
        <f t="shared" si="31"/>
        <v>23739</v>
      </c>
      <c r="BF42" s="30">
        <f t="shared" si="31"/>
        <v>24969</v>
      </c>
      <c r="BG42" s="30">
        <f t="shared" si="31"/>
        <v>24969</v>
      </c>
      <c r="BH42" s="30">
        <f t="shared" si="31"/>
        <v>24969</v>
      </c>
      <c r="BI42" s="30">
        <f t="shared" si="31"/>
        <v>27429</v>
      </c>
      <c r="BJ42" s="30">
        <f t="shared" si="31"/>
        <v>27429</v>
      </c>
      <c r="BK42" s="30">
        <f t="shared" si="31"/>
        <v>27429</v>
      </c>
      <c r="BL42" s="30">
        <f t="shared" si="31"/>
        <v>27429</v>
      </c>
      <c r="BM42" s="30">
        <f t="shared" si="31"/>
        <v>27429</v>
      </c>
      <c r="BN42" s="30">
        <f t="shared" si="31"/>
        <v>27429</v>
      </c>
      <c r="BO42" s="30">
        <f t="shared" si="31"/>
        <v>29397</v>
      </c>
      <c r="BP42" s="30">
        <f t="shared" si="31"/>
        <v>29397</v>
      </c>
      <c r="BQ42" s="30">
        <f t="shared" si="31"/>
        <v>32595</v>
      </c>
      <c r="BR42" s="30">
        <f t="shared" si="31"/>
        <v>34645</v>
      </c>
      <c r="BS42" s="30">
        <f t="shared" si="31"/>
        <v>34645</v>
      </c>
      <c r="BT42" s="30">
        <f t="shared" si="31"/>
        <v>34645</v>
      </c>
      <c r="BU42" s="30">
        <f t="shared" si="31"/>
        <v>34645</v>
      </c>
      <c r="BV42" s="30">
        <f t="shared" si="31"/>
        <v>34645</v>
      </c>
      <c r="BW42" s="30">
        <f t="shared" si="31"/>
        <v>27429</v>
      </c>
      <c r="BX42" s="30">
        <f t="shared" si="31"/>
        <v>23739</v>
      </c>
      <c r="BY42" s="30">
        <f t="shared" si="31"/>
        <v>23739</v>
      </c>
      <c r="BZ42" s="30">
        <f t="shared" si="31"/>
        <v>22509</v>
      </c>
      <c r="CA42" s="30">
        <f t="shared" si="31"/>
        <v>22509</v>
      </c>
      <c r="CB42" s="30">
        <f t="shared" si="31"/>
        <v>22509</v>
      </c>
      <c r="CC42" s="30">
        <f t="shared" si="31"/>
        <v>23739</v>
      </c>
      <c r="CD42" s="30">
        <f t="shared" si="31"/>
        <v>23739</v>
      </c>
      <c r="CE42" s="30">
        <f t="shared" si="31"/>
        <v>23739</v>
      </c>
      <c r="CF42" s="30">
        <f t="shared" si="31"/>
        <v>20787</v>
      </c>
      <c r="CG42" s="30">
        <f t="shared" si="31"/>
        <v>16933</v>
      </c>
      <c r="CH42" s="30">
        <f t="shared" si="31"/>
        <v>16933</v>
      </c>
      <c r="CI42" s="30">
        <f t="shared" si="31"/>
        <v>16933</v>
      </c>
      <c r="CJ42" s="30">
        <f t="shared" si="31"/>
        <v>16933</v>
      </c>
      <c r="CK42" s="30">
        <f t="shared" si="31"/>
        <v>16933</v>
      </c>
      <c r="CL42" s="30">
        <f t="shared" si="31"/>
        <v>16933</v>
      </c>
      <c r="CM42" s="30">
        <f t="shared" si="31"/>
        <v>16933</v>
      </c>
      <c r="CN42" s="30">
        <f t="shared" si="31"/>
        <v>16933</v>
      </c>
      <c r="CO42" s="30">
        <f t="shared" si="31"/>
        <v>16933</v>
      </c>
      <c r="CP42" s="30">
        <f t="shared" si="31"/>
        <v>16359</v>
      </c>
      <c r="CQ42" s="30">
        <f t="shared" si="31"/>
        <v>16359</v>
      </c>
      <c r="CR42" s="30">
        <f t="shared" si="31"/>
        <v>16359</v>
      </c>
      <c r="CS42" s="30">
        <f t="shared" si="31"/>
        <v>15785</v>
      </c>
      <c r="CT42" s="30">
        <f t="shared" ref="CT42:EF42" si="32">ROUNDUP(CT20*0.82,)</f>
        <v>15785</v>
      </c>
      <c r="CU42" s="30">
        <f t="shared" si="32"/>
        <v>15785</v>
      </c>
      <c r="CV42" s="30">
        <f t="shared" si="32"/>
        <v>15785</v>
      </c>
      <c r="CW42" s="30">
        <f t="shared" si="32"/>
        <v>15785</v>
      </c>
      <c r="CX42" s="30">
        <f t="shared" si="32"/>
        <v>15785</v>
      </c>
      <c r="CY42" s="30">
        <f t="shared" si="32"/>
        <v>15785</v>
      </c>
      <c r="CZ42" s="30">
        <f t="shared" si="32"/>
        <v>15211</v>
      </c>
      <c r="DA42" s="30">
        <f t="shared" si="32"/>
        <v>15211</v>
      </c>
      <c r="DB42" s="30">
        <f t="shared" si="32"/>
        <v>15211</v>
      </c>
      <c r="DC42" s="30">
        <f t="shared" si="32"/>
        <v>14637</v>
      </c>
      <c r="DD42" s="30">
        <f t="shared" si="32"/>
        <v>14637</v>
      </c>
      <c r="DE42" s="30">
        <f t="shared" si="32"/>
        <v>14637</v>
      </c>
      <c r="DF42" s="30">
        <f t="shared" si="32"/>
        <v>14637</v>
      </c>
      <c r="DG42" s="30">
        <f t="shared" si="32"/>
        <v>14637</v>
      </c>
      <c r="DH42" s="30">
        <f t="shared" si="32"/>
        <v>14227</v>
      </c>
      <c r="DI42" s="30">
        <f t="shared" si="32"/>
        <v>14227</v>
      </c>
      <c r="DJ42" s="30">
        <f t="shared" si="32"/>
        <v>14227</v>
      </c>
      <c r="DK42" s="30">
        <f t="shared" si="32"/>
        <v>14227</v>
      </c>
      <c r="DL42" s="30">
        <f t="shared" si="32"/>
        <v>14227</v>
      </c>
      <c r="DM42" s="30">
        <f t="shared" si="32"/>
        <v>14227</v>
      </c>
      <c r="DN42" s="30">
        <f t="shared" si="32"/>
        <v>12587</v>
      </c>
      <c r="DO42" s="30">
        <f t="shared" si="32"/>
        <v>12587</v>
      </c>
      <c r="DP42" s="30">
        <f t="shared" si="32"/>
        <v>12587</v>
      </c>
      <c r="DQ42" s="30">
        <f t="shared" si="32"/>
        <v>12587</v>
      </c>
      <c r="DR42" s="30">
        <f t="shared" si="32"/>
        <v>12587</v>
      </c>
      <c r="DS42" s="30">
        <f t="shared" si="32"/>
        <v>12997</v>
      </c>
      <c r="DT42" s="30">
        <f t="shared" si="32"/>
        <v>12997</v>
      </c>
      <c r="DU42" s="30">
        <f t="shared" si="32"/>
        <v>12587</v>
      </c>
      <c r="DV42" s="30">
        <f t="shared" si="32"/>
        <v>12587</v>
      </c>
      <c r="DW42" s="30">
        <f t="shared" si="32"/>
        <v>12587</v>
      </c>
      <c r="DX42" s="30">
        <f t="shared" si="32"/>
        <v>12587</v>
      </c>
      <c r="DY42" s="30">
        <f t="shared" si="32"/>
        <v>12587</v>
      </c>
      <c r="DZ42" s="30">
        <f t="shared" si="32"/>
        <v>12997</v>
      </c>
      <c r="EA42" s="30">
        <f t="shared" si="32"/>
        <v>12997</v>
      </c>
      <c r="EB42" s="30">
        <f t="shared" si="32"/>
        <v>12587</v>
      </c>
      <c r="EC42" s="30">
        <f t="shared" si="32"/>
        <v>12587</v>
      </c>
      <c r="ED42" s="30">
        <f t="shared" si="32"/>
        <v>12587</v>
      </c>
      <c r="EE42" s="30">
        <f t="shared" si="32"/>
        <v>12587</v>
      </c>
      <c r="EF42" s="30">
        <f t="shared" si="32"/>
        <v>13407</v>
      </c>
    </row>
    <row r="43" spans="1:136">
      <c r="A43" s="10">
        <v>2</v>
      </c>
      <c r="B43" s="30">
        <f t="shared" ref="B43:AG43" si="33">ROUNDUP(B21*0.82,)</f>
        <v>13120</v>
      </c>
      <c r="C43" s="30">
        <f t="shared" si="33"/>
        <v>13120</v>
      </c>
      <c r="D43" s="30">
        <f t="shared" si="33"/>
        <v>13366</v>
      </c>
      <c r="E43" s="30">
        <f t="shared" si="33"/>
        <v>13366</v>
      </c>
      <c r="F43" s="30">
        <f t="shared" si="33"/>
        <v>15088</v>
      </c>
      <c r="G43" s="30">
        <f t="shared" si="33"/>
        <v>15088</v>
      </c>
      <c r="H43" s="30">
        <f t="shared" si="33"/>
        <v>15088</v>
      </c>
      <c r="I43" s="30">
        <f t="shared" si="33"/>
        <v>16154</v>
      </c>
      <c r="J43" s="30">
        <f t="shared" si="33"/>
        <v>16154</v>
      </c>
      <c r="K43" s="30">
        <f t="shared" si="33"/>
        <v>17302</v>
      </c>
      <c r="L43" s="30">
        <f t="shared" si="33"/>
        <v>19434</v>
      </c>
      <c r="M43" s="30">
        <f t="shared" si="33"/>
        <v>17630</v>
      </c>
      <c r="N43" s="30">
        <f t="shared" si="33"/>
        <v>27388</v>
      </c>
      <c r="O43" s="30">
        <f t="shared" si="33"/>
        <v>31324</v>
      </c>
      <c r="P43" s="30">
        <f t="shared" si="33"/>
        <v>37720</v>
      </c>
      <c r="Q43" s="30">
        <f t="shared" si="33"/>
        <v>37720</v>
      </c>
      <c r="R43" s="30">
        <f t="shared" si="33"/>
        <v>36654</v>
      </c>
      <c r="S43" s="30">
        <f t="shared" si="33"/>
        <v>36654</v>
      </c>
      <c r="T43" s="30">
        <f t="shared" si="33"/>
        <v>39770</v>
      </c>
      <c r="U43" s="30">
        <f t="shared" si="33"/>
        <v>39770</v>
      </c>
      <c r="V43" s="30">
        <f t="shared" si="33"/>
        <v>38540</v>
      </c>
      <c r="W43" s="30">
        <f t="shared" si="33"/>
        <v>38540</v>
      </c>
      <c r="X43" s="30">
        <f t="shared" si="33"/>
        <v>35588</v>
      </c>
      <c r="Y43" s="30">
        <f t="shared" si="33"/>
        <v>28946</v>
      </c>
      <c r="Z43" s="30">
        <f t="shared" si="33"/>
        <v>24026</v>
      </c>
      <c r="AA43" s="30">
        <f t="shared" si="33"/>
        <v>23452</v>
      </c>
      <c r="AB43" s="30">
        <f t="shared" si="33"/>
        <v>23452</v>
      </c>
      <c r="AC43" s="30">
        <f t="shared" si="33"/>
        <v>23452</v>
      </c>
      <c r="AD43" s="30">
        <f t="shared" si="33"/>
        <v>22878</v>
      </c>
      <c r="AE43" s="30">
        <f t="shared" si="33"/>
        <v>22878</v>
      </c>
      <c r="AF43" s="30">
        <f t="shared" si="33"/>
        <v>20746</v>
      </c>
      <c r="AG43" s="30">
        <f t="shared" si="33"/>
        <v>20746</v>
      </c>
      <c r="AH43" s="30">
        <f t="shared" ref="AH43:CS43" si="34">ROUNDUP(AH21*0.82,)</f>
        <v>20746</v>
      </c>
      <c r="AI43" s="30">
        <f t="shared" si="34"/>
        <v>20746</v>
      </c>
      <c r="AJ43" s="30">
        <f t="shared" si="34"/>
        <v>23042</v>
      </c>
      <c r="AK43" s="30">
        <f t="shared" si="34"/>
        <v>23042</v>
      </c>
      <c r="AL43" s="30">
        <f t="shared" si="34"/>
        <v>25256</v>
      </c>
      <c r="AM43" s="30">
        <f t="shared" si="34"/>
        <v>25256</v>
      </c>
      <c r="AN43" s="30">
        <f t="shared" si="34"/>
        <v>27716</v>
      </c>
      <c r="AO43" s="30">
        <f t="shared" si="34"/>
        <v>27716</v>
      </c>
      <c r="AP43" s="30">
        <f t="shared" si="34"/>
        <v>25256</v>
      </c>
      <c r="AQ43" s="30">
        <f t="shared" si="34"/>
        <v>25256</v>
      </c>
      <c r="AR43" s="30">
        <f t="shared" si="34"/>
        <v>26486</v>
      </c>
      <c r="AS43" s="30">
        <f t="shared" si="34"/>
        <v>26486</v>
      </c>
      <c r="AT43" s="30">
        <f t="shared" si="34"/>
        <v>26486</v>
      </c>
      <c r="AU43" s="30">
        <f t="shared" si="34"/>
        <v>26486</v>
      </c>
      <c r="AV43" s="30">
        <f t="shared" si="34"/>
        <v>26486</v>
      </c>
      <c r="AW43" s="30">
        <f t="shared" si="34"/>
        <v>26486</v>
      </c>
      <c r="AX43" s="30">
        <f t="shared" si="34"/>
        <v>27716</v>
      </c>
      <c r="AY43" s="30">
        <f t="shared" si="34"/>
        <v>27716</v>
      </c>
      <c r="AZ43" s="30">
        <f t="shared" si="34"/>
        <v>27716</v>
      </c>
      <c r="BA43" s="30">
        <f t="shared" si="34"/>
        <v>25256</v>
      </c>
      <c r="BB43" s="30">
        <f t="shared" si="34"/>
        <v>25256</v>
      </c>
      <c r="BC43" s="30">
        <f t="shared" si="34"/>
        <v>25256</v>
      </c>
      <c r="BD43" s="30">
        <f t="shared" si="34"/>
        <v>25256</v>
      </c>
      <c r="BE43" s="30">
        <f t="shared" si="34"/>
        <v>25256</v>
      </c>
      <c r="BF43" s="30">
        <f t="shared" si="34"/>
        <v>26486</v>
      </c>
      <c r="BG43" s="30">
        <f t="shared" si="34"/>
        <v>26486</v>
      </c>
      <c r="BH43" s="30">
        <f t="shared" si="34"/>
        <v>26486</v>
      </c>
      <c r="BI43" s="30">
        <f t="shared" si="34"/>
        <v>28946</v>
      </c>
      <c r="BJ43" s="30">
        <f t="shared" si="34"/>
        <v>28946</v>
      </c>
      <c r="BK43" s="30">
        <f t="shared" si="34"/>
        <v>28946</v>
      </c>
      <c r="BL43" s="30">
        <f t="shared" si="34"/>
        <v>28946</v>
      </c>
      <c r="BM43" s="30">
        <f t="shared" si="34"/>
        <v>28946</v>
      </c>
      <c r="BN43" s="30">
        <f t="shared" si="34"/>
        <v>28946</v>
      </c>
      <c r="BO43" s="30">
        <f t="shared" si="34"/>
        <v>30914</v>
      </c>
      <c r="BP43" s="30">
        <f t="shared" si="34"/>
        <v>30914</v>
      </c>
      <c r="BQ43" s="30">
        <f t="shared" si="34"/>
        <v>34112</v>
      </c>
      <c r="BR43" s="30">
        <f t="shared" si="34"/>
        <v>36162</v>
      </c>
      <c r="BS43" s="30">
        <f t="shared" si="34"/>
        <v>36162</v>
      </c>
      <c r="BT43" s="30">
        <f t="shared" si="34"/>
        <v>36162</v>
      </c>
      <c r="BU43" s="30">
        <f t="shared" si="34"/>
        <v>36162</v>
      </c>
      <c r="BV43" s="30">
        <f t="shared" si="34"/>
        <v>36162</v>
      </c>
      <c r="BW43" s="30">
        <f t="shared" si="34"/>
        <v>28946</v>
      </c>
      <c r="BX43" s="30">
        <f t="shared" si="34"/>
        <v>25256</v>
      </c>
      <c r="BY43" s="30">
        <f t="shared" si="34"/>
        <v>25256</v>
      </c>
      <c r="BZ43" s="30">
        <f t="shared" si="34"/>
        <v>24026</v>
      </c>
      <c r="CA43" s="30">
        <f t="shared" si="34"/>
        <v>24026</v>
      </c>
      <c r="CB43" s="30">
        <f t="shared" si="34"/>
        <v>24026</v>
      </c>
      <c r="CC43" s="30">
        <f t="shared" si="34"/>
        <v>25256</v>
      </c>
      <c r="CD43" s="30">
        <f t="shared" si="34"/>
        <v>25256</v>
      </c>
      <c r="CE43" s="30">
        <f t="shared" si="34"/>
        <v>25256</v>
      </c>
      <c r="CF43" s="30">
        <f t="shared" si="34"/>
        <v>22304</v>
      </c>
      <c r="CG43" s="30">
        <f t="shared" si="34"/>
        <v>18450</v>
      </c>
      <c r="CH43" s="30">
        <f t="shared" si="34"/>
        <v>18450</v>
      </c>
      <c r="CI43" s="30">
        <f t="shared" si="34"/>
        <v>18450</v>
      </c>
      <c r="CJ43" s="30">
        <f t="shared" si="34"/>
        <v>18450</v>
      </c>
      <c r="CK43" s="30">
        <f t="shared" si="34"/>
        <v>18450</v>
      </c>
      <c r="CL43" s="30">
        <f t="shared" si="34"/>
        <v>18450</v>
      </c>
      <c r="CM43" s="30">
        <f t="shared" si="34"/>
        <v>18450</v>
      </c>
      <c r="CN43" s="30">
        <f t="shared" si="34"/>
        <v>18450</v>
      </c>
      <c r="CO43" s="30">
        <f t="shared" si="34"/>
        <v>18450</v>
      </c>
      <c r="CP43" s="30">
        <f t="shared" si="34"/>
        <v>17876</v>
      </c>
      <c r="CQ43" s="30">
        <f t="shared" si="34"/>
        <v>17876</v>
      </c>
      <c r="CR43" s="30">
        <f t="shared" si="34"/>
        <v>17876</v>
      </c>
      <c r="CS43" s="30">
        <f t="shared" si="34"/>
        <v>17302</v>
      </c>
      <c r="CT43" s="30">
        <f t="shared" ref="CT43:EF43" si="35">ROUNDUP(CT21*0.82,)</f>
        <v>17302</v>
      </c>
      <c r="CU43" s="30">
        <f t="shared" si="35"/>
        <v>17302</v>
      </c>
      <c r="CV43" s="30">
        <f t="shared" si="35"/>
        <v>17302</v>
      </c>
      <c r="CW43" s="30">
        <f t="shared" si="35"/>
        <v>17302</v>
      </c>
      <c r="CX43" s="30">
        <f t="shared" si="35"/>
        <v>17302</v>
      </c>
      <c r="CY43" s="30">
        <f t="shared" si="35"/>
        <v>17302</v>
      </c>
      <c r="CZ43" s="30">
        <f t="shared" si="35"/>
        <v>16728</v>
      </c>
      <c r="DA43" s="30">
        <f t="shared" si="35"/>
        <v>16728</v>
      </c>
      <c r="DB43" s="30">
        <f t="shared" si="35"/>
        <v>16728</v>
      </c>
      <c r="DC43" s="30">
        <f t="shared" si="35"/>
        <v>15990</v>
      </c>
      <c r="DD43" s="30">
        <f t="shared" si="35"/>
        <v>15990</v>
      </c>
      <c r="DE43" s="30">
        <f t="shared" si="35"/>
        <v>15990</v>
      </c>
      <c r="DF43" s="30">
        <f t="shared" si="35"/>
        <v>15990</v>
      </c>
      <c r="DG43" s="30">
        <f t="shared" si="35"/>
        <v>15990</v>
      </c>
      <c r="DH43" s="30">
        <f t="shared" si="35"/>
        <v>15580</v>
      </c>
      <c r="DI43" s="30">
        <f t="shared" si="35"/>
        <v>15580</v>
      </c>
      <c r="DJ43" s="30">
        <f t="shared" si="35"/>
        <v>15580</v>
      </c>
      <c r="DK43" s="30">
        <f t="shared" si="35"/>
        <v>15580</v>
      </c>
      <c r="DL43" s="30">
        <f t="shared" si="35"/>
        <v>15580</v>
      </c>
      <c r="DM43" s="30">
        <f t="shared" si="35"/>
        <v>15580</v>
      </c>
      <c r="DN43" s="30">
        <f t="shared" si="35"/>
        <v>13940</v>
      </c>
      <c r="DO43" s="30">
        <f t="shared" si="35"/>
        <v>13940</v>
      </c>
      <c r="DP43" s="30">
        <f t="shared" si="35"/>
        <v>13940</v>
      </c>
      <c r="DQ43" s="30">
        <f t="shared" si="35"/>
        <v>13940</v>
      </c>
      <c r="DR43" s="30">
        <f t="shared" si="35"/>
        <v>13940</v>
      </c>
      <c r="DS43" s="30">
        <f t="shared" si="35"/>
        <v>14350</v>
      </c>
      <c r="DT43" s="30">
        <f t="shared" si="35"/>
        <v>14350</v>
      </c>
      <c r="DU43" s="30">
        <f t="shared" si="35"/>
        <v>13940</v>
      </c>
      <c r="DV43" s="30">
        <f t="shared" si="35"/>
        <v>13940</v>
      </c>
      <c r="DW43" s="30">
        <f t="shared" si="35"/>
        <v>13940</v>
      </c>
      <c r="DX43" s="30">
        <f t="shared" si="35"/>
        <v>13940</v>
      </c>
      <c r="DY43" s="30">
        <f t="shared" si="35"/>
        <v>13940</v>
      </c>
      <c r="DZ43" s="30">
        <f t="shared" si="35"/>
        <v>14350</v>
      </c>
      <c r="EA43" s="30">
        <f t="shared" si="35"/>
        <v>14350</v>
      </c>
      <c r="EB43" s="30">
        <f t="shared" si="35"/>
        <v>13940</v>
      </c>
      <c r="EC43" s="30">
        <f t="shared" si="35"/>
        <v>13940</v>
      </c>
      <c r="ED43" s="30">
        <f t="shared" si="35"/>
        <v>13940</v>
      </c>
      <c r="EE43" s="30">
        <f t="shared" si="35"/>
        <v>13940</v>
      </c>
      <c r="EF43" s="30">
        <f t="shared" si="35"/>
        <v>14760</v>
      </c>
    </row>
    <row r="44" spans="1:136">
      <c r="A44" s="35" t="s">
        <v>9</v>
      </c>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row>
    <row r="45" spans="1:136">
      <c r="A45" s="17" t="s">
        <v>10</v>
      </c>
      <c r="B45" s="30">
        <f t="shared" ref="B45:AG45" si="36">ROUNDUP(B23*0.82,)</f>
        <v>43870</v>
      </c>
      <c r="C45" s="30">
        <f t="shared" si="36"/>
        <v>43870</v>
      </c>
      <c r="D45" s="30">
        <f t="shared" si="36"/>
        <v>44116</v>
      </c>
      <c r="E45" s="30">
        <f t="shared" si="36"/>
        <v>44116</v>
      </c>
      <c r="F45" s="30">
        <f t="shared" si="36"/>
        <v>45838</v>
      </c>
      <c r="G45" s="30">
        <f t="shared" si="36"/>
        <v>45838</v>
      </c>
      <c r="H45" s="30">
        <f t="shared" si="36"/>
        <v>45838</v>
      </c>
      <c r="I45" s="30">
        <f t="shared" si="36"/>
        <v>46904</v>
      </c>
      <c r="J45" s="30">
        <f t="shared" si="36"/>
        <v>46904</v>
      </c>
      <c r="K45" s="30">
        <f t="shared" si="36"/>
        <v>48052</v>
      </c>
      <c r="L45" s="30">
        <f t="shared" si="36"/>
        <v>50184</v>
      </c>
      <c r="M45" s="30">
        <f t="shared" si="36"/>
        <v>48380</v>
      </c>
      <c r="N45" s="30">
        <f t="shared" si="36"/>
        <v>95038</v>
      </c>
      <c r="O45" s="30">
        <f t="shared" si="36"/>
        <v>98974</v>
      </c>
      <c r="P45" s="30">
        <f t="shared" si="36"/>
        <v>105370</v>
      </c>
      <c r="Q45" s="30">
        <f t="shared" si="36"/>
        <v>105370</v>
      </c>
      <c r="R45" s="30">
        <f t="shared" si="36"/>
        <v>104304</v>
      </c>
      <c r="S45" s="30">
        <f t="shared" si="36"/>
        <v>104304</v>
      </c>
      <c r="T45" s="30">
        <f t="shared" si="36"/>
        <v>107420</v>
      </c>
      <c r="U45" s="30">
        <f t="shared" si="36"/>
        <v>107420</v>
      </c>
      <c r="V45" s="30">
        <f t="shared" si="36"/>
        <v>106190</v>
      </c>
      <c r="W45" s="30">
        <f t="shared" si="36"/>
        <v>106190</v>
      </c>
      <c r="X45" s="30">
        <f t="shared" si="36"/>
        <v>103238</v>
      </c>
      <c r="Y45" s="30">
        <f t="shared" si="36"/>
        <v>72529</v>
      </c>
      <c r="Z45" s="30">
        <f t="shared" si="36"/>
        <v>67609</v>
      </c>
      <c r="AA45" s="30">
        <f t="shared" si="36"/>
        <v>67035</v>
      </c>
      <c r="AB45" s="30">
        <f t="shared" si="36"/>
        <v>67035</v>
      </c>
      <c r="AC45" s="30">
        <f t="shared" si="36"/>
        <v>67035</v>
      </c>
      <c r="AD45" s="30">
        <f t="shared" si="36"/>
        <v>66461</v>
      </c>
      <c r="AE45" s="30">
        <f t="shared" si="36"/>
        <v>66461</v>
      </c>
      <c r="AF45" s="30">
        <f t="shared" si="36"/>
        <v>64329</v>
      </c>
      <c r="AG45" s="30">
        <f t="shared" si="36"/>
        <v>64329</v>
      </c>
      <c r="AH45" s="30">
        <f t="shared" ref="AH45:CS45" si="37">ROUNDUP(AH23*0.82,)</f>
        <v>64329</v>
      </c>
      <c r="AI45" s="30">
        <f t="shared" si="37"/>
        <v>64329</v>
      </c>
      <c r="AJ45" s="30">
        <f t="shared" si="37"/>
        <v>66625</v>
      </c>
      <c r="AK45" s="30">
        <f t="shared" si="37"/>
        <v>66625</v>
      </c>
      <c r="AL45" s="30">
        <f t="shared" si="37"/>
        <v>68839</v>
      </c>
      <c r="AM45" s="30">
        <f t="shared" si="37"/>
        <v>68839</v>
      </c>
      <c r="AN45" s="30">
        <f t="shared" si="37"/>
        <v>71299</v>
      </c>
      <c r="AO45" s="30">
        <f t="shared" si="37"/>
        <v>71299</v>
      </c>
      <c r="AP45" s="30">
        <f t="shared" si="37"/>
        <v>68839</v>
      </c>
      <c r="AQ45" s="30">
        <f t="shared" si="37"/>
        <v>68839</v>
      </c>
      <c r="AR45" s="30">
        <f t="shared" si="37"/>
        <v>70069</v>
      </c>
      <c r="AS45" s="30">
        <f t="shared" si="37"/>
        <v>70069</v>
      </c>
      <c r="AT45" s="30">
        <f t="shared" si="37"/>
        <v>70069</v>
      </c>
      <c r="AU45" s="30">
        <f t="shared" si="37"/>
        <v>70069</v>
      </c>
      <c r="AV45" s="30">
        <f t="shared" si="37"/>
        <v>70069</v>
      </c>
      <c r="AW45" s="30">
        <f t="shared" si="37"/>
        <v>70069</v>
      </c>
      <c r="AX45" s="30">
        <f t="shared" si="37"/>
        <v>71299</v>
      </c>
      <c r="AY45" s="30">
        <f t="shared" si="37"/>
        <v>71299</v>
      </c>
      <c r="AZ45" s="30">
        <f t="shared" si="37"/>
        <v>71299</v>
      </c>
      <c r="BA45" s="30">
        <f t="shared" si="37"/>
        <v>68839</v>
      </c>
      <c r="BB45" s="30">
        <f t="shared" si="37"/>
        <v>68839</v>
      </c>
      <c r="BC45" s="30">
        <f t="shared" si="37"/>
        <v>68839</v>
      </c>
      <c r="BD45" s="30">
        <f t="shared" si="37"/>
        <v>68839</v>
      </c>
      <c r="BE45" s="30">
        <f t="shared" si="37"/>
        <v>68839</v>
      </c>
      <c r="BF45" s="30">
        <f t="shared" si="37"/>
        <v>70069</v>
      </c>
      <c r="BG45" s="30">
        <f t="shared" si="37"/>
        <v>70069</v>
      </c>
      <c r="BH45" s="30">
        <f t="shared" si="37"/>
        <v>70069</v>
      </c>
      <c r="BI45" s="30">
        <f t="shared" si="37"/>
        <v>72529</v>
      </c>
      <c r="BJ45" s="30">
        <f t="shared" si="37"/>
        <v>72529</v>
      </c>
      <c r="BK45" s="30">
        <f t="shared" si="37"/>
        <v>72529</v>
      </c>
      <c r="BL45" s="30">
        <f t="shared" si="37"/>
        <v>72529</v>
      </c>
      <c r="BM45" s="30">
        <f t="shared" si="37"/>
        <v>72529</v>
      </c>
      <c r="BN45" s="30">
        <f t="shared" si="37"/>
        <v>72529</v>
      </c>
      <c r="BO45" s="30">
        <f t="shared" si="37"/>
        <v>74497</v>
      </c>
      <c r="BP45" s="30">
        <f t="shared" si="37"/>
        <v>74497</v>
      </c>
      <c r="BQ45" s="30">
        <f t="shared" si="37"/>
        <v>77695</v>
      </c>
      <c r="BR45" s="30">
        <f t="shared" si="37"/>
        <v>79745</v>
      </c>
      <c r="BS45" s="30">
        <f t="shared" si="37"/>
        <v>79745</v>
      </c>
      <c r="BT45" s="30">
        <f t="shared" si="37"/>
        <v>79745</v>
      </c>
      <c r="BU45" s="30">
        <f t="shared" si="37"/>
        <v>79745</v>
      </c>
      <c r="BV45" s="30">
        <f t="shared" si="37"/>
        <v>79745</v>
      </c>
      <c r="BW45" s="30">
        <f t="shared" si="37"/>
        <v>72529</v>
      </c>
      <c r="BX45" s="30">
        <f t="shared" si="37"/>
        <v>68839</v>
      </c>
      <c r="BY45" s="30">
        <f t="shared" si="37"/>
        <v>68839</v>
      </c>
      <c r="BZ45" s="30">
        <f t="shared" si="37"/>
        <v>67609</v>
      </c>
      <c r="CA45" s="30">
        <f t="shared" si="37"/>
        <v>67609</v>
      </c>
      <c r="CB45" s="30">
        <f t="shared" si="37"/>
        <v>67609</v>
      </c>
      <c r="CC45" s="30">
        <f t="shared" si="37"/>
        <v>68839</v>
      </c>
      <c r="CD45" s="30">
        <f t="shared" si="37"/>
        <v>68839</v>
      </c>
      <c r="CE45" s="30">
        <f t="shared" si="37"/>
        <v>68839</v>
      </c>
      <c r="CF45" s="30">
        <f t="shared" si="37"/>
        <v>65887</v>
      </c>
      <c r="CG45" s="30">
        <f t="shared" si="37"/>
        <v>55063</v>
      </c>
      <c r="CH45" s="30">
        <f t="shared" si="37"/>
        <v>55063</v>
      </c>
      <c r="CI45" s="30">
        <f t="shared" si="37"/>
        <v>55063</v>
      </c>
      <c r="CJ45" s="30">
        <f t="shared" si="37"/>
        <v>55063</v>
      </c>
      <c r="CK45" s="30">
        <f t="shared" si="37"/>
        <v>55063</v>
      </c>
      <c r="CL45" s="30">
        <f t="shared" si="37"/>
        <v>55063</v>
      </c>
      <c r="CM45" s="30">
        <f t="shared" si="37"/>
        <v>55063</v>
      </c>
      <c r="CN45" s="30">
        <f t="shared" si="37"/>
        <v>55063</v>
      </c>
      <c r="CO45" s="30">
        <f t="shared" si="37"/>
        <v>55063</v>
      </c>
      <c r="CP45" s="30">
        <f t="shared" si="37"/>
        <v>54489</v>
      </c>
      <c r="CQ45" s="30">
        <f t="shared" si="37"/>
        <v>54489</v>
      </c>
      <c r="CR45" s="30">
        <f t="shared" si="37"/>
        <v>54489</v>
      </c>
      <c r="CS45" s="30">
        <f t="shared" si="37"/>
        <v>53915</v>
      </c>
      <c r="CT45" s="30">
        <f t="shared" ref="CT45:EF45" si="38">ROUNDUP(CT23*0.82,)</f>
        <v>53915</v>
      </c>
      <c r="CU45" s="30">
        <f t="shared" si="38"/>
        <v>53915</v>
      </c>
      <c r="CV45" s="30">
        <f t="shared" si="38"/>
        <v>53915</v>
      </c>
      <c r="CW45" s="30">
        <f t="shared" si="38"/>
        <v>53915</v>
      </c>
      <c r="CX45" s="30">
        <f t="shared" si="38"/>
        <v>53915</v>
      </c>
      <c r="CY45" s="30">
        <f t="shared" si="38"/>
        <v>53915</v>
      </c>
      <c r="CZ45" s="30">
        <f t="shared" si="38"/>
        <v>53341</v>
      </c>
      <c r="DA45" s="30">
        <f t="shared" si="38"/>
        <v>53341</v>
      </c>
      <c r="DB45" s="30">
        <f t="shared" si="38"/>
        <v>53341</v>
      </c>
      <c r="DC45" s="30">
        <f t="shared" si="38"/>
        <v>48667</v>
      </c>
      <c r="DD45" s="30">
        <f t="shared" si="38"/>
        <v>48667</v>
      </c>
      <c r="DE45" s="30">
        <f t="shared" si="38"/>
        <v>48667</v>
      </c>
      <c r="DF45" s="30">
        <f t="shared" si="38"/>
        <v>48667</v>
      </c>
      <c r="DG45" s="30">
        <f t="shared" si="38"/>
        <v>48667</v>
      </c>
      <c r="DH45" s="30">
        <f t="shared" si="38"/>
        <v>48257</v>
      </c>
      <c r="DI45" s="30">
        <f t="shared" si="38"/>
        <v>48257</v>
      </c>
      <c r="DJ45" s="30">
        <f t="shared" si="38"/>
        <v>48257</v>
      </c>
      <c r="DK45" s="30">
        <f t="shared" si="38"/>
        <v>48257</v>
      </c>
      <c r="DL45" s="30">
        <f t="shared" si="38"/>
        <v>48257</v>
      </c>
      <c r="DM45" s="30">
        <f t="shared" si="38"/>
        <v>48257</v>
      </c>
      <c r="DN45" s="30">
        <f t="shared" si="38"/>
        <v>46617</v>
      </c>
      <c r="DO45" s="30">
        <f t="shared" si="38"/>
        <v>46617</v>
      </c>
      <c r="DP45" s="30">
        <f t="shared" si="38"/>
        <v>46617</v>
      </c>
      <c r="DQ45" s="30">
        <f t="shared" si="38"/>
        <v>46617</v>
      </c>
      <c r="DR45" s="30">
        <f t="shared" si="38"/>
        <v>46617</v>
      </c>
      <c r="DS45" s="30">
        <f t="shared" si="38"/>
        <v>47027</v>
      </c>
      <c r="DT45" s="30">
        <f t="shared" si="38"/>
        <v>47027</v>
      </c>
      <c r="DU45" s="30">
        <f t="shared" si="38"/>
        <v>46617</v>
      </c>
      <c r="DV45" s="30">
        <f t="shared" si="38"/>
        <v>46617</v>
      </c>
      <c r="DW45" s="30">
        <f t="shared" si="38"/>
        <v>46617</v>
      </c>
      <c r="DX45" s="30">
        <f t="shared" si="38"/>
        <v>46617</v>
      </c>
      <c r="DY45" s="30">
        <f t="shared" si="38"/>
        <v>46617</v>
      </c>
      <c r="DZ45" s="30">
        <f t="shared" si="38"/>
        <v>47027</v>
      </c>
      <c r="EA45" s="30">
        <f t="shared" si="38"/>
        <v>47027</v>
      </c>
      <c r="EB45" s="30">
        <f t="shared" si="38"/>
        <v>46617</v>
      </c>
      <c r="EC45" s="30">
        <f t="shared" si="38"/>
        <v>46617</v>
      </c>
      <c r="ED45" s="30">
        <f t="shared" si="38"/>
        <v>46617</v>
      </c>
      <c r="EE45" s="30">
        <f t="shared" si="38"/>
        <v>46617</v>
      </c>
      <c r="EF45" s="30">
        <f t="shared" si="38"/>
        <v>47437</v>
      </c>
    </row>
    <row r="46" spans="1:136" hidden="1">
      <c r="A46" s="16" t="s">
        <v>11</v>
      </c>
    </row>
    <row r="47" spans="1:136" hidden="1">
      <c r="A47" s="17" t="s">
        <v>12</v>
      </c>
    </row>
    <row r="48" spans="1:136">
      <c r="A48" s="36" t="s">
        <v>26</v>
      </c>
    </row>
    <row r="49" spans="1:1" ht="11.45" customHeight="1">
      <c r="A49" s="4" t="s">
        <v>13</v>
      </c>
    </row>
    <row r="50" spans="1:1" ht="12.75" customHeight="1">
      <c r="A50" s="19" t="s">
        <v>14</v>
      </c>
    </row>
    <row r="51" spans="1:1" ht="12.75" customHeight="1">
      <c r="A51" s="19" t="s">
        <v>15</v>
      </c>
    </row>
    <row r="52" spans="1:1" ht="12.75" customHeight="1">
      <c r="A52" s="19" t="s">
        <v>16</v>
      </c>
    </row>
    <row r="53" spans="1:1" ht="12.75" customHeight="1">
      <c r="A53" s="20" t="s">
        <v>17</v>
      </c>
    </row>
    <row r="54" spans="1:1" ht="11.45" customHeight="1">
      <c r="A54" s="19"/>
    </row>
    <row r="55" spans="1:1" ht="11.45" customHeight="1">
      <c r="A55" s="192" t="s">
        <v>18</v>
      </c>
    </row>
    <row r="56" spans="1:1" ht="132">
      <c r="A56" s="193" t="s">
        <v>19</v>
      </c>
    </row>
    <row r="58" spans="1:1">
      <c r="A58" s="24" t="s">
        <v>70</v>
      </c>
    </row>
    <row r="59" spans="1:1">
      <c r="A59" s="53" t="s">
        <v>144</v>
      </c>
    </row>
    <row r="60" spans="1:1">
      <c r="A60" s="194" t="s">
        <v>145</v>
      </c>
    </row>
  </sheetData>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I50"/>
  <sheetViews>
    <sheetView workbookViewId="0">
      <selection activeCell="B5" sqref="B5"/>
    </sheetView>
  </sheetViews>
  <sheetFormatPr defaultColWidth="9.140625" defaultRowHeight="12"/>
  <cols>
    <col min="1" max="1" width="91.42578125" style="2" customWidth="1"/>
    <col min="2" max="16384" width="9.140625" style="2"/>
  </cols>
  <sheetData>
    <row r="1" spans="1:35" ht="12" customHeight="1">
      <c r="A1" s="89" t="s">
        <v>0</v>
      </c>
    </row>
    <row r="2" spans="1:35" ht="12" customHeight="1">
      <c r="A2" s="5" t="s">
        <v>1</v>
      </c>
    </row>
    <row r="3" spans="1:35" ht="8.4499999999999993" customHeight="1">
      <c r="A3" s="89"/>
    </row>
    <row r="4" spans="1:35" ht="11.45" customHeight="1">
      <c r="A4" s="4" t="s">
        <v>2</v>
      </c>
    </row>
    <row r="5" spans="1:35" s="187" customFormat="1" ht="23.1" customHeight="1">
      <c r="A5" s="7" t="s">
        <v>3</v>
      </c>
      <c r="B5" s="104" t="e">
        <f>'C завтраками| Bed and breakfast'!#REF!</f>
        <v>#REF!</v>
      </c>
      <c r="C5" s="104" t="e">
        <f>'C завтраками| Bed and breakfast'!#REF!</f>
        <v>#REF!</v>
      </c>
      <c r="D5" s="104" t="e">
        <f>'C завтраками| Bed and breakfast'!#REF!</f>
        <v>#REF!</v>
      </c>
      <c r="E5" s="104" t="e">
        <f>'C завтраками| Bed and breakfast'!#REF!</f>
        <v>#REF!</v>
      </c>
      <c r="F5" s="104" t="e">
        <f>'C завтраками| Bed and breakfast'!#REF!</f>
        <v>#REF!</v>
      </c>
      <c r="G5" s="104" t="e">
        <f>'C завтраками| Bed and breakfast'!#REF!</f>
        <v>#REF!</v>
      </c>
      <c r="H5" s="104" t="e">
        <f>'C завтраками| Bed and breakfast'!#REF!</f>
        <v>#REF!</v>
      </c>
      <c r="I5" s="104" t="e">
        <f>'C завтраками| Bed and breakfast'!#REF!</f>
        <v>#REF!</v>
      </c>
      <c r="J5" s="104" t="e">
        <f>'C завтраками| Bed and breakfast'!#REF!</f>
        <v>#REF!</v>
      </c>
      <c r="K5" s="104" t="e">
        <f>'C завтраками| Bed and breakfast'!#REF!</f>
        <v>#REF!</v>
      </c>
      <c r="L5" s="104" t="e">
        <f>'C завтраками| Bed and breakfast'!#REF!</f>
        <v>#REF!</v>
      </c>
      <c r="M5" s="104" t="e">
        <f>'C завтраками| Bed and breakfast'!#REF!</f>
        <v>#REF!</v>
      </c>
      <c r="N5" s="104" t="e">
        <f>'C завтраками| Bed and breakfast'!#REF!</f>
        <v>#REF!</v>
      </c>
      <c r="O5" s="104" t="e">
        <f>'C завтраками| Bed and breakfast'!#REF!</f>
        <v>#REF!</v>
      </c>
      <c r="P5" s="104" t="e">
        <f>'C завтраками| Bed and breakfast'!#REF!</f>
        <v>#REF!</v>
      </c>
      <c r="Q5" s="104" t="e">
        <f>'C завтраками| Bed and breakfast'!#REF!</f>
        <v>#REF!</v>
      </c>
      <c r="R5" s="104" t="e">
        <f>'C завтраками| Bed and breakfast'!#REF!</f>
        <v>#REF!</v>
      </c>
      <c r="S5" s="104" t="e">
        <f>'C завтраками| Bed and breakfast'!#REF!</f>
        <v>#REF!</v>
      </c>
      <c r="T5" s="104" t="e">
        <f>'C завтраками| Bed and breakfast'!#REF!</f>
        <v>#REF!</v>
      </c>
      <c r="U5" s="104" t="e">
        <f>'C завтраками| Bed and breakfast'!#REF!</f>
        <v>#REF!</v>
      </c>
      <c r="V5" s="104" t="e">
        <f>'C завтраками| Bed and breakfast'!#REF!</f>
        <v>#REF!</v>
      </c>
      <c r="W5" s="104" t="e">
        <f>'C завтраками| Bed and breakfast'!#REF!</f>
        <v>#REF!</v>
      </c>
      <c r="X5" s="104" t="e">
        <f>'C завтраками| Bed and breakfast'!#REF!</f>
        <v>#REF!</v>
      </c>
      <c r="Y5" s="104" t="e">
        <f>'C завтраками| Bed and breakfast'!#REF!</f>
        <v>#REF!</v>
      </c>
      <c r="Z5" s="104" t="e">
        <f>'C завтраками| Bed and breakfast'!#REF!</f>
        <v>#REF!</v>
      </c>
      <c r="AA5" s="104" t="e">
        <f>'C завтраками| Bed and breakfast'!#REF!</f>
        <v>#REF!</v>
      </c>
      <c r="AB5" s="104" t="e">
        <f>'C завтраками| Bed and breakfast'!#REF!</f>
        <v>#REF!</v>
      </c>
      <c r="AC5" s="104" t="e">
        <f>'C завтраками| Bed and breakfast'!#REF!</f>
        <v>#REF!</v>
      </c>
      <c r="AD5" s="104" t="e">
        <f>'C завтраками| Bed and breakfast'!#REF!</f>
        <v>#REF!</v>
      </c>
      <c r="AE5" s="104" t="e">
        <f>'C завтраками| Bed and breakfast'!#REF!</f>
        <v>#REF!</v>
      </c>
      <c r="AF5" s="104" t="e">
        <f>'C завтраками| Bed and breakfast'!#REF!</f>
        <v>#REF!</v>
      </c>
      <c r="AG5" s="104" t="e">
        <f>'C завтраками| Bed and breakfast'!#REF!</f>
        <v>#REF!</v>
      </c>
      <c r="AH5" s="104" t="e">
        <f>'C завтраками| Bed and breakfast'!#REF!</f>
        <v>#REF!</v>
      </c>
      <c r="AI5" s="104" t="e">
        <f>'C завтраками| Bed and breakfast'!#REF!</f>
        <v>#REF!</v>
      </c>
    </row>
    <row r="6" spans="1:35" s="187" customFormat="1" ht="23.1" customHeight="1">
      <c r="A6" s="7"/>
      <c r="B6" s="104" t="e">
        <f>'C завтраками| Bed and breakfast'!#REF!</f>
        <v>#REF!</v>
      </c>
      <c r="C6" s="104" t="e">
        <f>'C завтраками| Bed and breakfast'!#REF!</f>
        <v>#REF!</v>
      </c>
      <c r="D6" s="104" t="e">
        <f>'C завтраками| Bed and breakfast'!#REF!</f>
        <v>#REF!</v>
      </c>
      <c r="E6" s="104" t="e">
        <f>'C завтраками| Bed and breakfast'!#REF!</f>
        <v>#REF!</v>
      </c>
      <c r="F6" s="104" t="e">
        <f>'C завтраками| Bed and breakfast'!#REF!</f>
        <v>#REF!</v>
      </c>
      <c r="G6" s="104" t="e">
        <f>'C завтраками| Bed and breakfast'!#REF!</f>
        <v>#REF!</v>
      </c>
      <c r="H6" s="104" t="e">
        <f>'C завтраками| Bed and breakfast'!#REF!</f>
        <v>#REF!</v>
      </c>
      <c r="I6" s="104" t="e">
        <f>'C завтраками| Bed and breakfast'!#REF!</f>
        <v>#REF!</v>
      </c>
      <c r="J6" s="104" t="e">
        <f>'C завтраками| Bed and breakfast'!#REF!</f>
        <v>#REF!</v>
      </c>
      <c r="K6" s="104" t="e">
        <f>'C завтраками| Bed and breakfast'!#REF!</f>
        <v>#REF!</v>
      </c>
      <c r="L6" s="104" t="e">
        <f>'C завтраками| Bed and breakfast'!#REF!</f>
        <v>#REF!</v>
      </c>
      <c r="M6" s="104" t="e">
        <f>'C завтраками| Bed and breakfast'!#REF!</f>
        <v>#REF!</v>
      </c>
      <c r="N6" s="104" t="e">
        <f>'C завтраками| Bed and breakfast'!#REF!</f>
        <v>#REF!</v>
      </c>
      <c r="O6" s="104" t="e">
        <f>'C завтраками| Bed and breakfast'!#REF!</f>
        <v>#REF!</v>
      </c>
      <c r="P6" s="104" t="e">
        <f>'C завтраками| Bed and breakfast'!#REF!</f>
        <v>#REF!</v>
      </c>
      <c r="Q6" s="104" t="e">
        <f>'C завтраками| Bed and breakfast'!#REF!</f>
        <v>#REF!</v>
      </c>
      <c r="R6" s="104" t="e">
        <f>'C завтраками| Bed and breakfast'!#REF!</f>
        <v>#REF!</v>
      </c>
      <c r="S6" s="104" t="e">
        <f>'C завтраками| Bed and breakfast'!#REF!</f>
        <v>#REF!</v>
      </c>
      <c r="T6" s="104" t="e">
        <f>'C завтраками| Bed and breakfast'!#REF!</f>
        <v>#REF!</v>
      </c>
      <c r="U6" s="104" t="e">
        <f>'C завтраками| Bed and breakfast'!#REF!</f>
        <v>#REF!</v>
      </c>
      <c r="V6" s="104" t="e">
        <f>'C завтраками| Bed and breakfast'!#REF!</f>
        <v>#REF!</v>
      </c>
      <c r="W6" s="104" t="e">
        <f>'C завтраками| Bed and breakfast'!#REF!</f>
        <v>#REF!</v>
      </c>
      <c r="X6" s="104" t="e">
        <f>'C завтраками| Bed and breakfast'!#REF!</f>
        <v>#REF!</v>
      </c>
      <c r="Y6" s="104" t="e">
        <f>'C завтраками| Bed and breakfast'!#REF!</f>
        <v>#REF!</v>
      </c>
      <c r="Z6" s="104" t="e">
        <f>'C завтраками| Bed and breakfast'!#REF!</f>
        <v>#REF!</v>
      </c>
      <c r="AA6" s="104" t="e">
        <f>'C завтраками| Bed and breakfast'!#REF!</f>
        <v>#REF!</v>
      </c>
      <c r="AB6" s="104" t="e">
        <f>'C завтраками| Bed and breakfast'!#REF!</f>
        <v>#REF!</v>
      </c>
      <c r="AC6" s="104" t="e">
        <f>'C завтраками| Bed and breakfast'!#REF!</f>
        <v>#REF!</v>
      </c>
      <c r="AD6" s="104" t="e">
        <f>'C завтраками| Bed and breakfast'!#REF!</f>
        <v>#REF!</v>
      </c>
      <c r="AE6" s="104" t="e">
        <f>'C завтраками| Bed and breakfast'!#REF!</f>
        <v>#REF!</v>
      </c>
      <c r="AF6" s="104" t="e">
        <f>'C завтраками| Bed and breakfast'!#REF!</f>
        <v>#REF!</v>
      </c>
      <c r="AG6" s="104" t="e">
        <f>'C завтраками| Bed and breakfast'!#REF!</f>
        <v>#REF!</v>
      </c>
      <c r="AH6" s="104" t="e">
        <f>'C завтраками| Bed and breakfast'!#REF!</f>
        <v>#REF!</v>
      </c>
      <c r="AI6" s="104" t="e">
        <f>'C завтраками| Bed and breakfast'!#REF!</f>
        <v>#REF!</v>
      </c>
    </row>
    <row r="7" spans="1:35">
      <c r="A7" s="10" t="s">
        <v>4</v>
      </c>
    </row>
    <row r="8" spans="1:35">
      <c r="A8" s="10">
        <v>1</v>
      </c>
      <c r="B8" s="12" t="e">
        <f>'C завтраками| Bed and breakfast'!#REF!</f>
        <v>#REF!</v>
      </c>
      <c r="C8" s="12" t="e">
        <f>'C завтраками| Bed and breakfast'!#REF!</f>
        <v>#REF!</v>
      </c>
      <c r="D8" s="12" t="e">
        <f>'C завтраками| Bed and breakfast'!#REF!</f>
        <v>#REF!</v>
      </c>
      <c r="E8" s="12" t="e">
        <f>'C завтраками| Bed and breakfast'!#REF!</f>
        <v>#REF!</v>
      </c>
      <c r="F8" s="12" t="e">
        <f>'C завтраками| Bed and breakfast'!#REF!</f>
        <v>#REF!</v>
      </c>
      <c r="G8" s="12" t="e">
        <f>'C завтраками| Bed and breakfast'!#REF!</f>
        <v>#REF!</v>
      </c>
      <c r="H8" s="12" t="e">
        <f>'C завтраками| Bed and breakfast'!#REF!</f>
        <v>#REF!</v>
      </c>
      <c r="I8" s="12" t="e">
        <f>'C завтраками| Bed and breakfast'!#REF!</f>
        <v>#REF!</v>
      </c>
      <c r="J8" s="12" t="e">
        <f>'C завтраками| Bed and breakfast'!#REF!</f>
        <v>#REF!</v>
      </c>
      <c r="K8" s="12" t="e">
        <f>'C завтраками| Bed and breakfast'!#REF!</f>
        <v>#REF!</v>
      </c>
      <c r="L8" s="12" t="e">
        <f>'C завтраками| Bed and breakfast'!#REF!</f>
        <v>#REF!</v>
      </c>
      <c r="M8" s="12" t="e">
        <f>'C завтраками| Bed and breakfast'!#REF!</f>
        <v>#REF!</v>
      </c>
      <c r="N8" s="12" t="e">
        <f>'C завтраками| Bed and breakfast'!#REF!</f>
        <v>#REF!</v>
      </c>
      <c r="O8" s="12" t="e">
        <f>'C завтраками| Bed and breakfast'!#REF!</f>
        <v>#REF!</v>
      </c>
      <c r="P8" s="12" t="e">
        <f>'C завтраками| Bed and breakfast'!#REF!</f>
        <v>#REF!</v>
      </c>
      <c r="Q8" s="12" t="e">
        <f>'C завтраками| Bed and breakfast'!#REF!</f>
        <v>#REF!</v>
      </c>
      <c r="R8" s="12" t="e">
        <f>'C завтраками| Bed and breakfast'!#REF!</f>
        <v>#REF!</v>
      </c>
      <c r="S8" s="12" t="e">
        <f>'C завтраками| Bed and breakfast'!#REF!</f>
        <v>#REF!</v>
      </c>
      <c r="T8" s="12" t="e">
        <f>'C завтраками| Bed and breakfast'!#REF!</f>
        <v>#REF!</v>
      </c>
      <c r="U8" s="12" t="e">
        <f>'C завтраками| Bed and breakfast'!#REF!</f>
        <v>#REF!</v>
      </c>
      <c r="V8" s="12" t="e">
        <f>'C завтраками| Bed and breakfast'!#REF!</f>
        <v>#REF!</v>
      </c>
      <c r="W8" s="12" t="e">
        <f>'C завтраками| Bed and breakfast'!#REF!</f>
        <v>#REF!</v>
      </c>
      <c r="X8" s="12" t="e">
        <f>'C завтраками| Bed and breakfast'!#REF!</f>
        <v>#REF!</v>
      </c>
      <c r="Y8" s="12" t="e">
        <f>'C завтраками| Bed and breakfast'!#REF!</f>
        <v>#REF!</v>
      </c>
      <c r="Z8" s="12" t="e">
        <f>'C завтраками| Bed and breakfast'!#REF!</f>
        <v>#REF!</v>
      </c>
      <c r="AA8" s="12" t="e">
        <f>'C завтраками| Bed and breakfast'!#REF!</f>
        <v>#REF!</v>
      </c>
      <c r="AB8" s="12" t="e">
        <f>'C завтраками| Bed and breakfast'!#REF!</f>
        <v>#REF!</v>
      </c>
      <c r="AC8" s="12" t="e">
        <f>'C завтраками| Bed and breakfast'!#REF!</f>
        <v>#REF!</v>
      </c>
      <c r="AD8" s="12" t="e">
        <f>'C завтраками| Bed and breakfast'!#REF!</f>
        <v>#REF!</v>
      </c>
      <c r="AE8" s="12" t="e">
        <f>'C завтраками| Bed and breakfast'!#REF!</f>
        <v>#REF!</v>
      </c>
      <c r="AF8" s="12" t="e">
        <f>'C завтраками| Bed and breakfast'!#REF!</f>
        <v>#REF!</v>
      </c>
      <c r="AG8" s="12" t="e">
        <f>'C завтраками| Bed and breakfast'!#REF!</f>
        <v>#REF!</v>
      </c>
      <c r="AH8" s="12" t="e">
        <f>'C завтраками| Bed and breakfast'!#REF!</f>
        <v>#REF!</v>
      </c>
      <c r="AI8" s="12" t="e">
        <f>'C завтраками| Bed and breakfast'!#REF!</f>
        <v>#REF!</v>
      </c>
    </row>
    <row r="9" spans="1:35">
      <c r="A9" s="10">
        <v>2</v>
      </c>
      <c r="B9" s="12" t="e">
        <f>'C завтраками| Bed and breakfast'!#REF!</f>
        <v>#REF!</v>
      </c>
      <c r="C9" s="12" t="e">
        <f>'C завтраками| Bed and breakfast'!#REF!</f>
        <v>#REF!</v>
      </c>
      <c r="D9" s="12" t="e">
        <f>'C завтраками| Bed and breakfast'!#REF!</f>
        <v>#REF!</v>
      </c>
      <c r="E9" s="12" t="e">
        <f>'C завтраками| Bed and breakfast'!#REF!</f>
        <v>#REF!</v>
      </c>
      <c r="F9" s="12" t="e">
        <f>'C завтраками| Bed and breakfast'!#REF!</f>
        <v>#REF!</v>
      </c>
      <c r="G9" s="12" t="e">
        <f>'C завтраками| Bed and breakfast'!#REF!</f>
        <v>#REF!</v>
      </c>
      <c r="H9" s="12" t="e">
        <f>'C завтраками| Bed and breakfast'!#REF!</f>
        <v>#REF!</v>
      </c>
      <c r="I9" s="12" t="e">
        <f>'C завтраками| Bed and breakfast'!#REF!</f>
        <v>#REF!</v>
      </c>
      <c r="J9" s="12" t="e">
        <f>'C завтраками| Bed and breakfast'!#REF!</f>
        <v>#REF!</v>
      </c>
      <c r="K9" s="12" t="e">
        <f>'C завтраками| Bed and breakfast'!#REF!</f>
        <v>#REF!</v>
      </c>
      <c r="L9" s="12" t="e">
        <f>'C завтраками| Bed and breakfast'!#REF!</f>
        <v>#REF!</v>
      </c>
      <c r="M9" s="12" t="e">
        <f>'C завтраками| Bed and breakfast'!#REF!</f>
        <v>#REF!</v>
      </c>
      <c r="N9" s="12" t="e">
        <f>'C завтраками| Bed and breakfast'!#REF!</f>
        <v>#REF!</v>
      </c>
      <c r="O9" s="12" t="e">
        <f>'C завтраками| Bed and breakfast'!#REF!</f>
        <v>#REF!</v>
      </c>
      <c r="P9" s="12" t="e">
        <f>'C завтраками| Bed and breakfast'!#REF!</f>
        <v>#REF!</v>
      </c>
      <c r="Q9" s="12" t="e">
        <f>'C завтраками| Bed and breakfast'!#REF!</f>
        <v>#REF!</v>
      </c>
      <c r="R9" s="12" t="e">
        <f>'C завтраками| Bed and breakfast'!#REF!</f>
        <v>#REF!</v>
      </c>
      <c r="S9" s="12" t="e">
        <f>'C завтраками| Bed and breakfast'!#REF!</f>
        <v>#REF!</v>
      </c>
      <c r="T9" s="12" t="e">
        <f>'C завтраками| Bed and breakfast'!#REF!</f>
        <v>#REF!</v>
      </c>
      <c r="U9" s="12" t="e">
        <f>'C завтраками| Bed and breakfast'!#REF!</f>
        <v>#REF!</v>
      </c>
      <c r="V9" s="12" t="e">
        <f>'C завтраками| Bed and breakfast'!#REF!</f>
        <v>#REF!</v>
      </c>
      <c r="W9" s="12" t="e">
        <f>'C завтраками| Bed and breakfast'!#REF!</f>
        <v>#REF!</v>
      </c>
      <c r="X9" s="12" t="e">
        <f>'C завтраками| Bed and breakfast'!#REF!</f>
        <v>#REF!</v>
      </c>
      <c r="Y9" s="12" t="e">
        <f>'C завтраками| Bed and breakfast'!#REF!</f>
        <v>#REF!</v>
      </c>
      <c r="Z9" s="12" t="e">
        <f>'C завтраками| Bed and breakfast'!#REF!</f>
        <v>#REF!</v>
      </c>
      <c r="AA9" s="12" t="e">
        <f>'C завтраками| Bed and breakfast'!#REF!</f>
        <v>#REF!</v>
      </c>
      <c r="AB9" s="12" t="e">
        <f>'C завтраками| Bed and breakfast'!#REF!</f>
        <v>#REF!</v>
      </c>
      <c r="AC9" s="12" t="e">
        <f>'C завтраками| Bed and breakfast'!#REF!</f>
        <v>#REF!</v>
      </c>
      <c r="AD9" s="12" t="e">
        <f>'C завтраками| Bed and breakfast'!#REF!</f>
        <v>#REF!</v>
      </c>
      <c r="AE9" s="12" t="e">
        <f>'C завтраками| Bed and breakfast'!#REF!</f>
        <v>#REF!</v>
      </c>
      <c r="AF9" s="12" t="e">
        <f>'C завтраками| Bed and breakfast'!#REF!</f>
        <v>#REF!</v>
      </c>
      <c r="AG9" s="12" t="e">
        <f>'C завтраками| Bed and breakfast'!#REF!</f>
        <v>#REF!</v>
      </c>
      <c r="AH9" s="12" t="e">
        <f>'C завтраками| Bed and breakfast'!#REF!</f>
        <v>#REF!</v>
      </c>
      <c r="AI9" s="12" t="e">
        <f>'C завтраками| Bed and breakfast'!#REF!</f>
        <v>#REF!</v>
      </c>
    </row>
    <row r="10" spans="1:35">
      <c r="A10" s="10" t="s">
        <v>5</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row>
    <row r="11" spans="1:35">
      <c r="A11" s="10">
        <v>1</v>
      </c>
      <c r="B11" s="12" t="e">
        <f>'C завтраками| Bed and breakfast'!#REF!</f>
        <v>#REF!</v>
      </c>
      <c r="C11" s="12" t="e">
        <f>'C завтраками| Bed and breakfast'!#REF!</f>
        <v>#REF!</v>
      </c>
      <c r="D11" s="12" t="e">
        <f>'C завтраками| Bed and breakfast'!#REF!</f>
        <v>#REF!</v>
      </c>
      <c r="E11" s="12" t="e">
        <f>'C завтраками| Bed and breakfast'!#REF!</f>
        <v>#REF!</v>
      </c>
      <c r="F11" s="12" t="e">
        <f>'C завтраками| Bed and breakfast'!#REF!</f>
        <v>#REF!</v>
      </c>
      <c r="G11" s="12" t="e">
        <f>'C завтраками| Bed and breakfast'!#REF!</f>
        <v>#REF!</v>
      </c>
      <c r="H11" s="12" t="e">
        <f>'C завтраками| Bed and breakfast'!#REF!</f>
        <v>#REF!</v>
      </c>
      <c r="I11" s="12" t="e">
        <f>'C завтраками| Bed and breakfast'!#REF!</f>
        <v>#REF!</v>
      </c>
      <c r="J11" s="12" t="e">
        <f>'C завтраками| Bed and breakfast'!#REF!</f>
        <v>#REF!</v>
      </c>
      <c r="K11" s="12" t="e">
        <f>'C завтраками| Bed and breakfast'!#REF!</f>
        <v>#REF!</v>
      </c>
      <c r="L11" s="12" t="e">
        <f>'C завтраками| Bed and breakfast'!#REF!</f>
        <v>#REF!</v>
      </c>
      <c r="M11" s="12" t="e">
        <f>'C завтраками| Bed and breakfast'!#REF!</f>
        <v>#REF!</v>
      </c>
      <c r="N11" s="12" t="e">
        <f>'C завтраками| Bed and breakfast'!#REF!</f>
        <v>#REF!</v>
      </c>
      <c r="O11" s="12" t="e">
        <f>'C завтраками| Bed and breakfast'!#REF!</f>
        <v>#REF!</v>
      </c>
      <c r="P11" s="12" t="e">
        <f>'C завтраками| Bed and breakfast'!#REF!</f>
        <v>#REF!</v>
      </c>
      <c r="Q11" s="12" t="e">
        <f>'C завтраками| Bed and breakfast'!#REF!</f>
        <v>#REF!</v>
      </c>
      <c r="R11" s="12" t="e">
        <f>'C завтраками| Bed and breakfast'!#REF!</f>
        <v>#REF!</v>
      </c>
      <c r="S11" s="12" t="e">
        <f>'C завтраками| Bed and breakfast'!#REF!</f>
        <v>#REF!</v>
      </c>
      <c r="T11" s="12" t="e">
        <f>'C завтраками| Bed and breakfast'!#REF!</f>
        <v>#REF!</v>
      </c>
      <c r="U11" s="12" t="e">
        <f>'C завтраками| Bed and breakfast'!#REF!</f>
        <v>#REF!</v>
      </c>
      <c r="V11" s="12" t="e">
        <f>'C завтраками| Bed and breakfast'!#REF!</f>
        <v>#REF!</v>
      </c>
      <c r="W11" s="12" t="e">
        <f>'C завтраками| Bed and breakfast'!#REF!</f>
        <v>#REF!</v>
      </c>
      <c r="X11" s="12" t="e">
        <f>'C завтраками| Bed and breakfast'!#REF!</f>
        <v>#REF!</v>
      </c>
      <c r="Y11" s="12" t="e">
        <f>'C завтраками| Bed and breakfast'!#REF!</f>
        <v>#REF!</v>
      </c>
      <c r="Z11" s="12" t="e">
        <f>'C завтраками| Bed and breakfast'!#REF!</f>
        <v>#REF!</v>
      </c>
      <c r="AA11" s="12" t="e">
        <f>'C завтраками| Bed and breakfast'!#REF!</f>
        <v>#REF!</v>
      </c>
      <c r="AB11" s="12" t="e">
        <f>'C завтраками| Bed and breakfast'!#REF!</f>
        <v>#REF!</v>
      </c>
      <c r="AC11" s="12" t="e">
        <f>'C завтраками| Bed and breakfast'!#REF!</f>
        <v>#REF!</v>
      </c>
      <c r="AD11" s="12" t="e">
        <f>'C завтраками| Bed and breakfast'!#REF!</f>
        <v>#REF!</v>
      </c>
      <c r="AE11" s="12" t="e">
        <f>'C завтраками| Bed and breakfast'!#REF!</f>
        <v>#REF!</v>
      </c>
      <c r="AF11" s="12" t="e">
        <f>'C завтраками| Bed and breakfast'!#REF!</f>
        <v>#REF!</v>
      </c>
      <c r="AG11" s="12" t="e">
        <f>'C завтраками| Bed and breakfast'!#REF!</f>
        <v>#REF!</v>
      </c>
      <c r="AH11" s="12" t="e">
        <f>'C завтраками| Bed and breakfast'!#REF!</f>
        <v>#REF!</v>
      </c>
      <c r="AI11" s="12" t="e">
        <f>'C завтраками| Bed and breakfast'!#REF!</f>
        <v>#REF!</v>
      </c>
    </row>
    <row r="12" spans="1:35">
      <c r="A12" s="10">
        <v>2</v>
      </c>
      <c r="B12" s="12" t="e">
        <f>'C завтраками| Bed and breakfast'!#REF!</f>
        <v>#REF!</v>
      </c>
      <c r="C12" s="12" t="e">
        <f>'C завтраками| Bed and breakfast'!#REF!</f>
        <v>#REF!</v>
      </c>
      <c r="D12" s="12" t="e">
        <f>'C завтраками| Bed and breakfast'!#REF!</f>
        <v>#REF!</v>
      </c>
      <c r="E12" s="12" t="e">
        <f>'C завтраками| Bed and breakfast'!#REF!</f>
        <v>#REF!</v>
      </c>
      <c r="F12" s="12" t="e">
        <f>'C завтраками| Bed and breakfast'!#REF!</f>
        <v>#REF!</v>
      </c>
      <c r="G12" s="12" t="e">
        <f>'C завтраками| Bed and breakfast'!#REF!</f>
        <v>#REF!</v>
      </c>
      <c r="H12" s="12" t="e">
        <f>'C завтраками| Bed and breakfast'!#REF!</f>
        <v>#REF!</v>
      </c>
      <c r="I12" s="12" t="e">
        <f>'C завтраками| Bed and breakfast'!#REF!</f>
        <v>#REF!</v>
      </c>
      <c r="J12" s="12" t="e">
        <f>'C завтраками| Bed and breakfast'!#REF!</f>
        <v>#REF!</v>
      </c>
      <c r="K12" s="12" t="e">
        <f>'C завтраками| Bed and breakfast'!#REF!</f>
        <v>#REF!</v>
      </c>
      <c r="L12" s="12" t="e">
        <f>'C завтраками| Bed and breakfast'!#REF!</f>
        <v>#REF!</v>
      </c>
      <c r="M12" s="12" t="e">
        <f>'C завтраками| Bed and breakfast'!#REF!</f>
        <v>#REF!</v>
      </c>
      <c r="N12" s="12" t="e">
        <f>'C завтраками| Bed and breakfast'!#REF!</f>
        <v>#REF!</v>
      </c>
      <c r="O12" s="12" t="e">
        <f>'C завтраками| Bed and breakfast'!#REF!</f>
        <v>#REF!</v>
      </c>
      <c r="P12" s="12" t="e">
        <f>'C завтраками| Bed and breakfast'!#REF!</f>
        <v>#REF!</v>
      </c>
      <c r="Q12" s="12" t="e">
        <f>'C завтраками| Bed and breakfast'!#REF!</f>
        <v>#REF!</v>
      </c>
      <c r="R12" s="12" t="e">
        <f>'C завтраками| Bed and breakfast'!#REF!</f>
        <v>#REF!</v>
      </c>
      <c r="S12" s="12" t="e">
        <f>'C завтраками| Bed and breakfast'!#REF!</f>
        <v>#REF!</v>
      </c>
      <c r="T12" s="12" t="e">
        <f>'C завтраками| Bed and breakfast'!#REF!</f>
        <v>#REF!</v>
      </c>
      <c r="U12" s="12" t="e">
        <f>'C завтраками| Bed and breakfast'!#REF!</f>
        <v>#REF!</v>
      </c>
      <c r="V12" s="12" t="e">
        <f>'C завтраками| Bed and breakfast'!#REF!</f>
        <v>#REF!</v>
      </c>
      <c r="W12" s="12" t="e">
        <f>'C завтраками| Bed and breakfast'!#REF!</f>
        <v>#REF!</v>
      </c>
      <c r="X12" s="12" t="e">
        <f>'C завтраками| Bed and breakfast'!#REF!</f>
        <v>#REF!</v>
      </c>
      <c r="Y12" s="12" t="e">
        <f>'C завтраками| Bed and breakfast'!#REF!</f>
        <v>#REF!</v>
      </c>
      <c r="Z12" s="12" t="e">
        <f>'C завтраками| Bed and breakfast'!#REF!</f>
        <v>#REF!</v>
      </c>
      <c r="AA12" s="12" t="e">
        <f>'C завтраками| Bed and breakfast'!#REF!</f>
        <v>#REF!</v>
      </c>
      <c r="AB12" s="12" t="e">
        <f>'C завтраками| Bed and breakfast'!#REF!</f>
        <v>#REF!</v>
      </c>
      <c r="AC12" s="12" t="e">
        <f>'C завтраками| Bed and breakfast'!#REF!</f>
        <v>#REF!</v>
      </c>
      <c r="AD12" s="12" t="e">
        <f>'C завтраками| Bed and breakfast'!#REF!</f>
        <v>#REF!</v>
      </c>
      <c r="AE12" s="12" t="e">
        <f>'C завтраками| Bed and breakfast'!#REF!</f>
        <v>#REF!</v>
      </c>
      <c r="AF12" s="12" t="e">
        <f>'C завтраками| Bed and breakfast'!#REF!</f>
        <v>#REF!</v>
      </c>
      <c r="AG12" s="12" t="e">
        <f>'C завтраками| Bed and breakfast'!#REF!</f>
        <v>#REF!</v>
      </c>
      <c r="AH12" s="12" t="e">
        <f>'C завтраками| Bed and breakfast'!#REF!</f>
        <v>#REF!</v>
      </c>
      <c r="AI12" s="12" t="e">
        <f>'C завтраками| Bed and breakfast'!#REF!</f>
        <v>#REF!</v>
      </c>
    </row>
    <row r="13" spans="1:35">
      <c r="A13" s="14" t="s">
        <v>7</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row>
    <row r="14" spans="1:35">
      <c r="A14" s="10">
        <v>1</v>
      </c>
      <c r="B14" s="12" t="e">
        <f>'C завтраками| Bed and breakfast'!#REF!</f>
        <v>#REF!</v>
      </c>
      <c r="C14" s="12" t="e">
        <f>'C завтраками| Bed and breakfast'!#REF!</f>
        <v>#REF!</v>
      </c>
      <c r="D14" s="12" t="e">
        <f>'C завтраками| Bed and breakfast'!#REF!</f>
        <v>#REF!</v>
      </c>
      <c r="E14" s="12" t="e">
        <f>'C завтраками| Bed and breakfast'!#REF!</f>
        <v>#REF!</v>
      </c>
      <c r="F14" s="12" t="e">
        <f>'C завтраками| Bed and breakfast'!#REF!</f>
        <v>#REF!</v>
      </c>
      <c r="G14" s="12" t="e">
        <f>'C завтраками| Bed and breakfast'!#REF!</f>
        <v>#REF!</v>
      </c>
      <c r="H14" s="12" t="e">
        <f>'C завтраками| Bed and breakfast'!#REF!</f>
        <v>#REF!</v>
      </c>
      <c r="I14" s="12" t="e">
        <f>'C завтраками| Bed and breakfast'!#REF!</f>
        <v>#REF!</v>
      </c>
      <c r="J14" s="12" t="e">
        <f>'C завтраками| Bed and breakfast'!#REF!</f>
        <v>#REF!</v>
      </c>
      <c r="K14" s="12" t="e">
        <f>'C завтраками| Bed and breakfast'!#REF!</f>
        <v>#REF!</v>
      </c>
      <c r="L14" s="12" t="e">
        <f>'C завтраками| Bed and breakfast'!#REF!</f>
        <v>#REF!</v>
      </c>
      <c r="M14" s="12" t="e">
        <f>'C завтраками| Bed and breakfast'!#REF!</f>
        <v>#REF!</v>
      </c>
      <c r="N14" s="12" t="e">
        <f>'C завтраками| Bed and breakfast'!#REF!</f>
        <v>#REF!</v>
      </c>
      <c r="O14" s="12" t="e">
        <f>'C завтраками| Bed and breakfast'!#REF!</f>
        <v>#REF!</v>
      </c>
      <c r="P14" s="12" t="e">
        <f>'C завтраками| Bed and breakfast'!#REF!</f>
        <v>#REF!</v>
      </c>
      <c r="Q14" s="12" t="e">
        <f>'C завтраками| Bed and breakfast'!#REF!</f>
        <v>#REF!</v>
      </c>
      <c r="R14" s="12" t="e">
        <f>'C завтраками| Bed and breakfast'!#REF!</f>
        <v>#REF!</v>
      </c>
      <c r="S14" s="12" t="e">
        <f>'C завтраками| Bed and breakfast'!#REF!</f>
        <v>#REF!</v>
      </c>
      <c r="T14" s="12" t="e">
        <f>'C завтраками| Bed and breakfast'!#REF!</f>
        <v>#REF!</v>
      </c>
      <c r="U14" s="12" t="e">
        <f>'C завтраками| Bed and breakfast'!#REF!</f>
        <v>#REF!</v>
      </c>
      <c r="V14" s="12" t="e">
        <f>'C завтраками| Bed and breakfast'!#REF!</f>
        <v>#REF!</v>
      </c>
      <c r="W14" s="12" t="e">
        <f>'C завтраками| Bed and breakfast'!#REF!</f>
        <v>#REF!</v>
      </c>
      <c r="X14" s="12" t="e">
        <f>'C завтраками| Bed and breakfast'!#REF!</f>
        <v>#REF!</v>
      </c>
      <c r="Y14" s="12" t="e">
        <f>'C завтраками| Bed and breakfast'!#REF!</f>
        <v>#REF!</v>
      </c>
      <c r="Z14" s="12" t="e">
        <f>'C завтраками| Bed and breakfast'!#REF!</f>
        <v>#REF!</v>
      </c>
      <c r="AA14" s="12" t="e">
        <f>'C завтраками| Bed and breakfast'!#REF!</f>
        <v>#REF!</v>
      </c>
      <c r="AB14" s="12" t="e">
        <f>'C завтраками| Bed and breakfast'!#REF!</f>
        <v>#REF!</v>
      </c>
      <c r="AC14" s="12" t="e">
        <f>'C завтраками| Bed and breakfast'!#REF!</f>
        <v>#REF!</v>
      </c>
      <c r="AD14" s="12" t="e">
        <f>'C завтраками| Bed and breakfast'!#REF!</f>
        <v>#REF!</v>
      </c>
      <c r="AE14" s="12" t="e">
        <f>'C завтраками| Bed and breakfast'!#REF!</f>
        <v>#REF!</v>
      </c>
      <c r="AF14" s="12" t="e">
        <f>'C завтраками| Bed and breakfast'!#REF!</f>
        <v>#REF!</v>
      </c>
      <c r="AG14" s="12" t="e">
        <f>'C завтраками| Bed and breakfast'!#REF!</f>
        <v>#REF!</v>
      </c>
      <c r="AH14" s="12" t="e">
        <f>'C завтраками| Bed and breakfast'!#REF!</f>
        <v>#REF!</v>
      </c>
      <c r="AI14" s="12" t="e">
        <f>'C завтраками| Bed and breakfast'!#REF!</f>
        <v>#REF!</v>
      </c>
    </row>
    <row r="15" spans="1:35">
      <c r="A15" s="10">
        <v>2</v>
      </c>
      <c r="B15" s="12" t="e">
        <f>'C завтраками| Bed and breakfast'!#REF!</f>
        <v>#REF!</v>
      </c>
      <c r="C15" s="12" t="e">
        <f>'C завтраками| Bed and breakfast'!#REF!</f>
        <v>#REF!</v>
      </c>
      <c r="D15" s="12" t="e">
        <f>'C завтраками| Bed and breakfast'!#REF!</f>
        <v>#REF!</v>
      </c>
      <c r="E15" s="12" t="e">
        <f>'C завтраками| Bed and breakfast'!#REF!</f>
        <v>#REF!</v>
      </c>
      <c r="F15" s="12" t="e">
        <f>'C завтраками| Bed and breakfast'!#REF!</f>
        <v>#REF!</v>
      </c>
      <c r="G15" s="12" t="e">
        <f>'C завтраками| Bed and breakfast'!#REF!</f>
        <v>#REF!</v>
      </c>
      <c r="H15" s="12" t="e">
        <f>'C завтраками| Bed and breakfast'!#REF!</f>
        <v>#REF!</v>
      </c>
      <c r="I15" s="12" t="e">
        <f>'C завтраками| Bed and breakfast'!#REF!</f>
        <v>#REF!</v>
      </c>
      <c r="J15" s="12" t="e">
        <f>'C завтраками| Bed and breakfast'!#REF!</f>
        <v>#REF!</v>
      </c>
      <c r="K15" s="12" t="e">
        <f>'C завтраками| Bed and breakfast'!#REF!</f>
        <v>#REF!</v>
      </c>
      <c r="L15" s="12" t="e">
        <f>'C завтраками| Bed and breakfast'!#REF!</f>
        <v>#REF!</v>
      </c>
      <c r="M15" s="12" t="e">
        <f>'C завтраками| Bed and breakfast'!#REF!</f>
        <v>#REF!</v>
      </c>
      <c r="N15" s="12" t="e">
        <f>'C завтраками| Bed and breakfast'!#REF!</f>
        <v>#REF!</v>
      </c>
      <c r="O15" s="12" t="e">
        <f>'C завтраками| Bed and breakfast'!#REF!</f>
        <v>#REF!</v>
      </c>
      <c r="P15" s="12" t="e">
        <f>'C завтраками| Bed and breakfast'!#REF!</f>
        <v>#REF!</v>
      </c>
      <c r="Q15" s="12" t="e">
        <f>'C завтраками| Bed and breakfast'!#REF!</f>
        <v>#REF!</v>
      </c>
      <c r="R15" s="12" t="e">
        <f>'C завтраками| Bed and breakfast'!#REF!</f>
        <v>#REF!</v>
      </c>
      <c r="S15" s="12" t="e">
        <f>'C завтраками| Bed and breakfast'!#REF!</f>
        <v>#REF!</v>
      </c>
      <c r="T15" s="12" t="e">
        <f>'C завтраками| Bed and breakfast'!#REF!</f>
        <v>#REF!</v>
      </c>
      <c r="U15" s="12" t="e">
        <f>'C завтраками| Bed and breakfast'!#REF!</f>
        <v>#REF!</v>
      </c>
      <c r="V15" s="12" t="e">
        <f>'C завтраками| Bed and breakfast'!#REF!</f>
        <v>#REF!</v>
      </c>
      <c r="W15" s="12" t="e">
        <f>'C завтраками| Bed and breakfast'!#REF!</f>
        <v>#REF!</v>
      </c>
      <c r="X15" s="12" t="e">
        <f>'C завтраками| Bed and breakfast'!#REF!</f>
        <v>#REF!</v>
      </c>
      <c r="Y15" s="12" t="e">
        <f>'C завтраками| Bed and breakfast'!#REF!</f>
        <v>#REF!</v>
      </c>
      <c r="Z15" s="12" t="e">
        <f>'C завтраками| Bed and breakfast'!#REF!</f>
        <v>#REF!</v>
      </c>
      <c r="AA15" s="12" t="e">
        <f>'C завтраками| Bed and breakfast'!#REF!</f>
        <v>#REF!</v>
      </c>
      <c r="AB15" s="12" t="e">
        <f>'C завтраками| Bed and breakfast'!#REF!</f>
        <v>#REF!</v>
      </c>
      <c r="AC15" s="12" t="e">
        <f>'C завтраками| Bed and breakfast'!#REF!</f>
        <v>#REF!</v>
      </c>
      <c r="AD15" s="12" t="e">
        <f>'C завтраками| Bed and breakfast'!#REF!</f>
        <v>#REF!</v>
      </c>
      <c r="AE15" s="12" t="e">
        <f>'C завтраками| Bed and breakfast'!#REF!</f>
        <v>#REF!</v>
      </c>
      <c r="AF15" s="12" t="e">
        <f>'C завтраками| Bed and breakfast'!#REF!</f>
        <v>#REF!</v>
      </c>
      <c r="AG15" s="12" t="e">
        <f>'C завтраками| Bed and breakfast'!#REF!</f>
        <v>#REF!</v>
      </c>
      <c r="AH15" s="12" t="e">
        <f>'C завтраками| Bed and breakfast'!#REF!</f>
        <v>#REF!</v>
      </c>
      <c r="AI15" s="12" t="e">
        <f>'C завтраками| Bed and breakfast'!#REF!</f>
        <v>#REF!</v>
      </c>
    </row>
    <row r="16" spans="1:35">
      <c r="A16" s="15" t="s">
        <v>8</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row>
    <row r="17" spans="1:35">
      <c r="A17" s="10">
        <v>1</v>
      </c>
      <c r="B17" s="12" t="e">
        <f>'C завтраками| Bed and breakfast'!#REF!</f>
        <v>#REF!</v>
      </c>
      <c r="C17" s="12" t="e">
        <f>'C завтраками| Bed and breakfast'!#REF!</f>
        <v>#REF!</v>
      </c>
      <c r="D17" s="12" t="e">
        <f>'C завтраками| Bed and breakfast'!#REF!</f>
        <v>#REF!</v>
      </c>
      <c r="E17" s="12" t="e">
        <f>'C завтраками| Bed and breakfast'!#REF!</f>
        <v>#REF!</v>
      </c>
      <c r="F17" s="12" t="e">
        <f>'C завтраками| Bed and breakfast'!#REF!</f>
        <v>#REF!</v>
      </c>
      <c r="G17" s="12" t="e">
        <f>'C завтраками| Bed and breakfast'!#REF!</f>
        <v>#REF!</v>
      </c>
      <c r="H17" s="12" t="e">
        <f>'C завтраками| Bed and breakfast'!#REF!</f>
        <v>#REF!</v>
      </c>
      <c r="I17" s="12" t="e">
        <f>'C завтраками| Bed and breakfast'!#REF!</f>
        <v>#REF!</v>
      </c>
      <c r="J17" s="12" t="e">
        <f>'C завтраками| Bed and breakfast'!#REF!</f>
        <v>#REF!</v>
      </c>
      <c r="K17" s="12" t="e">
        <f>'C завтраками| Bed and breakfast'!#REF!</f>
        <v>#REF!</v>
      </c>
      <c r="L17" s="12" t="e">
        <f>'C завтраками| Bed and breakfast'!#REF!</f>
        <v>#REF!</v>
      </c>
      <c r="M17" s="12" t="e">
        <f>'C завтраками| Bed and breakfast'!#REF!</f>
        <v>#REF!</v>
      </c>
      <c r="N17" s="12" t="e">
        <f>'C завтраками| Bed and breakfast'!#REF!</f>
        <v>#REF!</v>
      </c>
      <c r="O17" s="12" t="e">
        <f>'C завтраками| Bed and breakfast'!#REF!</f>
        <v>#REF!</v>
      </c>
      <c r="P17" s="12" t="e">
        <f>'C завтраками| Bed and breakfast'!#REF!</f>
        <v>#REF!</v>
      </c>
      <c r="Q17" s="12" t="e">
        <f>'C завтраками| Bed and breakfast'!#REF!</f>
        <v>#REF!</v>
      </c>
      <c r="R17" s="12" t="e">
        <f>'C завтраками| Bed and breakfast'!#REF!</f>
        <v>#REF!</v>
      </c>
      <c r="S17" s="12" t="e">
        <f>'C завтраками| Bed and breakfast'!#REF!</f>
        <v>#REF!</v>
      </c>
      <c r="T17" s="12" t="e">
        <f>'C завтраками| Bed and breakfast'!#REF!</f>
        <v>#REF!</v>
      </c>
      <c r="U17" s="12" t="e">
        <f>'C завтраками| Bed and breakfast'!#REF!</f>
        <v>#REF!</v>
      </c>
      <c r="V17" s="12" t="e">
        <f>'C завтраками| Bed and breakfast'!#REF!</f>
        <v>#REF!</v>
      </c>
      <c r="W17" s="12" t="e">
        <f>'C завтраками| Bed and breakfast'!#REF!</f>
        <v>#REF!</v>
      </c>
      <c r="X17" s="12" t="e">
        <f>'C завтраками| Bed and breakfast'!#REF!</f>
        <v>#REF!</v>
      </c>
      <c r="Y17" s="12" t="e">
        <f>'C завтраками| Bed and breakfast'!#REF!</f>
        <v>#REF!</v>
      </c>
      <c r="Z17" s="12" t="e">
        <f>'C завтраками| Bed and breakfast'!#REF!</f>
        <v>#REF!</v>
      </c>
      <c r="AA17" s="12" t="e">
        <f>'C завтраками| Bed and breakfast'!#REF!</f>
        <v>#REF!</v>
      </c>
      <c r="AB17" s="12" t="e">
        <f>'C завтраками| Bed and breakfast'!#REF!</f>
        <v>#REF!</v>
      </c>
      <c r="AC17" s="12" t="e">
        <f>'C завтраками| Bed and breakfast'!#REF!</f>
        <v>#REF!</v>
      </c>
      <c r="AD17" s="12" t="e">
        <f>'C завтраками| Bed and breakfast'!#REF!</f>
        <v>#REF!</v>
      </c>
      <c r="AE17" s="12" t="e">
        <f>'C завтраками| Bed and breakfast'!#REF!</f>
        <v>#REF!</v>
      </c>
      <c r="AF17" s="12" t="e">
        <f>'C завтраками| Bed and breakfast'!#REF!</f>
        <v>#REF!</v>
      </c>
      <c r="AG17" s="12" t="e">
        <f>'C завтраками| Bed and breakfast'!#REF!</f>
        <v>#REF!</v>
      </c>
      <c r="AH17" s="12" t="e">
        <f>'C завтраками| Bed and breakfast'!#REF!</f>
        <v>#REF!</v>
      </c>
      <c r="AI17" s="12" t="e">
        <f>'C завтраками| Bed and breakfast'!#REF!</f>
        <v>#REF!</v>
      </c>
    </row>
    <row r="18" spans="1:35">
      <c r="A18" s="10">
        <v>2</v>
      </c>
      <c r="B18" s="12" t="e">
        <f>'C завтраками| Bed and breakfast'!#REF!</f>
        <v>#REF!</v>
      </c>
      <c r="C18" s="12" t="e">
        <f>'C завтраками| Bed and breakfast'!#REF!</f>
        <v>#REF!</v>
      </c>
      <c r="D18" s="12" t="e">
        <f>'C завтраками| Bed and breakfast'!#REF!</f>
        <v>#REF!</v>
      </c>
      <c r="E18" s="12" t="e">
        <f>'C завтраками| Bed and breakfast'!#REF!</f>
        <v>#REF!</v>
      </c>
      <c r="F18" s="12" t="e">
        <f>'C завтраками| Bed and breakfast'!#REF!</f>
        <v>#REF!</v>
      </c>
      <c r="G18" s="12" t="e">
        <f>'C завтраками| Bed and breakfast'!#REF!</f>
        <v>#REF!</v>
      </c>
      <c r="H18" s="12" t="e">
        <f>'C завтраками| Bed and breakfast'!#REF!</f>
        <v>#REF!</v>
      </c>
      <c r="I18" s="12" t="e">
        <f>'C завтраками| Bed and breakfast'!#REF!</f>
        <v>#REF!</v>
      </c>
      <c r="J18" s="12" t="e">
        <f>'C завтраками| Bed and breakfast'!#REF!</f>
        <v>#REF!</v>
      </c>
      <c r="K18" s="12" t="e">
        <f>'C завтраками| Bed and breakfast'!#REF!</f>
        <v>#REF!</v>
      </c>
      <c r="L18" s="12" t="e">
        <f>'C завтраками| Bed and breakfast'!#REF!</f>
        <v>#REF!</v>
      </c>
      <c r="M18" s="12" t="e">
        <f>'C завтраками| Bed and breakfast'!#REF!</f>
        <v>#REF!</v>
      </c>
      <c r="N18" s="12" t="e">
        <f>'C завтраками| Bed and breakfast'!#REF!</f>
        <v>#REF!</v>
      </c>
      <c r="O18" s="12" t="e">
        <f>'C завтраками| Bed and breakfast'!#REF!</f>
        <v>#REF!</v>
      </c>
      <c r="P18" s="12" t="e">
        <f>'C завтраками| Bed and breakfast'!#REF!</f>
        <v>#REF!</v>
      </c>
      <c r="Q18" s="12" t="e">
        <f>'C завтраками| Bed and breakfast'!#REF!</f>
        <v>#REF!</v>
      </c>
      <c r="R18" s="12" t="e">
        <f>'C завтраками| Bed and breakfast'!#REF!</f>
        <v>#REF!</v>
      </c>
      <c r="S18" s="12" t="e">
        <f>'C завтраками| Bed and breakfast'!#REF!</f>
        <v>#REF!</v>
      </c>
      <c r="T18" s="12" t="e">
        <f>'C завтраками| Bed and breakfast'!#REF!</f>
        <v>#REF!</v>
      </c>
      <c r="U18" s="12" t="e">
        <f>'C завтраками| Bed and breakfast'!#REF!</f>
        <v>#REF!</v>
      </c>
      <c r="V18" s="12" t="e">
        <f>'C завтраками| Bed and breakfast'!#REF!</f>
        <v>#REF!</v>
      </c>
      <c r="W18" s="12" t="e">
        <f>'C завтраками| Bed and breakfast'!#REF!</f>
        <v>#REF!</v>
      </c>
      <c r="X18" s="12" t="e">
        <f>'C завтраками| Bed and breakfast'!#REF!</f>
        <v>#REF!</v>
      </c>
      <c r="Y18" s="12" t="e">
        <f>'C завтраками| Bed and breakfast'!#REF!</f>
        <v>#REF!</v>
      </c>
      <c r="Z18" s="12" t="e">
        <f>'C завтраками| Bed and breakfast'!#REF!</f>
        <v>#REF!</v>
      </c>
      <c r="AA18" s="12" t="e">
        <f>'C завтраками| Bed and breakfast'!#REF!</f>
        <v>#REF!</v>
      </c>
      <c r="AB18" s="12" t="e">
        <f>'C завтраками| Bed and breakfast'!#REF!</f>
        <v>#REF!</v>
      </c>
      <c r="AC18" s="12" t="e">
        <f>'C завтраками| Bed and breakfast'!#REF!</f>
        <v>#REF!</v>
      </c>
      <c r="AD18" s="12" t="e">
        <f>'C завтраками| Bed and breakfast'!#REF!</f>
        <v>#REF!</v>
      </c>
      <c r="AE18" s="12" t="e">
        <f>'C завтраками| Bed and breakfast'!#REF!</f>
        <v>#REF!</v>
      </c>
      <c r="AF18" s="12" t="e">
        <f>'C завтраками| Bed and breakfast'!#REF!</f>
        <v>#REF!</v>
      </c>
      <c r="AG18" s="12" t="e">
        <f>'C завтраками| Bed and breakfast'!#REF!</f>
        <v>#REF!</v>
      </c>
      <c r="AH18" s="12" t="e">
        <f>'C завтраками| Bed and breakfast'!#REF!</f>
        <v>#REF!</v>
      </c>
      <c r="AI18" s="12" t="e">
        <f>'C завтраками| Bed and breakfast'!#REF!</f>
        <v>#REF!</v>
      </c>
    </row>
    <row r="19" spans="1:35">
      <c r="A19" s="16" t="s">
        <v>9</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row>
    <row r="20" spans="1:35">
      <c r="A20" s="17" t="s">
        <v>10</v>
      </c>
      <c r="B20" s="12" t="e">
        <f>'C завтраками| Bed and breakfast'!#REF!</f>
        <v>#REF!</v>
      </c>
      <c r="C20" s="12" t="e">
        <f>'C завтраками| Bed and breakfast'!#REF!</f>
        <v>#REF!</v>
      </c>
      <c r="D20" s="12" t="e">
        <f>'C завтраками| Bed and breakfast'!#REF!</f>
        <v>#REF!</v>
      </c>
      <c r="E20" s="12" t="e">
        <f>'C завтраками| Bed and breakfast'!#REF!</f>
        <v>#REF!</v>
      </c>
      <c r="F20" s="12" t="e">
        <f>'C завтраками| Bed and breakfast'!#REF!</f>
        <v>#REF!</v>
      </c>
      <c r="G20" s="12" t="e">
        <f>'C завтраками| Bed and breakfast'!#REF!</f>
        <v>#REF!</v>
      </c>
      <c r="H20" s="12" t="e">
        <f>'C завтраками| Bed and breakfast'!#REF!</f>
        <v>#REF!</v>
      </c>
      <c r="I20" s="12" t="e">
        <f>'C завтраками| Bed and breakfast'!#REF!</f>
        <v>#REF!</v>
      </c>
      <c r="J20" s="12" t="e">
        <f>'C завтраками| Bed and breakfast'!#REF!</f>
        <v>#REF!</v>
      </c>
      <c r="K20" s="12" t="e">
        <f>'C завтраками| Bed and breakfast'!#REF!</f>
        <v>#REF!</v>
      </c>
      <c r="L20" s="12" t="e">
        <f>'C завтраками| Bed and breakfast'!#REF!</f>
        <v>#REF!</v>
      </c>
      <c r="M20" s="12" t="e">
        <f>'C завтраками| Bed and breakfast'!#REF!</f>
        <v>#REF!</v>
      </c>
      <c r="N20" s="12" t="e">
        <f>'C завтраками| Bed and breakfast'!#REF!</f>
        <v>#REF!</v>
      </c>
      <c r="O20" s="12" t="e">
        <f>'C завтраками| Bed and breakfast'!#REF!</f>
        <v>#REF!</v>
      </c>
      <c r="P20" s="12" t="e">
        <f>'C завтраками| Bed and breakfast'!#REF!</f>
        <v>#REF!</v>
      </c>
      <c r="Q20" s="12" t="e">
        <f>'C завтраками| Bed and breakfast'!#REF!</f>
        <v>#REF!</v>
      </c>
      <c r="R20" s="12" t="e">
        <f>'C завтраками| Bed and breakfast'!#REF!</f>
        <v>#REF!</v>
      </c>
      <c r="S20" s="12" t="e">
        <f>'C завтраками| Bed and breakfast'!#REF!</f>
        <v>#REF!</v>
      </c>
      <c r="T20" s="12" t="e">
        <f>'C завтраками| Bed and breakfast'!#REF!</f>
        <v>#REF!</v>
      </c>
      <c r="U20" s="12" t="e">
        <f>'C завтраками| Bed and breakfast'!#REF!</f>
        <v>#REF!</v>
      </c>
      <c r="V20" s="12" t="e">
        <f>'C завтраками| Bed and breakfast'!#REF!</f>
        <v>#REF!</v>
      </c>
      <c r="W20" s="12" t="e">
        <f>'C завтраками| Bed and breakfast'!#REF!</f>
        <v>#REF!</v>
      </c>
      <c r="X20" s="12" t="e">
        <f>'C завтраками| Bed and breakfast'!#REF!</f>
        <v>#REF!</v>
      </c>
      <c r="Y20" s="12" t="e">
        <f>'C завтраками| Bed and breakfast'!#REF!</f>
        <v>#REF!</v>
      </c>
      <c r="Z20" s="12" t="e">
        <f>'C завтраками| Bed and breakfast'!#REF!</f>
        <v>#REF!</v>
      </c>
      <c r="AA20" s="12" t="e">
        <f>'C завтраками| Bed and breakfast'!#REF!</f>
        <v>#REF!</v>
      </c>
      <c r="AB20" s="12" t="e">
        <f>'C завтраками| Bed and breakfast'!#REF!</f>
        <v>#REF!</v>
      </c>
      <c r="AC20" s="12" t="e">
        <f>'C завтраками| Bed and breakfast'!#REF!</f>
        <v>#REF!</v>
      </c>
      <c r="AD20" s="12" t="e">
        <f>'C завтраками| Bed and breakfast'!#REF!</f>
        <v>#REF!</v>
      </c>
      <c r="AE20" s="12" t="e">
        <f>'C завтраками| Bed and breakfast'!#REF!</f>
        <v>#REF!</v>
      </c>
      <c r="AF20" s="12" t="e">
        <f>'C завтраками| Bed and breakfast'!#REF!</f>
        <v>#REF!</v>
      </c>
      <c r="AG20" s="12" t="e">
        <f>'C завтраками| Bed and breakfast'!#REF!</f>
        <v>#REF!</v>
      </c>
      <c r="AH20" s="12" t="e">
        <f>'C завтраками| Bed and breakfast'!#REF!</f>
        <v>#REF!</v>
      </c>
      <c r="AI20" s="12" t="e">
        <f>'C завтраками| Bed and breakfast'!#REF!</f>
        <v>#REF!</v>
      </c>
    </row>
    <row r="21" spans="1:35" hidden="1">
      <c r="A21" s="16" t="s">
        <v>11</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row>
    <row r="22" spans="1:35" hidden="1">
      <c r="A22" s="17" t="s">
        <v>12</v>
      </c>
      <c r="B22" s="12" t="e">
        <f>'C завтраками| Bed and breakfast'!#REF!</f>
        <v>#REF!</v>
      </c>
      <c r="C22" s="12" t="e">
        <f>'C завтраками| Bed and breakfast'!#REF!</f>
        <v>#REF!</v>
      </c>
      <c r="D22" s="12" t="e">
        <f>'C завтраками| Bed and breakfast'!#REF!</f>
        <v>#REF!</v>
      </c>
      <c r="E22" s="12" t="e">
        <f>'C завтраками| Bed and breakfast'!#REF!</f>
        <v>#REF!</v>
      </c>
      <c r="F22" s="12" t="e">
        <f>'C завтраками| Bed and breakfast'!#REF!</f>
        <v>#REF!</v>
      </c>
      <c r="G22" s="12" t="e">
        <f>'C завтраками| Bed and breakfast'!#REF!</f>
        <v>#REF!</v>
      </c>
      <c r="H22" s="12" t="e">
        <f>'C завтраками| Bed and breakfast'!#REF!</f>
        <v>#REF!</v>
      </c>
      <c r="I22" s="12" t="e">
        <f>'C завтраками| Bed and breakfast'!#REF!</f>
        <v>#REF!</v>
      </c>
      <c r="J22" s="12" t="e">
        <f>'C завтраками| Bed and breakfast'!#REF!</f>
        <v>#REF!</v>
      </c>
      <c r="K22" s="12" t="e">
        <f>'C завтраками| Bed and breakfast'!#REF!</f>
        <v>#REF!</v>
      </c>
      <c r="L22" s="12" t="e">
        <f>'C завтраками| Bed and breakfast'!#REF!</f>
        <v>#REF!</v>
      </c>
      <c r="M22" s="12" t="e">
        <f>'C завтраками| Bed and breakfast'!#REF!</f>
        <v>#REF!</v>
      </c>
      <c r="N22" s="12" t="e">
        <f>'C завтраками| Bed and breakfast'!#REF!</f>
        <v>#REF!</v>
      </c>
      <c r="O22" s="12" t="e">
        <f>'C завтраками| Bed and breakfast'!#REF!</f>
        <v>#REF!</v>
      </c>
      <c r="P22" s="12" t="e">
        <f>'C завтраками| Bed and breakfast'!#REF!</f>
        <v>#REF!</v>
      </c>
      <c r="Q22" s="12" t="e">
        <f>'C завтраками| Bed and breakfast'!#REF!</f>
        <v>#REF!</v>
      </c>
      <c r="R22" s="12" t="e">
        <f>'C завтраками| Bed and breakfast'!#REF!</f>
        <v>#REF!</v>
      </c>
      <c r="S22" s="12" t="e">
        <f>'C завтраками| Bed and breakfast'!#REF!</f>
        <v>#REF!</v>
      </c>
      <c r="T22" s="12" t="e">
        <f>'C завтраками| Bed and breakfast'!#REF!</f>
        <v>#REF!</v>
      </c>
      <c r="U22" s="12" t="e">
        <f>'C завтраками| Bed and breakfast'!#REF!</f>
        <v>#REF!</v>
      </c>
      <c r="V22" s="12" t="e">
        <f>'C завтраками| Bed and breakfast'!#REF!</f>
        <v>#REF!</v>
      </c>
      <c r="W22" s="12" t="e">
        <f>'C завтраками| Bed and breakfast'!#REF!</f>
        <v>#REF!</v>
      </c>
      <c r="X22" s="12" t="e">
        <f>'C завтраками| Bed and breakfast'!#REF!</f>
        <v>#REF!</v>
      </c>
      <c r="Y22" s="12" t="e">
        <f>'C завтраками| Bed and breakfast'!#REF!</f>
        <v>#REF!</v>
      </c>
      <c r="Z22" s="12" t="e">
        <f>'C завтраками| Bed and breakfast'!#REF!</f>
        <v>#REF!</v>
      </c>
      <c r="AA22" s="12" t="e">
        <f>'C завтраками| Bed and breakfast'!#REF!</f>
        <v>#REF!</v>
      </c>
      <c r="AB22" s="12" t="e">
        <f>'C завтраками| Bed and breakfast'!#REF!</f>
        <v>#REF!</v>
      </c>
      <c r="AC22" s="12" t="e">
        <f>'C завтраками| Bed and breakfast'!#REF!</f>
        <v>#REF!</v>
      </c>
      <c r="AD22" s="12" t="e">
        <f>'C завтраками| Bed and breakfast'!#REF!</f>
        <v>#REF!</v>
      </c>
      <c r="AE22" s="12" t="e">
        <f>'C завтраками| Bed and breakfast'!#REF!</f>
        <v>#REF!</v>
      </c>
      <c r="AF22" s="12" t="e">
        <f>'C завтраками| Bed and breakfast'!#REF!</f>
        <v>#REF!</v>
      </c>
      <c r="AG22" s="12" t="e">
        <f>'C завтраками| Bed and breakfast'!#REF!</f>
        <v>#REF!</v>
      </c>
      <c r="AH22" s="12" t="e">
        <f>'C завтраками| Bed and breakfast'!#REF!</f>
        <v>#REF!</v>
      </c>
      <c r="AI22" s="12" t="e">
        <f>'C завтраками| Bed and breakfast'!#REF!</f>
        <v>#REF!</v>
      </c>
    </row>
    <row r="23" spans="1:35" ht="27.75" customHeight="1">
      <c r="A23" s="27" t="s">
        <v>41</v>
      </c>
    </row>
    <row r="24" spans="1:35" s="187" customFormat="1" ht="21.75" customHeight="1">
      <c r="A24" s="7" t="s">
        <v>3</v>
      </c>
      <c r="B24" s="104" t="e">
        <f>'C завтраками| Bed and breakfast'!#REF!</f>
        <v>#REF!</v>
      </c>
      <c r="C24" s="104" t="e">
        <f>'C завтраками| Bed and breakfast'!#REF!</f>
        <v>#REF!</v>
      </c>
      <c r="D24" s="104" t="e">
        <f>'C завтраками| Bed and breakfast'!#REF!</f>
        <v>#REF!</v>
      </c>
      <c r="E24" s="104" t="e">
        <f>'C завтраками| Bed and breakfast'!#REF!</f>
        <v>#REF!</v>
      </c>
      <c r="F24" s="104" t="e">
        <f>'C завтраками| Bed and breakfast'!#REF!</f>
        <v>#REF!</v>
      </c>
      <c r="G24" s="104" t="e">
        <f>'C завтраками| Bed and breakfast'!#REF!</f>
        <v>#REF!</v>
      </c>
      <c r="H24" s="104" t="e">
        <f>'C завтраками| Bed and breakfast'!#REF!</f>
        <v>#REF!</v>
      </c>
      <c r="I24" s="104" t="e">
        <f>'C завтраками| Bed and breakfast'!#REF!</f>
        <v>#REF!</v>
      </c>
      <c r="J24" s="104" t="e">
        <f>'C завтраками| Bed and breakfast'!#REF!</f>
        <v>#REF!</v>
      </c>
      <c r="K24" s="104" t="e">
        <f>'C завтраками| Bed and breakfast'!#REF!</f>
        <v>#REF!</v>
      </c>
      <c r="L24" s="104" t="e">
        <f>'C завтраками| Bed and breakfast'!#REF!</f>
        <v>#REF!</v>
      </c>
      <c r="M24" s="104" t="e">
        <f>'C завтраками| Bed and breakfast'!#REF!</f>
        <v>#REF!</v>
      </c>
      <c r="N24" s="104" t="e">
        <f>'C завтраками| Bed and breakfast'!#REF!</f>
        <v>#REF!</v>
      </c>
      <c r="O24" s="104" t="e">
        <f>'C завтраками| Bed and breakfast'!#REF!</f>
        <v>#REF!</v>
      </c>
      <c r="P24" s="104" t="e">
        <f>'C завтраками| Bed and breakfast'!#REF!</f>
        <v>#REF!</v>
      </c>
      <c r="Q24" s="104" t="e">
        <f>'C завтраками| Bed and breakfast'!#REF!</f>
        <v>#REF!</v>
      </c>
      <c r="R24" s="104" t="e">
        <f>'C завтраками| Bed and breakfast'!#REF!</f>
        <v>#REF!</v>
      </c>
      <c r="S24" s="104" t="e">
        <f>'C завтраками| Bed and breakfast'!#REF!</f>
        <v>#REF!</v>
      </c>
      <c r="T24" s="104" t="e">
        <f>'C завтраками| Bed and breakfast'!#REF!</f>
        <v>#REF!</v>
      </c>
      <c r="U24" s="104" t="e">
        <f>'C завтраками| Bed and breakfast'!#REF!</f>
        <v>#REF!</v>
      </c>
      <c r="V24" s="104" t="e">
        <f>'C завтраками| Bed and breakfast'!#REF!</f>
        <v>#REF!</v>
      </c>
      <c r="W24" s="104" t="e">
        <f>'C завтраками| Bed and breakfast'!#REF!</f>
        <v>#REF!</v>
      </c>
      <c r="X24" s="104" t="e">
        <f>'C завтраками| Bed and breakfast'!#REF!</f>
        <v>#REF!</v>
      </c>
      <c r="Y24" s="104" t="e">
        <f>'C завтраками| Bed and breakfast'!#REF!</f>
        <v>#REF!</v>
      </c>
      <c r="Z24" s="104" t="e">
        <f>'C завтраками| Bed and breakfast'!#REF!</f>
        <v>#REF!</v>
      </c>
      <c r="AA24" s="104" t="e">
        <f>'C завтраками| Bed and breakfast'!#REF!</f>
        <v>#REF!</v>
      </c>
      <c r="AB24" s="104" t="e">
        <f>'C завтраками| Bed and breakfast'!#REF!</f>
        <v>#REF!</v>
      </c>
      <c r="AC24" s="104" t="e">
        <f>'C завтраками| Bed and breakfast'!#REF!</f>
        <v>#REF!</v>
      </c>
      <c r="AD24" s="104" t="e">
        <f>'C завтраками| Bed and breakfast'!#REF!</f>
        <v>#REF!</v>
      </c>
      <c r="AE24" s="104" t="e">
        <f>'C завтраками| Bed and breakfast'!#REF!</f>
        <v>#REF!</v>
      </c>
      <c r="AF24" s="104" t="e">
        <f>'C завтраками| Bed and breakfast'!#REF!</f>
        <v>#REF!</v>
      </c>
      <c r="AG24" s="104" t="e">
        <f>'C завтраками| Bed and breakfast'!#REF!</f>
        <v>#REF!</v>
      </c>
      <c r="AH24" s="104" t="e">
        <f>'C завтраками| Bed and breakfast'!#REF!</f>
        <v>#REF!</v>
      </c>
      <c r="AI24" s="104" t="e">
        <f>'C завтраками| Bed and breakfast'!#REF!</f>
        <v>#REF!</v>
      </c>
    </row>
    <row r="25" spans="1:35">
      <c r="A25" s="7"/>
      <c r="B25" s="104" t="e">
        <f>'C завтраками| Bed and breakfast'!#REF!</f>
        <v>#REF!</v>
      </c>
      <c r="C25" s="104" t="e">
        <f>'C завтраками| Bed and breakfast'!#REF!</f>
        <v>#REF!</v>
      </c>
      <c r="D25" s="104" t="e">
        <f>'C завтраками| Bed and breakfast'!#REF!</f>
        <v>#REF!</v>
      </c>
      <c r="E25" s="104" t="e">
        <f>'C завтраками| Bed and breakfast'!#REF!</f>
        <v>#REF!</v>
      </c>
      <c r="F25" s="104" t="e">
        <f>'C завтраками| Bed and breakfast'!#REF!</f>
        <v>#REF!</v>
      </c>
      <c r="G25" s="104" t="e">
        <f>'C завтраками| Bed and breakfast'!#REF!</f>
        <v>#REF!</v>
      </c>
      <c r="H25" s="104" t="e">
        <f>'C завтраками| Bed and breakfast'!#REF!</f>
        <v>#REF!</v>
      </c>
      <c r="I25" s="104" t="e">
        <f>'C завтраками| Bed and breakfast'!#REF!</f>
        <v>#REF!</v>
      </c>
      <c r="J25" s="104" t="e">
        <f>'C завтраками| Bed and breakfast'!#REF!</f>
        <v>#REF!</v>
      </c>
      <c r="K25" s="104" t="e">
        <f>'C завтраками| Bed and breakfast'!#REF!</f>
        <v>#REF!</v>
      </c>
      <c r="L25" s="104" t="e">
        <f>'C завтраками| Bed and breakfast'!#REF!</f>
        <v>#REF!</v>
      </c>
      <c r="M25" s="104" t="e">
        <f>'C завтраками| Bed and breakfast'!#REF!</f>
        <v>#REF!</v>
      </c>
      <c r="N25" s="104" t="e">
        <f>'C завтраками| Bed and breakfast'!#REF!</f>
        <v>#REF!</v>
      </c>
      <c r="O25" s="104" t="e">
        <f>'C завтраками| Bed and breakfast'!#REF!</f>
        <v>#REF!</v>
      </c>
      <c r="P25" s="104" t="e">
        <f>'C завтраками| Bed and breakfast'!#REF!</f>
        <v>#REF!</v>
      </c>
      <c r="Q25" s="104" t="e">
        <f>'C завтраками| Bed and breakfast'!#REF!</f>
        <v>#REF!</v>
      </c>
      <c r="R25" s="104" t="e">
        <f>'C завтраками| Bed and breakfast'!#REF!</f>
        <v>#REF!</v>
      </c>
      <c r="S25" s="104" t="e">
        <f>'C завтраками| Bed and breakfast'!#REF!</f>
        <v>#REF!</v>
      </c>
      <c r="T25" s="104" t="e">
        <f>'C завтраками| Bed and breakfast'!#REF!</f>
        <v>#REF!</v>
      </c>
      <c r="U25" s="104" t="e">
        <f>'C завтраками| Bed and breakfast'!#REF!</f>
        <v>#REF!</v>
      </c>
      <c r="V25" s="104" t="e">
        <f>'C завтраками| Bed and breakfast'!#REF!</f>
        <v>#REF!</v>
      </c>
      <c r="W25" s="104" t="e">
        <f>'C завтраками| Bed and breakfast'!#REF!</f>
        <v>#REF!</v>
      </c>
      <c r="X25" s="104" t="e">
        <f>'C завтраками| Bed and breakfast'!#REF!</f>
        <v>#REF!</v>
      </c>
      <c r="Y25" s="104" t="e">
        <f>'C завтраками| Bed and breakfast'!#REF!</f>
        <v>#REF!</v>
      </c>
      <c r="Z25" s="104" t="e">
        <f>'C завтраками| Bed and breakfast'!#REF!</f>
        <v>#REF!</v>
      </c>
      <c r="AA25" s="104" t="e">
        <f>'C завтраками| Bed and breakfast'!#REF!</f>
        <v>#REF!</v>
      </c>
      <c r="AB25" s="104" t="e">
        <f>'C завтраками| Bed and breakfast'!#REF!</f>
        <v>#REF!</v>
      </c>
      <c r="AC25" s="104" t="e">
        <f>'C завтраками| Bed and breakfast'!#REF!</f>
        <v>#REF!</v>
      </c>
      <c r="AD25" s="104" t="e">
        <f>'C завтраками| Bed and breakfast'!#REF!</f>
        <v>#REF!</v>
      </c>
      <c r="AE25" s="104" t="e">
        <f>'C завтраками| Bed and breakfast'!#REF!</f>
        <v>#REF!</v>
      </c>
      <c r="AF25" s="104" t="e">
        <f>'C завтраками| Bed and breakfast'!#REF!</f>
        <v>#REF!</v>
      </c>
      <c r="AG25" s="104" t="e">
        <f>'C завтраками| Bed and breakfast'!#REF!</f>
        <v>#REF!</v>
      </c>
      <c r="AH25" s="104" t="e">
        <f>'C завтраками| Bed and breakfast'!#REF!</f>
        <v>#REF!</v>
      </c>
      <c r="AI25" s="104" t="e">
        <f>'C завтраками| Bed and breakfast'!#REF!</f>
        <v>#REF!</v>
      </c>
    </row>
    <row r="26" spans="1:35">
      <c r="A26" s="10" t="s">
        <v>4</v>
      </c>
    </row>
    <row r="27" spans="1:35">
      <c r="A27" s="10">
        <v>1</v>
      </c>
      <c r="B27" s="12" t="e">
        <f t="shared" ref="B27:C27" si="0">ROUND(B8*0.8,)</f>
        <v>#REF!</v>
      </c>
      <c r="C27" s="12" t="e">
        <f t="shared" si="0"/>
        <v>#REF!</v>
      </c>
      <c r="D27" s="12" t="e">
        <f t="shared" ref="D27" si="1">ROUND(D8*0.8,)</f>
        <v>#REF!</v>
      </c>
      <c r="E27" s="12" t="e">
        <f t="shared" ref="E27:Z27" si="2">ROUND(E8*0.8,)</f>
        <v>#REF!</v>
      </c>
      <c r="F27" s="12" t="e">
        <f t="shared" si="2"/>
        <v>#REF!</v>
      </c>
      <c r="G27" s="12" t="e">
        <f t="shared" si="2"/>
        <v>#REF!</v>
      </c>
      <c r="H27" s="12" t="e">
        <f t="shared" si="2"/>
        <v>#REF!</v>
      </c>
      <c r="I27" s="12" t="e">
        <f t="shared" si="2"/>
        <v>#REF!</v>
      </c>
      <c r="J27" s="12" t="e">
        <f t="shared" si="2"/>
        <v>#REF!</v>
      </c>
      <c r="K27" s="12" t="e">
        <f t="shared" si="2"/>
        <v>#REF!</v>
      </c>
      <c r="L27" s="12" t="e">
        <f t="shared" si="2"/>
        <v>#REF!</v>
      </c>
      <c r="M27" s="12" t="e">
        <f t="shared" si="2"/>
        <v>#REF!</v>
      </c>
      <c r="N27" s="12" t="e">
        <f t="shared" si="2"/>
        <v>#REF!</v>
      </c>
      <c r="O27" s="12" t="e">
        <f t="shared" si="2"/>
        <v>#REF!</v>
      </c>
      <c r="P27" s="12" t="e">
        <f t="shared" si="2"/>
        <v>#REF!</v>
      </c>
      <c r="Q27" s="12" t="e">
        <f t="shared" ref="Q27:R27" si="3">ROUND(Q8*0.8,)</f>
        <v>#REF!</v>
      </c>
      <c r="R27" s="12" t="e">
        <f t="shared" si="3"/>
        <v>#REF!</v>
      </c>
      <c r="S27" s="12" t="e">
        <f t="shared" si="2"/>
        <v>#REF!</v>
      </c>
      <c r="T27" s="12" t="e">
        <f t="shared" si="2"/>
        <v>#REF!</v>
      </c>
      <c r="U27" s="12" t="e">
        <f t="shared" si="2"/>
        <v>#REF!</v>
      </c>
      <c r="V27" s="12" t="e">
        <f t="shared" si="2"/>
        <v>#REF!</v>
      </c>
      <c r="W27" s="12" t="e">
        <f t="shared" si="2"/>
        <v>#REF!</v>
      </c>
      <c r="X27" s="12" t="e">
        <f t="shared" si="2"/>
        <v>#REF!</v>
      </c>
      <c r="Y27" s="12" t="e">
        <f t="shared" si="2"/>
        <v>#REF!</v>
      </c>
      <c r="Z27" s="12" t="e">
        <f t="shared" si="2"/>
        <v>#REF!</v>
      </c>
      <c r="AA27" s="12" t="e">
        <f t="shared" ref="AA27:AI27" si="4">ROUND(AA8*0.8,)</f>
        <v>#REF!</v>
      </c>
      <c r="AB27" s="12" t="e">
        <f t="shared" si="4"/>
        <v>#REF!</v>
      </c>
      <c r="AC27" s="12" t="e">
        <f t="shared" si="4"/>
        <v>#REF!</v>
      </c>
      <c r="AD27" s="12" t="e">
        <f t="shared" si="4"/>
        <v>#REF!</v>
      </c>
      <c r="AE27" s="12" t="e">
        <f t="shared" si="4"/>
        <v>#REF!</v>
      </c>
      <c r="AF27" s="12" t="e">
        <f t="shared" si="4"/>
        <v>#REF!</v>
      </c>
      <c r="AG27" s="12" t="e">
        <f t="shared" si="4"/>
        <v>#REF!</v>
      </c>
      <c r="AH27" s="12" t="e">
        <f t="shared" si="4"/>
        <v>#REF!</v>
      </c>
      <c r="AI27" s="12" t="e">
        <f t="shared" si="4"/>
        <v>#REF!</v>
      </c>
    </row>
    <row r="28" spans="1:35">
      <c r="A28" s="10">
        <v>2</v>
      </c>
      <c r="B28" s="10" t="e">
        <f t="shared" ref="B28:C28" si="5">ROUND(B9*0.8,)</f>
        <v>#REF!</v>
      </c>
      <c r="C28" s="10" t="e">
        <f t="shared" si="5"/>
        <v>#REF!</v>
      </c>
      <c r="D28" s="10" t="e">
        <f t="shared" ref="D28" si="6">ROUND(D9*0.8,)</f>
        <v>#REF!</v>
      </c>
      <c r="E28" s="10" t="e">
        <f t="shared" ref="E28:Z28" si="7">ROUND(E9*0.8,)</f>
        <v>#REF!</v>
      </c>
      <c r="F28" s="10" t="e">
        <f t="shared" si="7"/>
        <v>#REF!</v>
      </c>
      <c r="G28" s="10" t="e">
        <f t="shared" si="7"/>
        <v>#REF!</v>
      </c>
      <c r="H28" s="10" t="e">
        <f t="shared" si="7"/>
        <v>#REF!</v>
      </c>
      <c r="I28" s="10" t="e">
        <f t="shared" si="7"/>
        <v>#REF!</v>
      </c>
      <c r="J28" s="10" t="e">
        <f t="shared" si="7"/>
        <v>#REF!</v>
      </c>
      <c r="K28" s="10" t="e">
        <f t="shared" si="7"/>
        <v>#REF!</v>
      </c>
      <c r="L28" s="10" t="e">
        <f t="shared" si="7"/>
        <v>#REF!</v>
      </c>
      <c r="M28" s="10" t="e">
        <f t="shared" si="7"/>
        <v>#REF!</v>
      </c>
      <c r="N28" s="10" t="e">
        <f t="shared" si="7"/>
        <v>#REF!</v>
      </c>
      <c r="O28" s="10" t="e">
        <f t="shared" si="7"/>
        <v>#REF!</v>
      </c>
      <c r="P28" s="10" t="e">
        <f t="shared" si="7"/>
        <v>#REF!</v>
      </c>
      <c r="Q28" s="10" t="e">
        <f t="shared" ref="Q28:R28" si="8">ROUND(Q9*0.8,)</f>
        <v>#REF!</v>
      </c>
      <c r="R28" s="10" t="e">
        <f t="shared" si="8"/>
        <v>#REF!</v>
      </c>
      <c r="S28" s="10" t="e">
        <f t="shared" si="7"/>
        <v>#REF!</v>
      </c>
      <c r="T28" s="10" t="e">
        <f t="shared" si="7"/>
        <v>#REF!</v>
      </c>
      <c r="U28" s="10" t="e">
        <f t="shared" si="7"/>
        <v>#REF!</v>
      </c>
      <c r="V28" s="10" t="e">
        <f t="shared" si="7"/>
        <v>#REF!</v>
      </c>
      <c r="W28" s="10" t="e">
        <f t="shared" si="7"/>
        <v>#REF!</v>
      </c>
      <c r="X28" s="10" t="e">
        <f t="shared" si="7"/>
        <v>#REF!</v>
      </c>
      <c r="Y28" s="10" t="e">
        <f t="shared" si="7"/>
        <v>#REF!</v>
      </c>
      <c r="Z28" s="10" t="e">
        <f t="shared" si="7"/>
        <v>#REF!</v>
      </c>
      <c r="AA28" s="10" t="e">
        <f t="shared" ref="AA28:AI28" si="9">ROUND(AA9*0.8,)</f>
        <v>#REF!</v>
      </c>
      <c r="AB28" s="10" t="e">
        <f t="shared" si="9"/>
        <v>#REF!</v>
      </c>
      <c r="AC28" s="10" t="e">
        <f t="shared" si="9"/>
        <v>#REF!</v>
      </c>
      <c r="AD28" s="10" t="e">
        <f t="shared" si="9"/>
        <v>#REF!</v>
      </c>
      <c r="AE28" s="10" t="e">
        <f t="shared" si="9"/>
        <v>#REF!</v>
      </c>
      <c r="AF28" s="10" t="e">
        <f t="shared" si="9"/>
        <v>#REF!</v>
      </c>
      <c r="AG28" s="10" t="e">
        <f t="shared" si="9"/>
        <v>#REF!</v>
      </c>
      <c r="AH28" s="10" t="e">
        <f t="shared" si="9"/>
        <v>#REF!</v>
      </c>
      <c r="AI28" s="10" t="e">
        <f t="shared" si="9"/>
        <v>#REF!</v>
      </c>
    </row>
    <row r="29" spans="1:35">
      <c r="A29" s="10" t="s">
        <v>5</v>
      </c>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row>
    <row r="30" spans="1:35">
      <c r="A30" s="10">
        <v>1</v>
      </c>
      <c r="B30" s="10" t="e">
        <f t="shared" ref="B30:C30" si="10">ROUND(B11*0.8,)</f>
        <v>#REF!</v>
      </c>
      <c r="C30" s="10" t="e">
        <f t="shared" si="10"/>
        <v>#REF!</v>
      </c>
      <c r="D30" s="10" t="e">
        <f t="shared" ref="D30" si="11">ROUND(D11*0.8,)</f>
        <v>#REF!</v>
      </c>
      <c r="E30" s="10" t="e">
        <f t="shared" ref="E30:Z30" si="12">ROUND(E11*0.8,)</f>
        <v>#REF!</v>
      </c>
      <c r="F30" s="10" t="e">
        <f t="shared" si="12"/>
        <v>#REF!</v>
      </c>
      <c r="G30" s="10" t="e">
        <f t="shared" si="12"/>
        <v>#REF!</v>
      </c>
      <c r="H30" s="10" t="e">
        <f t="shared" si="12"/>
        <v>#REF!</v>
      </c>
      <c r="I30" s="10" t="e">
        <f t="shared" si="12"/>
        <v>#REF!</v>
      </c>
      <c r="J30" s="10" t="e">
        <f t="shared" si="12"/>
        <v>#REF!</v>
      </c>
      <c r="K30" s="10" t="e">
        <f t="shared" si="12"/>
        <v>#REF!</v>
      </c>
      <c r="L30" s="10" t="e">
        <f t="shared" si="12"/>
        <v>#REF!</v>
      </c>
      <c r="M30" s="10" t="e">
        <f t="shared" si="12"/>
        <v>#REF!</v>
      </c>
      <c r="N30" s="10" t="e">
        <f t="shared" si="12"/>
        <v>#REF!</v>
      </c>
      <c r="O30" s="10" t="e">
        <f t="shared" si="12"/>
        <v>#REF!</v>
      </c>
      <c r="P30" s="10" t="e">
        <f t="shared" si="12"/>
        <v>#REF!</v>
      </c>
      <c r="Q30" s="10" t="e">
        <f t="shared" ref="Q30:R30" si="13">ROUND(Q11*0.8,)</f>
        <v>#REF!</v>
      </c>
      <c r="R30" s="10" t="e">
        <f t="shared" si="13"/>
        <v>#REF!</v>
      </c>
      <c r="S30" s="10" t="e">
        <f t="shared" si="12"/>
        <v>#REF!</v>
      </c>
      <c r="T30" s="10" t="e">
        <f t="shared" si="12"/>
        <v>#REF!</v>
      </c>
      <c r="U30" s="10" t="e">
        <f t="shared" si="12"/>
        <v>#REF!</v>
      </c>
      <c r="V30" s="10" t="e">
        <f t="shared" si="12"/>
        <v>#REF!</v>
      </c>
      <c r="W30" s="10" t="e">
        <f t="shared" si="12"/>
        <v>#REF!</v>
      </c>
      <c r="X30" s="10" t="e">
        <f t="shared" si="12"/>
        <v>#REF!</v>
      </c>
      <c r="Y30" s="10" t="e">
        <f t="shared" si="12"/>
        <v>#REF!</v>
      </c>
      <c r="Z30" s="10" t="e">
        <f t="shared" si="12"/>
        <v>#REF!</v>
      </c>
      <c r="AA30" s="10" t="e">
        <f t="shared" ref="AA30:AI30" si="14">ROUND(AA11*0.8,)</f>
        <v>#REF!</v>
      </c>
      <c r="AB30" s="10" t="e">
        <f t="shared" si="14"/>
        <v>#REF!</v>
      </c>
      <c r="AC30" s="10" t="e">
        <f t="shared" si="14"/>
        <v>#REF!</v>
      </c>
      <c r="AD30" s="10" t="e">
        <f t="shared" si="14"/>
        <v>#REF!</v>
      </c>
      <c r="AE30" s="10" t="e">
        <f t="shared" si="14"/>
        <v>#REF!</v>
      </c>
      <c r="AF30" s="10" t="e">
        <f t="shared" si="14"/>
        <v>#REF!</v>
      </c>
      <c r="AG30" s="10" t="e">
        <f t="shared" si="14"/>
        <v>#REF!</v>
      </c>
      <c r="AH30" s="10" t="e">
        <f t="shared" si="14"/>
        <v>#REF!</v>
      </c>
      <c r="AI30" s="10" t="e">
        <f t="shared" si="14"/>
        <v>#REF!</v>
      </c>
    </row>
    <row r="31" spans="1:35">
      <c r="A31" s="10">
        <v>2</v>
      </c>
      <c r="B31" s="10" t="e">
        <f t="shared" ref="B31:C31" si="15">ROUND(B12*0.8,)</f>
        <v>#REF!</v>
      </c>
      <c r="C31" s="10" t="e">
        <f t="shared" si="15"/>
        <v>#REF!</v>
      </c>
      <c r="D31" s="10" t="e">
        <f t="shared" ref="D31" si="16">ROUND(D12*0.8,)</f>
        <v>#REF!</v>
      </c>
      <c r="E31" s="10" t="e">
        <f t="shared" ref="E31:Z31" si="17">ROUND(E12*0.8,)</f>
        <v>#REF!</v>
      </c>
      <c r="F31" s="10" t="e">
        <f t="shared" si="17"/>
        <v>#REF!</v>
      </c>
      <c r="G31" s="10" t="e">
        <f t="shared" si="17"/>
        <v>#REF!</v>
      </c>
      <c r="H31" s="10" t="e">
        <f t="shared" si="17"/>
        <v>#REF!</v>
      </c>
      <c r="I31" s="10" t="e">
        <f t="shared" si="17"/>
        <v>#REF!</v>
      </c>
      <c r="J31" s="10" t="e">
        <f t="shared" si="17"/>
        <v>#REF!</v>
      </c>
      <c r="K31" s="10" t="e">
        <f t="shared" si="17"/>
        <v>#REF!</v>
      </c>
      <c r="L31" s="10" t="e">
        <f t="shared" si="17"/>
        <v>#REF!</v>
      </c>
      <c r="M31" s="10" t="e">
        <f t="shared" si="17"/>
        <v>#REF!</v>
      </c>
      <c r="N31" s="10" t="e">
        <f t="shared" si="17"/>
        <v>#REF!</v>
      </c>
      <c r="O31" s="10" t="e">
        <f t="shared" si="17"/>
        <v>#REF!</v>
      </c>
      <c r="P31" s="10" t="e">
        <f t="shared" si="17"/>
        <v>#REF!</v>
      </c>
      <c r="Q31" s="10" t="e">
        <f t="shared" ref="Q31:R31" si="18">ROUND(Q12*0.8,)</f>
        <v>#REF!</v>
      </c>
      <c r="R31" s="10" t="e">
        <f t="shared" si="18"/>
        <v>#REF!</v>
      </c>
      <c r="S31" s="10" t="e">
        <f t="shared" si="17"/>
        <v>#REF!</v>
      </c>
      <c r="T31" s="10" t="e">
        <f t="shared" si="17"/>
        <v>#REF!</v>
      </c>
      <c r="U31" s="10" t="e">
        <f t="shared" si="17"/>
        <v>#REF!</v>
      </c>
      <c r="V31" s="10" t="e">
        <f t="shared" si="17"/>
        <v>#REF!</v>
      </c>
      <c r="W31" s="10" t="e">
        <f t="shared" si="17"/>
        <v>#REF!</v>
      </c>
      <c r="X31" s="10" t="e">
        <f t="shared" si="17"/>
        <v>#REF!</v>
      </c>
      <c r="Y31" s="10" t="e">
        <f t="shared" si="17"/>
        <v>#REF!</v>
      </c>
      <c r="Z31" s="10" t="e">
        <f t="shared" si="17"/>
        <v>#REF!</v>
      </c>
      <c r="AA31" s="10" t="e">
        <f t="shared" ref="AA31:AI31" si="19">ROUND(AA12*0.8,)</f>
        <v>#REF!</v>
      </c>
      <c r="AB31" s="10" t="e">
        <f t="shared" si="19"/>
        <v>#REF!</v>
      </c>
      <c r="AC31" s="10" t="e">
        <f t="shared" si="19"/>
        <v>#REF!</v>
      </c>
      <c r="AD31" s="10" t="e">
        <f t="shared" si="19"/>
        <v>#REF!</v>
      </c>
      <c r="AE31" s="10" t="e">
        <f t="shared" si="19"/>
        <v>#REF!</v>
      </c>
      <c r="AF31" s="10" t="e">
        <f t="shared" si="19"/>
        <v>#REF!</v>
      </c>
      <c r="AG31" s="10" t="e">
        <f t="shared" si="19"/>
        <v>#REF!</v>
      </c>
      <c r="AH31" s="10" t="e">
        <f t="shared" si="19"/>
        <v>#REF!</v>
      </c>
      <c r="AI31" s="10" t="e">
        <f t="shared" si="19"/>
        <v>#REF!</v>
      </c>
    </row>
    <row r="32" spans="1:35">
      <c r="A32" s="14" t="s">
        <v>7</v>
      </c>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row>
    <row r="33" spans="1:35">
      <c r="A33" s="10">
        <v>1</v>
      </c>
      <c r="B33" s="10" t="e">
        <f t="shared" ref="B33:C33" si="20">ROUND(B14*0.8,)</f>
        <v>#REF!</v>
      </c>
      <c r="C33" s="10" t="e">
        <f t="shared" si="20"/>
        <v>#REF!</v>
      </c>
      <c r="D33" s="10" t="e">
        <f t="shared" ref="D33" si="21">ROUND(D14*0.8,)</f>
        <v>#REF!</v>
      </c>
      <c r="E33" s="10" t="e">
        <f t="shared" ref="E33:Z33" si="22">ROUND(E14*0.8,)</f>
        <v>#REF!</v>
      </c>
      <c r="F33" s="10" t="e">
        <f t="shared" si="22"/>
        <v>#REF!</v>
      </c>
      <c r="G33" s="10" t="e">
        <f t="shared" si="22"/>
        <v>#REF!</v>
      </c>
      <c r="H33" s="10" t="e">
        <f t="shared" si="22"/>
        <v>#REF!</v>
      </c>
      <c r="I33" s="10" t="e">
        <f t="shared" si="22"/>
        <v>#REF!</v>
      </c>
      <c r="J33" s="10" t="e">
        <f t="shared" si="22"/>
        <v>#REF!</v>
      </c>
      <c r="K33" s="10" t="e">
        <f t="shared" si="22"/>
        <v>#REF!</v>
      </c>
      <c r="L33" s="10" t="e">
        <f t="shared" si="22"/>
        <v>#REF!</v>
      </c>
      <c r="M33" s="10" t="e">
        <f t="shared" si="22"/>
        <v>#REF!</v>
      </c>
      <c r="N33" s="10" t="e">
        <f t="shared" si="22"/>
        <v>#REF!</v>
      </c>
      <c r="O33" s="10" t="e">
        <f t="shared" si="22"/>
        <v>#REF!</v>
      </c>
      <c r="P33" s="10" t="e">
        <f t="shared" si="22"/>
        <v>#REF!</v>
      </c>
      <c r="Q33" s="10" t="e">
        <f t="shared" ref="Q33:R33" si="23">ROUND(Q14*0.8,)</f>
        <v>#REF!</v>
      </c>
      <c r="R33" s="10" t="e">
        <f t="shared" si="23"/>
        <v>#REF!</v>
      </c>
      <c r="S33" s="10" t="e">
        <f t="shared" si="22"/>
        <v>#REF!</v>
      </c>
      <c r="T33" s="10" t="e">
        <f t="shared" si="22"/>
        <v>#REF!</v>
      </c>
      <c r="U33" s="10" t="e">
        <f t="shared" si="22"/>
        <v>#REF!</v>
      </c>
      <c r="V33" s="10" t="e">
        <f t="shared" si="22"/>
        <v>#REF!</v>
      </c>
      <c r="W33" s="10" t="e">
        <f t="shared" si="22"/>
        <v>#REF!</v>
      </c>
      <c r="X33" s="10" t="e">
        <f t="shared" si="22"/>
        <v>#REF!</v>
      </c>
      <c r="Y33" s="10" t="e">
        <f t="shared" si="22"/>
        <v>#REF!</v>
      </c>
      <c r="Z33" s="10" t="e">
        <f t="shared" si="22"/>
        <v>#REF!</v>
      </c>
      <c r="AA33" s="10" t="e">
        <f t="shared" ref="AA33:AI33" si="24">ROUND(AA14*0.8,)</f>
        <v>#REF!</v>
      </c>
      <c r="AB33" s="10" t="e">
        <f t="shared" si="24"/>
        <v>#REF!</v>
      </c>
      <c r="AC33" s="10" t="e">
        <f t="shared" si="24"/>
        <v>#REF!</v>
      </c>
      <c r="AD33" s="10" t="e">
        <f t="shared" si="24"/>
        <v>#REF!</v>
      </c>
      <c r="AE33" s="10" t="e">
        <f t="shared" si="24"/>
        <v>#REF!</v>
      </c>
      <c r="AF33" s="10" t="e">
        <f t="shared" si="24"/>
        <v>#REF!</v>
      </c>
      <c r="AG33" s="10" t="e">
        <f t="shared" si="24"/>
        <v>#REF!</v>
      </c>
      <c r="AH33" s="10" t="e">
        <f t="shared" si="24"/>
        <v>#REF!</v>
      </c>
      <c r="AI33" s="10" t="e">
        <f t="shared" si="24"/>
        <v>#REF!</v>
      </c>
    </row>
    <row r="34" spans="1:35">
      <c r="A34" s="10">
        <v>2</v>
      </c>
      <c r="B34" s="10" t="e">
        <f t="shared" ref="B34:C34" si="25">ROUND(B15*0.8,)</f>
        <v>#REF!</v>
      </c>
      <c r="C34" s="10" t="e">
        <f t="shared" si="25"/>
        <v>#REF!</v>
      </c>
      <c r="D34" s="10" t="e">
        <f t="shared" ref="D34" si="26">ROUND(D15*0.8,)</f>
        <v>#REF!</v>
      </c>
      <c r="E34" s="10" t="e">
        <f t="shared" ref="E34:Z34" si="27">ROUND(E15*0.8,)</f>
        <v>#REF!</v>
      </c>
      <c r="F34" s="10" t="e">
        <f t="shared" si="27"/>
        <v>#REF!</v>
      </c>
      <c r="G34" s="10" t="e">
        <f t="shared" si="27"/>
        <v>#REF!</v>
      </c>
      <c r="H34" s="10" t="e">
        <f t="shared" si="27"/>
        <v>#REF!</v>
      </c>
      <c r="I34" s="10" t="e">
        <f t="shared" si="27"/>
        <v>#REF!</v>
      </c>
      <c r="J34" s="10" t="e">
        <f t="shared" si="27"/>
        <v>#REF!</v>
      </c>
      <c r="K34" s="10" t="e">
        <f t="shared" si="27"/>
        <v>#REF!</v>
      </c>
      <c r="L34" s="10" t="e">
        <f t="shared" si="27"/>
        <v>#REF!</v>
      </c>
      <c r="M34" s="10" t="e">
        <f t="shared" si="27"/>
        <v>#REF!</v>
      </c>
      <c r="N34" s="10" t="e">
        <f t="shared" si="27"/>
        <v>#REF!</v>
      </c>
      <c r="O34" s="10" t="e">
        <f t="shared" si="27"/>
        <v>#REF!</v>
      </c>
      <c r="P34" s="10" t="e">
        <f t="shared" si="27"/>
        <v>#REF!</v>
      </c>
      <c r="Q34" s="10" t="e">
        <f t="shared" ref="Q34:R34" si="28">ROUND(Q15*0.8,)</f>
        <v>#REF!</v>
      </c>
      <c r="R34" s="10" t="e">
        <f t="shared" si="28"/>
        <v>#REF!</v>
      </c>
      <c r="S34" s="10" t="e">
        <f t="shared" si="27"/>
        <v>#REF!</v>
      </c>
      <c r="T34" s="10" t="e">
        <f t="shared" si="27"/>
        <v>#REF!</v>
      </c>
      <c r="U34" s="10" t="e">
        <f t="shared" si="27"/>
        <v>#REF!</v>
      </c>
      <c r="V34" s="10" t="e">
        <f t="shared" si="27"/>
        <v>#REF!</v>
      </c>
      <c r="W34" s="10" t="e">
        <f t="shared" si="27"/>
        <v>#REF!</v>
      </c>
      <c r="X34" s="10" t="e">
        <f t="shared" si="27"/>
        <v>#REF!</v>
      </c>
      <c r="Y34" s="10" t="e">
        <f t="shared" si="27"/>
        <v>#REF!</v>
      </c>
      <c r="Z34" s="10" t="e">
        <f t="shared" si="27"/>
        <v>#REF!</v>
      </c>
      <c r="AA34" s="10" t="e">
        <f t="shared" ref="AA34:AI34" si="29">ROUND(AA15*0.8,)</f>
        <v>#REF!</v>
      </c>
      <c r="AB34" s="10" t="e">
        <f t="shared" si="29"/>
        <v>#REF!</v>
      </c>
      <c r="AC34" s="10" t="e">
        <f t="shared" si="29"/>
        <v>#REF!</v>
      </c>
      <c r="AD34" s="10" t="e">
        <f t="shared" si="29"/>
        <v>#REF!</v>
      </c>
      <c r="AE34" s="10" t="e">
        <f t="shared" si="29"/>
        <v>#REF!</v>
      </c>
      <c r="AF34" s="10" t="e">
        <f t="shared" si="29"/>
        <v>#REF!</v>
      </c>
      <c r="AG34" s="10" t="e">
        <f t="shared" si="29"/>
        <v>#REF!</v>
      </c>
      <c r="AH34" s="10" t="e">
        <f t="shared" si="29"/>
        <v>#REF!</v>
      </c>
      <c r="AI34" s="10" t="e">
        <f t="shared" si="29"/>
        <v>#REF!</v>
      </c>
    </row>
    <row r="35" spans="1:35">
      <c r="A35" s="15" t="s">
        <v>8</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row>
    <row r="36" spans="1:35">
      <c r="A36" s="10">
        <v>1</v>
      </c>
      <c r="B36" s="10" t="e">
        <f t="shared" ref="B36:C36" si="30">ROUND(B17*0.8,)</f>
        <v>#REF!</v>
      </c>
      <c r="C36" s="10" t="e">
        <f t="shared" si="30"/>
        <v>#REF!</v>
      </c>
      <c r="D36" s="10" t="e">
        <f t="shared" ref="D36" si="31">ROUND(D17*0.8,)</f>
        <v>#REF!</v>
      </c>
      <c r="E36" s="10" t="e">
        <f t="shared" ref="E36:Z36" si="32">ROUND(E17*0.8,)</f>
        <v>#REF!</v>
      </c>
      <c r="F36" s="10" t="e">
        <f t="shared" si="32"/>
        <v>#REF!</v>
      </c>
      <c r="G36" s="10" t="e">
        <f t="shared" si="32"/>
        <v>#REF!</v>
      </c>
      <c r="H36" s="10" t="e">
        <f t="shared" si="32"/>
        <v>#REF!</v>
      </c>
      <c r="I36" s="10" t="e">
        <f t="shared" si="32"/>
        <v>#REF!</v>
      </c>
      <c r="J36" s="10" t="e">
        <f t="shared" si="32"/>
        <v>#REF!</v>
      </c>
      <c r="K36" s="10" t="e">
        <f t="shared" si="32"/>
        <v>#REF!</v>
      </c>
      <c r="L36" s="10" t="e">
        <f t="shared" si="32"/>
        <v>#REF!</v>
      </c>
      <c r="M36" s="10" t="e">
        <f t="shared" si="32"/>
        <v>#REF!</v>
      </c>
      <c r="N36" s="10" t="e">
        <f t="shared" si="32"/>
        <v>#REF!</v>
      </c>
      <c r="O36" s="10" t="e">
        <f t="shared" si="32"/>
        <v>#REF!</v>
      </c>
      <c r="P36" s="10" t="e">
        <f t="shared" si="32"/>
        <v>#REF!</v>
      </c>
      <c r="Q36" s="10" t="e">
        <f t="shared" ref="Q36:R36" si="33">ROUND(Q17*0.8,)</f>
        <v>#REF!</v>
      </c>
      <c r="R36" s="10" t="e">
        <f t="shared" si="33"/>
        <v>#REF!</v>
      </c>
      <c r="S36" s="10" t="e">
        <f t="shared" si="32"/>
        <v>#REF!</v>
      </c>
      <c r="T36" s="10" t="e">
        <f t="shared" si="32"/>
        <v>#REF!</v>
      </c>
      <c r="U36" s="10" t="e">
        <f t="shared" si="32"/>
        <v>#REF!</v>
      </c>
      <c r="V36" s="10" t="e">
        <f t="shared" si="32"/>
        <v>#REF!</v>
      </c>
      <c r="W36" s="10" t="e">
        <f t="shared" si="32"/>
        <v>#REF!</v>
      </c>
      <c r="X36" s="10" t="e">
        <f t="shared" si="32"/>
        <v>#REF!</v>
      </c>
      <c r="Y36" s="10" t="e">
        <f t="shared" si="32"/>
        <v>#REF!</v>
      </c>
      <c r="Z36" s="10" t="e">
        <f t="shared" si="32"/>
        <v>#REF!</v>
      </c>
      <c r="AA36" s="10" t="e">
        <f t="shared" ref="AA36:AI36" si="34">ROUND(AA17*0.8,)</f>
        <v>#REF!</v>
      </c>
      <c r="AB36" s="10" t="e">
        <f t="shared" si="34"/>
        <v>#REF!</v>
      </c>
      <c r="AC36" s="10" t="e">
        <f t="shared" si="34"/>
        <v>#REF!</v>
      </c>
      <c r="AD36" s="10" t="e">
        <f t="shared" si="34"/>
        <v>#REF!</v>
      </c>
      <c r="AE36" s="10" t="e">
        <f t="shared" si="34"/>
        <v>#REF!</v>
      </c>
      <c r="AF36" s="10" t="e">
        <f t="shared" si="34"/>
        <v>#REF!</v>
      </c>
      <c r="AG36" s="10" t="e">
        <f t="shared" si="34"/>
        <v>#REF!</v>
      </c>
      <c r="AH36" s="10" t="e">
        <f t="shared" si="34"/>
        <v>#REF!</v>
      </c>
      <c r="AI36" s="10" t="e">
        <f t="shared" si="34"/>
        <v>#REF!</v>
      </c>
    </row>
    <row r="37" spans="1:35">
      <c r="A37" s="10">
        <v>2</v>
      </c>
      <c r="B37" s="10" t="e">
        <f t="shared" ref="B37:C37" si="35">ROUND(B18*0.8,)</f>
        <v>#REF!</v>
      </c>
      <c r="C37" s="10" t="e">
        <f t="shared" si="35"/>
        <v>#REF!</v>
      </c>
      <c r="D37" s="10" t="e">
        <f t="shared" ref="D37" si="36">ROUND(D18*0.8,)</f>
        <v>#REF!</v>
      </c>
      <c r="E37" s="10" t="e">
        <f t="shared" ref="E37:Z37" si="37">ROUND(E18*0.8,)</f>
        <v>#REF!</v>
      </c>
      <c r="F37" s="10" t="e">
        <f t="shared" si="37"/>
        <v>#REF!</v>
      </c>
      <c r="G37" s="10" t="e">
        <f t="shared" si="37"/>
        <v>#REF!</v>
      </c>
      <c r="H37" s="10" t="e">
        <f t="shared" si="37"/>
        <v>#REF!</v>
      </c>
      <c r="I37" s="10" t="e">
        <f t="shared" si="37"/>
        <v>#REF!</v>
      </c>
      <c r="J37" s="10" t="e">
        <f t="shared" si="37"/>
        <v>#REF!</v>
      </c>
      <c r="K37" s="10" t="e">
        <f t="shared" si="37"/>
        <v>#REF!</v>
      </c>
      <c r="L37" s="10" t="e">
        <f t="shared" si="37"/>
        <v>#REF!</v>
      </c>
      <c r="M37" s="10" t="e">
        <f t="shared" si="37"/>
        <v>#REF!</v>
      </c>
      <c r="N37" s="10" t="e">
        <f t="shared" si="37"/>
        <v>#REF!</v>
      </c>
      <c r="O37" s="10" t="e">
        <f t="shared" si="37"/>
        <v>#REF!</v>
      </c>
      <c r="P37" s="10" t="e">
        <f t="shared" si="37"/>
        <v>#REF!</v>
      </c>
      <c r="Q37" s="10" t="e">
        <f t="shared" ref="Q37:R37" si="38">ROUND(Q18*0.8,)</f>
        <v>#REF!</v>
      </c>
      <c r="R37" s="10" t="e">
        <f t="shared" si="38"/>
        <v>#REF!</v>
      </c>
      <c r="S37" s="10" t="e">
        <f t="shared" si="37"/>
        <v>#REF!</v>
      </c>
      <c r="T37" s="10" t="e">
        <f t="shared" si="37"/>
        <v>#REF!</v>
      </c>
      <c r="U37" s="10" t="e">
        <f t="shared" si="37"/>
        <v>#REF!</v>
      </c>
      <c r="V37" s="10" t="e">
        <f t="shared" si="37"/>
        <v>#REF!</v>
      </c>
      <c r="W37" s="10" t="e">
        <f t="shared" si="37"/>
        <v>#REF!</v>
      </c>
      <c r="X37" s="10" t="e">
        <f t="shared" si="37"/>
        <v>#REF!</v>
      </c>
      <c r="Y37" s="10" t="e">
        <f t="shared" si="37"/>
        <v>#REF!</v>
      </c>
      <c r="Z37" s="10" t="e">
        <f t="shared" si="37"/>
        <v>#REF!</v>
      </c>
      <c r="AA37" s="10" t="e">
        <f t="shared" ref="AA37:AI37" si="39">ROUND(AA18*0.8,)</f>
        <v>#REF!</v>
      </c>
      <c r="AB37" s="10" t="e">
        <f t="shared" si="39"/>
        <v>#REF!</v>
      </c>
      <c r="AC37" s="10" t="e">
        <f t="shared" si="39"/>
        <v>#REF!</v>
      </c>
      <c r="AD37" s="10" t="e">
        <f t="shared" si="39"/>
        <v>#REF!</v>
      </c>
      <c r="AE37" s="10" t="e">
        <f t="shared" si="39"/>
        <v>#REF!</v>
      </c>
      <c r="AF37" s="10" t="e">
        <f t="shared" si="39"/>
        <v>#REF!</v>
      </c>
      <c r="AG37" s="10" t="e">
        <f t="shared" si="39"/>
        <v>#REF!</v>
      </c>
      <c r="AH37" s="10" t="e">
        <f t="shared" si="39"/>
        <v>#REF!</v>
      </c>
      <c r="AI37" s="10" t="e">
        <f t="shared" si="39"/>
        <v>#REF!</v>
      </c>
    </row>
    <row r="38" spans="1:35">
      <c r="A38" s="16" t="s">
        <v>9</v>
      </c>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row>
    <row r="39" spans="1:35">
      <c r="A39" s="17" t="s">
        <v>10</v>
      </c>
      <c r="B39" s="10" t="e">
        <f t="shared" ref="B39:C39" si="40">ROUND(B20*0.8,)</f>
        <v>#REF!</v>
      </c>
      <c r="C39" s="10" t="e">
        <f t="shared" si="40"/>
        <v>#REF!</v>
      </c>
      <c r="D39" s="10" t="e">
        <f t="shared" ref="D39" si="41">ROUND(D20*0.8,)</f>
        <v>#REF!</v>
      </c>
      <c r="E39" s="10" t="e">
        <f t="shared" ref="E39:Z39" si="42">ROUND(E20*0.8,)</f>
        <v>#REF!</v>
      </c>
      <c r="F39" s="10" t="e">
        <f t="shared" si="42"/>
        <v>#REF!</v>
      </c>
      <c r="G39" s="10" t="e">
        <f t="shared" si="42"/>
        <v>#REF!</v>
      </c>
      <c r="H39" s="10" t="e">
        <f t="shared" si="42"/>
        <v>#REF!</v>
      </c>
      <c r="I39" s="10" t="e">
        <f t="shared" si="42"/>
        <v>#REF!</v>
      </c>
      <c r="J39" s="10" t="e">
        <f t="shared" si="42"/>
        <v>#REF!</v>
      </c>
      <c r="K39" s="10" t="e">
        <f t="shared" si="42"/>
        <v>#REF!</v>
      </c>
      <c r="L39" s="10" t="e">
        <f t="shared" si="42"/>
        <v>#REF!</v>
      </c>
      <c r="M39" s="10" t="e">
        <f t="shared" si="42"/>
        <v>#REF!</v>
      </c>
      <c r="N39" s="10" t="e">
        <f t="shared" si="42"/>
        <v>#REF!</v>
      </c>
      <c r="O39" s="10" t="e">
        <f t="shared" si="42"/>
        <v>#REF!</v>
      </c>
      <c r="P39" s="10" t="e">
        <f t="shared" si="42"/>
        <v>#REF!</v>
      </c>
      <c r="Q39" s="10" t="e">
        <f t="shared" ref="Q39:R39" si="43">ROUND(Q20*0.8,)</f>
        <v>#REF!</v>
      </c>
      <c r="R39" s="10" t="e">
        <f t="shared" si="43"/>
        <v>#REF!</v>
      </c>
      <c r="S39" s="10" t="e">
        <f t="shared" si="42"/>
        <v>#REF!</v>
      </c>
      <c r="T39" s="10" t="e">
        <f t="shared" si="42"/>
        <v>#REF!</v>
      </c>
      <c r="U39" s="10" t="e">
        <f t="shared" si="42"/>
        <v>#REF!</v>
      </c>
      <c r="V39" s="10" t="e">
        <f t="shared" si="42"/>
        <v>#REF!</v>
      </c>
      <c r="W39" s="10" t="e">
        <f t="shared" si="42"/>
        <v>#REF!</v>
      </c>
      <c r="X39" s="10" t="e">
        <f t="shared" si="42"/>
        <v>#REF!</v>
      </c>
      <c r="Y39" s="10" t="e">
        <f t="shared" si="42"/>
        <v>#REF!</v>
      </c>
      <c r="Z39" s="10" t="e">
        <f t="shared" si="42"/>
        <v>#REF!</v>
      </c>
      <c r="AA39" s="10" t="e">
        <f t="shared" ref="AA39:AI39" si="44">ROUND(AA20*0.8,)</f>
        <v>#REF!</v>
      </c>
      <c r="AB39" s="10" t="e">
        <f t="shared" si="44"/>
        <v>#REF!</v>
      </c>
      <c r="AC39" s="10" t="e">
        <f t="shared" si="44"/>
        <v>#REF!</v>
      </c>
      <c r="AD39" s="10" t="e">
        <f t="shared" si="44"/>
        <v>#REF!</v>
      </c>
      <c r="AE39" s="10" t="e">
        <f t="shared" si="44"/>
        <v>#REF!</v>
      </c>
      <c r="AF39" s="10" t="e">
        <f t="shared" si="44"/>
        <v>#REF!</v>
      </c>
      <c r="AG39" s="10" t="e">
        <f t="shared" si="44"/>
        <v>#REF!</v>
      </c>
      <c r="AH39" s="10" t="e">
        <f t="shared" si="44"/>
        <v>#REF!</v>
      </c>
      <c r="AI39" s="10" t="e">
        <f t="shared" si="44"/>
        <v>#REF!</v>
      </c>
    </row>
    <row r="40" spans="1:35" hidden="1">
      <c r="A40" s="16" t="s">
        <v>11</v>
      </c>
    </row>
    <row r="41" spans="1:35" hidden="1">
      <c r="A41" s="17" t="s">
        <v>12</v>
      </c>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row>
    <row r="42" spans="1:35">
      <c r="A42" s="36" t="s">
        <v>26</v>
      </c>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row>
    <row r="43" spans="1:35" ht="11.45" customHeight="1">
      <c r="A43" s="4" t="s">
        <v>13</v>
      </c>
    </row>
    <row r="44" spans="1:35" ht="12.75" customHeight="1">
      <c r="A44" s="19" t="s">
        <v>14</v>
      </c>
    </row>
    <row r="45" spans="1:35" ht="12.75" customHeight="1">
      <c r="A45" s="19" t="s">
        <v>15</v>
      </c>
    </row>
    <row r="46" spans="1:35" ht="12.75" customHeight="1">
      <c r="A46" s="19" t="s">
        <v>16</v>
      </c>
    </row>
    <row r="47" spans="1:35" ht="12.75" customHeight="1">
      <c r="A47" s="20" t="s">
        <v>17</v>
      </c>
    </row>
    <row r="48" spans="1:35" ht="11.45" customHeight="1">
      <c r="A48" s="19"/>
    </row>
    <row r="49" spans="1:1" ht="11.45" customHeight="1">
      <c r="A49" s="188" t="s">
        <v>18</v>
      </c>
    </row>
    <row r="50" spans="1:1" ht="60">
      <c r="A50" s="189" t="s">
        <v>146</v>
      </c>
    </row>
  </sheetData>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C50"/>
  <sheetViews>
    <sheetView workbookViewId="0">
      <selection activeCell="A15" sqref="A15"/>
    </sheetView>
  </sheetViews>
  <sheetFormatPr defaultColWidth="9.140625" defaultRowHeight="12"/>
  <cols>
    <col min="1" max="1" width="91.42578125" style="2" customWidth="1"/>
    <col min="2" max="16384" width="9.140625" style="2"/>
  </cols>
  <sheetData>
    <row r="1" spans="1:81" ht="12" customHeight="1">
      <c r="A1" s="89" t="s">
        <v>0</v>
      </c>
    </row>
    <row r="2" spans="1:81" ht="12" customHeight="1">
      <c r="A2" s="5" t="s">
        <v>1</v>
      </c>
    </row>
    <row r="3" spans="1:81" ht="8.4499999999999993" customHeight="1">
      <c r="A3" s="89"/>
    </row>
    <row r="4" spans="1:81" ht="11.45" customHeight="1">
      <c r="A4" s="4" t="s">
        <v>2</v>
      </c>
    </row>
    <row r="5" spans="1:81" s="187" customFormat="1" ht="23.1" customHeight="1">
      <c r="A5" s="7" t="s">
        <v>3</v>
      </c>
      <c r="B5" s="104">
        <v>44742</v>
      </c>
      <c r="C5" s="104">
        <v>44743</v>
      </c>
      <c r="D5" s="104">
        <v>44753</v>
      </c>
      <c r="E5" s="104">
        <v>44757</v>
      </c>
      <c r="F5" s="104">
        <v>44760</v>
      </c>
      <c r="G5" s="104">
        <v>44764</v>
      </c>
      <c r="H5" s="104">
        <v>44767</v>
      </c>
      <c r="I5" s="104">
        <v>44771</v>
      </c>
      <c r="J5" s="104">
        <v>44774</v>
      </c>
      <c r="K5" s="104">
        <v>44778</v>
      </c>
      <c r="L5" s="104">
        <v>44781</v>
      </c>
      <c r="M5" s="104">
        <v>44785</v>
      </c>
      <c r="N5" s="104">
        <v>44788</v>
      </c>
      <c r="O5" s="104">
        <v>44792</v>
      </c>
      <c r="P5" s="104">
        <v>44795</v>
      </c>
      <c r="Q5" s="104">
        <v>44799</v>
      </c>
      <c r="R5" s="104">
        <v>44802</v>
      </c>
      <c r="S5" s="104">
        <v>44805</v>
      </c>
      <c r="T5" s="104">
        <v>44806</v>
      </c>
      <c r="U5" s="104">
        <v>44809</v>
      </c>
      <c r="V5" s="104">
        <v>44813</v>
      </c>
      <c r="W5" s="104">
        <v>44816</v>
      </c>
      <c r="X5" s="104">
        <v>44820</v>
      </c>
      <c r="Y5" s="104">
        <v>44823</v>
      </c>
      <c r="Z5" s="104">
        <v>44827</v>
      </c>
      <c r="AA5" s="104">
        <v>44831</v>
      </c>
      <c r="AB5" s="104">
        <v>44834</v>
      </c>
      <c r="AC5" s="104">
        <v>44835</v>
      </c>
      <c r="AD5" s="104">
        <v>44837</v>
      </c>
      <c r="AE5" s="104">
        <v>44841</v>
      </c>
      <c r="AF5" s="104">
        <v>44844</v>
      </c>
      <c r="AG5" s="104">
        <v>44848</v>
      </c>
      <c r="AH5" s="104">
        <v>44851</v>
      </c>
      <c r="AI5" s="104">
        <v>44855</v>
      </c>
      <c r="AJ5" s="104">
        <v>44858</v>
      </c>
      <c r="AK5" s="104">
        <v>44862</v>
      </c>
      <c r="AL5" s="104">
        <v>44865</v>
      </c>
      <c r="AM5" s="104">
        <v>44866</v>
      </c>
      <c r="AN5" s="104">
        <v>44872</v>
      </c>
      <c r="AO5" s="104">
        <v>44876</v>
      </c>
      <c r="AP5" s="104">
        <v>44879</v>
      </c>
      <c r="AQ5" s="104">
        <v>44883</v>
      </c>
      <c r="AR5" s="104">
        <v>44886</v>
      </c>
      <c r="AS5" s="104">
        <v>44890</v>
      </c>
      <c r="AT5" s="104">
        <v>44893</v>
      </c>
      <c r="AU5" s="104">
        <v>44896</v>
      </c>
      <c r="AV5" s="104">
        <v>44897</v>
      </c>
      <c r="AW5" s="104">
        <v>44900</v>
      </c>
      <c r="AX5" s="104">
        <v>44904</v>
      </c>
      <c r="AY5" s="104">
        <v>44907</v>
      </c>
      <c r="AZ5" s="104">
        <v>44911</v>
      </c>
      <c r="BA5" s="104">
        <v>44914</v>
      </c>
      <c r="BB5" s="104">
        <v>44918</v>
      </c>
      <c r="BC5" s="104">
        <v>44925</v>
      </c>
      <c r="BD5" s="104">
        <v>44927</v>
      </c>
      <c r="BE5" s="104">
        <v>44932</v>
      </c>
      <c r="BF5" s="104">
        <v>44935</v>
      </c>
      <c r="BG5" s="104">
        <v>44940</v>
      </c>
      <c r="BH5" s="104">
        <v>44942</v>
      </c>
      <c r="BI5" s="104">
        <v>44947</v>
      </c>
      <c r="BJ5" s="104">
        <v>44949</v>
      </c>
      <c r="BK5" s="104">
        <v>44954</v>
      </c>
      <c r="BL5" s="104">
        <v>44956</v>
      </c>
      <c r="BM5" s="104">
        <v>44958</v>
      </c>
      <c r="BN5" s="104">
        <v>44961</v>
      </c>
      <c r="BO5" s="104">
        <v>44964</v>
      </c>
      <c r="BP5" s="104">
        <v>44967</v>
      </c>
      <c r="BQ5" s="104">
        <v>44971</v>
      </c>
      <c r="BR5" s="104">
        <v>44975</v>
      </c>
      <c r="BS5" s="104">
        <v>44981</v>
      </c>
      <c r="BT5" s="104">
        <v>44986</v>
      </c>
      <c r="BU5" s="104">
        <v>44989</v>
      </c>
      <c r="BV5" s="104">
        <v>44994</v>
      </c>
      <c r="BW5" s="104">
        <v>44996</v>
      </c>
      <c r="BX5" s="104">
        <v>44998</v>
      </c>
      <c r="BY5" s="104">
        <v>45003</v>
      </c>
      <c r="BZ5" s="104">
        <v>45005</v>
      </c>
      <c r="CA5" s="104">
        <v>45010</v>
      </c>
      <c r="CB5" s="104">
        <v>45012</v>
      </c>
      <c r="CC5" s="104">
        <v>45015</v>
      </c>
    </row>
    <row r="6" spans="1:81" s="187" customFormat="1" ht="23.1" customHeight="1">
      <c r="A6" s="7"/>
      <c r="B6" s="104">
        <v>44742</v>
      </c>
      <c r="C6" s="104">
        <v>44752</v>
      </c>
      <c r="D6" s="104">
        <v>44756</v>
      </c>
      <c r="E6" s="104">
        <v>44759</v>
      </c>
      <c r="F6" s="104">
        <v>44763</v>
      </c>
      <c r="G6" s="104">
        <v>44766</v>
      </c>
      <c r="H6" s="104">
        <v>44770</v>
      </c>
      <c r="I6" s="104">
        <v>44773</v>
      </c>
      <c r="J6" s="104">
        <v>44777</v>
      </c>
      <c r="K6" s="104">
        <v>44780</v>
      </c>
      <c r="L6" s="104">
        <v>44784</v>
      </c>
      <c r="M6" s="104">
        <v>44787</v>
      </c>
      <c r="N6" s="104">
        <v>44791</v>
      </c>
      <c r="O6" s="104">
        <v>44794</v>
      </c>
      <c r="P6" s="104">
        <v>44798</v>
      </c>
      <c r="Q6" s="104">
        <v>44801</v>
      </c>
      <c r="R6" s="104">
        <v>44804</v>
      </c>
      <c r="S6" s="104">
        <v>44805</v>
      </c>
      <c r="T6" s="104">
        <v>44808</v>
      </c>
      <c r="U6" s="104">
        <v>44812</v>
      </c>
      <c r="V6" s="104">
        <v>44815</v>
      </c>
      <c r="W6" s="104">
        <v>44819</v>
      </c>
      <c r="X6" s="104">
        <v>44822</v>
      </c>
      <c r="Y6" s="104">
        <v>44826</v>
      </c>
      <c r="Z6" s="104">
        <v>44830</v>
      </c>
      <c r="AA6" s="104">
        <v>44833</v>
      </c>
      <c r="AB6" s="104">
        <v>44834</v>
      </c>
      <c r="AC6" s="104">
        <v>44836</v>
      </c>
      <c r="AD6" s="104">
        <v>44840</v>
      </c>
      <c r="AE6" s="104">
        <v>44843</v>
      </c>
      <c r="AF6" s="104">
        <v>44847</v>
      </c>
      <c r="AG6" s="104">
        <v>44850</v>
      </c>
      <c r="AH6" s="104">
        <v>44854</v>
      </c>
      <c r="AI6" s="104">
        <v>44857</v>
      </c>
      <c r="AJ6" s="104">
        <v>44861</v>
      </c>
      <c r="AK6" s="104">
        <v>44864</v>
      </c>
      <c r="AL6" s="104">
        <v>44865</v>
      </c>
      <c r="AM6" s="104">
        <v>44871</v>
      </c>
      <c r="AN6" s="104">
        <v>44875</v>
      </c>
      <c r="AO6" s="104">
        <v>44878</v>
      </c>
      <c r="AP6" s="104">
        <v>44882</v>
      </c>
      <c r="AQ6" s="104">
        <v>44885</v>
      </c>
      <c r="AR6" s="104">
        <v>44889</v>
      </c>
      <c r="AS6" s="104">
        <v>44892</v>
      </c>
      <c r="AT6" s="104">
        <v>44895</v>
      </c>
      <c r="AU6" s="104">
        <v>44896</v>
      </c>
      <c r="AV6" s="104">
        <v>44899</v>
      </c>
      <c r="AW6" s="104">
        <v>44903</v>
      </c>
      <c r="AX6" s="104">
        <v>44906</v>
      </c>
      <c r="AY6" s="104">
        <v>44910</v>
      </c>
      <c r="AZ6" s="104">
        <v>44913</v>
      </c>
      <c r="BA6" s="104">
        <v>44917</v>
      </c>
      <c r="BB6" s="104">
        <v>44924</v>
      </c>
      <c r="BC6" s="104">
        <v>44926</v>
      </c>
      <c r="BD6" s="104">
        <v>44931</v>
      </c>
      <c r="BE6" s="104">
        <v>44934</v>
      </c>
      <c r="BF6" s="104">
        <v>44939</v>
      </c>
      <c r="BG6" s="104">
        <v>44941</v>
      </c>
      <c r="BH6" s="104">
        <v>44946</v>
      </c>
      <c r="BI6" s="104">
        <v>44948</v>
      </c>
      <c r="BJ6" s="104">
        <v>44953</v>
      </c>
      <c r="BK6" s="104">
        <v>44955</v>
      </c>
      <c r="BL6" s="104">
        <v>44957</v>
      </c>
      <c r="BM6" s="104">
        <v>44960</v>
      </c>
      <c r="BN6" s="104">
        <v>44963</v>
      </c>
      <c r="BO6" s="104">
        <v>44966</v>
      </c>
      <c r="BP6" s="104">
        <v>44970</v>
      </c>
      <c r="BQ6" s="104">
        <v>44974</v>
      </c>
      <c r="BR6" s="104">
        <v>44980</v>
      </c>
      <c r="BS6" s="104">
        <v>44985</v>
      </c>
      <c r="BT6" s="104">
        <v>44988</v>
      </c>
      <c r="BU6" s="104">
        <v>44993</v>
      </c>
      <c r="BV6" s="104">
        <v>44995</v>
      </c>
      <c r="BW6" s="104">
        <v>44997</v>
      </c>
      <c r="BX6" s="104">
        <v>45002</v>
      </c>
      <c r="BY6" s="104">
        <v>45004</v>
      </c>
      <c r="BZ6" s="104">
        <v>45009</v>
      </c>
      <c r="CA6" s="104">
        <v>45011</v>
      </c>
      <c r="CB6" s="104">
        <v>45014</v>
      </c>
      <c r="CC6" s="104">
        <v>45016</v>
      </c>
    </row>
    <row r="7" spans="1:81">
      <c r="A7" s="10" t="s">
        <v>4</v>
      </c>
    </row>
    <row r="8" spans="1:81">
      <c r="A8" s="10">
        <v>1</v>
      </c>
      <c r="B8" s="12">
        <v>5800</v>
      </c>
      <c r="C8" s="12">
        <v>9450</v>
      </c>
      <c r="D8" s="12">
        <v>6700</v>
      </c>
      <c r="E8" s="12">
        <v>6700</v>
      </c>
      <c r="F8" s="12">
        <v>6700</v>
      </c>
      <c r="G8" s="12">
        <v>6700</v>
      </c>
      <c r="H8" s="12">
        <v>6700</v>
      </c>
      <c r="I8" s="12">
        <v>6700</v>
      </c>
      <c r="J8" s="12">
        <v>6700</v>
      </c>
      <c r="K8" s="12">
        <v>6700</v>
      </c>
      <c r="L8" s="12">
        <v>6700</v>
      </c>
      <c r="M8" s="12">
        <v>6700</v>
      </c>
      <c r="N8" s="12">
        <v>6700</v>
      </c>
      <c r="O8" s="12">
        <v>6700</v>
      </c>
      <c r="P8" s="12">
        <v>6700</v>
      </c>
      <c r="Q8" s="12">
        <v>6700</v>
      </c>
      <c r="R8" s="12">
        <v>6700</v>
      </c>
      <c r="S8" s="12">
        <v>3900</v>
      </c>
      <c r="T8" s="12">
        <v>3900</v>
      </c>
      <c r="U8" s="12">
        <v>3900</v>
      </c>
      <c r="V8" s="12">
        <v>3900</v>
      </c>
      <c r="W8" s="12">
        <v>3900</v>
      </c>
      <c r="X8" s="12">
        <v>3900</v>
      </c>
      <c r="Y8" s="12">
        <v>3900</v>
      </c>
      <c r="Z8" s="12">
        <v>3900</v>
      </c>
      <c r="AA8" s="12">
        <v>3900</v>
      </c>
      <c r="AB8" s="12">
        <v>3900</v>
      </c>
      <c r="AC8" s="12">
        <v>3900</v>
      </c>
      <c r="AD8" s="12">
        <v>3900</v>
      </c>
      <c r="AE8" s="12">
        <v>3900</v>
      </c>
      <c r="AF8" s="12">
        <v>3900</v>
      </c>
      <c r="AG8" s="12">
        <v>3900</v>
      </c>
      <c r="AH8" s="12">
        <v>3900</v>
      </c>
      <c r="AI8" s="12">
        <v>3900</v>
      </c>
      <c r="AJ8" s="12">
        <v>3900</v>
      </c>
      <c r="AK8" s="12">
        <v>3900</v>
      </c>
      <c r="AL8" s="12">
        <v>3900</v>
      </c>
      <c r="AM8" s="12">
        <v>5800</v>
      </c>
      <c r="AN8" s="12">
        <v>5800</v>
      </c>
      <c r="AO8" s="12">
        <v>5800</v>
      </c>
      <c r="AP8" s="12">
        <v>5800</v>
      </c>
      <c r="AQ8" s="12">
        <v>5800</v>
      </c>
      <c r="AR8" s="12">
        <v>5800</v>
      </c>
      <c r="AS8" s="12">
        <v>5800</v>
      </c>
      <c r="AT8" s="12">
        <v>5800</v>
      </c>
      <c r="AU8" s="12">
        <v>3900</v>
      </c>
      <c r="AV8" s="12">
        <v>3900</v>
      </c>
      <c r="AW8" s="12">
        <v>3900</v>
      </c>
      <c r="AX8" s="12">
        <v>3900</v>
      </c>
      <c r="AY8" s="12">
        <v>3900</v>
      </c>
      <c r="AZ8" s="12">
        <v>8150</v>
      </c>
      <c r="BA8" s="12">
        <v>7150</v>
      </c>
      <c r="BB8" s="12">
        <v>8150</v>
      </c>
      <c r="BC8" s="12">
        <v>16750</v>
      </c>
      <c r="BD8" s="12">
        <v>16750</v>
      </c>
      <c r="BE8" s="12">
        <v>15150</v>
      </c>
      <c r="BF8" s="12">
        <v>9550</v>
      </c>
      <c r="BG8" s="12">
        <v>11950</v>
      </c>
      <c r="BH8" s="12">
        <v>10350</v>
      </c>
      <c r="BI8" s="12">
        <v>11950</v>
      </c>
      <c r="BJ8" s="12">
        <v>10350</v>
      </c>
      <c r="BK8" s="12">
        <v>11950</v>
      </c>
      <c r="BL8" s="12">
        <v>10350</v>
      </c>
      <c r="BM8" s="12">
        <v>10350</v>
      </c>
      <c r="BN8" s="12">
        <v>11950</v>
      </c>
      <c r="BO8" s="12">
        <v>10350</v>
      </c>
      <c r="BP8" s="12">
        <v>11950</v>
      </c>
      <c r="BQ8" s="12">
        <v>13550</v>
      </c>
      <c r="BR8" s="12">
        <v>15150</v>
      </c>
      <c r="BS8" s="12">
        <v>11950</v>
      </c>
      <c r="BT8" s="12">
        <v>9550</v>
      </c>
      <c r="BU8" s="12">
        <v>10350</v>
      </c>
      <c r="BV8" s="12">
        <v>8550</v>
      </c>
      <c r="BW8" s="12">
        <v>8250</v>
      </c>
      <c r="BX8" s="12">
        <v>7250</v>
      </c>
      <c r="BY8" s="12">
        <v>8250</v>
      </c>
      <c r="BZ8" s="12">
        <v>7250</v>
      </c>
      <c r="CA8" s="12">
        <v>8250</v>
      </c>
      <c r="CB8" s="12">
        <v>7250</v>
      </c>
      <c r="CC8" s="12">
        <v>6250</v>
      </c>
    </row>
    <row r="9" spans="1:81">
      <c r="A9" s="10">
        <v>2</v>
      </c>
      <c r="B9" s="12">
        <v>6700</v>
      </c>
      <c r="C9" s="12">
        <v>10350</v>
      </c>
      <c r="D9" s="12">
        <v>7600</v>
      </c>
      <c r="E9" s="12">
        <v>7600</v>
      </c>
      <c r="F9" s="12">
        <v>7600</v>
      </c>
      <c r="G9" s="12">
        <v>7600</v>
      </c>
      <c r="H9" s="12">
        <v>7600</v>
      </c>
      <c r="I9" s="12">
        <v>7600</v>
      </c>
      <c r="J9" s="12">
        <v>7600</v>
      </c>
      <c r="K9" s="12">
        <v>7600</v>
      </c>
      <c r="L9" s="12">
        <v>7600</v>
      </c>
      <c r="M9" s="12">
        <v>7600</v>
      </c>
      <c r="N9" s="12">
        <v>7600</v>
      </c>
      <c r="O9" s="12">
        <v>7600</v>
      </c>
      <c r="P9" s="12">
        <v>7600</v>
      </c>
      <c r="Q9" s="12">
        <v>7600</v>
      </c>
      <c r="R9" s="12">
        <v>7600</v>
      </c>
      <c r="S9" s="12">
        <v>4800</v>
      </c>
      <c r="T9" s="12">
        <v>4800</v>
      </c>
      <c r="U9" s="12">
        <v>4800</v>
      </c>
      <c r="V9" s="12">
        <v>4800</v>
      </c>
      <c r="W9" s="12">
        <v>4800</v>
      </c>
      <c r="X9" s="12">
        <v>4800</v>
      </c>
      <c r="Y9" s="12">
        <v>4800</v>
      </c>
      <c r="Z9" s="12">
        <v>4800</v>
      </c>
      <c r="AA9" s="12">
        <v>4800</v>
      </c>
      <c r="AB9" s="12">
        <v>4800</v>
      </c>
      <c r="AC9" s="12">
        <v>4800</v>
      </c>
      <c r="AD9" s="12">
        <v>4800</v>
      </c>
      <c r="AE9" s="12">
        <v>4800</v>
      </c>
      <c r="AF9" s="12">
        <v>4800</v>
      </c>
      <c r="AG9" s="12">
        <v>4800</v>
      </c>
      <c r="AH9" s="12">
        <v>4800</v>
      </c>
      <c r="AI9" s="12">
        <v>4800</v>
      </c>
      <c r="AJ9" s="12">
        <v>4800</v>
      </c>
      <c r="AK9" s="12">
        <v>4800</v>
      </c>
      <c r="AL9" s="12">
        <v>4800</v>
      </c>
      <c r="AM9" s="12">
        <v>6700</v>
      </c>
      <c r="AN9" s="12">
        <v>6700</v>
      </c>
      <c r="AO9" s="12">
        <v>6700</v>
      </c>
      <c r="AP9" s="12">
        <v>6700</v>
      </c>
      <c r="AQ9" s="12">
        <v>6700</v>
      </c>
      <c r="AR9" s="12">
        <v>6700</v>
      </c>
      <c r="AS9" s="12">
        <v>6700</v>
      </c>
      <c r="AT9" s="12">
        <v>6700</v>
      </c>
      <c r="AU9" s="12">
        <v>4800</v>
      </c>
      <c r="AV9" s="12">
        <v>4800</v>
      </c>
      <c r="AW9" s="12">
        <v>4800</v>
      </c>
      <c r="AX9" s="12">
        <v>4800</v>
      </c>
      <c r="AY9" s="12">
        <v>4800</v>
      </c>
      <c r="AZ9" s="12">
        <v>9050</v>
      </c>
      <c r="BA9" s="12">
        <v>8050</v>
      </c>
      <c r="BB9" s="12">
        <v>9050</v>
      </c>
      <c r="BC9" s="12">
        <v>17650</v>
      </c>
      <c r="BD9" s="12">
        <v>17650</v>
      </c>
      <c r="BE9" s="12">
        <v>16050</v>
      </c>
      <c r="BF9" s="12">
        <v>10450</v>
      </c>
      <c r="BG9" s="12">
        <v>12850</v>
      </c>
      <c r="BH9" s="12">
        <v>11250</v>
      </c>
      <c r="BI9" s="12">
        <v>12850</v>
      </c>
      <c r="BJ9" s="12">
        <v>11250</v>
      </c>
      <c r="BK9" s="12">
        <v>12850</v>
      </c>
      <c r="BL9" s="12">
        <v>11250</v>
      </c>
      <c r="BM9" s="12">
        <v>11250</v>
      </c>
      <c r="BN9" s="12">
        <v>12850</v>
      </c>
      <c r="BO9" s="12">
        <v>11250</v>
      </c>
      <c r="BP9" s="12">
        <v>12850</v>
      </c>
      <c r="BQ9" s="12">
        <v>14450</v>
      </c>
      <c r="BR9" s="12">
        <v>16050</v>
      </c>
      <c r="BS9" s="12">
        <v>12850</v>
      </c>
      <c r="BT9" s="12">
        <v>10450</v>
      </c>
      <c r="BU9" s="12">
        <v>11250</v>
      </c>
      <c r="BV9" s="12">
        <v>9450</v>
      </c>
      <c r="BW9" s="12">
        <v>9150</v>
      </c>
      <c r="BX9" s="12">
        <v>8150</v>
      </c>
      <c r="BY9" s="12">
        <v>9150</v>
      </c>
      <c r="BZ9" s="12">
        <v>8150</v>
      </c>
      <c r="CA9" s="12">
        <v>9150</v>
      </c>
      <c r="CB9" s="12">
        <v>8150</v>
      </c>
      <c r="CC9" s="12">
        <v>7150</v>
      </c>
    </row>
    <row r="10" spans="1:81">
      <c r="A10" s="10" t="s">
        <v>5</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row>
    <row r="11" spans="1:81">
      <c r="A11" s="10">
        <v>1</v>
      </c>
      <c r="B11" s="12">
        <v>6500</v>
      </c>
      <c r="C11" s="12">
        <v>10150</v>
      </c>
      <c r="D11" s="12">
        <v>7400</v>
      </c>
      <c r="E11" s="12">
        <v>7400</v>
      </c>
      <c r="F11" s="12">
        <v>7400</v>
      </c>
      <c r="G11" s="12">
        <v>7400</v>
      </c>
      <c r="H11" s="12">
        <v>7400</v>
      </c>
      <c r="I11" s="12">
        <v>7400</v>
      </c>
      <c r="J11" s="12">
        <v>7400</v>
      </c>
      <c r="K11" s="12">
        <v>7400</v>
      </c>
      <c r="L11" s="12">
        <v>7400</v>
      </c>
      <c r="M11" s="12">
        <v>7400</v>
      </c>
      <c r="N11" s="12">
        <v>7400</v>
      </c>
      <c r="O11" s="12">
        <v>7400</v>
      </c>
      <c r="P11" s="12">
        <v>7400</v>
      </c>
      <c r="Q11" s="12">
        <v>7400</v>
      </c>
      <c r="R11" s="12">
        <v>7400</v>
      </c>
      <c r="S11" s="12">
        <v>4600</v>
      </c>
      <c r="T11" s="12">
        <v>4600</v>
      </c>
      <c r="U11" s="12">
        <v>4600</v>
      </c>
      <c r="V11" s="12">
        <v>4600</v>
      </c>
      <c r="W11" s="12">
        <v>4600</v>
      </c>
      <c r="X11" s="12">
        <v>4600</v>
      </c>
      <c r="Y11" s="12">
        <v>4600</v>
      </c>
      <c r="Z11" s="12">
        <v>4600</v>
      </c>
      <c r="AA11" s="12">
        <v>4600</v>
      </c>
      <c r="AB11" s="12">
        <v>4600</v>
      </c>
      <c r="AC11" s="12">
        <v>4600</v>
      </c>
      <c r="AD11" s="12">
        <v>4600</v>
      </c>
      <c r="AE11" s="12">
        <v>4600</v>
      </c>
      <c r="AF11" s="12">
        <v>4600</v>
      </c>
      <c r="AG11" s="12">
        <v>4600</v>
      </c>
      <c r="AH11" s="12">
        <v>4600</v>
      </c>
      <c r="AI11" s="12">
        <v>4600</v>
      </c>
      <c r="AJ11" s="12">
        <v>4600</v>
      </c>
      <c r="AK11" s="12">
        <v>4600</v>
      </c>
      <c r="AL11" s="12">
        <v>4600</v>
      </c>
      <c r="AM11" s="12">
        <v>6500</v>
      </c>
      <c r="AN11" s="12">
        <v>6500</v>
      </c>
      <c r="AO11" s="12">
        <v>6500</v>
      </c>
      <c r="AP11" s="12">
        <v>6500</v>
      </c>
      <c r="AQ11" s="12">
        <v>6500</v>
      </c>
      <c r="AR11" s="12">
        <v>6500</v>
      </c>
      <c r="AS11" s="12">
        <v>6500</v>
      </c>
      <c r="AT11" s="12">
        <v>6500</v>
      </c>
      <c r="AU11" s="12">
        <v>4600</v>
      </c>
      <c r="AV11" s="12">
        <v>4600</v>
      </c>
      <c r="AW11" s="12">
        <v>4600</v>
      </c>
      <c r="AX11" s="12">
        <v>4600</v>
      </c>
      <c r="AY11" s="12">
        <v>4600</v>
      </c>
      <c r="AZ11" s="12">
        <v>8850</v>
      </c>
      <c r="BA11" s="12">
        <v>7850</v>
      </c>
      <c r="BB11" s="12">
        <v>8850</v>
      </c>
      <c r="BC11" s="12">
        <v>17450</v>
      </c>
      <c r="BD11" s="12">
        <v>17450</v>
      </c>
      <c r="BE11" s="12">
        <v>15850</v>
      </c>
      <c r="BF11" s="12">
        <v>10250</v>
      </c>
      <c r="BG11" s="12">
        <v>12650</v>
      </c>
      <c r="BH11" s="12">
        <v>11050</v>
      </c>
      <c r="BI11" s="12">
        <v>12650</v>
      </c>
      <c r="BJ11" s="12">
        <v>11050</v>
      </c>
      <c r="BK11" s="12">
        <v>12650</v>
      </c>
      <c r="BL11" s="12">
        <v>11050</v>
      </c>
      <c r="BM11" s="12">
        <v>11050</v>
      </c>
      <c r="BN11" s="12">
        <v>12650</v>
      </c>
      <c r="BO11" s="12">
        <v>11050</v>
      </c>
      <c r="BP11" s="12">
        <v>12650</v>
      </c>
      <c r="BQ11" s="12">
        <v>14250</v>
      </c>
      <c r="BR11" s="12">
        <v>15850</v>
      </c>
      <c r="BS11" s="12">
        <v>12650</v>
      </c>
      <c r="BT11" s="12">
        <v>10250</v>
      </c>
      <c r="BU11" s="12">
        <v>11050</v>
      </c>
      <c r="BV11" s="12">
        <v>9250</v>
      </c>
      <c r="BW11" s="12">
        <v>8950</v>
      </c>
      <c r="BX11" s="12">
        <v>7950</v>
      </c>
      <c r="BY11" s="12">
        <v>8950</v>
      </c>
      <c r="BZ11" s="12">
        <v>7950</v>
      </c>
      <c r="CA11" s="12">
        <v>8950</v>
      </c>
      <c r="CB11" s="12">
        <v>7950</v>
      </c>
      <c r="CC11" s="12">
        <v>6950</v>
      </c>
    </row>
    <row r="12" spans="1:81">
      <c r="A12" s="10">
        <v>2</v>
      </c>
      <c r="B12" s="12">
        <v>7400</v>
      </c>
      <c r="C12" s="12">
        <v>11050</v>
      </c>
      <c r="D12" s="12">
        <v>8300</v>
      </c>
      <c r="E12" s="12">
        <v>8300</v>
      </c>
      <c r="F12" s="12">
        <v>8300</v>
      </c>
      <c r="G12" s="12">
        <v>8300</v>
      </c>
      <c r="H12" s="12">
        <v>8300</v>
      </c>
      <c r="I12" s="12">
        <v>8300</v>
      </c>
      <c r="J12" s="12">
        <v>8300</v>
      </c>
      <c r="K12" s="12">
        <v>8300</v>
      </c>
      <c r="L12" s="12">
        <v>8300</v>
      </c>
      <c r="M12" s="12">
        <v>8300</v>
      </c>
      <c r="N12" s="12">
        <v>8300</v>
      </c>
      <c r="O12" s="12">
        <v>8300</v>
      </c>
      <c r="P12" s="12">
        <v>8300</v>
      </c>
      <c r="Q12" s="12">
        <v>8300</v>
      </c>
      <c r="R12" s="12">
        <v>8300</v>
      </c>
      <c r="S12" s="12">
        <v>5500</v>
      </c>
      <c r="T12" s="12">
        <v>5500</v>
      </c>
      <c r="U12" s="12">
        <v>5500</v>
      </c>
      <c r="V12" s="12">
        <v>5500</v>
      </c>
      <c r="W12" s="12">
        <v>5500</v>
      </c>
      <c r="X12" s="12">
        <v>5500</v>
      </c>
      <c r="Y12" s="12">
        <v>5500</v>
      </c>
      <c r="Z12" s="12">
        <v>5500</v>
      </c>
      <c r="AA12" s="12">
        <v>5500</v>
      </c>
      <c r="AB12" s="12">
        <v>5500</v>
      </c>
      <c r="AC12" s="12">
        <v>5500</v>
      </c>
      <c r="AD12" s="12">
        <v>5500</v>
      </c>
      <c r="AE12" s="12">
        <v>5500</v>
      </c>
      <c r="AF12" s="12">
        <v>5500</v>
      </c>
      <c r="AG12" s="12">
        <v>5500</v>
      </c>
      <c r="AH12" s="12">
        <v>5500</v>
      </c>
      <c r="AI12" s="12">
        <v>5500</v>
      </c>
      <c r="AJ12" s="12">
        <v>5500</v>
      </c>
      <c r="AK12" s="12">
        <v>5500</v>
      </c>
      <c r="AL12" s="12">
        <v>5500</v>
      </c>
      <c r="AM12" s="12">
        <v>7400</v>
      </c>
      <c r="AN12" s="12">
        <v>7400</v>
      </c>
      <c r="AO12" s="12">
        <v>7400</v>
      </c>
      <c r="AP12" s="12">
        <v>7400</v>
      </c>
      <c r="AQ12" s="12">
        <v>7400</v>
      </c>
      <c r="AR12" s="12">
        <v>7400</v>
      </c>
      <c r="AS12" s="12">
        <v>7400</v>
      </c>
      <c r="AT12" s="12">
        <v>7400</v>
      </c>
      <c r="AU12" s="12">
        <v>5500</v>
      </c>
      <c r="AV12" s="12">
        <v>5500</v>
      </c>
      <c r="AW12" s="12">
        <v>5500</v>
      </c>
      <c r="AX12" s="12">
        <v>5500</v>
      </c>
      <c r="AY12" s="12">
        <v>5500</v>
      </c>
      <c r="AZ12" s="12">
        <v>9750</v>
      </c>
      <c r="BA12" s="12">
        <v>8750</v>
      </c>
      <c r="BB12" s="12">
        <v>9750</v>
      </c>
      <c r="BC12" s="12">
        <v>18350</v>
      </c>
      <c r="BD12" s="12">
        <v>18350</v>
      </c>
      <c r="BE12" s="12">
        <v>16750</v>
      </c>
      <c r="BF12" s="12">
        <v>11150</v>
      </c>
      <c r="BG12" s="12">
        <v>13550</v>
      </c>
      <c r="BH12" s="12">
        <v>11950</v>
      </c>
      <c r="BI12" s="12">
        <v>13550</v>
      </c>
      <c r="BJ12" s="12">
        <v>11950</v>
      </c>
      <c r="BK12" s="12">
        <v>13550</v>
      </c>
      <c r="BL12" s="12">
        <v>11950</v>
      </c>
      <c r="BM12" s="12">
        <v>11950</v>
      </c>
      <c r="BN12" s="12">
        <v>13550</v>
      </c>
      <c r="BO12" s="12">
        <v>11950</v>
      </c>
      <c r="BP12" s="12">
        <v>13550</v>
      </c>
      <c r="BQ12" s="12">
        <v>15150</v>
      </c>
      <c r="BR12" s="12">
        <v>16750</v>
      </c>
      <c r="BS12" s="12">
        <v>13550</v>
      </c>
      <c r="BT12" s="12">
        <v>11150</v>
      </c>
      <c r="BU12" s="12">
        <v>11950</v>
      </c>
      <c r="BV12" s="12">
        <v>10150</v>
      </c>
      <c r="BW12" s="12">
        <v>9850</v>
      </c>
      <c r="BX12" s="12">
        <v>8850</v>
      </c>
      <c r="BY12" s="12">
        <v>9850</v>
      </c>
      <c r="BZ12" s="12">
        <v>8850</v>
      </c>
      <c r="CA12" s="12">
        <v>9850</v>
      </c>
      <c r="CB12" s="12">
        <v>8850</v>
      </c>
      <c r="CC12" s="12">
        <v>7850</v>
      </c>
    </row>
    <row r="13" spans="1:81">
      <c r="A13" s="14" t="s">
        <v>7</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row>
    <row r="14" spans="1:81">
      <c r="A14" s="10">
        <v>1</v>
      </c>
      <c r="B14" s="12">
        <v>7400</v>
      </c>
      <c r="C14" s="12">
        <v>11050</v>
      </c>
      <c r="D14" s="12">
        <v>8300</v>
      </c>
      <c r="E14" s="12">
        <v>8300</v>
      </c>
      <c r="F14" s="12">
        <v>8300</v>
      </c>
      <c r="G14" s="12">
        <v>8300</v>
      </c>
      <c r="H14" s="12">
        <v>8300</v>
      </c>
      <c r="I14" s="12">
        <v>8300</v>
      </c>
      <c r="J14" s="12">
        <v>8300</v>
      </c>
      <c r="K14" s="12">
        <v>8300</v>
      </c>
      <c r="L14" s="12">
        <v>8300</v>
      </c>
      <c r="M14" s="12">
        <v>8300</v>
      </c>
      <c r="N14" s="12">
        <v>8300</v>
      </c>
      <c r="O14" s="12">
        <v>8300</v>
      </c>
      <c r="P14" s="12">
        <v>8300</v>
      </c>
      <c r="Q14" s="12">
        <v>8300</v>
      </c>
      <c r="R14" s="12">
        <v>8300</v>
      </c>
      <c r="S14" s="12">
        <v>5500</v>
      </c>
      <c r="T14" s="12">
        <v>5500</v>
      </c>
      <c r="U14" s="12">
        <v>5500</v>
      </c>
      <c r="V14" s="12">
        <v>5500</v>
      </c>
      <c r="W14" s="12">
        <v>5500</v>
      </c>
      <c r="X14" s="12">
        <v>5500</v>
      </c>
      <c r="Y14" s="12">
        <v>5500</v>
      </c>
      <c r="Z14" s="12">
        <v>5500</v>
      </c>
      <c r="AA14" s="12">
        <v>5500</v>
      </c>
      <c r="AB14" s="12">
        <v>5500</v>
      </c>
      <c r="AC14" s="12">
        <v>5500</v>
      </c>
      <c r="AD14" s="12">
        <v>5500</v>
      </c>
      <c r="AE14" s="12">
        <v>5500</v>
      </c>
      <c r="AF14" s="12">
        <v>5500</v>
      </c>
      <c r="AG14" s="12">
        <v>5500</v>
      </c>
      <c r="AH14" s="12">
        <v>5500</v>
      </c>
      <c r="AI14" s="12">
        <v>5500</v>
      </c>
      <c r="AJ14" s="12">
        <v>5500</v>
      </c>
      <c r="AK14" s="12">
        <v>5500</v>
      </c>
      <c r="AL14" s="12">
        <v>5500</v>
      </c>
      <c r="AM14" s="12">
        <v>7400</v>
      </c>
      <c r="AN14" s="12">
        <v>7400</v>
      </c>
      <c r="AO14" s="12">
        <v>7400</v>
      </c>
      <c r="AP14" s="12">
        <v>7400</v>
      </c>
      <c r="AQ14" s="12">
        <v>7400</v>
      </c>
      <c r="AR14" s="12">
        <v>7400</v>
      </c>
      <c r="AS14" s="12">
        <v>7400</v>
      </c>
      <c r="AT14" s="12">
        <v>7400</v>
      </c>
      <c r="AU14" s="12">
        <v>5500</v>
      </c>
      <c r="AV14" s="12">
        <v>5500</v>
      </c>
      <c r="AW14" s="12">
        <v>5500</v>
      </c>
      <c r="AX14" s="12">
        <v>5500</v>
      </c>
      <c r="AY14" s="12">
        <v>5500</v>
      </c>
      <c r="AZ14" s="12">
        <v>9750</v>
      </c>
      <c r="BA14" s="12">
        <v>8750</v>
      </c>
      <c r="BB14" s="12">
        <v>9750</v>
      </c>
      <c r="BC14" s="12">
        <v>18350</v>
      </c>
      <c r="BD14" s="12">
        <v>18350</v>
      </c>
      <c r="BE14" s="12">
        <v>16750</v>
      </c>
      <c r="BF14" s="12">
        <v>11150</v>
      </c>
      <c r="BG14" s="12">
        <v>13550</v>
      </c>
      <c r="BH14" s="12">
        <v>11950</v>
      </c>
      <c r="BI14" s="12">
        <v>13550</v>
      </c>
      <c r="BJ14" s="12">
        <v>11950</v>
      </c>
      <c r="BK14" s="12">
        <v>13550</v>
      </c>
      <c r="BL14" s="12">
        <v>11950</v>
      </c>
      <c r="BM14" s="12">
        <v>11950</v>
      </c>
      <c r="BN14" s="12">
        <v>13550</v>
      </c>
      <c r="BO14" s="12">
        <v>11950</v>
      </c>
      <c r="BP14" s="12">
        <v>13550</v>
      </c>
      <c r="BQ14" s="12">
        <v>15150</v>
      </c>
      <c r="BR14" s="12">
        <v>16750</v>
      </c>
      <c r="BS14" s="12">
        <v>13550</v>
      </c>
      <c r="BT14" s="12">
        <v>11150</v>
      </c>
      <c r="BU14" s="12">
        <v>11950</v>
      </c>
      <c r="BV14" s="12">
        <v>10150</v>
      </c>
      <c r="BW14" s="12">
        <v>9850</v>
      </c>
      <c r="BX14" s="12">
        <v>8850</v>
      </c>
      <c r="BY14" s="12">
        <v>9850</v>
      </c>
      <c r="BZ14" s="12">
        <v>8850</v>
      </c>
      <c r="CA14" s="12">
        <v>9850</v>
      </c>
      <c r="CB14" s="12">
        <v>8850</v>
      </c>
      <c r="CC14" s="12">
        <v>7850</v>
      </c>
    </row>
    <row r="15" spans="1:81">
      <c r="A15" s="10">
        <v>2</v>
      </c>
      <c r="B15" s="12">
        <v>8300</v>
      </c>
      <c r="C15" s="12">
        <v>11950</v>
      </c>
      <c r="D15" s="12">
        <v>9200</v>
      </c>
      <c r="E15" s="12">
        <v>9200</v>
      </c>
      <c r="F15" s="12">
        <v>9200</v>
      </c>
      <c r="G15" s="12">
        <v>9200</v>
      </c>
      <c r="H15" s="12">
        <v>9200</v>
      </c>
      <c r="I15" s="12">
        <v>9200</v>
      </c>
      <c r="J15" s="12">
        <v>9200</v>
      </c>
      <c r="K15" s="12">
        <v>9200</v>
      </c>
      <c r="L15" s="12">
        <v>9200</v>
      </c>
      <c r="M15" s="12">
        <v>9200</v>
      </c>
      <c r="N15" s="12">
        <v>9200</v>
      </c>
      <c r="O15" s="12">
        <v>9200</v>
      </c>
      <c r="P15" s="12">
        <v>9200</v>
      </c>
      <c r="Q15" s="12">
        <v>9200</v>
      </c>
      <c r="R15" s="12">
        <v>9200</v>
      </c>
      <c r="S15" s="12">
        <v>6400</v>
      </c>
      <c r="T15" s="12">
        <v>6400</v>
      </c>
      <c r="U15" s="12">
        <v>6400</v>
      </c>
      <c r="V15" s="12">
        <v>6400</v>
      </c>
      <c r="W15" s="12">
        <v>6400</v>
      </c>
      <c r="X15" s="12">
        <v>6400</v>
      </c>
      <c r="Y15" s="12">
        <v>6400</v>
      </c>
      <c r="Z15" s="12">
        <v>6400</v>
      </c>
      <c r="AA15" s="12">
        <v>6400</v>
      </c>
      <c r="AB15" s="12">
        <v>6400</v>
      </c>
      <c r="AC15" s="12">
        <v>6400</v>
      </c>
      <c r="AD15" s="12">
        <v>6400</v>
      </c>
      <c r="AE15" s="12">
        <v>6400</v>
      </c>
      <c r="AF15" s="12">
        <v>6400</v>
      </c>
      <c r="AG15" s="12">
        <v>6400</v>
      </c>
      <c r="AH15" s="12">
        <v>6400</v>
      </c>
      <c r="AI15" s="12">
        <v>6400</v>
      </c>
      <c r="AJ15" s="12">
        <v>6400</v>
      </c>
      <c r="AK15" s="12">
        <v>6400</v>
      </c>
      <c r="AL15" s="12">
        <v>6400</v>
      </c>
      <c r="AM15" s="12">
        <v>8300</v>
      </c>
      <c r="AN15" s="12">
        <v>8300</v>
      </c>
      <c r="AO15" s="12">
        <v>8300</v>
      </c>
      <c r="AP15" s="12">
        <v>8300</v>
      </c>
      <c r="AQ15" s="12">
        <v>8300</v>
      </c>
      <c r="AR15" s="12">
        <v>8300</v>
      </c>
      <c r="AS15" s="12">
        <v>8300</v>
      </c>
      <c r="AT15" s="12">
        <v>8300</v>
      </c>
      <c r="AU15" s="12">
        <v>6400</v>
      </c>
      <c r="AV15" s="12">
        <v>6400</v>
      </c>
      <c r="AW15" s="12">
        <v>6400</v>
      </c>
      <c r="AX15" s="12">
        <v>6400</v>
      </c>
      <c r="AY15" s="12">
        <v>6400</v>
      </c>
      <c r="AZ15" s="12">
        <v>10650</v>
      </c>
      <c r="BA15" s="12">
        <v>9650</v>
      </c>
      <c r="BB15" s="12">
        <v>10650</v>
      </c>
      <c r="BC15" s="12">
        <v>19250</v>
      </c>
      <c r="BD15" s="12">
        <v>19250</v>
      </c>
      <c r="BE15" s="12">
        <v>17650</v>
      </c>
      <c r="BF15" s="12">
        <v>12050</v>
      </c>
      <c r="BG15" s="12">
        <v>14450</v>
      </c>
      <c r="BH15" s="12">
        <v>12850</v>
      </c>
      <c r="BI15" s="12">
        <v>14450</v>
      </c>
      <c r="BJ15" s="12">
        <v>12850</v>
      </c>
      <c r="BK15" s="12">
        <v>14450</v>
      </c>
      <c r="BL15" s="12">
        <v>12850</v>
      </c>
      <c r="BM15" s="12">
        <v>12850</v>
      </c>
      <c r="BN15" s="12">
        <v>14450</v>
      </c>
      <c r="BO15" s="12">
        <v>12850</v>
      </c>
      <c r="BP15" s="12">
        <v>14450</v>
      </c>
      <c r="BQ15" s="12">
        <v>16050</v>
      </c>
      <c r="BR15" s="12">
        <v>17650</v>
      </c>
      <c r="BS15" s="12">
        <v>14450</v>
      </c>
      <c r="BT15" s="12">
        <v>12050</v>
      </c>
      <c r="BU15" s="12">
        <v>12850</v>
      </c>
      <c r="BV15" s="12">
        <v>11050</v>
      </c>
      <c r="BW15" s="12">
        <v>10750</v>
      </c>
      <c r="BX15" s="12">
        <v>9750</v>
      </c>
      <c r="BY15" s="12">
        <v>10750</v>
      </c>
      <c r="BZ15" s="12">
        <v>9750</v>
      </c>
      <c r="CA15" s="12">
        <v>10750</v>
      </c>
      <c r="CB15" s="12">
        <v>9750</v>
      </c>
      <c r="CC15" s="12">
        <v>8750</v>
      </c>
    </row>
    <row r="16" spans="1:81">
      <c r="A16" s="15" t="s">
        <v>66</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row>
    <row r="17" spans="1:81">
      <c r="A17" s="10">
        <v>1</v>
      </c>
      <c r="B17" s="12">
        <v>9300</v>
      </c>
      <c r="C17" s="12">
        <v>12950</v>
      </c>
      <c r="D17" s="12">
        <v>10200</v>
      </c>
      <c r="E17" s="12">
        <v>10200</v>
      </c>
      <c r="F17" s="12">
        <v>10200</v>
      </c>
      <c r="G17" s="12">
        <v>10200</v>
      </c>
      <c r="H17" s="12">
        <v>10200</v>
      </c>
      <c r="I17" s="12">
        <v>10200</v>
      </c>
      <c r="J17" s="12">
        <v>10200</v>
      </c>
      <c r="K17" s="12">
        <v>10200</v>
      </c>
      <c r="L17" s="12">
        <v>10200</v>
      </c>
      <c r="M17" s="12">
        <v>10200</v>
      </c>
      <c r="N17" s="12">
        <v>10200</v>
      </c>
      <c r="O17" s="12">
        <v>10200</v>
      </c>
      <c r="P17" s="12">
        <v>10200</v>
      </c>
      <c r="Q17" s="12">
        <v>10200</v>
      </c>
      <c r="R17" s="12">
        <v>10200</v>
      </c>
      <c r="S17" s="12">
        <v>7400</v>
      </c>
      <c r="T17" s="12">
        <v>7400</v>
      </c>
      <c r="U17" s="12">
        <v>7400</v>
      </c>
      <c r="V17" s="12">
        <v>7400</v>
      </c>
      <c r="W17" s="12">
        <v>7400</v>
      </c>
      <c r="X17" s="12">
        <v>7400</v>
      </c>
      <c r="Y17" s="12">
        <v>7400</v>
      </c>
      <c r="Z17" s="12">
        <v>7400</v>
      </c>
      <c r="AA17" s="12">
        <v>7400</v>
      </c>
      <c r="AB17" s="12">
        <v>7400</v>
      </c>
      <c r="AC17" s="12">
        <v>7400</v>
      </c>
      <c r="AD17" s="12">
        <v>7400</v>
      </c>
      <c r="AE17" s="12">
        <v>7400</v>
      </c>
      <c r="AF17" s="12">
        <v>7400</v>
      </c>
      <c r="AG17" s="12">
        <v>7400</v>
      </c>
      <c r="AH17" s="12">
        <v>7400</v>
      </c>
      <c r="AI17" s="12">
        <v>7400</v>
      </c>
      <c r="AJ17" s="12">
        <v>7400</v>
      </c>
      <c r="AK17" s="12">
        <v>7400</v>
      </c>
      <c r="AL17" s="12">
        <v>7400</v>
      </c>
      <c r="AM17" s="12">
        <v>9300</v>
      </c>
      <c r="AN17" s="12">
        <v>9300</v>
      </c>
      <c r="AO17" s="12">
        <v>9300</v>
      </c>
      <c r="AP17" s="12">
        <v>9300</v>
      </c>
      <c r="AQ17" s="12">
        <v>9300</v>
      </c>
      <c r="AR17" s="12">
        <v>9300</v>
      </c>
      <c r="AS17" s="12">
        <v>9300</v>
      </c>
      <c r="AT17" s="12">
        <v>9300</v>
      </c>
      <c r="AU17" s="12">
        <v>7400</v>
      </c>
      <c r="AV17" s="12">
        <v>7400</v>
      </c>
      <c r="AW17" s="12">
        <v>7400</v>
      </c>
      <c r="AX17" s="12">
        <v>7400</v>
      </c>
      <c r="AY17" s="12">
        <v>7400</v>
      </c>
      <c r="AZ17" s="12">
        <v>11650</v>
      </c>
      <c r="BA17" s="12">
        <v>10650</v>
      </c>
      <c r="BB17" s="12">
        <v>11650</v>
      </c>
      <c r="BC17" s="12">
        <v>20250</v>
      </c>
      <c r="BD17" s="12">
        <v>20250</v>
      </c>
      <c r="BE17" s="12">
        <v>18650</v>
      </c>
      <c r="BF17" s="12">
        <v>13050</v>
      </c>
      <c r="BG17" s="12">
        <v>15450</v>
      </c>
      <c r="BH17" s="12">
        <v>13850</v>
      </c>
      <c r="BI17" s="12">
        <v>15450</v>
      </c>
      <c r="BJ17" s="12">
        <v>13850</v>
      </c>
      <c r="BK17" s="12">
        <v>15450</v>
      </c>
      <c r="BL17" s="12">
        <v>13850</v>
      </c>
      <c r="BM17" s="12">
        <v>13850</v>
      </c>
      <c r="BN17" s="12">
        <v>15450</v>
      </c>
      <c r="BO17" s="12">
        <v>13850</v>
      </c>
      <c r="BP17" s="12">
        <v>15450</v>
      </c>
      <c r="BQ17" s="12">
        <v>17050</v>
      </c>
      <c r="BR17" s="12">
        <v>18650</v>
      </c>
      <c r="BS17" s="12">
        <v>15450</v>
      </c>
      <c r="BT17" s="12">
        <v>13050</v>
      </c>
      <c r="BU17" s="12">
        <v>13850</v>
      </c>
      <c r="BV17" s="12">
        <v>12050</v>
      </c>
      <c r="BW17" s="12">
        <v>11750</v>
      </c>
      <c r="BX17" s="12">
        <v>10750</v>
      </c>
      <c r="BY17" s="12">
        <v>11750</v>
      </c>
      <c r="BZ17" s="12">
        <v>10750</v>
      </c>
      <c r="CA17" s="12">
        <v>11750</v>
      </c>
      <c r="CB17" s="12">
        <v>10750</v>
      </c>
      <c r="CC17" s="12">
        <v>9750</v>
      </c>
    </row>
    <row r="18" spans="1:81">
      <c r="A18" s="10">
        <v>2</v>
      </c>
      <c r="B18" s="12">
        <v>10200</v>
      </c>
      <c r="C18" s="12">
        <v>13850</v>
      </c>
      <c r="D18" s="12">
        <v>11100</v>
      </c>
      <c r="E18" s="12">
        <v>11100</v>
      </c>
      <c r="F18" s="12">
        <v>11100</v>
      </c>
      <c r="G18" s="12">
        <v>11100</v>
      </c>
      <c r="H18" s="12">
        <v>11100</v>
      </c>
      <c r="I18" s="12">
        <v>11100</v>
      </c>
      <c r="J18" s="12">
        <v>11100</v>
      </c>
      <c r="K18" s="12">
        <v>11100</v>
      </c>
      <c r="L18" s="12">
        <v>11100</v>
      </c>
      <c r="M18" s="12">
        <v>11100</v>
      </c>
      <c r="N18" s="12">
        <v>11100</v>
      </c>
      <c r="O18" s="12">
        <v>11100</v>
      </c>
      <c r="P18" s="12">
        <v>11100</v>
      </c>
      <c r="Q18" s="12">
        <v>11100</v>
      </c>
      <c r="R18" s="12">
        <v>11100</v>
      </c>
      <c r="S18" s="12">
        <v>8300</v>
      </c>
      <c r="T18" s="12">
        <v>8300</v>
      </c>
      <c r="U18" s="12">
        <v>8300</v>
      </c>
      <c r="V18" s="12">
        <v>8300</v>
      </c>
      <c r="W18" s="12">
        <v>8300</v>
      </c>
      <c r="X18" s="12">
        <v>8300</v>
      </c>
      <c r="Y18" s="12">
        <v>8300</v>
      </c>
      <c r="Z18" s="12">
        <v>8300</v>
      </c>
      <c r="AA18" s="12">
        <v>8300</v>
      </c>
      <c r="AB18" s="12">
        <v>8300</v>
      </c>
      <c r="AC18" s="12">
        <v>8300</v>
      </c>
      <c r="AD18" s="12">
        <v>8300</v>
      </c>
      <c r="AE18" s="12">
        <v>8300</v>
      </c>
      <c r="AF18" s="12">
        <v>8300</v>
      </c>
      <c r="AG18" s="12">
        <v>8300</v>
      </c>
      <c r="AH18" s="12">
        <v>8300</v>
      </c>
      <c r="AI18" s="12">
        <v>8300</v>
      </c>
      <c r="AJ18" s="12">
        <v>8300</v>
      </c>
      <c r="AK18" s="12">
        <v>8300</v>
      </c>
      <c r="AL18" s="12">
        <v>8300</v>
      </c>
      <c r="AM18" s="12">
        <v>10200</v>
      </c>
      <c r="AN18" s="12">
        <v>10200</v>
      </c>
      <c r="AO18" s="12">
        <v>10200</v>
      </c>
      <c r="AP18" s="12">
        <v>10200</v>
      </c>
      <c r="AQ18" s="12">
        <v>10200</v>
      </c>
      <c r="AR18" s="12">
        <v>10200</v>
      </c>
      <c r="AS18" s="12">
        <v>10200</v>
      </c>
      <c r="AT18" s="12">
        <v>10200</v>
      </c>
      <c r="AU18" s="12">
        <v>8300</v>
      </c>
      <c r="AV18" s="12">
        <v>8300</v>
      </c>
      <c r="AW18" s="12">
        <v>8300</v>
      </c>
      <c r="AX18" s="12">
        <v>8300</v>
      </c>
      <c r="AY18" s="12">
        <v>8300</v>
      </c>
      <c r="AZ18" s="12">
        <v>12550</v>
      </c>
      <c r="BA18" s="12">
        <v>11550</v>
      </c>
      <c r="BB18" s="12">
        <v>12550</v>
      </c>
      <c r="BC18" s="12">
        <v>21150</v>
      </c>
      <c r="BD18" s="12">
        <v>21150</v>
      </c>
      <c r="BE18" s="12">
        <v>19550</v>
      </c>
      <c r="BF18" s="12">
        <v>13950</v>
      </c>
      <c r="BG18" s="12">
        <v>16350</v>
      </c>
      <c r="BH18" s="12">
        <v>14750</v>
      </c>
      <c r="BI18" s="12">
        <v>16350</v>
      </c>
      <c r="BJ18" s="12">
        <v>14750</v>
      </c>
      <c r="BK18" s="12">
        <v>16350</v>
      </c>
      <c r="BL18" s="12">
        <v>14750</v>
      </c>
      <c r="BM18" s="12">
        <v>14750</v>
      </c>
      <c r="BN18" s="12">
        <v>16350</v>
      </c>
      <c r="BO18" s="12">
        <v>14750</v>
      </c>
      <c r="BP18" s="12">
        <v>16350</v>
      </c>
      <c r="BQ18" s="12">
        <v>17950</v>
      </c>
      <c r="BR18" s="12">
        <v>19550</v>
      </c>
      <c r="BS18" s="12">
        <v>16350</v>
      </c>
      <c r="BT18" s="12">
        <v>13950</v>
      </c>
      <c r="BU18" s="12">
        <v>14750</v>
      </c>
      <c r="BV18" s="12">
        <v>12950</v>
      </c>
      <c r="BW18" s="12">
        <v>12650</v>
      </c>
      <c r="BX18" s="12">
        <v>11650</v>
      </c>
      <c r="BY18" s="12">
        <v>12650</v>
      </c>
      <c r="BZ18" s="12">
        <v>11650</v>
      </c>
      <c r="CA18" s="12">
        <v>12650</v>
      </c>
      <c r="CB18" s="12">
        <v>11650</v>
      </c>
      <c r="CC18" s="12">
        <v>10650</v>
      </c>
    </row>
    <row r="19" spans="1:81">
      <c r="A19" s="16" t="s">
        <v>9</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row>
    <row r="20" spans="1:81">
      <c r="A20" s="17" t="s">
        <v>10</v>
      </c>
      <c r="B20" s="12">
        <v>55800</v>
      </c>
      <c r="C20" s="12">
        <v>59450</v>
      </c>
      <c r="D20" s="12">
        <v>56700</v>
      </c>
      <c r="E20" s="12">
        <v>56700</v>
      </c>
      <c r="F20" s="12">
        <v>56700</v>
      </c>
      <c r="G20" s="12">
        <v>56700</v>
      </c>
      <c r="H20" s="12">
        <v>56700</v>
      </c>
      <c r="I20" s="12">
        <v>56700</v>
      </c>
      <c r="J20" s="12">
        <v>56700</v>
      </c>
      <c r="K20" s="12">
        <v>56700</v>
      </c>
      <c r="L20" s="12">
        <v>56700</v>
      </c>
      <c r="M20" s="12">
        <v>56700</v>
      </c>
      <c r="N20" s="12">
        <v>56700</v>
      </c>
      <c r="O20" s="12">
        <v>56700</v>
      </c>
      <c r="P20" s="12">
        <v>56700</v>
      </c>
      <c r="Q20" s="12">
        <v>56700</v>
      </c>
      <c r="R20" s="12">
        <v>56700</v>
      </c>
      <c r="S20" s="12">
        <v>53900</v>
      </c>
      <c r="T20" s="12">
        <v>53900</v>
      </c>
      <c r="U20" s="12">
        <v>53900</v>
      </c>
      <c r="V20" s="12">
        <v>53900</v>
      </c>
      <c r="W20" s="12">
        <v>53900</v>
      </c>
      <c r="X20" s="12">
        <v>53900</v>
      </c>
      <c r="Y20" s="12">
        <v>53900</v>
      </c>
      <c r="Z20" s="12">
        <v>53900</v>
      </c>
      <c r="AA20" s="12">
        <v>53900</v>
      </c>
      <c r="AB20" s="12">
        <v>53900</v>
      </c>
      <c r="AC20" s="12">
        <v>53900</v>
      </c>
      <c r="AD20" s="12">
        <v>53900</v>
      </c>
      <c r="AE20" s="12">
        <v>53900</v>
      </c>
      <c r="AF20" s="12">
        <v>53900</v>
      </c>
      <c r="AG20" s="12">
        <v>53900</v>
      </c>
      <c r="AH20" s="12">
        <v>53900</v>
      </c>
      <c r="AI20" s="12">
        <v>53900</v>
      </c>
      <c r="AJ20" s="12">
        <v>53900</v>
      </c>
      <c r="AK20" s="12">
        <v>53900</v>
      </c>
      <c r="AL20" s="12">
        <v>53900</v>
      </c>
      <c r="AM20" s="12">
        <v>55800</v>
      </c>
      <c r="AN20" s="12">
        <v>55800</v>
      </c>
      <c r="AO20" s="12">
        <v>55800</v>
      </c>
      <c r="AP20" s="12">
        <v>55800</v>
      </c>
      <c r="AQ20" s="12">
        <v>55800</v>
      </c>
      <c r="AR20" s="12">
        <v>55800</v>
      </c>
      <c r="AS20" s="12">
        <v>55800</v>
      </c>
      <c r="AT20" s="12">
        <v>55800</v>
      </c>
      <c r="AU20" s="12">
        <v>53900</v>
      </c>
      <c r="AV20" s="12">
        <v>53900</v>
      </c>
      <c r="AW20" s="12">
        <v>53900</v>
      </c>
      <c r="AX20" s="12">
        <v>53900</v>
      </c>
      <c r="AY20" s="12">
        <v>53900</v>
      </c>
      <c r="AZ20" s="12">
        <v>58150</v>
      </c>
      <c r="BA20" s="12">
        <v>57150</v>
      </c>
      <c r="BB20" s="12">
        <v>58150</v>
      </c>
      <c r="BC20" s="12">
        <v>81750</v>
      </c>
      <c r="BD20" s="12">
        <v>81750</v>
      </c>
      <c r="BE20" s="12">
        <v>80150</v>
      </c>
      <c r="BF20" s="12">
        <v>74550</v>
      </c>
      <c r="BG20" s="12">
        <v>76950</v>
      </c>
      <c r="BH20" s="12">
        <v>75350</v>
      </c>
      <c r="BI20" s="12">
        <v>76950</v>
      </c>
      <c r="BJ20" s="12">
        <v>75350</v>
      </c>
      <c r="BK20" s="12">
        <v>76950</v>
      </c>
      <c r="BL20" s="12">
        <v>75350</v>
      </c>
      <c r="BM20" s="12">
        <v>75350</v>
      </c>
      <c r="BN20" s="12">
        <v>76950</v>
      </c>
      <c r="BO20" s="12">
        <v>75350</v>
      </c>
      <c r="BP20" s="12">
        <v>76950</v>
      </c>
      <c r="BQ20" s="12">
        <v>78550</v>
      </c>
      <c r="BR20" s="12">
        <v>80150</v>
      </c>
      <c r="BS20" s="12">
        <v>76950</v>
      </c>
      <c r="BT20" s="12">
        <v>74550</v>
      </c>
      <c r="BU20" s="12">
        <v>75350</v>
      </c>
      <c r="BV20" s="12">
        <v>73550</v>
      </c>
      <c r="BW20" s="12">
        <v>73250</v>
      </c>
      <c r="BX20" s="12">
        <v>72250</v>
      </c>
      <c r="BY20" s="12">
        <v>73250</v>
      </c>
      <c r="BZ20" s="12">
        <v>72250</v>
      </c>
      <c r="CA20" s="12">
        <v>73250</v>
      </c>
      <c r="CB20" s="12">
        <v>72250</v>
      </c>
      <c r="CC20" s="12">
        <v>71250</v>
      </c>
    </row>
    <row r="21" spans="1:81" hidden="1">
      <c r="A21" s="16" t="s">
        <v>11</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row>
    <row r="22" spans="1:81" hidden="1">
      <c r="A22" s="17" t="s">
        <v>12</v>
      </c>
      <c r="B22" s="12">
        <v>0</v>
      </c>
      <c r="C22" s="12">
        <v>69450</v>
      </c>
      <c r="D22" s="12">
        <v>66700</v>
      </c>
      <c r="E22" s="12">
        <v>66700</v>
      </c>
      <c r="F22" s="12">
        <v>66700</v>
      </c>
      <c r="G22" s="12">
        <v>66700</v>
      </c>
      <c r="H22" s="12">
        <v>66700</v>
      </c>
      <c r="I22" s="12">
        <v>66700</v>
      </c>
      <c r="J22" s="12">
        <v>66700</v>
      </c>
      <c r="K22" s="12">
        <v>66700</v>
      </c>
      <c r="L22" s="12">
        <v>66700</v>
      </c>
      <c r="M22" s="12">
        <v>66700</v>
      </c>
      <c r="N22" s="12">
        <v>66700</v>
      </c>
      <c r="O22" s="12">
        <v>66700</v>
      </c>
      <c r="P22" s="12">
        <v>66700</v>
      </c>
      <c r="Q22" s="12">
        <v>66700</v>
      </c>
      <c r="R22" s="12">
        <v>66700</v>
      </c>
      <c r="S22" s="12">
        <v>63900</v>
      </c>
      <c r="T22" s="12">
        <v>63900</v>
      </c>
      <c r="U22" s="12">
        <v>63900</v>
      </c>
      <c r="V22" s="12">
        <v>63900</v>
      </c>
      <c r="W22" s="12">
        <v>63900</v>
      </c>
      <c r="X22" s="12">
        <v>63900</v>
      </c>
      <c r="Y22" s="12">
        <v>63900</v>
      </c>
      <c r="Z22" s="12">
        <v>63900</v>
      </c>
      <c r="AA22" s="12">
        <v>63900</v>
      </c>
      <c r="AB22" s="12">
        <v>63900</v>
      </c>
      <c r="AC22" s="12">
        <v>63900</v>
      </c>
      <c r="AD22" s="12">
        <v>63900</v>
      </c>
      <c r="AE22" s="12">
        <v>63900</v>
      </c>
      <c r="AF22" s="12">
        <v>63900</v>
      </c>
      <c r="AG22" s="12">
        <v>63900</v>
      </c>
      <c r="AH22" s="12">
        <v>63900</v>
      </c>
      <c r="AI22" s="12">
        <v>63900</v>
      </c>
      <c r="AJ22" s="12">
        <v>63900</v>
      </c>
      <c r="AK22" s="12">
        <v>63900</v>
      </c>
      <c r="AL22" s="12">
        <v>63900</v>
      </c>
      <c r="AM22" s="12">
        <v>65800</v>
      </c>
      <c r="AN22" s="12">
        <v>65800</v>
      </c>
      <c r="AO22" s="12">
        <v>65800</v>
      </c>
      <c r="AP22" s="12">
        <v>65800</v>
      </c>
      <c r="AQ22" s="12">
        <v>65800</v>
      </c>
      <c r="AR22" s="12">
        <v>65800</v>
      </c>
      <c r="AS22" s="12">
        <v>65800</v>
      </c>
      <c r="AT22" s="12">
        <v>65800</v>
      </c>
      <c r="AU22" s="12">
        <v>63900</v>
      </c>
      <c r="AV22" s="12">
        <v>63900</v>
      </c>
      <c r="AW22" s="12">
        <v>63900</v>
      </c>
      <c r="AX22" s="12">
        <v>63900</v>
      </c>
      <c r="AY22" s="12">
        <v>63900</v>
      </c>
      <c r="AZ22" s="12">
        <v>68150</v>
      </c>
      <c r="BA22" s="12">
        <v>67150</v>
      </c>
      <c r="BB22" s="12">
        <v>68150</v>
      </c>
    </row>
    <row r="23" spans="1:81" ht="27.75" customHeight="1">
      <c r="A23" s="27" t="s">
        <v>41</v>
      </c>
    </row>
    <row r="24" spans="1:81" s="187" customFormat="1" ht="21.75" customHeight="1">
      <c r="A24" s="7" t="s">
        <v>3</v>
      </c>
      <c r="B24" s="104">
        <v>44742</v>
      </c>
      <c r="C24" s="104">
        <v>44743</v>
      </c>
      <c r="D24" s="104">
        <v>44753</v>
      </c>
      <c r="E24" s="104">
        <v>44757</v>
      </c>
      <c r="F24" s="104">
        <v>44760</v>
      </c>
      <c r="G24" s="104">
        <v>44764</v>
      </c>
      <c r="H24" s="104">
        <v>44767</v>
      </c>
      <c r="I24" s="104">
        <v>44771</v>
      </c>
      <c r="J24" s="104">
        <v>44774</v>
      </c>
      <c r="K24" s="104">
        <v>44778</v>
      </c>
      <c r="L24" s="104">
        <v>44781</v>
      </c>
      <c r="M24" s="104">
        <v>44785</v>
      </c>
      <c r="N24" s="104">
        <v>44788</v>
      </c>
      <c r="O24" s="104">
        <v>44792</v>
      </c>
      <c r="P24" s="104">
        <v>44795</v>
      </c>
      <c r="Q24" s="104">
        <v>44799</v>
      </c>
      <c r="R24" s="104">
        <v>44802</v>
      </c>
      <c r="S24" s="104">
        <v>44805</v>
      </c>
      <c r="T24" s="104">
        <v>44806</v>
      </c>
      <c r="U24" s="104">
        <v>44809</v>
      </c>
      <c r="V24" s="104">
        <v>44813</v>
      </c>
      <c r="W24" s="104">
        <v>44816</v>
      </c>
      <c r="X24" s="104">
        <v>44820</v>
      </c>
      <c r="Y24" s="104">
        <v>44823</v>
      </c>
      <c r="Z24" s="104">
        <v>44827</v>
      </c>
      <c r="AA24" s="104">
        <v>44831</v>
      </c>
      <c r="AB24" s="104">
        <v>44834</v>
      </c>
      <c r="AC24" s="104">
        <v>44835</v>
      </c>
      <c r="AD24" s="104">
        <v>44837</v>
      </c>
      <c r="AE24" s="104">
        <v>44841</v>
      </c>
      <c r="AF24" s="104">
        <v>44844</v>
      </c>
      <c r="AG24" s="104">
        <v>44848</v>
      </c>
      <c r="AH24" s="104">
        <v>44851</v>
      </c>
      <c r="AI24" s="104">
        <v>44855</v>
      </c>
      <c r="AJ24" s="104">
        <v>44858</v>
      </c>
      <c r="AK24" s="104">
        <v>44862</v>
      </c>
      <c r="AL24" s="104">
        <v>44865</v>
      </c>
      <c r="AM24" s="104">
        <v>44866</v>
      </c>
      <c r="AN24" s="104">
        <v>44872</v>
      </c>
      <c r="AO24" s="104">
        <v>44876</v>
      </c>
      <c r="AP24" s="104">
        <v>44879</v>
      </c>
      <c r="AQ24" s="104">
        <v>44883</v>
      </c>
      <c r="AR24" s="104">
        <v>44886</v>
      </c>
      <c r="AS24" s="104">
        <v>44890</v>
      </c>
      <c r="AT24" s="104">
        <v>44893</v>
      </c>
      <c r="AU24" s="104">
        <v>44896</v>
      </c>
      <c r="AV24" s="104">
        <v>44897</v>
      </c>
      <c r="AW24" s="104">
        <v>44900</v>
      </c>
      <c r="AX24" s="104">
        <v>44904</v>
      </c>
      <c r="AY24" s="104">
        <v>44907</v>
      </c>
      <c r="AZ24" s="104">
        <v>44911</v>
      </c>
      <c r="BA24" s="104">
        <v>44914</v>
      </c>
      <c r="BB24" s="104">
        <v>44918</v>
      </c>
      <c r="BC24" s="104">
        <v>44925</v>
      </c>
      <c r="BD24" s="104">
        <v>44927</v>
      </c>
      <c r="BE24" s="104">
        <v>44932</v>
      </c>
      <c r="BF24" s="104">
        <v>44935</v>
      </c>
      <c r="BG24" s="104">
        <v>44940</v>
      </c>
      <c r="BH24" s="104">
        <v>44942</v>
      </c>
      <c r="BI24" s="104">
        <v>44947</v>
      </c>
      <c r="BJ24" s="104">
        <v>44949</v>
      </c>
      <c r="BK24" s="104">
        <v>44954</v>
      </c>
      <c r="BL24" s="104">
        <v>44956</v>
      </c>
      <c r="BM24" s="104">
        <v>44958</v>
      </c>
      <c r="BN24" s="104">
        <v>44961</v>
      </c>
      <c r="BO24" s="104">
        <v>44964</v>
      </c>
      <c r="BP24" s="104">
        <v>44967</v>
      </c>
      <c r="BQ24" s="104">
        <v>44971</v>
      </c>
      <c r="BR24" s="104">
        <v>44975</v>
      </c>
      <c r="BS24" s="104">
        <v>44981</v>
      </c>
      <c r="BT24" s="104">
        <v>44986</v>
      </c>
      <c r="BU24" s="104">
        <v>44989</v>
      </c>
      <c r="BV24" s="104">
        <v>44994</v>
      </c>
      <c r="BW24" s="104">
        <v>44996</v>
      </c>
      <c r="BX24" s="104">
        <v>44998</v>
      </c>
      <c r="BY24" s="104">
        <v>45003</v>
      </c>
      <c r="BZ24" s="104">
        <v>45005</v>
      </c>
      <c r="CA24" s="104">
        <v>45010</v>
      </c>
      <c r="CB24" s="104">
        <v>45012</v>
      </c>
      <c r="CC24" s="104">
        <v>45015</v>
      </c>
    </row>
    <row r="25" spans="1:81">
      <c r="A25" s="7"/>
      <c r="B25" s="104">
        <v>44742</v>
      </c>
      <c r="C25" s="104">
        <v>44752</v>
      </c>
      <c r="D25" s="104">
        <v>44756</v>
      </c>
      <c r="E25" s="104">
        <v>44759</v>
      </c>
      <c r="F25" s="104">
        <v>44763</v>
      </c>
      <c r="G25" s="104">
        <v>44766</v>
      </c>
      <c r="H25" s="104">
        <v>44770</v>
      </c>
      <c r="I25" s="104">
        <v>44773</v>
      </c>
      <c r="J25" s="104">
        <v>44777</v>
      </c>
      <c r="K25" s="104">
        <v>44780</v>
      </c>
      <c r="L25" s="104">
        <v>44784</v>
      </c>
      <c r="M25" s="104">
        <v>44787</v>
      </c>
      <c r="N25" s="104">
        <v>44791</v>
      </c>
      <c r="O25" s="104">
        <v>44794</v>
      </c>
      <c r="P25" s="104">
        <v>44798</v>
      </c>
      <c r="Q25" s="104">
        <v>44801</v>
      </c>
      <c r="R25" s="104">
        <v>44804</v>
      </c>
      <c r="S25" s="104">
        <v>44805</v>
      </c>
      <c r="T25" s="104">
        <v>44808</v>
      </c>
      <c r="U25" s="104">
        <v>44812</v>
      </c>
      <c r="V25" s="104">
        <v>44815</v>
      </c>
      <c r="W25" s="104">
        <v>44819</v>
      </c>
      <c r="X25" s="104">
        <v>44822</v>
      </c>
      <c r="Y25" s="104">
        <v>44826</v>
      </c>
      <c r="Z25" s="104">
        <v>44830</v>
      </c>
      <c r="AA25" s="104">
        <v>44833</v>
      </c>
      <c r="AB25" s="104">
        <v>44834</v>
      </c>
      <c r="AC25" s="104">
        <v>44836</v>
      </c>
      <c r="AD25" s="104">
        <v>44840</v>
      </c>
      <c r="AE25" s="104">
        <v>44843</v>
      </c>
      <c r="AF25" s="104">
        <v>44847</v>
      </c>
      <c r="AG25" s="104">
        <v>44850</v>
      </c>
      <c r="AH25" s="104">
        <v>44854</v>
      </c>
      <c r="AI25" s="104">
        <v>44857</v>
      </c>
      <c r="AJ25" s="104">
        <v>44861</v>
      </c>
      <c r="AK25" s="104">
        <v>44864</v>
      </c>
      <c r="AL25" s="104">
        <v>44865</v>
      </c>
      <c r="AM25" s="104">
        <v>44871</v>
      </c>
      <c r="AN25" s="104">
        <v>44875</v>
      </c>
      <c r="AO25" s="104">
        <v>44878</v>
      </c>
      <c r="AP25" s="104">
        <v>44882</v>
      </c>
      <c r="AQ25" s="104">
        <v>44885</v>
      </c>
      <c r="AR25" s="104">
        <v>44889</v>
      </c>
      <c r="AS25" s="104">
        <v>44892</v>
      </c>
      <c r="AT25" s="104">
        <v>44895</v>
      </c>
      <c r="AU25" s="104">
        <v>44896</v>
      </c>
      <c r="AV25" s="104">
        <v>44899</v>
      </c>
      <c r="AW25" s="104">
        <v>44903</v>
      </c>
      <c r="AX25" s="104">
        <v>44906</v>
      </c>
      <c r="AY25" s="104">
        <v>44910</v>
      </c>
      <c r="AZ25" s="104">
        <v>44913</v>
      </c>
      <c r="BA25" s="104">
        <v>44917</v>
      </c>
      <c r="BB25" s="104">
        <v>44924</v>
      </c>
      <c r="BC25" s="104">
        <v>44926</v>
      </c>
      <c r="BD25" s="104">
        <v>44931</v>
      </c>
      <c r="BE25" s="104">
        <v>44934</v>
      </c>
      <c r="BF25" s="104">
        <v>44939</v>
      </c>
      <c r="BG25" s="104">
        <v>44941</v>
      </c>
      <c r="BH25" s="104">
        <v>44946</v>
      </c>
      <c r="BI25" s="104">
        <v>44948</v>
      </c>
      <c r="BJ25" s="104">
        <v>44953</v>
      </c>
      <c r="BK25" s="104">
        <v>44955</v>
      </c>
      <c r="BL25" s="104">
        <v>44957</v>
      </c>
      <c r="BM25" s="104">
        <v>44960</v>
      </c>
      <c r="BN25" s="104">
        <v>44963</v>
      </c>
      <c r="BO25" s="104">
        <v>44966</v>
      </c>
      <c r="BP25" s="104">
        <v>44970</v>
      </c>
      <c r="BQ25" s="104">
        <v>44974</v>
      </c>
      <c r="BR25" s="104">
        <v>44980</v>
      </c>
      <c r="BS25" s="104">
        <v>44985</v>
      </c>
      <c r="BT25" s="104">
        <v>44988</v>
      </c>
      <c r="BU25" s="104">
        <v>44993</v>
      </c>
      <c r="BV25" s="104">
        <v>44995</v>
      </c>
      <c r="BW25" s="104">
        <v>44997</v>
      </c>
      <c r="BX25" s="104">
        <v>45002</v>
      </c>
      <c r="BY25" s="104">
        <v>45004</v>
      </c>
      <c r="BZ25" s="104">
        <v>45009</v>
      </c>
      <c r="CA25" s="104">
        <v>45011</v>
      </c>
      <c r="CB25" s="104">
        <v>45014</v>
      </c>
      <c r="CC25" s="104">
        <v>45016</v>
      </c>
    </row>
    <row r="26" spans="1:81">
      <c r="A26" s="10" t="s">
        <v>4</v>
      </c>
    </row>
    <row r="27" spans="1:81">
      <c r="A27" s="10">
        <v>1</v>
      </c>
      <c r="B27" s="12">
        <f t="shared" ref="B27:AG27" si="0">ROUND(B8*0.8,)+25</f>
        <v>4665</v>
      </c>
      <c r="C27" s="12">
        <f t="shared" si="0"/>
        <v>7585</v>
      </c>
      <c r="D27" s="12">
        <f t="shared" si="0"/>
        <v>5385</v>
      </c>
      <c r="E27" s="12">
        <f t="shared" si="0"/>
        <v>5385</v>
      </c>
      <c r="F27" s="12">
        <f t="shared" si="0"/>
        <v>5385</v>
      </c>
      <c r="G27" s="12">
        <f t="shared" si="0"/>
        <v>5385</v>
      </c>
      <c r="H27" s="12">
        <f t="shared" si="0"/>
        <v>5385</v>
      </c>
      <c r="I27" s="12">
        <f t="shared" si="0"/>
        <v>5385</v>
      </c>
      <c r="J27" s="12">
        <f t="shared" si="0"/>
        <v>5385</v>
      </c>
      <c r="K27" s="12">
        <f t="shared" si="0"/>
        <v>5385</v>
      </c>
      <c r="L27" s="12">
        <f t="shared" si="0"/>
        <v>5385</v>
      </c>
      <c r="M27" s="12">
        <f t="shared" si="0"/>
        <v>5385</v>
      </c>
      <c r="N27" s="12">
        <f t="shared" si="0"/>
        <v>5385</v>
      </c>
      <c r="O27" s="12">
        <f t="shared" si="0"/>
        <v>5385</v>
      </c>
      <c r="P27" s="12">
        <f t="shared" si="0"/>
        <v>5385</v>
      </c>
      <c r="Q27" s="12">
        <f t="shared" si="0"/>
        <v>5385</v>
      </c>
      <c r="R27" s="12">
        <f t="shared" si="0"/>
        <v>5385</v>
      </c>
      <c r="S27" s="12">
        <f t="shared" si="0"/>
        <v>3145</v>
      </c>
      <c r="T27" s="12">
        <f t="shared" si="0"/>
        <v>3145</v>
      </c>
      <c r="U27" s="12">
        <f t="shared" si="0"/>
        <v>3145</v>
      </c>
      <c r="V27" s="12">
        <f t="shared" si="0"/>
        <v>3145</v>
      </c>
      <c r="W27" s="12">
        <f t="shared" si="0"/>
        <v>3145</v>
      </c>
      <c r="X27" s="12">
        <f t="shared" si="0"/>
        <v>3145</v>
      </c>
      <c r="Y27" s="12">
        <f t="shared" si="0"/>
        <v>3145</v>
      </c>
      <c r="Z27" s="12">
        <f t="shared" si="0"/>
        <v>3145</v>
      </c>
      <c r="AA27" s="12">
        <f t="shared" si="0"/>
        <v>3145</v>
      </c>
      <c r="AB27" s="12">
        <f t="shared" si="0"/>
        <v>3145</v>
      </c>
      <c r="AC27" s="12">
        <f t="shared" si="0"/>
        <v>3145</v>
      </c>
      <c r="AD27" s="12">
        <f t="shared" si="0"/>
        <v>3145</v>
      </c>
      <c r="AE27" s="12">
        <f t="shared" si="0"/>
        <v>3145</v>
      </c>
      <c r="AF27" s="12">
        <f t="shared" si="0"/>
        <v>3145</v>
      </c>
      <c r="AG27" s="12">
        <f t="shared" si="0"/>
        <v>3145</v>
      </c>
      <c r="AH27" s="12">
        <f t="shared" ref="AH27:BM27" si="1">ROUND(AH8*0.8,)+25</f>
        <v>3145</v>
      </c>
      <c r="AI27" s="12">
        <f t="shared" si="1"/>
        <v>3145</v>
      </c>
      <c r="AJ27" s="12">
        <f t="shared" si="1"/>
        <v>3145</v>
      </c>
      <c r="AK27" s="12">
        <f t="shared" si="1"/>
        <v>3145</v>
      </c>
      <c r="AL27" s="12">
        <f t="shared" si="1"/>
        <v>3145</v>
      </c>
      <c r="AM27" s="12">
        <f t="shared" si="1"/>
        <v>4665</v>
      </c>
      <c r="AN27" s="12">
        <f t="shared" si="1"/>
        <v>4665</v>
      </c>
      <c r="AO27" s="12">
        <f t="shared" si="1"/>
        <v>4665</v>
      </c>
      <c r="AP27" s="12">
        <f t="shared" si="1"/>
        <v>4665</v>
      </c>
      <c r="AQ27" s="12">
        <f t="shared" si="1"/>
        <v>4665</v>
      </c>
      <c r="AR27" s="12">
        <f t="shared" si="1"/>
        <v>4665</v>
      </c>
      <c r="AS27" s="12">
        <f t="shared" si="1"/>
        <v>4665</v>
      </c>
      <c r="AT27" s="12">
        <f t="shared" si="1"/>
        <v>4665</v>
      </c>
      <c r="AU27" s="12">
        <f t="shared" si="1"/>
        <v>3145</v>
      </c>
      <c r="AV27" s="12">
        <f t="shared" si="1"/>
        <v>3145</v>
      </c>
      <c r="AW27" s="12">
        <f t="shared" si="1"/>
        <v>3145</v>
      </c>
      <c r="AX27" s="12">
        <f t="shared" si="1"/>
        <v>3145</v>
      </c>
      <c r="AY27" s="12">
        <f t="shared" si="1"/>
        <v>3145</v>
      </c>
      <c r="AZ27" s="12">
        <f t="shared" si="1"/>
        <v>6545</v>
      </c>
      <c r="BA27" s="12">
        <f t="shared" si="1"/>
        <v>5745</v>
      </c>
      <c r="BB27" s="12">
        <f t="shared" si="1"/>
        <v>6545</v>
      </c>
      <c r="BC27" s="12">
        <f t="shared" si="1"/>
        <v>13425</v>
      </c>
      <c r="BD27" s="12">
        <f t="shared" si="1"/>
        <v>13425</v>
      </c>
      <c r="BE27" s="12">
        <f t="shared" si="1"/>
        <v>12145</v>
      </c>
      <c r="BF27" s="12">
        <f t="shared" si="1"/>
        <v>7665</v>
      </c>
      <c r="BG27" s="12">
        <f t="shared" si="1"/>
        <v>9585</v>
      </c>
      <c r="BH27" s="12">
        <f t="shared" si="1"/>
        <v>8305</v>
      </c>
      <c r="BI27" s="12">
        <f t="shared" si="1"/>
        <v>9585</v>
      </c>
      <c r="BJ27" s="12">
        <f t="shared" si="1"/>
        <v>8305</v>
      </c>
      <c r="BK27" s="12">
        <f t="shared" si="1"/>
        <v>9585</v>
      </c>
      <c r="BL27" s="12">
        <f t="shared" si="1"/>
        <v>8305</v>
      </c>
      <c r="BM27" s="12">
        <f t="shared" si="1"/>
        <v>8305</v>
      </c>
      <c r="BN27" s="12">
        <f t="shared" ref="BN27:CC27" si="2">ROUND(BN8*0.8,)+25</f>
        <v>9585</v>
      </c>
      <c r="BO27" s="12">
        <f t="shared" si="2"/>
        <v>8305</v>
      </c>
      <c r="BP27" s="12">
        <f t="shared" si="2"/>
        <v>9585</v>
      </c>
      <c r="BQ27" s="12">
        <f t="shared" si="2"/>
        <v>10865</v>
      </c>
      <c r="BR27" s="12">
        <f t="shared" si="2"/>
        <v>12145</v>
      </c>
      <c r="BS27" s="12">
        <f t="shared" si="2"/>
        <v>9585</v>
      </c>
      <c r="BT27" s="12">
        <f t="shared" si="2"/>
        <v>7665</v>
      </c>
      <c r="BU27" s="12">
        <f t="shared" si="2"/>
        <v>8305</v>
      </c>
      <c r="BV27" s="12">
        <f t="shared" si="2"/>
        <v>6865</v>
      </c>
      <c r="BW27" s="12">
        <f t="shared" si="2"/>
        <v>6625</v>
      </c>
      <c r="BX27" s="12">
        <f t="shared" si="2"/>
        <v>5825</v>
      </c>
      <c r="BY27" s="12">
        <f t="shared" si="2"/>
        <v>6625</v>
      </c>
      <c r="BZ27" s="12">
        <f t="shared" si="2"/>
        <v>5825</v>
      </c>
      <c r="CA27" s="12">
        <f t="shared" si="2"/>
        <v>6625</v>
      </c>
      <c r="CB27" s="12">
        <f t="shared" si="2"/>
        <v>5825</v>
      </c>
      <c r="CC27" s="12">
        <f t="shared" si="2"/>
        <v>5025</v>
      </c>
    </row>
    <row r="28" spans="1:81">
      <c r="A28" s="10">
        <v>2</v>
      </c>
      <c r="B28" s="12">
        <f t="shared" ref="B28:AG28" si="3">ROUND(B9*0.8,)+25</f>
        <v>5385</v>
      </c>
      <c r="C28" s="12">
        <f t="shared" si="3"/>
        <v>8305</v>
      </c>
      <c r="D28" s="12">
        <f t="shared" si="3"/>
        <v>6105</v>
      </c>
      <c r="E28" s="12">
        <f t="shared" si="3"/>
        <v>6105</v>
      </c>
      <c r="F28" s="12">
        <f t="shared" si="3"/>
        <v>6105</v>
      </c>
      <c r="G28" s="12">
        <f t="shared" si="3"/>
        <v>6105</v>
      </c>
      <c r="H28" s="12">
        <f t="shared" si="3"/>
        <v>6105</v>
      </c>
      <c r="I28" s="12">
        <f t="shared" si="3"/>
        <v>6105</v>
      </c>
      <c r="J28" s="12">
        <f t="shared" si="3"/>
        <v>6105</v>
      </c>
      <c r="K28" s="12">
        <f t="shared" si="3"/>
        <v>6105</v>
      </c>
      <c r="L28" s="12">
        <f t="shared" si="3"/>
        <v>6105</v>
      </c>
      <c r="M28" s="12">
        <f t="shared" si="3"/>
        <v>6105</v>
      </c>
      <c r="N28" s="12">
        <f t="shared" si="3"/>
        <v>6105</v>
      </c>
      <c r="O28" s="12">
        <f t="shared" si="3"/>
        <v>6105</v>
      </c>
      <c r="P28" s="12">
        <f t="shared" si="3"/>
        <v>6105</v>
      </c>
      <c r="Q28" s="12">
        <f t="shared" si="3"/>
        <v>6105</v>
      </c>
      <c r="R28" s="12">
        <f t="shared" si="3"/>
        <v>6105</v>
      </c>
      <c r="S28" s="12">
        <f t="shared" si="3"/>
        <v>3865</v>
      </c>
      <c r="T28" s="12">
        <f t="shared" si="3"/>
        <v>3865</v>
      </c>
      <c r="U28" s="12">
        <f t="shared" si="3"/>
        <v>3865</v>
      </c>
      <c r="V28" s="12">
        <f t="shared" si="3"/>
        <v>3865</v>
      </c>
      <c r="W28" s="12">
        <f t="shared" si="3"/>
        <v>3865</v>
      </c>
      <c r="X28" s="12">
        <f t="shared" si="3"/>
        <v>3865</v>
      </c>
      <c r="Y28" s="12">
        <f t="shared" si="3"/>
        <v>3865</v>
      </c>
      <c r="Z28" s="12">
        <f t="shared" si="3"/>
        <v>3865</v>
      </c>
      <c r="AA28" s="12">
        <f t="shared" si="3"/>
        <v>3865</v>
      </c>
      <c r="AB28" s="12">
        <f t="shared" si="3"/>
        <v>3865</v>
      </c>
      <c r="AC28" s="12">
        <f t="shared" si="3"/>
        <v>3865</v>
      </c>
      <c r="AD28" s="12">
        <f t="shared" si="3"/>
        <v>3865</v>
      </c>
      <c r="AE28" s="12">
        <f t="shared" si="3"/>
        <v>3865</v>
      </c>
      <c r="AF28" s="12">
        <f t="shared" si="3"/>
        <v>3865</v>
      </c>
      <c r="AG28" s="12">
        <f t="shared" si="3"/>
        <v>3865</v>
      </c>
      <c r="AH28" s="12">
        <f t="shared" ref="AH28:BM28" si="4">ROUND(AH9*0.8,)+25</f>
        <v>3865</v>
      </c>
      <c r="AI28" s="12">
        <f t="shared" si="4"/>
        <v>3865</v>
      </c>
      <c r="AJ28" s="12">
        <f t="shared" si="4"/>
        <v>3865</v>
      </c>
      <c r="AK28" s="12">
        <f t="shared" si="4"/>
        <v>3865</v>
      </c>
      <c r="AL28" s="12">
        <f t="shared" si="4"/>
        <v>3865</v>
      </c>
      <c r="AM28" s="12">
        <f t="shared" si="4"/>
        <v>5385</v>
      </c>
      <c r="AN28" s="12">
        <f t="shared" si="4"/>
        <v>5385</v>
      </c>
      <c r="AO28" s="12">
        <f t="shared" si="4"/>
        <v>5385</v>
      </c>
      <c r="AP28" s="12">
        <f t="shared" si="4"/>
        <v>5385</v>
      </c>
      <c r="AQ28" s="12">
        <f t="shared" si="4"/>
        <v>5385</v>
      </c>
      <c r="AR28" s="12">
        <f t="shared" si="4"/>
        <v>5385</v>
      </c>
      <c r="AS28" s="12">
        <f t="shared" si="4"/>
        <v>5385</v>
      </c>
      <c r="AT28" s="12">
        <f t="shared" si="4"/>
        <v>5385</v>
      </c>
      <c r="AU28" s="12">
        <f t="shared" si="4"/>
        <v>3865</v>
      </c>
      <c r="AV28" s="12">
        <f t="shared" si="4"/>
        <v>3865</v>
      </c>
      <c r="AW28" s="12">
        <f t="shared" si="4"/>
        <v>3865</v>
      </c>
      <c r="AX28" s="12">
        <f t="shared" si="4"/>
        <v>3865</v>
      </c>
      <c r="AY28" s="12">
        <f t="shared" si="4"/>
        <v>3865</v>
      </c>
      <c r="AZ28" s="12">
        <f t="shared" si="4"/>
        <v>7265</v>
      </c>
      <c r="BA28" s="12">
        <f t="shared" si="4"/>
        <v>6465</v>
      </c>
      <c r="BB28" s="12">
        <f t="shared" si="4"/>
        <v>7265</v>
      </c>
      <c r="BC28" s="12">
        <f t="shared" si="4"/>
        <v>14145</v>
      </c>
      <c r="BD28" s="12">
        <f t="shared" si="4"/>
        <v>14145</v>
      </c>
      <c r="BE28" s="12">
        <f t="shared" si="4"/>
        <v>12865</v>
      </c>
      <c r="BF28" s="12">
        <f t="shared" si="4"/>
        <v>8385</v>
      </c>
      <c r="BG28" s="12">
        <f t="shared" si="4"/>
        <v>10305</v>
      </c>
      <c r="BH28" s="12">
        <f t="shared" si="4"/>
        <v>9025</v>
      </c>
      <c r="BI28" s="12">
        <f t="shared" si="4"/>
        <v>10305</v>
      </c>
      <c r="BJ28" s="12">
        <f t="shared" si="4"/>
        <v>9025</v>
      </c>
      <c r="BK28" s="12">
        <f t="shared" si="4"/>
        <v>10305</v>
      </c>
      <c r="BL28" s="12">
        <f t="shared" si="4"/>
        <v>9025</v>
      </c>
      <c r="BM28" s="12">
        <f t="shared" si="4"/>
        <v>9025</v>
      </c>
      <c r="BN28" s="12">
        <f t="shared" ref="BN28:CC28" si="5">ROUND(BN9*0.8,)+25</f>
        <v>10305</v>
      </c>
      <c r="BO28" s="12">
        <f t="shared" si="5"/>
        <v>9025</v>
      </c>
      <c r="BP28" s="12">
        <f t="shared" si="5"/>
        <v>10305</v>
      </c>
      <c r="BQ28" s="12">
        <f t="shared" si="5"/>
        <v>11585</v>
      </c>
      <c r="BR28" s="12">
        <f t="shared" si="5"/>
        <v>12865</v>
      </c>
      <c r="BS28" s="12">
        <f t="shared" si="5"/>
        <v>10305</v>
      </c>
      <c r="BT28" s="12">
        <f t="shared" si="5"/>
        <v>8385</v>
      </c>
      <c r="BU28" s="12">
        <f t="shared" si="5"/>
        <v>9025</v>
      </c>
      <c r="BV28" s="12">
        <f t="shared" si="5"/>
        <v>7585</v>
      </c>
      <c r="BW28" s="12">
        <f t="shared" si="5"/>
        <v>7345</v>
      </c>
      <c r="BX28" s="12">
        <f t="shared" si="5"/>
        <v>6545</v>
      </c>
      <c r="BY28" s="12">
        <f t="shared" si="5"/>
        <v>7345</v>
      </c>
      <c r="BZ28" s="12">
        <f t="shared" si="5"/>
        <v>6545</v>
      </c>
      <c r="CA28" s="12">
        <f t="shared" si="5"/>
        <v>7345</v>
      </c>
      <c r="CB28" s="12">
        <f t="shared" si="5"/>
        <v>6545</v>
      </c>
      <c r="CC28" s="12">
        <f t="shared" si="5"/>
        <v>5745</v>
      </c>
    </row>
    <row r="29" spans="1:81">
      <c r="A29" s="10" t="s">
        <v>5</v>
      </c>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row>
    <row r="30" spans="1:81">
      <c r="A30" s="10">
        <v>1</v>
      </c>
      <c r="B30" s="12">
        <f t="shared" ref="B30:AG30" si="6">ROUND(B11*0.8,)+25</f>
        <v>5225</v>
      </c>
      <c r="C30" s="12">
        <f t="shared" si="6"/>
        <v>8145</v>
      </c>
      <c r="D30" s="12">
        <f t="shared" si="6"/>
        <v>5945</v>
      </c>
      <c r="E30" s="12">
        <f t="shared" si="6"/>
        <v>5945</v>
      </c>
      <c r="F30" s="12">
        <f t="shared" si="6"/>
        <v>5945</v>
      </c>
      <c r="G30" s="12">
        <f t="shared" si="6"/>
        <v>5945</v>
      </c>
      <c r="H30" s="12">
        <f t="shared" si="6"/>
        <v>5945</v>
      </c>
      <c r="I30" s="12">
        <f t="shared" si="6"/>
        <v>5945</v>
      </c>
      <c r="J30" s="12">
        <f t="shared" si="6"/>
        <v>5945</v>
      </c>
      <c r="K30" s="12">
        <f t="shared" si="6"/>
        <v>5945</v>
      </c>
      <c r="L30" s="12">
        <f t="shared" si="6"/>
        <v>5945</v>
      </c>
      <c r="M30" s="12">
        <f t="shared" si="6"/>
        <v>5945</v>
      </c>
      <c r="N30" s="12">
        <f t="shared" si="6"/>
        <v>5945</v>
      </c>
      <c r="O30" s="12">
        <f t="shared" si="6"/>
        <v>5945</v>
      </c>
      <c r="P30" s="12">
        <f t="shared" si="6"/>
        <v>5945</v>
      </c>
      <c r="Q30" s="12">
        <f t="shared" si="6"/>
        <v>5945</v>
      </c>
      <c r="R30" s="12">
        <f t="shared" si="6"/>
        <v>5945</v>
      </c>
      <c r="S30" s="12">
        <f t="shared" si="6"/>
        <v>3705</v>
      </c>
      <c r="T30" s="12">
        <f t="shared" si="6"/>
        <v>3705</v>
      </c>
      <c r="U30" s="12">
        <f t="shared" si="6"/>
        <v>3705</v>
      </c>
      <c r="V30" s="12">
        <f t="shared" si="6"/>
        <v>3705</v>
      </c>
      <c r="W30" s="12">
        <f t="shared" si="6"/>
        <v>3705</v>
      </c>
      <c r="X30" s="12">
        <f t="shared" si="6"/>
        <v>3705</v>
      </c>
      <c r="Y30" s="12">
        <f t="shared" si="6"/>
        <v>3705</v>
      </c>
      <c r="Z30" s="12">
        <f t="shared" si="6"/>
        <v>3705</v>
      </c>
      <c r="AA30" s="12">
        <f t="shared" si="6"/>
        <v>3705</v>
      </c>
      <c r="AB30" s="12">
        <f t="shared" si="6"/>
        <v>3705</v>
      </c>
      <c r="AC30" s="12">
        <f t="shared" si="6"/>
        <v>3705</v>
      </c>
      <c r="AD30" s="12">
        <f t="shared" si="6"/>
        <v>3705</v>
      </c>
      <c r="AE30" s="12">
        <f t="shared" si="6"/>
        <v>3705</v>
      </c>
      <c r="AF30" s="12">
        <f t="shared" si="6"/>
        <v>3705</v>
      </c>
      <c r="AG30" s="12">
        <f t="shared" si="6"/>
        <v>3705</v>
      </c>
      <c r="AH30" s="12">
        <f t="shared" ref="AH30:BM30" si="7">ROUND(AH11*0.8,)+25</f>
        <v>3705</v>
      </c>
      <c r="AI30" s="12">
        <f t="shared" si="7"/>
        <v>3705</v>
      </c>
      <c r="AJ30" s="12">
        <f t="shared" si="7"/>
        <v>3705</v>
      </c>
      <c r="AK30" s="12">
        <f t="shared" si="7"/>
        <v>3705</v>
      </c>
      <c r="AL30" s="12">
        <f t="shared" si="7"/>
        <v>3705</v>
      </c>
      <c r="AM30" s="12">
        <f t="shared" si="7"/>
        <v>5225</v>
      </c>
      <c r="AN30" s="12">
        <f t="shared" si="7"/>
        <v>5225</v>
      </c>
      <c r="AO30" s="12">
        <f t="shared" si="7"/>
        <v>5225</v>
      </c>
      <c r="AP30" s="12">
        <f t="shared" si="7"/>
        <v>5225</v>
      </c>
      <c r="AQ30" s="12">
        <f t="shared" si="7"/>
        <v>5225</v>
      </c>
      <c r="AR30" s="12">
        <f t="shared" si="7"/>
        <v>5225</v>
      </c>
      <c r="AS30" s="12">
        <f t="shared" si="7"/>
        <v>5225</v>
      </c>
      <c r="AT30" s="12">
        <f t="shared" si="7"/>
        <v>5225</v>
      </c>
      <c r="AU30" s="12">
        <f t="shared" si="7"/>
        <v>3705</v>
      </c>
      <c r="AV30" s="12">
        <f t="shared" si="7"/>
        <v>3705</v>
      </c>
      <c r="AW30" s="12">
        <f t="shared" si="7"/>
        <v>3705</v>
      </c>
      <c r="AX30" s="12">
        <f t="shared" si="7"/>
        <v>3705</v>
      </c>
      <c r="AY30" s="12">
        <f t="shared" si="7"/>
        <v>3705</v>
      </c>
      <c r="AZ30" s="12">
        <f t="shared" si="7"/>
        <v>7105</v>
      </c>
      <c r="BA30" s="12">
        <f t="shared" si="7"/>
        <v>6305</v>
      </c>
      <c r="BB30" s="12">
        <f t="shared" si="7"/>
        <v>7105</v>
      </c>
      <c r="BC30" s="12">
        <f t="shared" si="7"/>
        <v>13985</v>
      </c>
      <c r="BD30" s="12">
        <f t="shared" si="7"/>
        <v>13985</v>
      </c>
      <c r="BE30" s="12">
        <f t="shared" si="7"/>
        <v>12705</v>
      </c>
      <c r="BF30" s="12">
        <f t="shared" si="7"/>
        <v>8225</v>
      </c>
      <c r="BG30" s="12">
        <f t="shared" si="7"/>
        <v>10145</v>
      </c>
      <c r="BH30" s="12">
        <f t="shared" si="7"/>
        <v>8865</v>
      </c>
      <c r="BI30" s="12">
        <f t="shared" si="7"/>
        <v>10145</v>
      </c>
      <c r="BJ30" s="12">
        <f t="shared" si="7"/>
        <v>8865</v>
      </c>
      <c r="BK30" s="12">
        <f t="shared" si="7"/>
        <v>10145</v>
      </c>
      <c r="BL30" s="12">
        <f t="shared" si="7"/>
        <v>8865</v>
      </c>
      <c r="BM30" s="12">
        <f t="shared" si="7"/>
        <v>8865</v>
      </c>
      <c r="BN30" s="12">
        <f t="shared" ref="BN30:CC30" si="8">ROUND(BN11*0.8,)+25</f>
        <v>10145</v>
      </c>
      <c r="BO30" s="12">
        <f t="shared" si="8"/>
        <v>8865</v>
      </c>
      <c r="BP30" s="12">
        <f t="shared" si="8"/>
        <v>10145</v>
      </c>
      <c r="BQ30" s="12">
        <f t="shared" si="8"/>
        <v>11425</v>
      </c>
      <c r="BR30" s="12">
        <f t="shared" si="8"/>
        <v>12705</v>
      </c>
      <c r="BS30" s="12">
        <f t="shared" si="8"/>
        <v>10145</v>
      </c>
      <c r="BT30" s="12">
        <f t="shared" si="8"/>
        <v>8225</v>
      </c>
      <c r="BU30" s="12">
        <f t="shared" si="8"/>
        <v>8865</v>
      </c>
      <c r="BV30" s="12">
        <f t="shared" si="8"/>
        <v>7425</v>
      </c>
      <c r="BW30" s="12">
        <f t="shared" si="8"/>
        <v>7185</v>
      </c>
      <c r="BX30" s="12">
        <f t="shared" si="8"/>
        <v>6385</v>
      </c>
      <c r="BY30" s="12">
        <f t="shared" si="8"/>
        <v>7185</v>
      </c>
      <c r="BZ30" s="12">
        <f t="shared" si="8"/>
        <v>6385</v>
      </c>
      <c r="CA30" s="12">
        <f t="shared" si="8"/>
        <v>7185</v>
      </c>
      <c r="CB30" s="12">
        <f t="shared" si="8"/>
        <v>6385</v>
      </c>
      <c r="CC30" s="12">
        <f t="shared" si="8"/>
        <v>5585</v>
      </c>
    </row>
    <row r="31" spans="1:81">
      <c r="A31" s="10">
        <v>2</v>
      </c>
      <c r="B31" s="12">
        <f t="shared" ref="B31:AG31" si="9">ROUND(B12*0.8,)+25</f>
        <v>5945</v>
      </c>
      <c r="C31" s="12">
        <f t="shared" si="9"/>
        <v>8865</v>
      </c>
      <c r="D31" s="12">
        <f t="shared" si="9"/>
        <v>6665</v>
      </c>
      <c r="E31" s="12">
        <f t="shared" si="9"/>
        <v>6665</v>
      </c>
      <c r="F31" s="12">
        <f t="shared" si="9"/>
        <v>6665</v>
      </c>
      <c r="G31" s="12">
        <f t="shared" si="9"/>
        <v>6665</v>
      </c>
      <c r="H31" s="12">
        <f t="shared" si="9"/>
        <v>6665</v>
      </c>
      <c r="I31" s="12">
        <f t="shared" si="9"/>
        <v>6665</v>
      </c>
      <c r="J31" s="12">
        <f t="shared" si="9"/>
        <v>6665</v>
      </c>
      <c r="K31" s="12">
        <f t="shared" si="9"/>
        <v>6665</v>
      </c>
      <c r="L31" s="12">
        <f t="shared" si="9"/>
        <v>6665</v>
      </c>
      <c r="M31" s="12">
        <f t="shared" si="9"/>
        <v>6665</v>
      </c>
      <c r="N31" s="12">
        <f t="shared" si="9"/>
        <v>6665</v>
      </c>
      <c r="O31" s="12">
        <f t="shared" si="9"/>
        <v>6665</v>
      </c>
      <c r="P31" s="12">
        <f t="shared" si="9"/>
        <v>6665</v>
      </c>
      <c r="Q31" s="12">
        <f t="shared" si="9"/>
        <v>6665</v>
      </c>
      <c r="R31" s="12">
        <f t="shared" si="9"/>
        <v>6665</v>
      </c>
      <c r="S31" s="12">
        <f t="shared" si="9"/>
        <v>4425</v>
      </c>
      <c r="T31" s="12">
        <f t="shared" si="9"/>
        <v>4425</v>
      </c>
      <c r="U31" s="12">
        <f t="shared" si="9"/>
        <v>4425</v>
      </c>
      <c r="V31" s="12">
        <f t="shared" si="9"/>
        <v>4425</v>
      </c>
      <c r="W31" s="12">
        <f t="shared" si="9"/>
        <v>4425</v>
      </c>
      <c r="X31" s="12">
        <f t="shared" si="9"/>
        <v>4425</v>
      </c>
      <c r="Y31" s="12">
        <f t="shared" si="9"/>
        <v>4425</v>
      </c>
      <c r="Z31" s="12">
        <f t="shared" si="9"/>
        <v>4425</v>
      </c>
      <c r="AA31" s="12">
        <f t="shared" si="9"/>
        <v>4425</v>
      </c>
      <c r="AB31" s="12">
        <f t="shared" si="9"/>
        <v>4425</v>
      </c>
      <c r="AC31" s="12">
        <f t="shared" si="9"/>
        <v>4425</v>
      </c>
      <c r="AD31" s="12">
        <f t="shared" si="9"/>
        <v>4425</v>
      </c>
      <c r="AE31" s="12">
        <f t="shared" si="9"/>
        <v>4425</v>
      </c>
      <c r="AF31" s="12">
        <f t="shared" si="9"/>
        <v>4425</v>
      </c>
      <c r="AG31" s="12">
        <f t="shared" si="9"/>
        <v>4425</v>
      </c>
      <c r="AH31" s="12">
        <f t="shared" ref="AH31:BM31" si="10">ROUND(AH12*0.8,)+25</f>
        <v>4425</v>
      </c>
      <c r="AI31" s="12">
        <f t="shared" si="10"/>
        <v>4425</v>
      </c>
      <c r="AJ31" s="12">
        <f t="shared" si="10"/>
        <v>4425</v>
      </c>
      <c r="AK31" s="12">
        <f t="shared" si="10"/>
        <v>4425</v>
      </c>
      <c r="AL31" s="12">
        <f t="shared" si="10"/>
        <v>4425</v>
      </c>
      <c r="AM31" s="12">
        <f t="shared" si="10"/>
        <v>5945</v>
      </c>
      <c r="AN31" s="12">
        <f t="shared" si="10"/>
        <v>5945</v>
      </c>
      <c r="AO31" s="12">
        <f t="shared" si="10"/>
        <v>5945</v>
      </c>
      <c r="AP31" s="12">
        <f t="shared" si="10"/>
        <v>5945</v>
      </c>
      <c r="AQ31" s="12">
        <f t="shared" si="10"/>
        <v>5945</v>
      </c>
      <c r="AR31" s="12">
        <f t="shared" si="10"/>
        <v>5945</v>
      </c>
      <c r="AS31" s="12">
        <f t="shared" si="10"/>
        <v>5945</v>
      </c>
      <c r="AT31" s="12">
        <f t="shared" si="10"/>
        <v>5945</v>
      </c>
      <c r="AU31" s="12">
        <f t="shared" si="10"/>
        <v>4425</v>
      </c>
      <c r="AV31" s="12">
        <f t="shared" si="10"/>
        <v>4425</v>
      </c>
      <c r="AW31" s="12">
        <f t="shared" si="10"/>
        <v>4425</v>
      </c>
      <c r="AX31" s="12">
        <f t="shared" si="10"/>
        <v>4425</v>
      </c>
      <c r="AY31" s="12">
        <f t="shared" si="10"/>
        <v>4425</v>
      </c>
      <c r="AZ31" s="12">
        <f t="shared" si="10"/>
        <v>7825</v>
      </c>
      <c r="BA31" s="12">
        <f t="shared" si="10"/>
        <v>7025</v>
      </c>
      <c r="BB31" s="12">
        <f t="shared" si="10"/>
        <v>7825</v>
      </c>
      <c r="BC31" s="12">
        <f t="shared" si="10"/>
        <v>14705</v>
      </c>
      <c r="BD31" s="12">
        <f t="shared" si="10"/>
        <v>14705</v>
      </c>
      <c r="BE31" s="12">
        <f t="shared" si="10"/>
        <v>13425</v>
      </c>
      <c r="BF31" s="12">
        <f t="shared" si="10"/>
        <v>8945</v>
      </c>
      <c r="BG31" s="12">
        <f t="shared" si="10"/>
        <v>10865</v>
      </c>
      <c r="BH31" s="12">
        <f t="shared" si="10"/>
        <v>9585</v>
      </c>
      <c r="BI31" s="12">
        <f t="shared" si="10"/>
        <v>10865</v>
      </c>
      <c r="BJ31" s="12">
        <f t="shared" si="10"/>
        <v>9585</v>
      </c>
      <c r="BK31" s="12">
        <f t="shared" si="10"/>
        <v>10865</v>
      </c>
      <c r="BL31" s="12">
        <f t="shared" si="10"/>
        <v>9585</v>
      </c>
      <c r="BM31" s="12">
        <f t="shared" si="10"/>
        <v>9585</v>
      </c>
      <c r="BN31" s="12">
        <f t="shared" ref="BN31:CC31" si="11">ROUND(BN12*0.8,)+25</f>
        <v>10865</v>
      </c>
      <c r="BO31" s="12">
        <f t="shared" si="11"/>
        <v>9585</v>
      </c>
      <c r="BP31" s="12">
        <f t="shared" si="11"/>
        <v>10865</v>
      </c>
      <c r="BQ31" s="12">
        <f t="shared" si="11"/>
        <v>12145</v>
      </c>
      <c r="BR31" s="12">
        <f t="shared" si="11"/>
        <v>13425</v>
      </c>
      <c r="BS31" s="12">
        <f t="shared" si="11"/>
        <v>10865</v>
      </c>
      <c r="BT31" s="12">
        <f t="shared" si="11"/>
        <v>8945</v>
      </c>
      <c r="BU31" s="12">
        <f t="shared" si="11"/>
        <v>9585</v>
      </c>
      <c r="BV31" s="12">
        <f t="shared" si="11"/>
        <v>8145</v>
      </c>
      <c r="BW31" s="12">
        <f t="shared" si="11"/>
        <v>7905</v>
      </c>
      <c r="BX31" s="12">
        <f t="shared" si="11"/>
        <v>7105</v>
      </c>
      <c r="BY31" s="12">
        <f t="shared" si="11"/>
        <v>7905</v>
      </c>
      <c r="BZ31" s="12">
        <f t="shared" si="11"/>
        <v>7105</v>
      </c>
      <c r="CA31" s="12">
        <f t="shared" si="11"/>
        <v>7905</v>
      </c>
      <c r="CB31" s="12">
        <f t="shared" si="11"/>
        <v>7105</v>
      </c>
      <c r="CC31" s="12">
        <f t="shared" si="11"/>
        <v>6305</v>
      </c>
    </row>
    <row r="32" spans="1:81">
      <c r="A32" s="14" t="s">
        <v>7</v>
      </c>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row>
    <row r="33" spans="1:81">
      <c r="A33" s="10">
        <v>1</v>
      </c>
      <c r="B33" s="12">
        <f t="shared" ref="B33:AG33" si="12">ROUND(B14*0.8,)+25</f>
        <v>5945</v>
      </c>
      <c r="C33" s="12">
        <f t="shared" si="12"/>
        <v>8865</v>
      </c>
      <c r="D33" s="12">
        <f t="shared" si="12"/>
        <v>6665</v>
      </c>
      <c r="E33" s="12">
        <f t="shared" si="12"/>
        <v>6665</v>
      </c>
      <c r="F33" s="12">
        <f t="shared" si="12"/>
        <v>6665</v>
      </c>
      <c r="G33" s="12">
        <f t="shared" si="12"/>
        <v>6665</v>
      </c>
      <c r="H33" s="12">
        <f t="shared" si="12"/>
        <v>6665</v>
      </c>
      <c r="I33" s="12">
        <f t="shared" si="12"/>
        <v>6665</v>
      </c>
      <c r="J33" s="12">
        <f t="shared" si="12"/>
        <v>6665</v>
      </c>
      <c r="K33" s="12">
        <f t="shared" si="12"/>
        <v>6665</v>
      </c>
      <c r="L33" s="12">
        <f t="shared" si="12"/>
        <v>6665</v>
      </c>
      <c r="M33" s="12">
        <f t="shared" si="12"/>
        <v>6665</v>
      </c>
      <c r="N33" s="12">
        <f t="shared" si="12"/>
        <v>6665</v>
      </c>
      <c r="O33" s="12">
        <f t="shared" si="12"/>
        <v>6665</v>
      </c>
      <c r="P33" s="12">
        <f t="shared" si="12"/>
        <v>6665</v>
      </c>
      <c r="Q33" s="12">
        <f t="shared" si="12"/>
        <v>6665</v>
      </c>
      <c r="R33" s="12">
        <f t="shared" si="12"/>
        <v>6665</v>
      </c>
      <c r="S33" s="12">
        <f t="shared" si="12"/>
        <v>4425</v>
      </c>
      <c r="T33" s="12">
        <f t="shared" si="12"/>
        <v>4425</v>
      </c>
      <c r="U33" s="12">
        <f t="shared" si="12"/>
        <v>4425</v>
      </c>
      <c r="V33" s="12">
        <f t="shared" si="12"/>
        <v>4425</v>
      </c>
      <c r="W33" s="12">
        <f t="shared" si="12"/>
        <v>4425</v>
      </c>
      <c r="X33" s="12">
        <f t="shared" si="12"/>
        <v>4425</v>
      </c>
      <c r="Y33" s="12">
        <f t="shared" si="12"/>
        <v>4425</v>
      </c>
      <c r="Z33" s="12">
        <f t="shared" si="12"/>
        <v>4425</v>
      </c>
      <c r="AA33" s="12">
        <f t="shared" si="12"/>
        <v>4425</v>
      </c>
      <c r="AB33" s="12">
        <f t="shared" si="12"/>
        <v>4425</v>
      </c>
      <c r="AC33" s="12">
        <f t="shared" si="12"/>
        <v>4425</v>
      </c>
      <c r="AD33" s="12">
        <f t="shared" si="12"/>
        <v>4425</v>
      </c>
      <c r="AE33" s="12">
        <f t="shared" si="12"/>
        <v>4425</v>
      </c>
      <c r="AF33" s="12">
        <f t="shared" si="12"/>
        <v>4425</v>
      </c>
      <c r="AG33" s="12">
        <f t="shared" si="12"/>
        <v>4425</v>
      </c>
      <c r="AH33" s="12">
        <f t="shared" ref="AH33:BM33" si="13">ROUND(AH14*0.8,)+25</f>
        <v>4425</v>
      </c>
      <c r="AI33" s="12">
        <f t="shared" si="13"/>
        <v>4425</v>
      </c>
      <c r="AJ33" s="12">
        <f t="shared" si="13"/>
        <v>4425</v>
      </c>
      <c r="AK33" s="12">
        <f t="shared" si="13"/>
        <v>4425</v>
      </c>
      <c r="AL33" s="12">
        <f t="shared" si="13"/>
        <v>4425</v>
      </c>
      <c r="AM33" s="12">
        <f t="shared" si="13"/>
        <v>5945</v>
      </c>
      <c r="AN33" s="12">
        <f t="shared" si="13"/>
        <v>5945</v>
      </c>
      <c r="AO33" s="12">
        <f t="shared" si="13"/>
        <v>5945</v>
      </c>
      <c r="AP33" s="12">
        <f t="shared" si="13"/>
        <v>5945</v>
      </c>
      <c r="AQ33" s="12">
        <f t="shared" si="13"/>
        <v>5945</v>
      </c>
      <c r="AR33" s="12">
        <f t="shared" si="13"/>
        <v>5945</v>
      </c>
      <c r="AS33" s="12">
        <f t="shared" si="13"/>
        <v>5945</v>
      </c>
      <c r="AT33" s="12">
        <f t="shared" si="13"/>
        <v>5945</v>
      </c>
      <c r="AU33" s="12">
        <f t="shared" si="13"/>
        <v>4425</v>
      </c>
      <c r="AV33" s="12">
        <f t="shared" si="13"/>
        <v>4425</v>
      </c>
      <c r="AW33" s="12">
        <f t="shared" si="13"/>
        <v>4425</v>
      </c>
      <c r="AX33" s="12">
        <f t="shared" si="13"/>
        <v>4425</v>
      </c>
      <c r="AY33" s="12">
        <f t="shared" si="13"/>
        <v>4425</v>
      </c>
      <c r="AZ33" s="12">
        <f t="shared" si="13"/>
        <v>7825</v>
      </c>
      <c r="BA33" s="12">
        <f t="shared" si="13"/>
        <v>7025</v>
      </c>
      <c r="BB33" s="12">
        <f t="shared" si="13"/>
        <v>7825</v>
      </c>
      <c r="BC33" s="12">
        <f t="shared" si="13"/>
        <v>14705</v>
      </c>
      <c r="BD33" s="12">
        <f t="shared" si="13"/>
        <v>14705</v>
      </c>
      <c r="BE33" s="12">
        <f t="shared" si="13"/>
        <v>13425</v>
      </c>
      <c r="BF33" s="12">
        <f t="shared" si="13"/>
        <v>8945</v>
      </c>
      <c r="BG33" s="12">
        <f t="shared" si="13"/>
        <v>10865</v>
      </c>
      <c r="BH33" s="12">
        <f t="shared" si="13"/>
        <v>9585</v>
      </c>
      <c r="BI33" s="12">
        <f t="shared" si="13"/>
        <v>10865</v>
      </c>
      <c r="BJ33" s="12">
        <f t="shared" si="13"/>
        <v>9585</v>
      </c>
      <c r="BK33" s="12">
        <f t="shared" si="13"/>
        <v>10865</v>
      </c>
      <c r="BL33" s="12">
        <f t="shared" si="13"/>
        <v>9585</v>
      </c>
      <c r="BM33" s="12">
        <f t="shared" si="13"/>
        <v>9585</v>
      </c>
      <c r="BN33" s="12">
        <f t="shared" ref="BN33:CC33" si="14">ROUND(BN14*0.8,)+25</f>
        <v>10865</v>
      </c>
      <c r="BO33" s="12">
        <f t="shared" si="14"/>
        <v>9585</v>
      </c>
      <c r="BP33" s="12">
        <f t="shared" si="14"/>
        <v>10865</v>
      </c>
      <c r="BQ33" s="12">
        <f t="shared" si="14"/>
        <v>12145</v>
      </c>
      <c r="BR33" s="12">
        <f t="shared" si="14"/>
        <v>13425</v>
      </c>
      <c r="BS33" s="12">
        <f t="shared" si="14"/>
        <v>10865</v>
      </c>
      <c r="BT33" s="12">
        <f t="shared" si="14"/>
        <v>8945</v>
      </c>
      <c r="BU33" s="12">
        <f t="shared" si="14"/>
        <v>9585</v>
      </c>
      <c r="BV33" s="12">
        <f t="shared" si="14"/>
        <v>8145</v>
      </c>
      <c r="BW33" s="12">
        <f t="shared" si="14"/>
        <v>7905</v>
      </c>
      <c r="BX33" s="12">
        <f t="shared" si="14"/>
        <v>7105</v>
      </c>
      <c r="BY33" s="12">
        <f t="shared" si="14"/>
        <v>7905</v>
      </c>
      <c r="BZ33" s="12">
        <f t="shared" si="14"/>
        <v>7105</v>
      </c>
      <c r="CA33" s="12">
        <f t="shared" si="14"/>
        <v>7905</v>
      </c>
      <c r="CB33" s="12">
        <f t="shared" si="14"/>
        <v>7105</v>
      </c>
      <c r="CC33" s="12">
        <f t="shared" si="14"/>
        <v>6305</v>
      </c>
    </row>
    <row r="34" spans="1:81">
      <c r="A34" s="10">
        <v>2</v>
      </c>
      <c r="B34" s="12">
        <f t="shared" ref="B34:AG34" si="15">ROUND(B15*0.8,)+25</f>
        <v>6665</v>
      </c>
      <c r="C34" s="12">
        <f t="shared" si="15"/>
        <v>9585</v>
      </c>
      <c r="D34" s="12">
        <f t="shared" si="15"/>
        <v>7385</v>
      </c>
      <c r="E34" s="12">
        <f t="shared" si="15"/>
        <v>7385</v>
      </c>
      <c r="F34" s="12">
        <f t="shared" si="15"/>
        <v>7385</v>
      </c>
      <c r="G34" s="12">
        <f t="shared" si="15"/>
        <v>7385</v>
      </c>
      <c r="H34" s="12">
        <f t="shared" si="15"/>
        <v>7385</v>
      </c>
      <c r="I34" s="12">
        <f t="shared" si="15"/>
        <v>7385</v>
      </c>
      <c r="J34" s="12">
        <f t="shared" si="15"/>
        <v>7385</v>
      </c>
      <c r="K34" s="12">
        <f t="shared" si="15"/>
        <v>7385</v>
      </c>
      <c r="L34" s="12">
        <f t="shared" si="15"/>
        <v>7385</v>
      </c>
      <c r="M34" s="12">
        <f t="shared" si="15"/>
        <v>7385</v>
      </c>
      <c r="N34" s="12">
        <f t="shared" si="15"/>
        <v>7385</v>
      </c>
      <c r="O34" s="12">
        <f t="shared" si="15"/>
        <v>7385</v>
      </c>
      <c r="P34" s="12">
        <f t="shared" si="15"/>
        <v>7385</v>
      </c>
      <c r="Q34" s="12">
        <f t="shared" si="15"/>
        <v>7385</v>
      </c>
      <c r="R34" s="12">
        <f t="shared" si="15"/>
        <v>7385</v>
      </c>
      <c r="S34" s="12">
        <f t="shared" si="15"/>
        <v>5145</v>
      </c>
      <c r="T34" s="12">
        <f t="shared" si="15"/>
        <v>5145</v>
      </c>
      <c r="U34" s="12">
        <f t="shared" si="15"/>
        <v>5145</v>
      </c>
      <c r="V34" s="12">
        <f t="shared" si="15"/>
        <v>5145</v>
      </c>
      <c r="W34" s="12">
        <f t="shared" si="15"/>
        <v>5145</v>
      </c>
      <c r="X34" s="12">
        <f t="shared" si="15"/>
        <v>5145</v>
      </c>
      <c r="Y34" s="12">
        <f t="shared" si="15"/>
        <v>5145</v>
      </c>
      <c r="Z34" s="12">
        <f t="shared" si="15"/>
        <v>5145</v>
      </c>
      <c r="AA34" s="12">
        <f t="shared" si="15"/>
        <v>5145</v>
      </c>
      <c r="AB34" s="12">
        <f t="shared" si="15"/>
        <v>5145</v>
      </c>
      <c r="AC34" s="12">
        <f t="shared" si="15"/>
        <v>5145</v>
      </c>
      <c r="AD34" s="12">
        <f t="shared" si="15"/>
        <v>5145</v>
      </c>
      <c r="AE34" s="12">
        <f t="shared" si="15"/>
        <v>5145</v>
      </c>
      <c r="AF34" s="12">
        <f t="shared" si="15"/>
        <v>5145</v>
      </c>
      <c r="AG34" s="12">
        <f t="shared" si="15"/>
        <v>5145</v>
      </c>
      <c r="AH34" s="12">
        <f t="shared" ref="AH34:BM34" si="16">ROUND(AH15*0.8,)+25</f>
        <v>5145</v>
      </c>
      <c r="AI34" s="12">
        <f t="shared" si="16"/>
        <v>5145</v>
      </c>
      <c r="AJ34" s="12">
        <f t="shared" si="16"/>
        <v>5145</v>
      </c>
      <c r="AK34" s="12">
        <f t="shared" si="16"/>
        <v>5145</v>
      </c>
      <c r="AL34" s="12">
        <f t="shared" si="16"/>
        <v>5145</v>
      </c>
      <c r="AM34" s="12">
        <f t="shared" si="16"/>
        <v>6665</v>
      </c>
      <c r="AN34" s="12">
        <f t="shared" si="16"/>
        <v>6665</v>
      </c>
      <c r="AO34" s="12">
        <f t="shared" si="16"/>
        <v>6665</v>
      </c>
      <c r="AP34" s="12">
        <f t="shared" si="16"/>
        <v>6665</v>
      </c>
      <c r="AQ34" s="12">
        <f t="shared" si="16"/>
        <v>6665</v>
      </c>
      <c r="AR34" s="12">
        <f t="shared" si="16"/>
        <v>6665</v>
      </c>
      <c r="AS34" s="12">
        <f t="shared" si="16"/>
        <v>6665</v>
      </c>
      <c r="AT34" s="12">
        <f t="shared" si="16"/>
        <v>6665</v>
      </c>
      <c r="AU34" s="12">
        <f t="shared" si="16"/>
        <v>5145</v>
      </c>
      <c r="AV34" s="12">
        <f t="shared" si="16"/>
        <v>5145</v>
      </c>
      <c r="AW34" s="12">
        <f t="shared" si="16"/>
        <v>5145</v>
      </c>
      <c r="AX34" s="12">
        <f t="shared" si="16"/>
        <v>5145</v>
      </c>
      <c r="AY34" s="12">
        <f t="shared" si="16"/>
        <v>5145</v>
      </c>
      <c r="AZ34" s="12">
        <f t="shared" si="16"/>
        <v>8545</v>
      </c>
      <c r="BA34" s="12">
        <f t="shared" si="16"/>
        <v>7745</v>
      </c>
      <c r="BB34" s="12">
        <f t="shared" si="16"/>
        <v>8545</v>
      </c>
      <c r="BC34" s="12">
        <f t="shared" si="16"/>
        <v>15425</v>
      </c>
      <c r="BD34" s="12">
        <f t="shared" si="16"/>
        <v>15425</v>
      </c>
      <c r="BE34" s="12">
        <f t="shared" si="16"/>
        <v>14145</v>
      </c>
      <c r="BF34" s="12">
        <f t="shared" si="16"/>
        <v>9665</v>
      </c>
      <c r="BG34" s="12">
        <f t="shared" si="16"/>
        <v>11585</v>
      </c>
      <c r="BH34" s="12">
        <f t="shared" si="16"/>
        <v>10305</v>
      </c>
      <c r="BI34" s="12">
        <f t="shared" si="16"/>
        <v>11585</v>
      </c>
      <c r="BJ34" s="12">
        <f t="shared" si="16"/>
        <v>10305</v>
      </c>
      <c r="BK34" s="12">
        <f t="shared" si="16"/>
        <v>11585</v>
      </c>
      <c r="BL34" s="12">
        <f t="shared" si="16"/>
        <v>10305</v>
      </c>
      <c r="BM34" s="12">
        <f t="shared" si="16"/>
        <v>10305</v>
      </c>
      <c r="BN34" s="12">
        <f t="shared" ref="BN34:CC34" si="17">ROUND(BN15*0.8,)+25</f>
        <v>11585</v>
      </c>
      <c r="BO34" s="12">
        <f t="shared" si="17"/>
        <v>10305</v>
      </c>
      <c r="BP34" s="12">
        <f t="shared" si="17"/>
        <v>11585</v>
      </c>
      <c r="BQ34" s="12">
        <f t="shared" si="17"/>
        <v>12865</v>
      </c>
      <c r="BR34" s="12">
        <f t="shared" si="17"/>
        <v>14145</v>
      </c>
      <c r="BS34" s="12">
        <f t="shared" si="17"/>
        <v>11585</v>
      </c>
      <c r="BT34" s="12">
        <f t="shared" si="17"/>
        <v>9665</v>
      </c>
      <c r="BU34" s="12">
        <f t="shared" si="17"/>
        <v>10305</v>
      </c>
      <c r="BV34" s="12">
        <f t="shared" si="17"/>
        <v>8865</v>
      </c>
      <c r="BW34" s="12">
        <f t="shared" si="17"/>
        <v>8625</v>
      </c>
      <c r="BX34" s="12">
        <f t="shared" si="17"/>
        <v>7825</v>
      </c>
      <c r="BY34" s="12">
        <f t="shared" si="17"/>
        <v>8625</v>
      </c>
      <c r="BZ34" s="12">
        <f t="shared" si="17"/>
        <v>7825</v>
      </c>
      <c r="CA34" s="12">
        <f t="shared" si="17"/>
        <v>8625</v>
      </c>
      <c r="CB34" s="12">
        <f t="shared" si="17"/>
        <v>7825</v>
      </c>
      <c r="CC34" s="12">
        <f t="shared" si="17"/>
        <v>7025</v>
      </c>
    </row>
    <row r="35" spans="1:81">
      <c r="A35" s="15" t="s">
        <v>66</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row>
    <row r="36" spans="1:81">
      <c r="A36" s="10">
        <v>1</v>
      </c>
      <c r="B36" s="12">
        <f t="shared" ref="B36:AG36" si="18">ROUND(B17*0.8,)+25</f>
        <v>7465</v>
      </c>
      <c r="C36" s="12">
        <f t="shared" si="18"/>
        <v>10385</v>
      </c>
      <c r="D36" s="12">
        <f t="shared" si="18"/>
        <v>8185</v>
      </c>
      <c r="E36" s="12">
        <f t="shared" si="18"/>
        <v>8185</v>
      </c>
      <c r="F36" s="12">
        <f t="shared" si="18"/>
        <v>8185</v>
      </c>
      <c r="G36" s="12">
        <f t="shared" si="18"/>
        <v>8185</v>
      </c>
      <c r="H36" s="12">
        <f t="shared" si="18"/>
        <v>8185</v>
      </c>
      <c r="I36" s="12">
        <f t="shared" si="18"/>
        <v>8185</v>
      </c>
      <c r="J36" s="12">
        <f t="shared" si="18"/>
        <v>8185</v>
      </c>
      <c r="K36" s="12">
        <f t="shared" si="18"/>
        <v>8185</v>
      </c>
      <c r="L36" s="12">
        <f t="shared" si="18"/>
        <v>8185</v>
      </c>
      <c r="M36" s="12">
        <f t="shared" si="18"/>
        <v>8185</v>
      </c>
      <c r="N36" s="12">
        <f t="shared" si="18"/>
        <v>8185</v>
      </c>
      <c r="O36" s="12">
        <f t="shared" si="18"/>
        <v>8185</v>
      </c>
      <c r="P36" s="12">
        <f t="shared" si="18"/>
        <v>8185</v>
      </c>
      <c r="Q36" s="12">
        <f t="shared" si="18"/>
        <v>8185</v>
      </c>
      <c r="R36" s="12">
        <f t="shared" si="18"/>
        <v>8185</v>
      </c>
      <c r="S36" s="12">
        <f t="shared" si="18"/>
        <v>5945</v>
      </c>
      <c r="T36" s="12">
        <f t="shared" si="18"/>
        <v>5945</v>
      </c>
      <c r="U36" s="12">
        <f t="shared" si="18"/>
        <v>5945</v>
      </c>
      <c r="V36" s="12">
        <f t="shared" si="18"/>
        <v>5945</v>
      </c>
      <c r="W36" s="12">
        <f t="shared" si="18"/>
        <v>5945</v>
      </c>
      <c r="X36" s="12">
        <f t="shared" si="18"/>
        <v>5945</v>
      </c>
      <c r="Y36" s="12">
        <f t="shared" si="18"/>
        <v>5945</v>
      </c>
      <c r="Z36" s="12">
        <f t="shared" si="18"/>
        <v>5945</v>
      </c>
      <c r="AA36" s="12">
        <f t="shared" si="18"/>
        <v>5945</v>
      </c>
      <c r="AB36" s="12">
        <f t="shared" si="18"/>
        <v>5945</v>
      </c>
      <c r="AC36" s="12">
        <f t="shared" si="18"/>
        <v>5945</v>
      </c>
      <c r="AD36" s="12">
        <f t="shared" si="18"/>
        <v>5945</v>
      </c>
      <c r="AE36" s="12">
        <f t="shared" si="18"/>
        <v>5945</v>
      </c>
      <c r="AF36" s="12">
        <f t="shared" si="18"/>
        <v>5945</v>
      </c>
      <c r="AG36" s="12">
        <f t="shared" si="18"/>
        <v>5945</v>
      </c>
      <c r="AH36" s="12">
        <f t="shared" ref="AH36:BM36" si="19">ROUND(AH17*0.8,)+25</f>
        <v>5945</v>
      </c>
      <c r="AI36" s="12">
        <f t="shared" si="19"/>
        <v>5945</v>
      </c>
      <c r="AJ36" s="12">
        <f t="shared" si="19"/>
        <v>5945</v>
      </c>
      <c r="AK36" s="12">
        <f t="shared" si="19"/>
        <v>5945</v>
      </c>
      <c r="AL36" s="12">
        <f t="shared" si="19"/>
        <v>5945</v>
      </c>
      <c r="AM36" s="12">
        <f t="shared" si="19"/>
        <v>7465</v>
      </c>
      <c r="AN36" s="12">
        <f t="shared" si="19"/>
        <v>7465</v>
      </c>
      <c r="AO36" s="12">
        <f t="shared" si="19"/>
        <v>7465</v>
      </c>
      <c r="AP36" s="12">
        <f t="shared" si="19"/>
        <v>7465</v>
      </c>
      <c r="AQ36" s="12">
        <f t="shared" si="19"/>
        <v>7465</v>
      </c>
      <c r="AR36" s="12">
        <f t="shared" si="19"/>
        <v>7465</v>
      </c>
      <c r="AS36" s="12">
        <f t="shared" si="19"/>
        <v>7465</v>
      </c>
      <c r="AT36" s="12">
        <f t="shared" si="19"/>
        <v>7465</v>
      </c>
      <c r="AU36" s="12">
        <f t="shared" si="19"/>
        <v>5945</v>
      </c>
      <c r="AV36" s="12">
        <f t="shared" si="19"/>
        <v>5945</v>
      </c>
      <c r="AW36" s="12">
        <f t="shared" si="19"/>
        <v>5945</v>
      </c>
      <c r="AX36" s="12">
        <f t="shared" si="19"/>
        <v>5945</v>
      </c>
      <c r="AY36" s="12">
        <f t="shared" si="19"/>
        <v>5945</v>
      </c>
      <c r="AZ36" s="12">
        <f t="shared" si="19"/>
        <v>9345</v>
      </c>
      <c r="BA36" s="12">
        <f t="shared" si="19"/>
        <v>8545</v>
      </c>
      <c r="BB36" s="12">
        <f t="shared" si="19"/>
        <v>9345</v>
      </c>
      <c r="BC36" s="12">
        <f t="shared" si="19"/>
        <v>16225</v>
      </c>
      <c r="BD36" s="12">
        <f t="shared" si="19"/>
        <v>16225</v>
      </c>
      <c r="BE36" s="12">
        <f t="shared" si="19"/>
        <v>14945</v>
      </c>
      <c r="BF36" s="12">
        <f t="shared" si="19"/>
        <v>10465</v>
      </c>
      <c r="BG36" s="12">
        <f t="shared" si="19"/>
        <v>12385</v>
      </c>
      <c r="BH36" s="12">
        <f t="shared" si="19"/>
        <v>11105</v>
      </c>
      <c r="BI36" s="12">
        <f t="shared" si="19"/>
        <v>12385</v>
      </c>
      <c r="BJ36" s="12">
        <f t="shared" si="19"/>
        <v>11105</v>
      </c>
      <c r="BK36" s="12">
        <f t="shared" si="19"/>
        <v>12385</v>
      </c>
      <c r="BL36" s="12">
        <f t="shared" si="19"/>
        <v>11105</v>
      </c>
      <c r="BM36" s="12">
        <f t="shared" si="19"/>
        <v>11105</v>
      </c>
      <c r="BN36" s="12">
        <f t="shared" ref="BN36:CC36" si="20">ROUND(BN17*0.8,)+25</f>
        <v>12385</v>
      </c>
      <c r="BO36" s="12">
        <f t="shared" si="20"/>
        <v>11105</v>
      </c>
      <c r="BP36" s="12">
        <f t="shared" si="20"/>
        <v>12385</v>
      </c>
      <c r="BQ36" s="12">
        <f t="shared" si="20"/>
        <v>13665</v>
      </c>
      <c r="BR36" s="12">
        <f t="shared" si="20"/>
        <v>14945</v>
      </c>
      <c r="BS36" s="12">
        <f t="shared" si="20"/>
        <v>12385</v>
      </c>
      <c r="BT36" s="12">
        <f t="shared" si="20"/>
        <v>10465</v>
      </c>
      <c r="BU36" s="12">
        <f t="shared" si="20"/>
        <v>11105</v>
      </c>
      <c r="BV36" s="12">
        <f t="shared" si="20"/>
        <v>9665</v>
      </c>
      <c r="BW36" s="12">
        <f t="shared" si="20"/>
        <v>9425</v>
      </c>
      <c r="BX36" s="12">
        <f t="shared" si="20"/>
        <v>8625</v>
      </c>
      <c r="BY36" s="12">
        <f t="shared" si="20"/>
        <v>9425</v>
      </c>
      <c r="BZ36" s="12">
        <f t="shared" si="20"/>
        <v>8625</v>
      </c>
      <c r="CA36" s="12">
        <f t="shared" si="20"/>
        <v>9425</v>
      </c>
      <c r="CB36" s="12">
        <f t="shared" si="20"/>
        <v>8625</v>
      </c>
      <c r="CC36" s="12">
        <f t="shared" si="20"/>
        <v>7825</v>
      </c>
    </row>
    <row r="37" spans="1:81">
      <c r="A37" s="10">
        <v>2</v>
      </c>
      <c r="B37" s="12">
        <f t="shared" ref="B37:AG37" si="21">ROUND(B18*0.8,)+25</f>
        <v>8185</v>
      </c>
      <c r="C37" s="12">
        <f t="shared" si="21"/>
        <v>11105</v>
      </c>
      <c r="D37" s="12">
        <f t="shared" si="21"/>
        <v>8905</v>
      </c>
      <c r="E37" s="12">
        <f t="shared" si="21"/>
        <v>8905</v>
      </c>
      <c r="F37" s="12">
        <f t="shared" si="21"/>
        <v>8905</v>
      </c>
      <c r="G37" s="12">
        <f t="shared" si="21"/>
        <v>8905</v>
      </c>
      <c r="H37" s="12">
        <f t="shared" si="21"/>
        <v>8905</v>
      </c>
      <c r="I37" s="12">
        <f t="shared" si="21"/>
        <v>8905</v>
      </c>
      <c r="J37" s="12">
        <f t="shared" si="21"/>
        <v>8905</v>
      </c>
      <c r="K37" s="12">
        <f t="shared" si="21"/>
        <v>8905</v>
      </c>
      <c r="L37" s="12">
        <f t="shared" si="21"/>
        <v>8905</v>
      </c>
      <c r="M37" s="12">
        <f t="shared" si="21"/>
        <v>8905</v>
      </c>
      <c r="N37" s="12">
        <f t="shared" si="21"/>
        <v>8905</v>
      </c>
      <c r="O37" s="12">
        <f t="shared" si="21"/>
        <v>8905</v>
      </c>
      <c r="P37" s="12">
        <f t="shared" si="21"/>
        <v>8905</v>
      </c>
      <c r="Q37" s="12">
        <f t="shared" si="21"/>
        <v>8905</v>
      </c>
      <c r="R37" s="12">
        <f t="shared" si="21"/>
        <v>8905</v>
      </c>
      <c r="S37" s="12">
        <f t="shared" si="21"/>
        <v>6665</v>
      </c>
      <c r="T37" s="12">
        <f t="shared" si="21"/>
        <v>6665</v>
      </c>
      <c r="U37" s="12">
        <f t="shared" si="21"/>
        <v>6665</v>
      </c>
      <c r="V37" s="12">
        <f t="shared" si="21"/>
        <v>6665</v>
      </c>
      <c r="W37" s="12">
        <f t="shared" si="21"/>
        <v>6665</v>
      </c>
      <c r="X37" s="12">
        <f t="shared" si="21"/>
        <v>6665</v>
      </c>
      <c r="Y37" s="12">
        <f t="shared" si="21"/>
        <v>6665</v>
      </c>
      <c r="Z37" s="12">
        <f t="shared" si="21"/>
        <v>6665</v>
      </c>
      <c r="AA37" s="12">
        <f t="shared" si="21"/>
        <v>6665</v>
      </c>
      <c r="AB37" s="12">
        <f t="shared" si="21"/>
        <v>6665</v>
      </c>
      <c r="AC37" s="12">
        <f t="shared" si="21"/>
        <v>6665</v>
      </c>
      <c r="AD37" s="12">
        <f t="shared" si="21"/>
        <v>6665</v>
      </c>
      <c r="AE37" s="12">
        <f t="shared" si="21"/>
        <v>6665</v>
      </c>
      <c r="AF37" s="12">
        <f t="shared" si="21"/>
        <v>6665</v>
      </c>
      <c r="AG37" s="12">
        <f t="shared" si="21"/>
        <v>6665</v>
      </c>
      <c r="AH37" s="12">
        <f t="shared" ref="AH37:BM37" si="22">ROUND(AH18*0.8,)+25</f>
        <v>6665</v>
      </c>
      <c r="AI37" s="12">
        <f t="shared" si="22"/>
        <v>6665</v>
      </c>
      <c r="AJ37" s="12">
        <f t="shared" si="22"/>
        <v>6665</v>
      </c>
      <c r="AK37" s="12">
        <f t="shared" si="22"/>
        <v>6665</v>
      </c>
      <c r="AL37" s="12">
        <f t="shared" si="22"/>
        <v>6665</v>
      </c>
      <c r="AM37" s="12">
        <f t="shared" si="22"/>
        <v>8185</v>
      </c>
      <c r="AN37" s="12">
        <f t="shared" si="22"/>
        <v>8185</v>
      </c>
      <c r="AO37" s="12">
        <f t="shared" si="22"/>
        <v>8185</v>
      </c>
      <c r="AP37" s="12">
        <f t="shared" si="22"/>
        <v>8185</v>
      </c>
      <c r="AQ37" s="12">
        <f t="shared" si="22"/>
        <v>8185</v>
      </c>
      <c r="AR37" s="12">
        <f t="shared" si="22"/>
        <v>8185</v>
      </c>
      <c r="AS37" s="12">
        <f t="shared" si="22"/>
        <v>8185</v>
      </c>
      <c r="AT37" s="12">
        <f t="shared" si="22"/>
        <v>8185</v>
      </c>
      <c r="AU37" s="12">
        <f t="shared" si="22"/>
        <v>6665</v>
      </c>
      <c r="AV37" s="12">
        <f t="shared" si="22"/>
        <v>6665</v>
      </c>
      <c r="AW37" s="12">
        <f t="shared" si="22"/>
        <v>6665</v>
      </c>
      <c r="AX37" s="12">
        <f t="shared" si="22"/>
        <v>6665</v>
      </c>
      <c r="AY37" s="12">
        <f t="shared" si="22"/>
        <v>6665</v>
      </c>
      <c r="AZ37" s="12">
        <f t="shared" si="22"/>
        <v>10065</v>
      </c>
      <c r="BA37" s="12">
        <f t="shared" si="22"/>
        <v>9265</v>
      </c>
      <c r="BB37" s="12">
        <f t="shared" si="22"/>
        <v>10065</v>
      </c>
      <c r="BC37" s="12">
        <f t="shared" si="22"/>
        <v>16945</v>
      </c>
      <c r="BD37" s="12">
        <f t="shared" si="22"/>
        <v>16945</v>
      </c>
      <c r="BE37" s="12">
        <f t="shared" si="22"/>
        <v>15665</v>
      </c>
      <c r="BF37" s="12">
        <f t="shared" si="22"/>
        <v>11185</v>
      </c>
      <c r="BG37" s="12">
        <f t="shared" si="22"/>
        <v>13105</v>
      </c>
      <c r="BH37" s="12">
        <f t="shared" si="22"/>
        <v>11825</v>
      </c>
      <c r="BI37" s="12">
        <f t="shared" si="22"/>
        <v>13105</v>
      </c>
      <c r="BJ37" s="12">
        <f t="shared" si="22"/>
        <v>11825</v>
      </c>
      <c r="BK37" s="12">
        <f t="shared" si="22"/>
        <v>13105</v>
      </c>
      <c r="BL37" s="12">
        <f t="shared" si="22"/>
        <v>11825</v>
      </c>
      <c r="BM37" s="12">
        <f t="shared" si="22"/>
        <v>11825</v>
      </c>
      <c r="BN37" s="12">
        <f t="shared" ref="BN37:CC37" si="23">ROUND(BN18*0.8,)+25</f>
        <v>13105</v>
      </c>
      <c r="BO37" s="12">
        <f t="shared" si="23"/>
        <v>11825</v>
      </c>
      <c r="BP37" s="12">
        <f t="shared" si="23"/>
        <v>13105</v>
      </c>
      <c r="BQ37" s="12">
        <f t="shared" si="23"/>
        <v>14385</v>
      </c>
      <c r="BR37" s="12">
        <f t="shared" si="23"/>
        <v>15665</v>
      </c>
      <c r="BS37" s="12">
        <f t="shared" si="23"/>
        <v>13105</v>
      </c>
      <c r="BT37" s="12">
        <f t="shared" si="23"/>
        <v>11185</v>
      </c>
      <c r="BU37" s="12">
        <f t="shared" si="23"/>
        <v>11825</v>
      </c>
      <c r="BV37" s="12">
        <f t="shared" si="23"/>
        <v>10385</v>
      </c>
      <c r="BW37" s="12">
        <f t="shared" si="23"/>
        <v>10145</v>
      </c>
      <c r="BX37" s="12">
        <f t="shared" si="23"/>
        <v>9345</v>
      </c>
      <c r="BY37" s="12">
        <f t="shared" si="23"/>
        <v>10145</v>
      </c>
      <c r="BZ37" s="12">
        <f t="shared" si="23"/>
        <v>9345</v>
      </c>
      <c r="CA37" s="12">
        <f t="shared" si="23"/>
        <v>10145</v>
      </c>
      <c r="CB37" s="12">
        <f t="shared" si="23"/>
        <v>9345</v>
      </c>
      <c r="CC37" s="12">
        <f t="shared" si="23"/>
        <v>8545</v>
      </c>
    </row>
    <row r="38" spans="1:81">
      <c r="A38" s="16" t="s">
        <v>9</v>
      </c>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row>
    <row r="39" spans="1:81">
      <c r="A39" s="17" t="s">
        <v>10</v>
      </c>
      <c r="B39" s="12">
        <f t="shared" ref="B39:AG39" si="24">ROUND(B20*0.8,)+25</f>
        <v>44665</v>
      </c>
      <c r="C39" s="12">
        <f t="shared" si="24"/>
        <v>47585</v>
      </c>
      <c r="D39" s="12">
        <f t="shared" si="24"/>
        <v>45385</v>
      </c>
      <c r="E39" s="12">
        <f t="shared" si="24"/>
        <v>45385</v>
      </c>
      <c r="F39" s="12">
        <f t="shared" si="24"/>
        <v>45385</v>
      </c>
      <c r="G39" s="12">
        <f t="shared" si="24"/>
        <v>45385</v>
      </c>
      <c r="H39" s="12">
        <f t="shared" si="24"/>
        <v>45385</v>
      </c>
      <c r="I39" s="12">
        <f t="shared" si="24"/>
        <v>45385</v>
      </c>
      <c r="J39" s="12">
        <f t="shared" si="24"/>
        <v>45385</v>
      </c>
      <c r="K39" s="12">
        <f t="shared" si="24"/>
        <v>45385</v>
      </c>
      <c r="L39" s="12">
        <f t="shared" si="24"/>
        <v>45385</v>
      </c>
      <c r="M39" s="12">
        <f t="shared" si="24"/>
        <v>45385</v>
      </c>
      <c r="N39" s="12">
        <f t="shared" si="24"/>
        <v>45385</v>
      </c>
      <c r="O39" s="12">
        <f t="shared" si="24"/>
        <v>45385</v>
      </c>
      <c r="P39" s="12">
        <f t="shared" si="24"/>
        <v>45385</v>
      </c>
      <c r="Q39" s="12">
        <f t="shared" si="24"/>
        <v>45385</v>
      </c>
      <c r="R39" s="12">
        <f t="shared" si="24"/>
        <v>45385</v>
      </c>
      <c r="S39" s="12">
        <f t="shared" si="24"/>
        <v>43145</v>
      </c>
      <c r="T39" s="12">
        <f t="shared" si="24"/>
        <v>43145</v>
      </c>
      <c r="U39" s="12">
        <f t="shared" si="24"/>
        <v>43145</v>
      </c>
      <c r="V39" s="12">
        <f t="shared" si="24"/>
        <v>43145</v>
      </c>
      <c r="W39" s="12">
        <f t="shared" si="24"/>
        <v>43145</v>
      </c>
      <c r="X39" s="12">
        <f t="shared" si="24"/>
        <v>43145</v>
      </c>
      <c r="Y39" s="12">
        <f t="shared" si="24"/>
        <v>43145</v>
      </c>
      <c r="Z39" s="12">
        <f t="shared" si="24"/>
        <v>43145</v>
      </c>
      <c r="AA39" s="12">
        <f t="shared" si="24"/>
        <v>43145</v>
      </c>
      <c r="AB39" s="12">
        <f t="shared" si="24"/>
        <v>43145</v>
      </c>
      <c r="AC39" s="12">
        <f t="shared" si="24"/>
        <v>43145</v>
      </c>
      <c r="AD39" s="12">
        <f t="shared" si="24"/>
        <v>43145</v>
      </c>
      <c r="AE39" s="12">
        <f t="shared" si="24"/>
        <v>43145</v>
      </c>
      <c r="AF39" s="12">
        <f t="shared" si="24"/>
        <v>43145</v>
      </c>
      <c r="AG39" s="12">
        <f t="shared" si="24"/>
        <v>43145</v>
      </c>
      <c r="AH39" s="12">
        <f t="shared" ref="AH39:BM39" si="25">ROUND(AH20*0.8,)+25</f>
        <v>43145</v>
      </c>
      <c r="AI39" s="12">
        <f t="shared" si="25"/>
        <v>43145</v>
      </c>
      <c r="AJ39" s="12">
        <f t="shared" si="25"/>
        <v>43145</v>
      </c>
      <c r="AK39" s="12">
        <f t="shared" si="25"/>
        <v>43145</v>
      </c>
      <c r="AL39" s="12">
        <f t="shared" si="25"/>
        <v>43145</v>
      </c>
      <c r="AM39" s="12">
        <f t="shared" si="25"/>
        <v>44665</v>
      </c>
      <c r="AN39" s="12">
        <f t="shared" si="25"/>
        <v>44665</v>
      </c>
      <c r="AO39" s="12">
        <f t="shared" si="25"/>
        <v>44665</v>
      </c>
      <c r="AP39" s="12">
        <f t="shared" si="25"/>
        <v>44665</v>
      </c>
      <c r="AQ39" s="12">
        <f t="shared" si="25"/>
        <v>44665</v>
      </c>
      <c r="AR39" s="12">
        <f t="shared" si="25"/>
        <v>44665</v>
      </c>
      <c r="AS39" s="12">
        <f t="shared" si="25"/>
        <v>44665</v>
      </c>
      <c r="AT39" s="12">
        <f t="shared" si="25"/>
        <v>44665</v>
      </c>
      <c r="AU39" s="12">
        <f t="shared" si="25"/>
        <v>43145</v>
      </c>
      <c r="AV39" s="12">
        <f t="shared" si="25"/>
        <v>43145</v>
      </c>
      <c r="AW39" s="12">
        <f t="shared" si="25"/>
        <v>43145</v>
      </c>
      <c r="AX39" s="12">
        <f t="shared" si="25"/>
        <v>43145</v>
      </c>
      <c r="AY39" s="12">
        <f t="shared" si="25"/>
        <v>43145</v>
      </c>
      <c r="AZ39" s="12">
        <f t="shared" si="25"/>
        <v>46545</v>
      </c>
      <c r="BA39" s="12">
        <f t="shared" si="25"/>
        <v>45745</v>
      </c>
      <c r="BB39" s="12">
        <f t="shared" si="25"/>
        <v>46545</v>
      </c>
      <c r="BC39" s="31">
        <f t="shared" si="25"/>
        <v>65425</v>
      </c>
      <c r="BD39" s="31">
        <f t="shared" si="25"/>
        <v>65425</v>
      </c>
      <c r="BE39" s="31">
        <f t="shared" si="25"/>
        <v>64145</v>
      </c>
      <c r="BF39" s="31">
        <f t="shared" si="25"/>
        <v>59665</v>
      </c>
      <c r="BG39" s="31">
        <f t="shared" si="25"/>
        <v>61585</v>
      </c>
      <c r="BH39" s="31">
        <f t="shared" si="25"/>
        <v>60305</v>
      </c>
      <c r="BI39" s="31">
        <f t="shared" si="25"/>
        <v>61585</v>
      </c>
      <c r="BJ39" s="31">
        <f t="shared" si="25"/>
        <v>60305</v>
      </c>
      <c r="BK39" s="31">
        <f t="shared" si="25"/>
        <v>61585</v>
      </c>
      <c r="BL39" s="31">
        <f t="shared" si="25"/>
        <v>60305</v>
      </c>
      <c r="BM39" s="31">
        <f t="shared" si="25"/>
        <v>60305</v>
      </c>
      <c r="BN39" s="31">
        <f t="shared" ref="BN39:CC39" si="26">ROUND(BN20*0.8,)+25</f>
        <v>61585</v>
      </c>
      <c r="BO39" s="31">
        <f t="shared" si="26"/>
        <v>60305</v>
      </c>
      <c r="BP39" s="31">
        <f t="shared" si="26"/>
        <v>61585</v>
      </c>
      <c r="BQ39" s="31">
        <f t="shared" si="26"/>
        <v>62865</v>
      </c>
      <c r="BR39" s="31">
        <f t="shared" si="26"/>
        <v>64145</v>
      </c>
      <c r="BS39" s="31">
        <f t="shared" si="26"/>
        <v>61585</v>
      </c>
      <c r="BT39" s="31">
        <f t="shared" si="26"/>
        <v>59665</v>
      </c>
      <c r="BU39" s="31">
        <f t="shared" si="26"/>
        <v>60305</v>
      </c>
      <c r="BV39" s="31">
        <f t="shared" si="26"/>
        <v>58865</v>
      </c>
      <c r="BW39" s="31">
        <f t="shared" si="26"/>
        <v>58625</v>
      </c>
      <c r="BX39" s="31">
        <f t="shared" si="26"/>
        <v>57825</v>
      </c>
      <c r="BY39" s="31">
        <f t="shared" si="26"/>
        <v>58625</v>
      </c>
      <c r="BZ39" s="31">
        <f t="shared" si="26"/>
        <v>57825</v>
      </c>
      <c r="CA39" s="31">
        <f t="shared" si="26"/>
        <v>58625</v>
      </c>
      <c r="CB39" s="31">
        <f t="shared" si="26"/>
        <v>57825</v>
      </c>
      <c r="CC39" s="31">
        <f t="shared" si="26"/>
        <v>57025</v>
      </c>
    </row>
    <row r="40" spans="1:81" hidden="1">
      <c r="A40" s="16" t="s">
        <v>11</v>
      </c>
    </row>
    <row r="41" spans="1:81" hidden="1">
      <c r="A41" s="17" t="s">
        <v>12</v>
      </c>
      <c r="B41" s="182">
        <f t="shared" ref="B41:AG41" si="27">ROUNDUP(B22*0.8,)</f>
        <v>0</v>
      </c>
      <c r="C41" s="182">
        <f t="shared" si="27"/>
        <v>55560</v>
      </c>
      <c r="D41" s="182">
        <f t="shared" si="27"/>
        <v>53360</v>
      </c>
      <c r="E41" s="182">
        <f t="shared" si="27"/>
        <v>53360</v>
      </c>
      <c r="F41" s="182">
        <f t="shared" si="27"/>
        <v>53360</v>
      </c>
      <c r="G41" s="182">
        <f t="shared" si="27"/>
        <v>53360</v>
      </c>
      <c r="H41" s="182">
        <f t="shared" si="27"/>
        <v>53360</v>
      </c>
      <c r="I41" s="182">
        <f t="shared" si="27"/>
        <v>53360</v>
      </c>
      <c r="J41" s="182">
        <f t="shared" si="27"/>
        <v>53360</v>
      </c>
      <c r="K41" s="182">
        <f t="shared" si="27"/>
        <v>53360</v>
      </c>
      <c r="L41" s="182">
        <f t="shared" si="27"/>
        <v>53360</v>
      </c>
      <c r="M41" s="182">
        <f t="shared" si="27"/>
        <v>53360</v>
      </c>
      <c r="N41" s="182">
        <f t="shared" si="27"/>
        <v>53360</v>
      </c>
      <c r="O41" s="182">
        <f t="shared" si="27"/>
        <v>53360</v>
      </c>
      <c r="P41" s="182">
        <f t="shared" si="27"/>
        <v>53360</v>
      </c>
      <c r="Q41" s="182">
        <f t="shared" si="27"/>
        <v>53360</v>
      </c>
      <c r="R41" s="182">
        <f t="shared" si="27"/>
        <v>53360</v>
      </c>
      <c r="S41" s="182">
        <f t="shared" si="27"/>
        <v>51120</v>
      </c>
      <c r="T41" s="182">
        <f t="shared" si="27"/>
        <v>51120</v>
      </c>
      <c r="U41" s="182">
        <f t="shared" si="27"/>
        <v>51120</v>
      </c>
      <c r="V41" s="182">
        <f t="shared" si="27"/>
        <v>51120</v>
      </c>
      <c r="W41" s="182">
        <f t="shared" si="27"/>
        <v>51120</v>
      </c>
      <c r="X41" s="182">
        <f t="shared" si="27"/>
        <v>51120</v>
      </c>
      <c r="Y41" s="182">
        <f t="shared" si="27"/>
        <v>51120</v>
      </c>
      <c r="Z41" s="182">
        <f t="shared" si="27"/>
        <v>51120</v>
      </c>
      <c r="AA41" s="182">
        <f t="shared" si="27"/>
        <v>51120</v>
      </c>
      <c r="AB41" s="182">
        <f t="shared" si="27"/>
        <v>51120</v>
      </c>
      <c r="AC41" s="182">
        <f t="shared" si="27"/>
        <v>51120</v>
      </c>
      <c r="AD41" s="182">
        <f t="shared" si="27"/>
        <v>51120</v>
      </c>
      <c r="AE41" s="182">
        <f t="shared" si="27"/>
        <v>51120</v>
      </c>
      <c r="AF41" s="182">
        <f t="shared" si="27"/>
        <v>51120</v>
      </c>
      <c r="AG41" s="182">
        <f t="shared" si="27"/>
        <v>51120</v>
      </c>
      <c r="AH41" s="182">
        <f t="shared" ref="AH41:AX41" si="28">ROUNDUP(AH22*0.8,)</f>
        <v>51120</v>
      </c>
      <c r="AI41" s="182">
        <f t="shared" si="28"/>
        <v>51120</v>
      </c>
      <c r="AJ41" s="182">
        <f t="shared" si="28"/>
        <v>51120</v>
      </c>
      <c r="AK41" s="182">
        <f t="shared" si="28"/>
        <v>51120</v>
      </c>
      <c r="AL41" s="182">
        <f t="shared" si="28"/>
        <v>51120</v>
      </c>
      <c r="AM41" s="182">
        <f t="shared" si="28"/>
        <v>52640</v>
      </c>
      <c r="AN41" s="182">
        <f t="shared" si="28"/>
        <v>52640</v>
      </c>
      <c r="AO41" s="182">
        <f t="shared" si="28"/>
        <v>52640</v>
      </c>
      <c r="AP41" s="182">
        <f t="shared" si="28"/>
        <v>52640</v>
      </c>
      <c r="AQ41" s="182">
        <f t="shared" si="28"/>
        <v>52640</v>
      </c>
      <c r="AR41" s="182">
        <f t="shared" si="28"/>
        <v>52640</v>
      </c>
      <c r="AS41" s="182">
        <f t="shared" si="28"/>
        <v>52640</v>
      </c>
      <c r="AT41" s="182">
        <f t="shared" si="28"/>
        <v>52640</v>
      </c>
      <c r="AU41" s="182">
        <f t="shared" si="28"/>
        <v>51120</v>
      </c>
      <c r="AV41" s="182">
        <f t="shared" si="28"/>
        <v>51120</v>
      </c>
      <c r="AW41" s="182">
        <f t="shared" si="28"/>
        <v>51120</v>
      </c>
      <c r="AX41" s="182">
        <f t="shared" si="28"/>
        <v>51120</v>
      </c>
    </row>
    <row r="42" spans="1:81">
      <c r="A42" s="36" t="s">
        <v>26</v>
      </c>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row>
    <row r="43" spans="1:81" ht="11.45" customHeight="1">
      <c r="A43" s="4" t="s">
        <v>13</v>
      </c>
    </row>
    <row r="44" spans="1:81" ht="12.75" customHeight="1">
      <c r="A44" s="19" t="s">
        <v>14</v>
      </c>
    </row>
    <row r="45" spans="1:81" ht="12.75" customHeight="1">
      <c r="A45" s="19" t="s">
        <v>15</v>
      </c>
    </row>
    <row r="46" spans="1:81" ht="12.75" customHeight="1">
      <c r="A46" s="19" t="s">
        <v>16</v>
      </c>
    </row>
    <row r="47" spans="1:81" ht="12.75" customHeight="1">
      <c r="A47" s="161" t="s">
        <v>147</v>
      </c>
    </row>
    <row r="48" spans="1:81" ht="11.45" customHeight="1">
      <c r="A48" s="19"/>
    </row>
    <row r="49" spans="1:1" ht="11.45" customHeight="1">
      <c r="A49" s="188" t="s">
        <v>18</v>
      </c>
    </row>
    <row r="50" spans="1:1" ht="124.5" customHeight="1">
      <c r="A50" s="189" t="s">
        <v>148</v>
      </c>
    </row>
  </sheetData>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55"/>
  <sheetViews>
    <sheetView zoomScale="110" zoomScaleNormal="110" workbookViewId="0">
      <selection activeCell="B8" sqref="B8"/>
    </sheetView>
  </sheetViews>
  <sheetFormatPr defaultColWidth="9.140625" defaultRowHeight="12"/>
  <cols>
    <col min="1" max="1" width="91.5703125" style="2" customWidth="1"/>
    <col min="2"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'C завтраками| Bed and breakfast'!#REF!*0.9</f>
        <v>#REF!</v>
      </c>
      <c r="C8" s="12" t="e">
        <f>'C завтраками| Bed and breakfast'!#REF!*0.9</f>
        <v>#REF!</v>
      </c>
    </row>
    <row r="9" spans="1:3">
      <c r="A9" s="10">
        <v>2</v>
      </c>
      <c r="B9" s="12" t="e">
        <f>'C завтраками| Bed and breakfast'!#REF!*0.9</f>
        <v>#REF!</v>
      </c>
      <c r="C9" s="12" t="e">
        <f>'C завтраками| Bed and breakfast'!#REF!*0.9</f>
        <v>#REF!</v>
      </c>
    </row>
    <row r="10" spans="1:3">
      <c r="A10" s="10" t="s">
        <v>5</v>
      </c>
      <c r="B10" s="12"/>
      <c r="C10" s="12"/>
    </row>
    <row r="11" spans="1:3">
      <c r="A11" s="10">
        <v>1</v>
      </c>
      <c r="B11" s="12" t="e">
        <f>'C завтраками| Bed and breakfast'!#REF!*0.9</f>
        <v>#REF!</v>
      </c>
      <c r="C11" s="12" t="e">
        <f>'C завтраками| Bed and breakfast'!#REF!*0.9</f>
        <v>#REF!</v>
      </c>
    </row>
    <row r="12" spans="1:3">
      <c r="A12" s="10">
        <v>2</v>
      </c>
      <c r="B12" s="12" t="e">
        <f>'C завтраками| Bed and breakfast'!#REF!*0.9</f>
        <v>#REF!</v>
      </c>
      <c r="C12" s="12" t="e">
        <f>'C завтраками| Bed and breakfast'!#REF!*0.9</f>
        <v>#REF!</v>
      </c>
    </row>
    <row r="13" spans="1:3">
      <c r="A13" s="14" t="s">
        <v>7</v>
      </c>
      <c r="B13" s="12"/>
      <c r="C13" s="12"/>
    </row>
    <row r="14" spans="1:3">
      <c r="A14" s="10">
        <v>1</v>
      </c>
      <c r="B14" s="12" t="e">
        <f>'C завтраками| Bed and breakfast'!#REF!*0.9</f>
        <v>#REF!</v>
      </c>
      <c r="C14" s="12" t="e">
        <f>'C завтраками| Bed and breakfast'!#REF!*0.9</f>
        <v>#REF!</v>
      </c>
    </row>
    <row r="15" spans="1:3">
      <c r="A15" s="10">
        <v>2</v>
      </c>
      <c r="B15" s="12" t="e">
        <f>'C завтраками| Bed and breakfast'!#REF!*0.9</f>
        <v>#REF!</v>
      </c>
      <c r="C15" s="12" t="e">
        <f>'C завтраками| Bed and breakfast'!#REF!*0.9</f>
        <v>#REF!</v>
      </c>
    </row>
    <row r="16" spans="1:3">
      <c r="A16" s="15" t="s">
        <v>66</v>
      </c>
      <c r="B16" s="12"/>
      <c r="C16" s="12"/>
    </row>
    <row r="17" spans="1:3">
      <c r="A17" s="10">
        <v>1</v>
      </c>
      <c r="B17" s="12" t="e">
        <f>'C завтраками| Bed and breakfast'!#REF!*0.9</f>
        <v>#REF!</v>
      </c>
      <c r="C17" s="12" t="e">
        <f>'C завтраками| Bed and breakfast'!#REF!*0.9</f>
        <v>#REF!</v>
      </c>
    </row>
    <row r="18" spans="1:3">
      <c r="A18" s="10">
        <v>2</v>
      </c>
      <c r="B18" s="12" t="e">
        <f>'C завтраками| Bed and breakfast'!#REF!*0.9</f>
        <v>#REF!</v>
      </c>
      <c r="C18" s="12" t="e">
        <f>'C завтраками| Bed and breakfast'!#REF!*0.9</f>
        <v>#REF!</v>
      </c>
    </row>
    <row r="19" spans="1:3">
      <c r="A19" s="16" t="s">
        <v>9</v>
      </c>
      <c r="B19" s="12"/>
      <c r="C19" s="12"/>
    </row>
    <row r="20" spans="1:3">
      <c r="A20" s="17" t="s">
        <v>10</v>
      </c>
      <c r="B20" s="12" t="e">
        <f>'C завтраками| Bed and breakfast'!#REF!*0.9</f>
        <v>#REF!</v>
      </c>
      <c r="C20" s="12" t="e">
        <f>'C завтраками| Bed and breakfast'!#REF!*0.9</f>
        <v>#REF!</v>
      </c>
    </row>
    <row r="21" spans="1:3" hidden="1">
      <c r="A21" s="16" t="s">
        <v>11</v>
      </c>
      <c r="B21" s="12"/>
      <c r="C21" s="12"/>
    </row>
    <row r="22" spans="1:3" hidden="1">
      <c r="A22" s="17" t="s">
        <v>12</v>
      </c>
      <c r="B22" s="12" t="e">
        <f>'C завтраками| Bed and breakfast'!#REF!*0.9</f>
        <v>#REF!</v>
      </c>
      <c r="C22" s="12" t="e">
        <f>'C завтраками| Bed and breakfast'!#REF!*0.9</f>
        <v>#REF!</v>
      </c>
    </row>
    <row r="23" spans="1:3" ht="17.25" customHeight="1">
      <c r="A23" s="27" t="s">
        <v>41</v>
      </c>
      <c r="B23" s="28"/>
      <c r="C23" s="28"/>
    </row>
    <row r="24" spans="1:3">
      <c r="A24" s="7" t="s">
        <v>3</v>
      </c>
      <c r="B24" s="104" t="e">
        <f t="shared" ref="B24:C24" si="0">B5</f>
        <v>#REF!</v>
      </c>
      <c r="C24" s="104" t="e">
        <f t="shared" si="0"/>
        <v>#REF!</v>
      </c>
    </row>
    <row r="25" spans="1:3" ht="20.25" customHeight="1">
      <c r="A25" s="7"/>
      <c r="B25" s="104" t="e">
        <f t="shared" ref="B25:C25" si="1">B6</f>
        <v>#REF!</v>
      </c>
      <c r="C25" s="104" t="e">
        <f t="shared" si="1"/>
        <v>#REF!</v>
      </c>
    </row>
    <row r="26" spans="1:3">
      <c r="A26" s="10" t="s">
        <v>4</v>
      </c>
    </row>
    <row r="27" spans="1:3">
      <c r="A27" s="10">
        <v>1</v>
      </c>
      <c r="B27" s="12" t="e">
        <f t="shared" ref="B27:C27" si="2">ROUNDUP(B8*0.9,)</f>
        <v>#REF!</v>
      </c>
      <c r="C27" s="12" t="e">
        <f t="shared" si="2"/>
        <v>#REF!</v>
      </c>
    </row>
    <row r="28" spans="1:3">
      <c r="A28" s="10">
        <v>2</v>
      </c>
      <c r="B28" s="10" t="e">
        <f t="shared" ref="B28:C28" si="3">ROUNDUP(B9*0.9,)</f>
        <v>#REF!</v>
      </c>
      <c r="C28" s="10" t="e">
        <f t="shared" si="3"/>
        <v>#REF!</v>
      </c>
    </row>
    <row r="29" spans="1:3">
      <c r="A29" s="10" t="s">
        <v>5</v>
      </c>
      <c r="B29" s="10"/>
      <c r="C29" s="10"/>
    </row>
    <row r="30" spans="1:3">
      <c r="A30" s="10">
        <v>1</v>
      </c>
      <c r="B30" s="10" t="e">
        <f t="shared" ref="B30:C30" si="4">ROUNDUP(B11*0.9,)</f>
        <v>#REF!</v>
      </c>
      <c r="C30" s="10" t="e">
        <f t="shared" si="4"/>
        <v>#REF!</v>
      </c>
    </row>
    <row r="31" spans="1:3">
      <c r="A31" s="10">
        <v>2</v>
      </c>
      <c r="B31" s="10" t="e">
        <f t="shared" ref="B31:C31" si="5">ROUNDUP(B12*0.9,)</f>
        <v>#REF!</v>
      </c>
      <c r="C31" s="10" t="e">
        <f t="shared" si="5"/>
        <v>#REF!</v>
      </c>
    </row>
    <row r="32" spans="1:3">
      <c r="A32" s="14" t="s">
        <v>7</v>
      </c>
      <c r="B32" s="10"/>
      <c r="C32" s="10"/>
    </row>
    <row r="33" spans="1:3">
      <c r="A33" s="10">
        <v>1</v>
      </c>
      <c r="B33" s="10" t="e">
        <f t="shared" ref="B33:C33" si="6">ROUNDUP(B14*0.9,)</f>
        <v>#REF!</v>
      </c>
      <c r="C33" s="10" t="e">
        <f t="shared" si="6"/>
        <v>#REF!</v>
      </c>
    </row>
    <row r="34" spans="1:3">
      <c r="A34" s="10">
        <v>2</v>
      </c>
      <c r="B34" s="10" t="e">
        <f t="shared" ref="B34:C34" si="7">ROUNDUP(B15*0.9,)</f>
        <v>#REF!</v>
      </c>
      <c r="C34" s="10" t="e">
        <f t="shared" si="7"/>
        <v>#REF!</v>
      </c>
    </row>
    <row r="35" spans="1:3">
      <c r="A35" s="15" t="s">
        <v>66</v>
      </c>
      <c r="B35" s="10"/>
      <c r="C35" s="10"/>
    </row>
    <row r="36" spans="1:3">
      <c r="A36" s="10">
        <v>1</v>
      </c>
      <c r="B36" s="10" t="e">
        <f t="shared" ref="B36:C36" si="8">ROUNDUP(B17*0.9,)</f>
        <v>#REF!</v>
      </c>
      <c r="C36" s="10" t="e">
        <f t="shared" si="8"/>
        <v>#REF!</v>
      </c>
    </row>
    <row r="37" spans="1:3">
      <c r="A37" s="10">
        <v>2</v>
      </c>
      <c r="B37" s="10" t="e">
        <f t="shared" ref="B37:C37" si="9">ROUNDUP(B18*0.9,)</f>
        <v>#REF!</v>
      </c>
      <c r="C37" s="10" t="e">
        <f t="shared" si="9"/>
        <v>#REF!</v>
      </c>
    </row>
    <row r="38" spans="1:3">
      <c r="A38" s="16" t="s">
        <v>9</v>
      </c>
      <c r="B38" s="10"/>
      <c r="C38" s="10"/>
    </row>
    <row r="39" spans="1:3">
      <c r="A39" s="17" t="s">
        <v>10</v>
      </c>
      <c r="B39" s="10" t="e">
        <f t="shared" ref="B39:C39" si="10">ROUNDUP(B20*0.9,)</f>
        <v>#REF!</v>
      </c>
      <c r="C39" s="10" t="e">
        <f t="shared" si="10"/>
        <v>#REF!</v>
      </c>
    </row>
    <row r="40" spans="1:3" hidden="1">
      <c r="A40" s="16" t="s">
        <v>11</v>
      </c>
    </row>
    <row r="41" spans="1:3" hidden="1">
      <c r="A41" s="17" t="s">
        <v>12</v>
      </c>
      <c r="B41" s="182" t="e">
        <f t="shared" ref="B41:C41" si="11">ROUNDUP(B22*0.9,)</f>
        <v>#REF!</v>
      </c>
      <c r="C41" s="182" t="e">
        <f t="shared" si="11"/>
        <v>#REF!</v>
      </c>
    </row>
    <row r="42" spans="1:3" ht="11.45" customHeight="1">
      <c r="A42" s="111"/>
    </row>
    <row r="43" spans="1:3" ht="12" customHeight="1"/>
    <row r="44" spans="1:3" ht="9.6" customHeight="1"/>
    <row r="45" spans="1:3" ht="11.45" customHeight="1">
      <c r="A45" s="4" t="s">
        <v>13</v>
      </c>
    </row>
    <row r="46" spans="1:3" ht="11.45" customHeight="1">
      <c r="A46" s="19" t="s">
        <v>14</v>
      </c>
    </row>
    <row r="47" spans="1:3" ht="11.45" customHeight="1">
      <c r="A47" s="19" t="s">
        <v>15</v>
      </c>
    </row>
    <row r="48" spans="1:3" ht="11.45" customHeight="1">
      <c r="A48" s="19" t="s">
        <v>16</v>
      </c>
    </row>
    <row r="49" spans="1:1" ht="11.45" customHeight="1">
      <c r="A49" s="20" t="s">
        <v>17</v>
      </c>
    </row>
    <row r="50" spans="1:1" ht="11.45" customHeight="1"/>
    <row r="51" spans="1:1">
      <c r="A51" s="21" t="s">
        <v>27</v>
      </c>
    </row>
    <row r="52" spans="1:1">
      <c r="A52" s="22" t="s">
        <v>28</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C55"/>
  <sheetViews>
    <sheetView zoomScale="110" zoomScaleNormal="110" workbookViewId="0">
      <selection activeCell="B5" sqref="B5"/>
    </sheetView>
  </sheetViews>
  <sheetFormatPr defaultColWidth="9.140625" defaultRowHeight="12"/>
  <cols>
    <col min="1" max="1" width="91.5703125" style="2" customWidth="1"/>
    <col min="2" max="3" width="9.140625" style="2" customWidth="1"/>
    <col min="4"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'C завтраками| Bed and breakfast'!#REF!*0.9</f>
        <v>#REF!</v>
      </c>
      <c r="C8" s="12" t="e">
        <f>'C завтраками| Bed and breakfast'!#REF!*0.9</f>
        <v>#REF!</v>
      </c>
    </row>
    <row r="9" spans="1:3">
      <c r="A9" s="10">
        <v>2</v>
      </c>
      <c r="B9" s="12" t="e">
        <f>'C завтраками| Bed and breakfast'!#REF!*0.9</f>
        <v>#REF!</v>
      </c>
      <c r="C9" s="12" t="e">
        <f>'C завтраками| Bed and breakfast'!#REF!*0.9</f>
        <v>#REF!</v>
      </c>
    </row>
    <row r="10" spans="1:3">
      <c r="A10" s="10" t="s">
        <v>5</v>
      </c>
      <c r="B10" s="12"/>
      <c r="C10" s="12"/>
    </row>
    <row r="11" spans="1:3">
      <c r="A11" s="10">
        <v>1</v>
      </c>
      <c r="B11" s="12" t="e">
        <f>'C завтраками| Bed and breakfast'!#REF!*0.9</f>
        <v>#REF!</v>
      </c>
      <c r="C11" s="12" t="e">
        <f>'C завтраками| Bed and breakfast'!#REF!*0.9</f>
        <v>#REF!</v>
      </c>
    </row>
    <row r="12" spans="1:3">
      <c r="A12" s="10">
        <v>2</v>
      </c>
      <c r="B12" s="12" t="e">
        <f>'C завтраками| Bed and breakfast'!#REF!*0.9</f>
        <v>#REF!</v>
      </c>
      <c r="C12" s="12" t="e">
        <f>'C завтраками| Bed and breakfast'!#REF!*0.9</f>
        <v>#REF!</v>
      </c>
    </row>
    <row r="13" spans="1:3">
      <c r="A13" s="14" t="s">
        <v>7</v>
      </c>
      <c r="B13" s="12"/>
      <c r="C13" s="12"/>
    </row>
    <row r="14" spans="1:3">
      <c r="A14" s="10">
        <v>1</v>
      </c>
      <c r="B14" s="12" t="e">
        <f>'C завтраками| Bed and breakfast'!#REF!*0.9</f>
        <v>#REF!</v>
      </c>
      <c r="C14" s="12" t="e">
        <f>'C завтраками| Bed and breakfast'!#REF!*0.9</f>
        <v>#REF!</v>
      </c>
    </row>
    <row r="15" spans="1:3">
      <c r="A15" s="10">
        <v>2</v>
      </c>
      <c r="B15" s="12" t="e">
        <f>'C завтраками| Bed and breakfast'!#REF!*0.9</f>
        <v>#REF!</v>
      </c>
      <c r="C15" s="12" t="e">
        <f>'C завтраками| Bed and breakfast'!#REF!*0.9</f>
        <v>#REF!</v>
      </c>
    </row>
    <row r="16" spans="1:3">
      <c r="A16" s="15" t="s">
        <v>66</v>
      </c>
      <c r="B16" s="12"/>
      <c r="C16" s="12"/>
    </row>
    <row r="17" spans="1:3">
      <c r="A17" s="10">
        <v>1</v>
      </c>
      <c r="B17" s="12" t="e">
        <f>'C завтраками| Bed and breakfast'!#REF!*0.9</f>
        <v>#REF!</v>
      </c>
      <c r="C17" s="12" t="e">
        <f>'C завтраками| Bed and breakfast'!#REF!*0.9</f>
        <v>#REF!</v>
      </c>
    </row>
    <row r="18" spans="1:3">
      <c r="A18" s="10">
        <v>2</v>
      </c>
      <c r="B18" s="12" t="e">
        <f>'C завтраками| Bed and breakfast'!#REF!*0.9</f>
        <v>#REF!</v>
      </c>
      <c r="C18" s="12" t="e">
        <f>'C завтраками| Bed and breakfast'!#REF!*0.9</f>
        <v>#REF!</v>
      </c>
    </row>
    <row r="19" spans="1:3">
      <c r="A19" s="16" t="s">
        <v>9</v>
      </c>
      <c r="B19" s="12"/>
      <c r="C19" s="12"/>
    </row>
    <row r="20" spans="1:3">
      <c r="A20" s="17" t="s">
        <v>10</v>
      </c>
      <c r="B20" s="12" t="e">
        <f>'C завтраками| Bed and breakfast'!#REF!*0.9</f>
        <v>#REF!</v>
      </c>
      <c r="C20" s="12" t="e">
        <f>'C завтраками| Bed and breakfast'!#REF!*0.9</f>
        <v>#REF!</v>
      </c>
    </row>
    <row r="21" spans="1:3" hidden="1">
      <c r="A21" s="16" t="s">
        <v>11</v>
      </c>
      <c r="B21" s="12"/>
      <c r="C21" s="12"/>
    </row>
    <row r="22" spans="1:3" hidden="1">
      <c r="A22" s="17" t="s">
        <v>12</v>
      </c>
      <c r="B22" s="12" t="e">
        <f>'C завтраками| Bed and breakfast'!#REF!*0.9</f>
        <v>#REF!</v>
      </c>
      <c r="C22" s="12" t="e">
        <f>'C завтраками| Bed and breakfast'!#REF!*0.9</f>
        <v>#REF!</v>
      </c>
    </row>
    <row r="23" spans="1:3" ht="17.25" customHeight="1">
      <c r="A23" s="27" t="s">
        <v>41</v>
      </c>
      <c r="B23" s="28"/>
      <c r="C23" s="28"/>
    </row>
    <row r="24" spans="1:3">
      <c r="A24" s="7" t="s">
        <v>3</v>
      </c>
      <c r="B24" s="104" t="e">
        <f t="shared" ref="B24:C24" si="0">B5</f>
        <v>#REF!</v>
      </c>
      <c r="C24" s="104" t="e">
        <f t="shared" si="0"/>
        <v>#REF!</v>
      </c>
    </row>
    <row r="25" spans="1:3" ht="20.25" customHeight="1">
      <c r="A25" s="7"/>
      <c r="B25" s="104" t="e">
        <f t="shared" ref="B25:C25" si="1">B6</f>
        <v>#REF!</v>
      </c>
      <c r="C25" s="104" t="e">
        <f t="shared" si="1"/>
        <v>#REF!</v>
      </c>
    </row>
    <row r="26" spans="1:3">
      <c r="A26" s="10" t="s">
        <v>4</v>
      </c>
    </row>
    <row r="27" spans="1:3">
      <c r="A27" s="10">
        <v>1</v>
      </c>
      <c r="B27" s="12" t="e">
        <f t="shared" ref="B27:C27" si="2">ROUNDUP(B8*0.87,)</f>
        <v>#REF!</v>
      </c>
      <c r="C27" s="12" t="e">
        <f t="shared" si="2"/>
        <v>#REF!</v>
      </c>
    </row>
    <row r="28" spans="1:3">
      <c r="A28" s="10">
        <v>2</v>
      </c>
      <c r="B28" s="10" t="e">
        <f t="shared" ref="B28:C28" si="3">ROUNDUP(B9*0.87,)</f>
        <v>#REF!</v>
      </c>
      <c r="C28" s="10" t="e">
        <f t="shared" si="3"/>
        <v>#REF!</v>
      </c>
    </row>
    <row r="29" spans="1:3">
      <c r="A29" s="10" t="s">
        <v>5</v>
      </c>
      <c r="B29" s="10"/>
      <c r="C29" s="10"/>
    </row>
    <row r="30" spans="1:3">
      <c r="A30" s="10">
        <v>1</v>
      </c>
      <c r="B30" s="10" t="e">
        <f t="shared" ref="B30:C30" si="4">ROUNDUP(B11*0.87,)</f>
        <v>#REF!</v>
      </c>
      <c r="C30" s="10" t="e">
        <f t="shared" si="4"/>
        <v>#REF!</v>
      </c>
    </row>
    <row r="31" spans="1:3">
      <c r="A31" s="10">
        <v>2</v>
      </c>
      <c r="B31" s="10" t="e">
        <f t="shared" ref="B31:C31" si="5">ROUNDUP(B12*0.87,)</f>
        <v>#REF!</v>
      </c>
      <c r="C31" s="10" t="e">
        <f t="shared" si="5"/>
        <v>#REF!</v>
      </c>
    </row>
    <row r="32" spans="1:3">
      <c r="A32" s="14" t="s">
        <v>7</v>
      </c>
      <c r="B32" s="10"/>
      <c r="C32" s="10"/>
    </row>
    <row r="33" spans="1:3">
      <c r="A33" s="10">
        <v>1</v>
      </c>
      <c r="B33" s="10" t="e">
        <f t="shared" ref="B33:C33" si="6">ROUNDUP(B14*0.87,)</f>
        <v>#REF!</v>
      </c>
      <c r="C33" s="10" t="e">
        <f t="shared" si="6"/>
        <v>#REF!</v>
      </c>
    </row>
    <row r="34" spans="1:3">
      <c r="A34" s="10">
        <v>2</v>
      </c>
      <c r="B34" s="10" t="e">
        <f t="shared" ref="B34:C34" si="7">ROUNDUP(B15*0.87,)</f>
        <v>#REF!</v>
      </c>
      <c r="C34" s="10" t="e">
        <f t="shared" si="7"/>
        <v>#REF!</v>
      </c>
    </row>
    <row r="35" spans="1:3">
      <c r="A35" s="15" t="s">
        <v>66</v>
      </c>
      <c r="B35" s="10"/>
      <c r="C35" s="10"/>
    </row>
    <row r="36" spans="1:3">
      <c r="A36" s="10">
        <v>1</v>
      </c>
      <c r="B36" s="10" t="e">
        <f t="shared" ref="B36:C36" si="8">ROUNDUP(B17*0.87,)</f>
        <v>#REF!</v>
      </c>
      <c r="C36" s="10" t="e">
        <f t="shared" si="8"/>
        <v>#REF!</v>
      </c>
    </row>
    <row r="37" spans="1:3">
      <c r="A37" s="10">
        <v>2</v>
      </c>
      <c r="B37" s="10" t="e">
        <f t="shared" ref="B37:C37" si="9">ROUNDUP(B18*0.87,)</f>
        <v>#REF!</v>
      </c>
      <c r="C37" s="10" t="e">
        <f t="shared" si="9"/>
        <v>#REF!</v>
      </c>
    </row>
    <row r="38" spans="1:3">
      <c r="A38" s="16" t="s">
        <v>9</v>
      </c>
      <c r="B38" s="10"/>
      <c r="C38" s="10"/>
    </row>
    <row r="39" spans="1:3">
      <c r="A39" s="17" t="s">
        <v>10</v>
      </c>
      <c r="B39" s="10" t="e">
        <f t="shared" ref="B39:C39" si="10">ROUNDUP(B20*0.87,)</f>
        <v>#REF!</v>
      </c>
      <c r="C39" s="10" t="e">
        <f t="shared" si="10"/>
        <v>#REF!</v>
      </c>
    </row>
    <row r="40" spans="1:3" hidden="1">
      <c r="A40" s="16" t="s">
        <v>11</v>
      </c>
      <c r="B40" s="12"/>
      <c r="C40" s="12"/>
    </row>
    <row r="41" spans="1:3" hidden="1">
      <c r="A41" s="17" t="s">
        <v>12</v>
      </c>
      <c r="B41" s="12" t="e">
        <f t="shared" ref="B41:C41" si="11">ROUNDUP(B22*0.87,)</f>
        <v>#REF!</v>
      </c>
      <c r="C41" s="12" t="e">
        <f t="shared" si="11"/>
        <v>#REF!</v>
      </c>
    </row>
    <row r="42" spans="1:3" ht="11.45" customHeight="1">
      <c r="A42" s="111"/>
    </row>
    <row r="43" spans="1:3" ht="12" customHeight="1"/>
    <row r="44" spans="1:3" ht="9.6" customHeight="1"/>
    <row r="45" spans="1:3" ht="11.45" customHeight="1">
      <c r="A45" s="4" t="s">
        <v>13</v>
      </c>
    </row>
    <row r="46" spans="1:3" ht="11.45" customHeight="1">
      <c r="A46" s="19" t="s">
        <v>14</v>
      </c>
    </row>
    <row r="47" spans="1:3" ht="11.45" customHeight="1">
      <c r="A47" s="19" t="s">
        <v>15</v>
      </c>
    </row>
    <row r="48" spans="1:3" ht="11.45" customHeight="1">
      <c r="A48" s="19" t="s">
        <v>16</v>
      </c>
    </row>
    <row r="49" spans="1:1" ht="11.45" customHeight="1">
      <c r="A49" s="20" t="s">
        <v>17</v>
      </c>
    </row>
    <row r="50" spans="1:1" ht="11.45" customHeight="1"/>
    <row r="51" spans="1:1">
      <c r="A51" s="21" t="s">
        <v>27</v>
      </c>
    </row>
    <row r="52" spans="1:1">
      <c r="A52" s="22" t="s">
        <v>28</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DN64"/>
  <sheetViews>
    <sheetView topLeftCell="A2" workbookViewId="0">
      <selection activeCell="B10" sqref="B10"/>
    </sheetView>
  </sheetViews>
  <sheetFormatPr defaultColWidth="8.7109375" defaultRowHeight="15"/>
  <cols>
    <col min="1" max="1" width="87.42578125" style="61" customWidth="1"/>
    <col min="2" max="3" width="8.7109375" style="61"/>
    <col min="4" max="10" width="8.7109375" style="222"/>
    <col min="11" max="14" width="8.7109375" style="61"/>
    <col min="15" max="24" width="8.7109375" style="222"/>
    <col min="25" max="16384" width="8.7109375" style="61"/>
  </cols>
  <sheetData>
    <row r="1" spans="1:118">
      <c r="A1" s="3" t="s">
        <v>0</v>
      </c>
    </row>
    <row r="2" spans="1:118">
      <c r="A2" s="122" t="s">
        <v>31</v>
      </c>
    </row>
    <row r="3" spans="1:118">
      <c r="A3" s="123" t="s">
        <v>2</v>
      </c>
    </row>
    <row r="4" spans="1:118" ht="25.5" customHeight="1">
      <c r="A4" s="7" t="s">
        <v>3</v>
      </c>
      <c r="B4" s="9">
        <f>'Отдыхай катай| COMIS'!B4</f>
        <v>46008</v>
      </c>
      <c r="C4" s="9">
        <f>'Отдыхай катай| COMIS'!C4</f>
        <v>46009</v>
      </c>
      <c r="D4" s="9">
        <f>'Отдыхай катай| COMIS'!D4</f>
        <v>46010</v>
      </c>
      <c r="E4" s="9">
        <f>'Отдыхай катай| COMIS'!E4</f>
        <v>46011</v>
      </c>
      <c r="F4" s="9">
        <f>'Отдыхай катай| COMIS'!F4</f>
        <v>46012</v>
      </c>
      <c r="G4" s="9">
        <f>'Отдыхай катай| COMIS'!G4</f>
        <v>46013</v>
      </c>
      <c r="H4" s="9">
        <f>'Отдыхай катай| COMIS'!H4</f>
        <v>46014</v>
      </c>
      <c r="I4" s="9">
        <f>'Отдыхай катай| COMIS'!I4</f>
        <v>46015</v>
      </c>
      <c r="J4" s="9">
        <f>'Отдыхай катай| COMIS'!J4</f>
        <v>46016</v>
      </c>
      <c r="K4" s="9">
        <f>'Отдыхай катай| COMIS'!K4</f>
        <v>46017</v>
      </c>
      <c r="L4" s="9">
        <f>'Отдыхай катай| COMIS'!L4</f>
        <v>46018</v>
      </c>
      <c r="M4" s="9">
        <f>'Отдыхай катай| COMIS'!M4</f>
        <v>46019</v>
      </c>
      <c r="N4" s="9">
        <f>'Отдыхай катай| COMIS'!N4</f>
        <v>46020</v>
      </c>
      <c r="O4" s="57">
        <f>'Отдыхай катай| COMIS'!O4</f>
        <v>46021</v>
      </c>
      <c r="P4" s="57">
        <f>'Отдыхай катай| COMIS'!P4</f>
        <v>46022</v>
      </c>
      <c r="Q4" s="57">
        <f>'Отдыхай катай| COMIS'!Q4</f>
        <v>46023</v>
      </c>
      <c r="R4" s="57">
        <f>'Отдыхай катай| COMIS'!R4</f>
        <v>46024</v>
      </c>
      <c r="S4" s="57">
        <f>'Отдыхай катай| COMIS'!S4</f>
        <v>46025</v>
      </c>
      <c r="T4" s="57">
        <f>'Отдыхай катай| COMIS'!T4</f>
        <v>46026</v>
      </c>
      <c r="U4" s="57">
        <f>'Отдыхай катай| COMIS'!U4</f>
        <v>46027</v>
      </c>
      <c r="V4" s="57">
        <f>'Отдыхай катай| COMIS'!V4</f>
        <v>46028</v>
      </c>
      <c r="W4" s="57">
        <f>'Отдыхай катай| COMIS'!W4</f>
        <v>46029</v>
      </c>
      <c r="X4" s="57">
        <f>'Отдыхай катай| COMIS'!X4</f>
        <v>46030</v>
      </c>
      <c r="Y4" s="9">
        <f>'Отдыхай катай| COMIS'!Y4</f>
        <v>46031</v>
      </c>
      <c r="Z4" s="9">
        <f>'Отдыхай катай| COMIS'!Z4</f>
        <v>46032</v>
      </c>
      <c r="AA4" s="9">
        <f>'Отдыхай катай| COMIS'!AA4</f>
        <v>46033</v>
      </c>
      <c r="AB4" s="9">
        <f>'Отдыхай катай| COMIS'!AB4</f>
        <v>46034</v>
      </c>
      <c r="AC4" s="9">
        <f>'Отдыхай катай| COMIS'!AC4</f>
        <v>46035</v>
      </c>
      <c r="AD4" s="9">
        <f>'Отдыхай катай| COMIS'!AD4</f>
        <v>46036</v>
      </c>
      <c r="AE4" s="9">
        <f>'Отдыхай катай| COMIS'!AE4</f>
        <v>46037</v>
      </c>
      <c r="AF4" s="9">
        <f>'Отдыхай катай| COMIS'!AF4</f>
        <v>46038</v>
      </c>
      <c r="AG4" s="9">
        <f>'Отдыхай катай| COMIS'!AG4</f>
        <v>46039</v>
      </c>
      <c r="AH4" s="9">
        <f>'Отдыхай катай| COMIS'!AH4</f>
        <v>46040</v>
      </c>
      <c r="AI4" s="9">
        <f>'Отдыхай катай| COMIS'!AI4</f>
        <v>46041</v>
      </c>
      <c r="AJ4" s="9">
        <f>'Отдыхай катай| COMIS'!AJ4</f>
        <v>46042</v>
      </c>
      <c r="AK4" s="9">
        <f>'Отдыхай катай| COMIS'!AK4</f>
        <v>46043</v>
      </c>
      <c r="AL4" s="9">
        <f>'Отдыхай катай| COMIS'!AL4</f>
        <v>46044</v>
      </c>
      <c r="AM4" s="9">
        <f>'Отдыхай катай| COMIS'!AM4</f>
        <v>46045</v>
      </c>
      <c r="AN4" s="9">
        <f>'Отдыхай катай| COMIS'!AN4</f>
        <v>46046</v>
      </c>
      <c r="AO4" s="9">
        <f>'Отдыхай катай| COMIS'!AO4</f>
        <v>46047</v>
      </c>
      <c r="AP4" s="9">
        <f>'Отдыхай катай| COMIS'!AP4</f>
        <v>46048</v>
      </c>
      <c r="AQ4" s="9">
        <f>'Отдыхай катай| COMIS'!AQ4</f>
        <v>46049</v>
      </c>
      <c r="AR4" s="9">
        <f>'Отдыхай катай| COMIS'!AR4</f>
        <v>46050</v>
      </c>
      <c r="AS4" s="9">
        <f>'Отдыхай катай| COMIS'!AS4</f>
        <v>46051</v>
      </c>
      <c r="AT4" s="9">
        <f>'Отдыхай катай| COMIS'!AT4</f>
        <v>46052</v>
      </c>
      <c r="AU4" s="9">
        <f>'Отдыхай катай| COMIS'!AU4</f>
        <v>46053</v>
      </c>
      <c r="AV4" s="9">
        <f>'Отдыхай катай| COMIS'!AV4</f>
        <v>46054</v>
      </c>
      <c r="AW4" s="9">
        <f>'Отдыхай катай| COMIS'!AW4</f>
        <v>46055</v>
      </c>
      <c r="AX4" s="9">
        <f>'Отдыхай катай| COMIS'!AX4</f>
        <v>46056</v>
      </c>
      <c r="AY4" s="9">
        <f>'Отдыхай катай| COMIS'!AY4</f>
        <v>46057</v>
      </c>
      <c r="AZ4" s="9">
        <f>'Отдыхай катай| COMIS'!AZ4</f>
        <v>46058</v>
      </c>
      <c r="BA4" s="9">
        <f>'Отдыхай катай| COMIS'!BA4</f>
        <v>46059</v>
      </c>
      <c r="BB4" s="9">
        <f>'Отдыхай катай| COMIS'!BB4</f>
        <v>46060</v>
      </c>
      <c r="BC4" s="9">
        <f>'Отдыхай катай| COMIS'!BC4</f>
        <v>46061</v>
      </c>
      <c r="BD4" s="9">
        <f>'Отдыхай катай| COMIS'!BD4</f>
        <v>46062</v>
      </c>
      <c r="BE4" s="9">
        <f>'Отдыхай катай| COMIS'!BE4</f>
        <v>46063</v>
      </c>
      <c r="BF4" s="9">
        <f>'Отдыхай катай| COMIS'!BF4</f>
        <v>46064</v>
      </c>
      <c r="BG4" s="9">
        <f>'Отдыхай катай| COMIS'!BG4</f>
        <v>46065</v>
      </c>
      <c r="BH4" s="9">
        <f>'Отдыхай катай| COMIS'!BH4</f>
        <v>46066</v>
      </c>
      <c r="BI4" s="9">
        <f>'Отдыхай катай| COMIS'!BI4</f>
        <v>46067</v>
      </c>
      <c r="BJ4" s="9">
        <f>'Отдыхай катай| COMIS'!BJ4</f>
        <v>46068</v>
      </c>
      <c r="BK4" s="9">
        <f>'Отдыхай катай| COMIS'!BK4</f>
        <v>46069</v>
      </c>
      <c r="BL4" s="9">
        <f>'Отдыхай катай| COMIS'!BL4</f>
        <v>46070</v>
      </c>
      <c r="BM4" s="9">
        <f>'Отдыхай катай| COMIS'!BM4</f>
        <v>46071</v>
      </c>
      <c r="BN4" s="9">
        <f>'Отдыхай катай| COMIS'!BN4</f>
        <v>46072</v>
      </c>
      <c r="BO4" s="9">
        <f>'Отдыхай катай| COMIS'!BO4</f>
        <v>46073</v>
      </c>
      <c r="BP4" s="9">
        <f>'Отдыхай катай| COMIS'!BP4</f>
        <v>46074</v>
      </c>
      <c r="BQ4" s="9">
        <f>'Отдыхай катай| COMIS'!BQ4</f>
        <v>46075</v>
      </c>
      <c r="BR4" s="9">
        <f>'Отдыхай катай| COMIS'!BR4</f>
        <v>46076</v>
      </c>
      <c r="BS4" s="9">
        <f>'Отдыхай катай| COMIS'!BS4</f>
        <v>46077</v>
      </c>
      <c r="BT4" s="9">
        <f>'Отдыхай катай| COMIS'!BT4</f>
        <v>46078</v>
      </c>
      <c r="BU4" s="9">
        <f>'Отдыхай катай| COMIS'!BU4</f>
        <v>46079</v>
      </c>
      <c r="BV4" s="9">
        <f>'Отдыхай катай| COMIS'!BV4</f>
        <v>46080</v>
      </c>
      <c r="BW4" s="9">
        <f>'Отдыхай катай| COMIS'!BW4</f>
        <v>46081</v>
      </c>
      <c r="BX4" s="9">
        <f>'Отдыхай катай| COMIS'!BX4</f>
        <v>46082</v>
      </c>
      <c r="BY4" s="9">
        <f>'Отдыхай катай| COMIS'!BY4</f>
        <v>46083</v>
      </c>
      <c r="BZ4" s="9">
        <f>'Отдыхай катай| COMIS'!BZ4</f>
        <v>46084</v>
      </c>
      <c r="CA4" s="9">
        <f>'Отдыхай катай| COMIS'!CA4</f>
        <v>46085</v>
      </c>
      <c r="CB4" s="9">
        <f>'Отдыхай катай| COMIS'!CB4</f>
        <v>46086</v>
      </c>
      <c r="CC4" s="9">
        <f>'Отдыхай катай| COMIS'!CC4</f>
        <v>46087</v>
      </c>
      <c r="CD4" s="9">
        <f>'Отдыхай катай| COMIS'!CD4</f>
        <v>46088</v>
      </c>
      <c r="CE4" s="9">
        <f>'Отдыхай катай| COMIS'!CE4</f>
        <v>46089</v>
      </c>
      <c r="CF4" s="9">
        <f>'Отдыхай катай| COMIS'!CF4</f>
        <v>46090</v>
      </c>
      <c r="CG4" s="9">
        <f>'Отдыхай катай| COMIS'!CG4</f>
        <v>46091</v>
      </c>
      <c r="CH4" s="9">
        <f>'Отдыхай катай| COMIS'!CH4</f>
        <v>46092</v>
      </c>
      <c r="CI4" s="9">
        <f>'Отдыхай катай| COMIS'!CI4</f>
        <v>46093</v>
      </c>
      <c r="CJ4" s="9">
        <f>'Отдыхай катай| COMIS'!CJ4</f>
        <v>46094</v>
      </c>
      <c r="CK4" s="9">
        <f>'Отдыхай катай| COMIS'!CK4</f>
        <v>46095</v>
      </c>
      <c r="CL4" s="9">
        <f>'Отдыхай катай| COMIS'!CL4</f>
        <v>46096</v>
      </c>
      <c r="CM4" s="9">
        <f>'Отдыхай катай| COMIS'!CM4</f>
        <v>46097</v>
      </c>
      <c r="CN4" s="9">
        <f>'Отдыхай катай| COMIS'!CN4</f>
        <v>46098</v>
      </c>
      <c r="CO4" s="9">
        <f>'Отдыхай катай| COMIS'!CO4</f>
        <v>46099</v>
      </c>
      <c r="CP4" s="9">
        <f>'Отдыхай катай| COMIS'!CP4</f>
        <v>46100</v>
      </c>
      <c r="CQ4" s="9">
        <f>'Отдыхай катай| COMIS'!CQ4</f>
        <v>46101</v>
      </c>
      <c r="CR4" s="9">
        <f>'Отдыхай катай| COMIS'!CR4</f>
        <v>46102</v>
      </c>
      <c r="CS4" s="9">
        <f>'Отдыхай катай| COMIS'!CS4</f>
        <v>46103</v>
      </c>
      <c r="CT4" s="9">
        <f>'Отдыхай катай| COMIS'!CT4</f>
        <v>46104</v>
      </c>
      <c r="CU4" s="9">
        <f>'Отдыхай катай| COMIS'!CU4</f>
        <v>46105</v>
      </c>
      <c r="CV4" s="9">
        <f>'Отдыхай катай| COMIS'!CV4</f>
        <v>46106</v>
      </c>
      <c r="CW4" s="9">
        <f>'Отдыхай катай| COMIS'!CW4</f>
        <v>46107</v>
      </c>
      <c r="CX4" s="9">
        <f>'Отдыхай катай| COMIS'!CX4</f>
        <v>46108</v>
      </c>
      <c r="CY4" s="9">
        <f>'Отдыхай катай| COMIS'!CY4</f>
        <v>46109</v>
      </c>
      <c r="CZ4" s="9">
        <f>'Отдыхай катай| COMIS'!CZ4</f>
        <v>46110</v>
      </c>
      <c r="DA4" s="9">
        <f>'Отдыхай катай| COMIS'!DA4</f>
        <v>46111</v>
      </c>
      <c r="DB4" s="9">
        <f>'Отдыхай катай| COMIS'!DB4</f>
        <v>46112</v>
      </c>
      <c r="DC4" s="9">
        <f>'Отдыхай катай| COMIS'!DC4</f>
        <v>46113</v>
      </c>
      <c r="DD4" s="9">
        <f>'Отдыхай катай| COMIS'!DD4</f>
        <v>46114</v>
      </c>
      <c r="DE4" s="9">
        <f>'Отдыхай катай| COMIS'!DE4</f>
        <v>46115</v>
      </c>
      <c r="DF4" s="9">
        <f>'Отдыхай катай| COMIS'!DF4</f>
        <v>46116</v>
      </c>
      <c r="DG4" s="9">
        <f>'Отдыхай катай| COMIS'!DG4</f>
        <v>46117</v>
      </c>
      <c r="DH4" s="9">
        <f>'Отдыхай катай| COMIS'!DH4</f>
        <v>46118</v>
      </c>
      <c r="DI4" s="9">
        <f>'Отдыхай катай| COMIS'!DI4</f>
        <v>46119</v>
      </c>
      <c r="DJ4" s="9">
        <f>'Отдыхай катай| COMIS'!DJ4</f>
        <v>46120</v>
      </c>
      <c r="DK4" s="9">
        <f>'Отдыхай катай| COMIS'!DK4</f>
        <v>46121</v>
      </c>
      <c r="DL4" s="9">
        <f>'Отдыхай катай| COMIS'!DL4</f>
        <v>46122</v>
      </c>
      <c r="DM4" s="9">
        <f>'Отдыхай катай| COMIS'!DM4</f>
        <v>46123</v>
      </c>
      <c r="DN4" s="9">
        <f>'Отдыхай катай| COMIS'!DN4</f>
        <v>46124</v>
      </c>
    </row>
    <row r="5" spans="1:118" ht="25.5" customHeight="1">
      <c r="A5" s="7"/>
      <c r="B5" s="9">
        <f>'Отдыхай катай| COMIS'!B5</f>
        <v>46008</v>
      </c>
      <c r="C5" s="9">
        <f>'Отдыхай катай| COMIS'!C5</f>
        <v>46009</v>
      </c>
      <c r="D5" s="9">
        <f>'Отдыхай катай| COMIS'!D5</f>
        <v>46010</v>
      </c>
      <c r="E5" s="9">
        <f>'Отдыхай катай| COMIS'!E5</f>
        <v>46011</v>
      </c>
      <c r="F5" s="9">
        <f>'Отдыхай катай| COMIS'!F5</f>
        <v>46012</v>
      </c>
      <c r="G5" s="9">
        <f>'Отдыхай катай| COMIS'!G5</f>
        <v>46013</v>
      </c>
      <c r="H5" s="9">
        <f>'Отдыхай катай| COMIS'!H5</f>
        <v>46014</v>
      </c>
      <c r="I5" s="9">
        <f>'Отдыхай катай| COMIS'!I5</f>
        <v>46015</v>
      </c>
      <c r="J5" s="9">
        <f>'Отдыхай катай| COMIS'!J5</f>
        <v>46016</v>
      </c>
      <c r="K5" s="9">
        <f>'Отдыхай катай| COMIS'!K5</f>
        <v>46017</v>
      </c>
      <c r="L5" s="9">
        <f>'Отдыхай катай| COMIS'!L5</f>
        <v>46018</v>
      </c>
      <c r="M5" s="9">
        <f>'Отдыхай катай| COMIS'!M5</f>
        <v>46019</v>
      </c>
      <c r="N5" s="9">
        <f>'Отдыхай катай| COMIS'!N5</f>
        <v>46020</v>
      </c>
      <c r="O5" s="57">
        <f>'Отдыхай катай| COMIS'!O5</f>
        <v>46021</v>
      </c>
      <c r="P5" s="57">
        <f>'Отдыхай катай| COMIS'!P5</f>
        <v>46022</v>
      </c>
      <c r="Q5" s="57">
        <f>'Отдыхай катай| COMIS'!Q5</f>
        <v>46023</v>
      </c>
      <c r="R5" s="57">
        <f>'Отдыхай катай| COMIS'!R5</f>
        <v>46024</v>
      </c>
      <c r="S5" s="57">
        <f>'Отдыхай катай| COMIS'!S5</f>
        <v>46025</v>
      </c>
      <c r="T5" s="57">
        <f>'Отдыхай катай| COMIS'!T5</f>
        <v>46026</v>
      </c>
      <c r="U5" s="57">
        <f>'Отдыхай катай| COMIS'!U5</f>
        <v>46027</v>
      </c>
      <c r="V5" s="57">
        <f>'Отдыхай катай| COMIS'!V5</f>
        <v>46028</v>
      </c>
      <c r="W5" s="57">
        <f>'Отдыхай катай| COMIS'!W5</f>
        <v>46029</v>
      </c>
      <c r="X5" s="57">
        <f>'Отдыхай катай| COMIS'!X5</f>
        <v>46030</v>
      </c>
      <c r="Y5" s="9">
        <f>'Отдыхай катай| COMIS'!Y5</f>
        <v>46031</v>
      </c>
      <c r="Z5" s="9">
        <f>'Отдыхай катай| COMIS'!Z5</f>
        <v>46032</v>
      </c>
      <c r="AA5" s="9">
        <f>'Отдыхай катай| COMIS'!AA5</f>
        <v>46033</v>
      </c>
      <c r="AB5" s="9">
        <f>'Отдыхай катай| COMIS'!AB5</f>
        <v>46034</v>
      </c>
      <c r="AC5" s="9">
        <f>'Отдыхай катай| COMIS'!AC5</f>
        <v>46035</v>
      </c>
      <c r="AD5" s="9">
        <f>'Отдыхай катай| COMIS'!AD5</f>
        <v>46036</v>
      </c>
      <c r="AE5" s="9">
        <f>'Отдыхай катай| COMIS'!AE5</f>
        <v>46037</v>
      </c>
      <c r="AF5" s="9">
        <f>'Отдыхай катай| COMIS'!AF5</f>
        <v>46038</v>
      </c>
      <c r="AG5" s="9">
        <f>'Отдыхай катай| COMIS'!AG5</f>
        <v>46039</v>
      </c>
      <c r="AH5" s="9">
        <f>'Отдыхай катай| COMIS'!AH5</f>
        <v>46040</v>
      </c>
      <c r="AI5" s="9">
        <f>'Отдыхай катай| COMIS'!AI5</f>
        <v>46041</v>
      </c>
      <c r="AJ5" s="9">
        <f>'Отдыхай катай| COMIS'!AJ5</f>
        <v>46042</v>
      </c>
      <c r="AK5" s="9">
        <f>'Отдыхай катай| COMIS'!AK5</f>
        <v>46043</v>
      </c>
      <c r="AL5" s="9">
        <f>'Отдыхай катай| COMIS'!AL5</f>
        <v>46044</v>
      </c>
      <c r="AM5" s="9">
        <f>'Отдыхай катай| COMIS'!AM5</f>
        <v>46045</v>
      </c>
      <c r="AN5" s="9">
        <f>'Отдыхай катай| COMIS'!AN5</f>
        <v>46046</v>
      </c>
      <c r="AO5" s="9">
        <f>'Отдыхай катай| COMIS'!AO5</f>
        <v>46047</v>
      </c>
      <c r="AP5" s="9">
        <f>'Отдыхай катай| COMIS'!AP5</f>
        <v>46048</v>
      </c>
      <c r="AQ5" s="9">
        <f>'Отдыхай катай| COMIS'!AQ5</f>
        <v>46049</v>
      </c>
      <c r="AR5" s="9">
        <f>'Отдыхай катай| COMIS'!AR5</f>
        <v>46050</v>
      </c>
      <c r="AS5" s="9">
        <f>'Отдыхай катай| COMIS'!AS5</f>
        <v>46051</v>
      </c>
      <c r="AT5" s="9">
        <f>'Отдыхай катай| COMIS'!AT5</f>
        <v>46052</v>
      </c>
      <c r="AU5" s="9">
        <f>'Отдыхай катай| COMIS'!AU5</f>
        <v>46053</v>
      </c>
      <c r="AV5" s="9">
        <f>'Отдыхай катай| COMIS'!AV5</f>
        <v>46054</v>
      </c>
      <c r="AW5" s="9">
        <f>'Отдыхай катай| COMIS'!AW5</f>
        <v>46055</v>
      </c>
      <c r="AX5" s="9">
        <f>'Отдыхай катай| COMIS'!AX5</f>
        <v>46056</v>
      </c>
      <c r="AY5" s="9">
        <f>'Отдыхай катай| COMIS'!AY5</f>
        <v>46057</v>
      </c>
      <c r="AZ5" s="9">
        <f>'Отдыхай катай| COMIS'!AZ5</f>
        <v>46058</v>
      </c>
      <c r="BA5" s="9">
        <f>'Отдыхай катай| COMIS'!BA5</f>
        <v>46059</v>
      </c>
      <c r="BB5" s="9">
        <f>'Отдыхай катай| COMIS'!BB5</f>
        <v>46060</v>
      </c>
      <c r="BC5" s="9">
        <f>'Отдыхай катай| COMIS'!BC5</f>
        <v>46061</v>
      </c>
      <c r="BD5" s="9">
        <f>'Отдыхай катай| COMIS'!BD5</f>
        <v>46062</v>
      </c>
      <c r="BE5" s="9">
        <f>'Отдыхай катай| COMIS'!BE5</f>
        <v>46063</v>
      </c>
      <c r="BF5" s="9">
        <f>'Отдыхай катай| COMIS'!BF5</f>
        <v>46064</v>
      </c>
      <c r="BG5" s="9">
        <f>'Отдыхай катай| COMIS'!BG5</f>
        <v>46065</v>
      </c>
      <c r="BH5" s="9">
        <f>'Отдыхай катай| COMIS'!BH5</f>
        <v>46066</v>
      </c>
      <c r="BI5" s="9">
        <f>'Отдыхай катай| COMIS'!BI5</f>
        <v>46067</v>
      </c>
      <c r="BJ5" s="9">
        <f>'Отдыхай катай| COMIS'!BJ5</f>
        <v>46068</v>
      </c>
      <c r="BK5" s="9">
        <f>'Отдыхай катай| COMIS'!BK5</f>
        <v>46069</v>
      </c>
      <c r="BL5" s="9">
        <f>'Отдыхай катай| COMIS'!BL5</f>
        <v>46070</v>
      </c>
      <c r="BM5" s="9">
        <f>'Отдыхай катай| COMIS'!BM5</f>
        <v>46071</v>
      </c>
      <c r="BN5" s="9">
        <f>'Отдыхай катай| COMIS'!BN5</f>
        <v>46072</v>
      </c>
      <c r="BO5" s="9">
        <f>'Отдыхай катай| COMIS'!BO5</f>
        <v>46073</v>
      </c>
      <c r="BP5" s="9">
        <f>'Отдыхай катай| COMIS'!BP5</f>
        <v>46074</v>
      </c>
      <c r="BQ5" s="9">
        <f>'Отдыхай катай| COMIS'!BQ5</f>
        <v>46075</v>
      </c>
      <c r="BR5" s="9">
        <f>'Отдыхай катай| COMIS'!BR5</f>
        <v>46076</v>
      </c>
      <c r="BS5" s="9">
        <f>'Отдыхай катай| COMIS'!BS5</f>
        <v>46077</v>
      </c>
      <c r="BT5" s="9">
        <f>'Отдыхай катай| COMIS'!BT5</f>
        <v>46078</v>
      </c>
      <c r="BU5" s="9">
        <f>'Отдыхай катай| COMIS'!BU5</f>
        <v>46079</v>
      </c>
      <c r="BV5" s="9">
        <f>'Отдыхай катай| COMIS'!BV5</f>
        <v>46080</v>
      </c>
      <c r="BW5" s="9">
        <f>'Отдыхай катай| COMIS'!BW5</f>
        <v>46081</v>
      </c>
      <c r="BX5" s="9">
        <f>'Отдыхай катай| COMIS'!BX5</f>
        <v>46082</v>
      </c>
      <c r="BY5" s="9">
        <f>'Отдыхай катай| COMIS'!BY5</f>
        <v>46083</v>
      </c>
      <c r="BZ5" s="9">
        <f>'Отдыхай катай| COMIS'!BZ5</f>
        <v>46084</v>
      </c>
      <c r="CA5" s="9">
        <f>'Отдыхай катай| COMIS'!CA5</f>
        <v>46085</v>
      </c>
      <c r="CB5" s="9">
        <f>'Отдыхай катай| COMIS'!CB5</f>
        <v>46086</v>
      </c>
      <c r="CC5" s="9">
        <f>'Отдыхай катай| COMIS'!CC5</f>
        <v>46087</v>
      </c>
      <c r="CD5" s="9">
        <f>'Отдыхай катай| COMIS'!CD5</f>
        <v>46088</v>
      </c>
      <c r="CE5" s="9">
        <f>'Отдыхай катай| COMIS'!CE5</f>
        <v>46089</v>
      </c>
      <c r="CF5" s="9">
        <f>'Отдыхай катай| COMIS'!CF5</f>
        <v>46090</v>
      </c>
      <c r="CG5" s="9">
        <f>'Отдыхай катай| COMIS'!CG5</f>
        <v>46091</v>
      </c>
      <c r="CH5" s="9">
        <f>'Отдыхай катай| COMIS'!CH5</f>
        <v>46092</v>
      </c>
      <c r="CI5" s="9">
        <f>'Отдыхай катай| COMIS'!CI5</f>
        <v>46093</v>
      </c>
      <c r="CJ5" s="9">
        <f>'Отдыхай катай| COMIS'!CJ5</f>
        <v>46094</v>
      </c>
      <c r="CK5" s="9">
        <f>'Отдыхай катай| COMIS'!CK5</f>
        <v>46095</v>
      </c>
      <c r="CL5" s="9">
        <f>'Отдыхай катай| COMIS'!CL5</f>
        <v>46096</v>
      </c>
      <c r="CM5" s="9">
        <f>'Отдыхай катай| COMIS'!CM5</f>
        <v>46097</v>
      </c>
      <c r="CN5" s="9">
        <f>'Отдыхай катай| COMIS'!CN5</f>
        <v>46098</v>
      </c>
      <c r="CO5" s="9">
        <f>'Отдыхай катай| COMIS'!CO5</f>
        <v>46099</v>
      </c>
      <c r="CP5" s="9">
        <f>'Отдыхай катай| COMIS'!CP5</f>
        <v>46100</v>
      </c>
      <c r="CQ5" s="9">
        <f>'Отдыхай катай| COMIS'!CQ5</f>
        <v>46101</v>
      </c>
      <c r="CR5" s="9">
        <f>'Отдыхай катай| COMIS'!CR5</f>
        <v>46102</v>
      </c>
      <c r="CS5" s="9">
        <f>'Отдыхай катай| COMIS'!CS5</f>
        <v>46103</v>
      </c>
      <c r="CT5" s="9">
        <f>'Отдыхай катай| COMIS'!CT5</f>
        <v>46104</v>
      </c>
      <c r="CU5" s="9">
        <f>'Отдыхай катай| COMIS'!CU5</f>
        <v>46105</v>
      </c>
      <c r="CV5" s="9">
        <f>'Отдыхай катай| COMIS'!CV5</f>
        <v>46106</v>
      </c>
      <c r="CW5" s="9">
        <f>'Отдыхай катай| COMIS'!CW5</f>
        <v>46107</v>
      </c>
      <c r="CX5" s="9">
        <f>'Отдыхай катай| COMIS'!CX5</f>
        <v>46108</v>
      </c>
      <c r="CY5" s="9">
        <f>'Отдыхай катай| COMIS'!CY5</f>
        <v>46109</v>
      </c>
      <c r="CZ5" s="9">
        <f>'Отдыхай катай| COMIS'!CZ5</f>
        <v>46110</v>
      </c>
      <c r="DA5" s="9">
        <f>'Отдыхай катай| COMIS'!DA5</f>
        <v>46111</v>
      </c>
      <c r="DB5" s="9">
        <f>'Отдыхай катай| COMIS'!DB5</f>
        <v>46112</v>
      </c>
      <c r="DC5" s="9">
        <f>'Отдыхай катай| COMIS'!DC5</f>
        <v>46113</v>
      </c>
      <c r="DD5" s="9">
        <f>'Отдыхай катай| COMIS'!DD5</f>
        <v>46114</v>
      </c>
      <c r="DE5" s="9">
        <f>'Отдыхай катай| COMIS'!DE5</f>
        <v>46115</v>
      </c>
      <c r="DF5" s="9">
        <f>'Отдыхай катай| COMIS'!DF5</f>
        <v>46116</v>
      </c>
      <c r="DG5" s="9">
        <f>'Отдыхай катай| COMIS'!DG5</f>
        <v>46117</v>
      </c>
      <c r="DH5" s="9">
        <f>'Отдыхай катай| COMIS'!DH5</f>
        <v>46118</v>
      </c>
      <c r="DI5" s="9">
        <f>'Отдыхай катай| COMIS'!DI5</f>
        <v>46119</v>
      </c>
      <c r="DJ5" s="9">
        <f>'Отдыхай катай| COMIS'!DJ5</f>
        <v>46120</v>
      </c>
      <c r="DK5" s="9">
        <f>'Отдыхай катай| COMIS'!DK5</f>
        <v>46121</v>
      </c>
      <c r="DL5" s="9">
        <f>'Отдыхай катай| COMIS'!DL5</f>
        <v>46122</v>
      </c>
      <c r="DM5" s="9">
        <f>'Отдыхай катай| COMIS'!DM5</f>
        <v>46123</v>
      </c>
      <c r="DN5" s="9">
        <f>'Отдыхай катай| COMIS'!DN5</f>
        <v>46124</v>
      </c>
    </row>
    <row r="6" spans="1:118">
      <c r="A6" s="64" t="s">
        <v>4</v>
      </c>
      <c r="B6" s="65"/>
      <c r="C6" s="65"/>
      <c r="D6" s="65"/>
      <c r="E6" s="65"/>
      <c r="F6" s="65"/>
      <c r="G6" s="65"/>
      <c r="H6" s="65"/>
      <c r="I6" s="65"/>
      <c r="J6" s="65"/>
      <c r="K6" s="65"/>
      <c r="L6" s="65"/>
      <c r="M6" s="65"/>
      <c r="N6" s="65"/>
      <c r="O6" s="236"/>
      <c r="P6" s="236"/>
      <c r="Q6" s="236"/>
      <c r="R6" s="236"/>
      <c r="S6" s="236"/>
      <c r="T6" s="236"/>
      <c r="U6" s="236"/>
      <c r="V6" s="236"/>
      <c r="W6" s="236"/>
      <c r="X6" s="236"/>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row>
    <row r="7" spans="1:118">
      <c r="A7" s="64">
        <v>1</v>
      </c>
      <c r="B7" s="85">
        <f>'Отдыхай катай| COMIS'!B7</f>
        <v>6300</v>
      </c>
      <c r="C7" s="85">
        <f>'Отдыхай катай| COMIS'!C7</f>
        <v>6300</v>
      </c>
      <c r="D7" s="85">
        <f>'Отдыхай катай| COMIS'!D7</f>
        <v>6570</v>
      </c>
      <c r="E7" s="85">
        <f>'Отдыхай катай| COMIS'!E7</f>
        <v>6570</v>
      </c>
      <c r="F7" s="85">
        <f>'Отдыхай катай| COMIS'!F7</f>
        <v>8460</v>
      </c>
      <c r="G7" s="85">
        <f>'Отдыхай катай| COMIS'!G7</f>
        <v>8460</v>
      </c>
      <c r="H7" s="85">
        <f>'Отдыхай катай| COMIS'!H7</f>
        <v>8460</v>
      </c>
      <c r="I7" s="85">
        <f>'Отдыхай катай| COMIS'!I7</f>
        <v>9630</v>
      </c>
      <c r="J7" s="85">
        <f>'Отдыхай катай| COMIS'!J7</f>
        <v>9630</v>
      </c>
      <c r="K7" s="85">
        <f>'Отдыхай катай| COMIS'!K7</f>
        <v>10890</v>
      </c>
      <c r="L7" s="85">
        <f>'Отдыхай катай| COMIS'!L7</f>
        <v>13230</v>
      </c>
      <c r="M7" s="85">
        <f>'Отдыхай катай| COMIS'!M7</f>
        <v>11250</v>
      </c>
      <c r="N7" s="85">
        <f>'Отдыхай катай| COMIS'!N7</f>
        <v>18810</v>
      </c>
      <c r="O7" s="237">
        <f>'Отдыхай катай| COMIS'!O7</f>
        <v>23130</v>
      </c>
      <c r="P7" s="237">
        <f>'Отдыхай катай| COMIS'!P7</f>
        <v>30150</v>
      </c>
      <c r="Q7" s="237">
        <f>'Отдыхай катай| COMIS'!Q7</f>
        <v>30150</v>
      </c>
      <c r="R7" s="237">
        <f>'Отдыхай катай| COMIS'!R7</f>
        <v>28980</v>
      </c>
      <c r="S7" s="237">
        <f>'Отдыхай катай| COMIS'!S7</f>
        <v>28980</v>
      </c>
      <c r="T7" s="237">
        <f>'Отдыхай катай| COMIS'!T7</f>
        <v>32400</v>
      </c>
      <c r="U7" s="237">
        <f>'Отдыхай катай| COMIS'!U7</f>
        <v>32400</v>
      </c>
      <c r="V7" s="237">
        <f>'Отдыхай катай| COMIS'!V7</f>
        <v>31050</v>
      </c>
      <c r="W7" s="237">
        <f>'Отдыхай катай| COMIS'!W7</f>
        <v>31050</v>
      </c>
      <c r="X7" s="237">
        <f>'Отдыхай катай| COMIS'!X7</f>
        <v>27810</v>
      </c>
      <c r="Y7" s="85">
        <f>'Отдыхай катай| COMIS'!Y7</f>
        <v>21105</v>
      </c>
      <c r="Z7" s="85">
        <f>'Отдыхай катай| COMIS'!Z7</f>
        <v>15705</v>
      </c>
      <c r="AA7" s="85">
        <f>'Отдыхай катай| COMIS'!AA7</f>
        <v>15075</v>
      </c>
      <c r="AB7" s="85">
        <f>'Отдыхай катай| COMIS'!AB7</f>
        <v>15075</v>
      </c>
      <c r="AC7" s="85">
        <f>'Отдыхай катай| COMIS'!AC7</f>
        <v>15075</v>
      </c>
      <c r="AD7" s="85">
        <f>'Отдыхай катай| COMIS'!AD7</f>
        <v>14445</v>
      </c>
      <c r="AE7" s="85">
        <f>'Отдыхай катай| COMIS'!AE7</f>
        <v>14445</v>
      </c>
      <c r="AF7" s="85">
        <f>'Отдыхай катай| COMIS'!AF7</f>
        <v>12105</v>
      </c>
      <c r="AG7" s="85">
        <f>'Отдыхай катай| COMIS'!AG7</f>
        <v>12105</v>
      </c>
      <c r="AH7" s="85">
        <f>'Отдыхай катай| COMIS'!AH7</f>
        <v>12105</v>
      </c>
      <c r="AI7" s="85">
        <f>'Отдыхай катай| COMIS'!AI7</f>
        <v>12105</v>
      </c>
      <c r="AJ7" s="85">
        <f>'Отдыхай катай| COMIS'!AJ7</f>
        <v>14625</v>
      </c>
      <c r="AK7" s="85">
        <f>'Отдыхай катай| COMIS'!AK7</f>
        <v>14625</v>
      </c>
      <c r="AL7" s="85">
        <f>'Отдыхай катай| COMIS'!AL7</f>
        <v>17055</v>
      </c>
      <c r="AM7" s="85">
        <f>'Отдыхай катай| COMIS'!AM7</f>
        <v>17055</v>
      </c>
      <c r="AN7" s="85">
        <f>'Отдыхай катай| COMIS'!AN7</f>
        <v>19755</v>
      </c>
      <c r="AO7" s="85">
        <f>'Отдыхай катай| COMIS'!AO7</f>
        <v>19755</v>
      </c>
      <c r="AP7" s="85">
        <f>'Отдыхай катай| COMIS'!AP7</f>
        <v>17055</v>
      </c>
      <c r="AQ7" s="85">
        <f>'Отдыхай катай| COMIS'!AQ7</f>
        <v>17055</v>
      </c>
      <c r="AR7" s="85">
        <f>'Отдыхай катай| COMIS'!AR7</f>
        <v>18405</v>
      </c>
      <c r="AS7" s="85">
        <f>'Отдыхай катай| COMIS'!AS7</f>
        <v>18405</v>
      </c>
      <c r="AT7" s="85">
        <f>'Отдыхай катай| COMIS'!AT7</f>
        <v>18405</v>
      </c>
      <c r="AU7" s="85">
        <f>'Отдыхай катай| COMIS'!AU7</f>
        <v>18405</v>
      </c>
      <c r="AV7" s="85">
        <f>'Отдыхай катай| COMIS'!AV7</f>
        <v>18405</v>
      </c>
      <c r="AW7" s="85">
        <f>'Отдыхай катай| COMIS'!AW7</f>
        <v>18405</v>
      </c>
      <c r="AX7" s="85">
        <f>'Отдыхай катай| COMIS'!AX7</f>
        <v>19755</v>
      </c>
      <c r="AY7" s="85">
        <f>'Отдыхай катай| COMIS'!AY7</f>
        <v>19755</v>
      </c>
      <c r="AZ7" s="85">
        <f>'Отдыхай катай| COMIS'!AZ7</f>
        <v>19755</v>
      </c>
      <c r="BA7" s="85">
        <f>'Отдыхай катай| COMIS'!BA7</f>
        <v>17055</v>
      </c>
      <c r="BB7" s="85">
        <f>'Отдыхай катай| COMIS'!BB7</f>
        <v>17055</v>
      </c>
      <c r="BC7" s="85">
        <f>'Отдыхай катай| COMIS'!BC7</f>
        <v>17055</v>
      </c>
      <c r="BD7" s="85">
        <f>'Отдыхай катай| COMIS'!BD7</f>
        <v>17055</v>
      </c>
      <c r="BE7" s="85">
        <f>'Отдыхай катай| COMIS'!BE7</f>
        <v>17055</v>
      </c>
      <c r="BF7" s="85">
        <f>'Отдыхай катай| COMIS'!BF7</f>
        <v>18405</v>
      </c>
      <c r="BG7" s="85">
        <f>'Отдыхай катай| COMIS'!BG7</f>
        <v>18405</v>
      </c>
      <c r="BH7" s="85">
        <f>'Отдыхай катай| COMIS'!BH7</f>
        <v>18405</v>
      </c>
      <c r="BI7" s="85">
        <f>'Отдыхай катай| COMIS'!BI7</f>
        <v>21105</v>
      </c>
      <c r="BJ7" s="85">
        <f>'Отдыхай катай| COMIS'!BJ7</f>
        <v>21105</v>
      </c>
      <c r="BK7" s="85">
        <f>'Отдыхай катай| COMIS'!BK7</f>
        <v>21105</v>
      </c>
      <c r="BL7" s="85">
        <f>'Отдыхай катай| COMIS'!BL7</f>
        <v>21105</v>
      </c>
      <c r="BM7" s="85">
        <f>'Отдыхай катай| COMIS'!BM7</f>
        <v>21105</v>
      </c>
      <c r="BN7" s="85">
        <f>'Отдыхай катай| COMIS'!BN7</f>
        <v>21105</v>
      </c>
      <c r="BO7" s="85">
        <f>'Отдыхай катай| COMIS'!BO7</f>
        <v>23265</v>
      </c>
      <c r="BP7" s="85">
        <f>'Отдыхай катай| COMIS'!BP7</f>
        <v>23265</v>
      </c>
      <c r="BQ7" s="85">
        <f>'Отдыхай катай| COMIS'!BQ7</f>
        <v>26775</v>
      </c>
      <c r="BR7" s="85">
        <f>'Отдыхай катай| COMIS'!BR7</f>
        <v>29025</v>
      </c>
      <c r="BS7" s="85">
        <f>'Отдыхай катай| COMIS'!BS7</f>
        <v>29025</v>
      </c>
      <c r="BT7" s="85">
        <f>'Отдыхай катай| COMIS'!BT7</f>
        <v>29025</v>
      </c>
      <c r="BU7" s="85">
        <f>'Отдыхай катай| COMIS'!BU7</f>
        <v>29025</v>
      </c>
      <c r="BV7" s="85">
        <f>'Отдыхай катай| COMIS'!BV7</f>
        <v>29025</v>
      </c>
      <c r="BW7" s="85">
        <f>'Отдыхай катай| COMIS'!BW7</f>
        <v>21105</v>
      </c>
      <c r="BX7" s="85">
        <f>'Отдыхай катай| COMIS'!BX7</f>
        <v>17055</v>
      </c>
      <c r="BY7" s="85">
        <f>'Отдыхай катай| COMIS'!BY7</f>
        <v>17055</v>
      </c>
      <c r="BZ7" s="85">
        <f>'Отдыхай катай| COMIS'!BZ7</f>
        <v>15705</v>
      </c>
      <c r="CA7" s="85">
        <f>'Отдыхай катай| COMIS'!CA7</f>
        <v>15705</v>
      </c>
      <c r="CB7" s="85">
        <f>'Отдыхай катай| COMIS'!CB7</f>
        <v>15705</v>
      </c>
      <c r="CC7" s="85">
        <f>'Отдыхай катай| COMIS'!CC7</f>
        <v>17055</v>
      </c>
      <c r="CD7" s="85">
        <f>'Отдыхай катай| COMIS'!CD7</f>
        <v>17055</v>
      </c>
      <c r="CE7" s="85">
        <f>'Отдыхай катай| COMIS'!CE7</f>
        <v>17055</v>
      </c>
      <c r="CF7" s="85">
        <f>'Отдыхай катай| COMIS'!CF7</f>
        <v>13815</v>
      </c>
      <c r="CG7" s="85">
        <f>'Отдыхай катай| COMIS'!CG7</f>
        <v>10935</v>
      </c>
      <c r="CH7" s="85">
        <f>'Отдыхай катай| COMIS'!CH7</f>
        <v>10935</v>
      </c>
      <c r="CI7" s="85">
        <f>'Отдыхай катай| COMIS'!CI7</f>
        <v>10935</v>
      </c>
      <c r="CJ7" s="85">
        <f>'Отдыхай катай| COMIS'!CJ7</f>
        <v>10935</v>
      </c>
      <c r="CK7" s="85">
        <f>'Отдыхай катай| COMIS'!CK7</f>
        <v>10935</v>
      </c>
      <c r="CL7" s="85">
        <f>'Отдыхай катай| COMIS'!CL7</f>
        <v>10935</v>
      </c>
      <c r="CM7" s="85">
        <f>'Отдыхай катай| COMIS'!CM7</f>
        <v>10935</v>
      </c>
      <c r="CN7" s="85">
        <f>'Отдыхай катай| COMIS'!CN7</f>
        <v>10935</v>
      </c>
      <c r="CO7" s="85">
        <f>'Отдыхай катай| COMIS'!CO7</f>
        <v>10935</v>
      </c>
      <c r="CP7" s="85">
        <f>'Отдыхай катай| COMIS'!CP7</f>
        <v>10305</v>
      </c>
      <c r="CQ7" s="85">
        <f>'Отдыхай катай| COMIS'!CQ7</f>
        <v>10305</v>
      </c>
      <c r="CR7" s="85">
        <f>'Отдыхай катай| COMIS'!CR7</f>
        <v>10305</v>
      </c>
      <c r="CS7" s="85">
        <f>'Отдыхай катай| COMIS'!CS7</f>
        <v>9675</v>
      </c>
      <c r="CT7" s="85">
        <f>'Отдыхай катай| COMIS'!CT7</f>
        <v>9675</v>
      </c>
      <c r="CU7" s="85">
        <f>'Отдыхай катай| COMIS'!CU7</f>
        <v>9675</v>
      </c>
      <c r="CV7" s="85">
        <f>'Отдыхай катай| COMIS'!CV7</f>
        <v>9675</v>
      </c>
      <c r="CW7" s="85">
        <f>'Отдыхай катай| COMIS'!CW7</f>
        <v>9675</v>
      </c>
      <c r="CX7" s="85">
        <f>'Отдыхай катай| COMIS'!CX7</f>
        <v>9675</v>
      </c>
      <c r="CY7" s="85">
        <f>'Отдыхай катай| COMIS'!CY7</f>
        <v>9675</v>
      </c>
      <c r="CZ7" s="85">
        <f>'Отдыхай катай| COMIS'!CZ7</f>
        <v>9045</v>
      </c>
      <c r="DA7" s="85">
        <f>'Отдыхай катай| COMIS'!DA7</f>
        <v>9045</v>
      </c>
      <c r="DB7" s="85">
        <f>'Отдыхай катай| COMIS'!DB7</f>
        <v>9045</v>
      </c>
      <c r="DC7" s="85">
        <f>'Отдыхай катай| COMIS'!DC7</f>
        <v>8415</v>
      </c>
      <c r="DD7" s="85">
        <f>'Отдыхай катай| COMIS'!DD7</f>
        <v>8415</v>
      </c>
      <c r="DE7" s="85">
        <f>'Отдыхай катай| COMIS'!DE7</f>
        <v>8415</v>
      </c>
      <c r="DF7" s="85">
        <f>'Отдыхай катай| COMIS'!DF7</f>
        <v>8415</v>
      </c>
      <c r="DG7" s="85">
        <f>'Отдыхай катай| COMIS'!DG7</f>
        <v>8415</v>
      </c>
      <c r="DH7" s="85">
        <f>'Отдыхай катай| COMIS'!DH7</f>
        <v>7965</v>
      </c>
      <c r="DI7" s="85">
        <f>'Отдыхай катай| COMIS'!DI7</f>
        <v>7965</v>
      </c>
      <c r="DJ7" s="85">
        <f>'Отдыхай катай| COMIS'!DJ7</f>
        <v>7965</v>
      </c>
      <c r="DK7" s="85">
        <f>'Отдыхай катай| COMIS'!DK7</f>
        <v>7965</v>
      </c>
      <c r="DL7" s="85">
        <f>'Отдыхай катай| COMIS'!DL7</f>
        <v>7965</v>
      </c>
      <c r="DM7" s="85">
        <f>'Отдыхай катай| COMIS'!DM7</f>
        <v>7965</v>
      </c>
      <c r="DN7" s="85">
        <f>'Отдыхай катай| COMIS'!DN7</f>
        <v>6165</v>
      </c>
    </row>
    <row r="8" spans="1:118">
      <c r="A8" s="64">
        <v>2</v>
      </c>
      <c r="B8" s="85">
        <f>'Отдыхай катай| COMIS'!B8</f>
        <v>7650</v>
      </c>
      <c r="C8" s="85">
        <f>'Отдыхай катай| COMIS'!C8</f>
        <v>7650</v>
      </c>
      <c r="D8" s="85">
        <f>'Отдыхай катай| COMIS'!D8</f>
        <v>7920</v>
      </c>
      <c r="E8" s="85">
        <f>'Отдыхай катай| COMIS'!E8</f>
        <v>7920</v>
      </c>
      <c r="F8" s="85">
        <f>'Отдыхай катай| COMIS'!F8</f>
        <v>9810</v>
      </c>
      <c r="G8" s="85">
        <f>'Отдыхай катай| COMIS'!G8</f>
        <v>9810</v>
      </c>
      <c r="H8" s="85">
        <f>'Отдыхай катай| COMIS'!H8</f>
        <v>9810</v>
      </c>
      <c r="I8" s="85">
        <f>'Отдыхай катай| COMIS'!I8</f>
        <v>10980</v>
      </c>
      <c r="J8" s="85">
        <f>'Отдыхай катай| COMIS'!J8</f>
        <v>10980</v>
      </c>
      <c r="K8" s="85">
        <f>'Отдыхай катай| COMIS'!K8</f>
        <v>12240</v>
      </c>
      <c r="L8" s="85">
        <f>'Отдыхай катай| COMIS'!L8</f>
        <v>14580</v>
      </c>
      <c r="M8" s="85">
        <f>'Отдыхай катай| COMIS'!M8</f>
        <v>12600</v>
      </c>
      <c r="N8" s="85">
        <f>'Отдыхай катай| COMIS'!N8</f>
        <v>20610</v>
      </c>
      <c r="O8" s="237">
        <f>'Отдыхай катай| COMIS'!O8</f>
        <v>24930</v>
      </c>
      <c r="P8" s="237">
        <f>'Отдыхай катай| COMIS'!P8</f>
        <v>31950</v>
      </c>
      <c r="Q8" s="237">
        <f>'Отдыхай катай| COMIS'!Q8</f>
        <v>31950</v>
      </c>
      <c r="R8" s="237">
        <f>'Отдыхай катай| COMIS'!R8</f>
        <v>30780</v>
      </c>
      <c r="S8" s="237">
        <f>'Отдыхай катай| COMIS'!S8</f>
        <v>30780</v>
      </c>
      <c r="T8" s="237">
        <f>'Отдыхай катай| COMIS'!T8</f>
        <v>34200</v>
      </c>
      <c r="U8" s="237">
        <f>'Отдыхай катай| COMIS'!U8</f>
        <v>34200</v>
      </c>
      <c r="V8" s="237">
        <f>'Отдыхай катай| COMIS'!V8</f>
        <v>32850</v>
      </c>
      <c r="W8" s="237">
        <f>'Отдыхай катай| COMIS'!W8</f>
        <v>32850</v>
      </c>
      <c r="X8" s="237">
        <f>'Отдыхай катай| COMIS'!X8</f>
        <v>29610</v>
      </c>
      <c r="Y8" s="85">
        <f>'Отдыхай катай| COMIS'!Y8</f>
        <v>22770</v>
      </c>
      <c r="Z8" s="85">
        <f>'Отдыхай катай| COMIS'!Z8</f>
        <v>17370</v>
      </c>
      <c r="AA8" s="85">
        <f>'Отдыхай катай| COMIS'!AA8</f>
        <v>16740</v>
      </c>
      <c r="AB8" s="85">
        <f>'Отдыхай катай| COMIS'!AB8</f>
        <v>16740</v>
      </c>
      <c r="AC8" s="85">
        <f>'Отдыхай катай| COMIS'!AC8</f>
        <v>16740</v>
      </c>
      <c r="AD8" s="85">
        <f>'Отдыхай катай| COMIS'!AD8</f>
        <v>16110</v>
      </c>
      <c r="AE8" s="85">
        <f>'Отдыхай катай| COMIS'!AE8</f>
        <v>16110</v>
      </c>
      <c r="AF8" s="85">
        <f>'Отдыхай катай| COMIS'!AF8</f>
        <v>13770</v>
      </c>
      <c r="AG8" s="85">
        <f>'Отдыхай катай| COMIS'!AG8</f>
        <v>13770</v>
      </c>
      <c r="AH8" s="85">
        <f>'Отдыхай катай| COMIS'!AH8</f>
        <v>13770</v>
      </c>
      <c r="AI8" s="85">
        <f>'Отдыхай катай| COMIS'!AI8</f>
        <v>13770</v>
      </c>
      <c r="AJ8" s="85">
        <f>'Отдыхай катай| COMIS'!AJ8</f>
        <v>16290</v>
      </c>
      <c r="AK8" s="85">
        <f>'Отдыхай катай| COMIS'!AK8</f>
        <v>16290</v>
      </c>
      <c r="AL8" s="85">
        <f>'Отдыхай катай| COMIS'!AL8</f>
        <v>18720</v>
      </c>
      <c r="AM8" s="85">
        <f>'Отдыхай катай| COMIS'!AM8</f>
        <v>18720</v>
      </c>
      <c r="AN8" s="85">
        <f>'Отдыхай катай| COMIS'!AN8</f>
        <v>21420</v>
      </c>
      <c r="AO8" s="85">
        <f>'Отдыхай катай| COMIS'!AO8</f>
        <v>21420</v>
      </c>
      <c r="AP8" s="85">
        <f>'Отдыхай катай| COMIS'!AP8</f>
        <v>18720</v>
      </c>
      <c r="AQ8" s="85">
        <f>'Отдыхай катай| COMIS'!AQ8</f>
        <v>18720</v>
      </c>
      <c r="AR8" s="85">
        <f>'Отдыхай катай| COMIS'!AR8</f>
        <v>20070</v>
      </c>
      <c r="AS8" s="85">
        <f>'Отдыхай катай| COMIS'!AS8</f>
        <v>20070</v>
      </c>
      <c r="AT8" s="85">
        <f>'Отдыхай катай| COMIS'!AT8</f>
        <v>20070</v>
      </c>
      <c r="AU8" s="85">
        <f>'Отдыхай катай| COMIS'!AU8</f>
        <v>20070</v>
      </c>
      <c r="AV8" s="85">
        <f>'Отдыхай катай| COMIS'!AV8</f>
        <v>20070</v>
      </c>
      <c r="AW8" s="85">
        <f>'Отдыхай катай| COMIS'!AW8</f>
        <v>20070</v>
      </c>
      <c r="AX8" s="85">
        <f>'Отдыхай катай| COMIS'!AX8</f>
        <v>21420</v>
      </c>
      <c r="AY8" s="85">
        <f>'Отдыхай катай| COMIS'!AY8</f>
        <v>21420</v>
      </c>
      <c r="AZ8" s="85">
        <f>'Отдыхай катай| COMIS'!AZ8</f>
        <v>21420</v>
      </c>
      <c r="BA8" s="85">
        <f>'Отдыхай катай| COMIS'!BA8</f>
        <v>18720</v>
      </c>
      <c r="BB8" s="85">
        <f>'Отдыхай катай| COMIS'!BB8</f>
        <v>18720</v>
      </c>
      <c r="BC8" s="85">
        <f>'Отдыхай катай| COMIS'!BC8</f>
        <v>18720</v>
      </c>
      <c r="BD8" s="85">
        <f>'Отдыхай катай| COMIS'!BD8</f>
        <v>18720</v>
      </c>
      <c r="BE8" s="85">
        <f>'Отдыхай катай| COMIS'!BE8</f>
        <v>18720</v>
      </c>
      <c r="BF8" s="85">
        <f>'Отдыхай катай| COMIS'!BF8</f>
        <v>20070</v>
      </c>
      <c r="BG8" s="85">
        <f>'Отдыхай катай| COMIS'!BG8</f>
        <v>20070</v>
      </c>
      <c r="BH8" s="85">
        <f>'Отдыхай катай| COMIS'!BH8</f>
        <v>20070</v>
      </c>
      <c r="BI8" s="85">
        <f>'Отдыхай катай| COMIS'!BI8</f>
        <v>22770</v>
      </c>
      <c r="BJ8" s="85">
        <f>'Отдыхай катай| COMIS'!BJ8</f>
        <v>22770</v>
      </c>
      <c r="BK8" s="85">
        <f>'Отдыхай катай| COMIS'!BK8</f>
        <v>22770</v>
      </c>
      <c r="BL8" s="85">
        <f>'Отдыхай катай| COMIS'!BL8</f>
        <v>22770</v>
      </c>
      <c r="BM8" s="85">
        <f>'Отдыхай катай| COMIS'!BM8</f>
        <v>22770</v>
      </c>
      <c r="BN8" s="85">
        <f>'Отдыхай катай| COMIS'!BN8</f>
        <v>22770</v>
      </c>
      <c r="BO8" s="85">
        <f>'Отдыхай катай| COMIS'!BO8</f>
        <v>24930</v>
      </c>
      <c r="BP8" s="85">
        <f>'Отдыхай катай| COMIS'!BP8</f>
        <v>24930</v>
      </c>
      <c r="BQ8" s="85">
        <f>'Отдыхай катай| COMIS'!BQ8</f>
        <v>28440</v>
      </c>
      <c r="BR8" s="85">
        <f>'Отдыхай катай| COMIS'!BR8</f>
        <v>30690</v>
      </c>
      <c r="BS8" s="85">
        <f>'Отдыхай катай| COMIS'!BS8</f>
        <v>30690</v>
      </c>
      <c r="BT8" s="85">
        <f>'Отдыхай катай| COMIS'!BT8</f>
        <v>30690</v>
      </c>
      <c r="BU8" s="85">
        <f>'Отдыхай катай| COMIS'!BU8</f>
        <v>30690</v>
      </c>
      <c r="BV8" s="85">
        <f>'Отдыхай катай| COMIS'!BV8</f>
        <v>30690</v>
      </c>
      <c r="BW8" s="85">
        <f>'Отдыхай катай| COMIS'!BW8</f>
        <v>22770</v>
      </c>
      <c r="BX8" s="85">
        <f>'Отдыхай катай| COMIS'!BX8</f>
        <v>18720</v>
      </c>
      <c r="BY8" s="85">
        <f>'Отдыхай катай| COMIS'!BY8</f>
        <v>18720</v>
      </c>
      <c r="BZ8" s="85">
        <f>'Отдыхай катай| COMIS'!BZ8</f>
        <v>17370</v>
      </c>
      <c r="CA8" s="85">
        <f>'Отдыхай катай| COMIS'!CA8</f>
        <v>17370</v>
      </c>
      <c r="CB8" s="85">
        <f>'Отдыхай катай| COMIS'!CB8</f>
        <v>17370</v>
      </c>
      <c r="CC8" s="85">
        <f>'Отдыхай катай| COMIS'!CC8</f>
        <v>18720</v>
      </c>
      <c r="CD8" s="85">
        <f>'Отдыхай катай| COMIS'!CD8</f>
        <v>18720</v>
      </c>
      <c r="CE8" s="85">
        <f>'Отдыхай катай| COMIS'!CE8</f>
        <v>18720</v>
      </c>
      <c r="CF8" s="85">
        <f>'Отдыхай катай| COMIS'!CF8</f>
        <v>15480</v>
      </c>
      <c r="CG8" s="85">
        <f>'Отдыхай катай| COMIS'!CG8</f>
        <v>12600</v>
      </c>
      <c r="CH8" s="85">
        <f>'Отдыхай катай| COMIS'!CH8</f>
        <v>12600</v>
      </c>
      <c r="CI8" s="85">
        <f>'Отдыхай катай| COMIS'!CI8</f>
        <v>12600</v>
      </c>
      <c r="CJ8" s="85">
        <f>'Отдыхай катай| COMIS'!CJ8</f>
        <v>12600</v>
      </c>
      <c r="CK8" s="85">
        <f>'Отдыхай катай| COMIS'!CK8</f>
        <v>12600</v>
      </c>
      <c r="CL8" s="85">
        <f>'Отдыхай катай| COMIS'!CL8</f>
        <v>12600</v>
      </c>
      <c r="CM8" s="85">
        <f>'Отдыхай катай| COMIS'!CM8</f>
        <v>12600</v>
      </c>
      <c r="CN8" s="85">
        <f>'Отдыхай катай| COMIS'!CN8</f>
        <v>12600</v>
      </c>
      <c r="CO8" s="85">
        <f>'Отдыхай катай| COMIS'!CO8</f>
        <v>12600</v>
      </c>
      <c r="CP8" s="85">
        <f>'Отдыхай катай| COMIS'!CP8</f>
        <v>11970</v>
      </c>
      <c r="CQ8" s="85">
        <f>'Отдыхай катай| COMIS'!CQ8</f>
        <v>11970</v>
      </c>
      <c r="CR8" s="85">
        <f>'Отдыхай катай| COMIS'!CR8</f>
        <v>11970</v>
      </c>
      <c r="CS8" s="85">
        <f>'Отдыхай катай| COMIS'!CS8</f>
        <v>11340</v>
      </c>
      <c r="CT8" s="85">
        <f>'Отдыхай катай| COMIS'!CT8</f>
        <v>11340</v>
      </c>
      <c r="CU8" s="85">
        <f>'Отдыхай катай| COMIS'!CU8</f>
        <v>11340</v>
      </c>
      <c r="CV8" s="85">
        <f>'Отдыхай катай| COMIS'!CV8</f>
        <v>11340</v>
      </c>
      <c r="CW8" s="85">
        <f>'Отдыхай катай| COMIS'!CW8</f>
        <v>11340</v>
      </c>
      <c r="CX8" s="85">
        <f>'Отдыхай катай| COMIS'!CX8</f>
        <v>11340</v>
      </c>
      <c r="CY8" s="85">
        <f>'Отдыхай катай| COMIS'!CY8</f>
        <v>11340</v>
      </c>
      <c r="CZ8" s="85">
        <f>'Отдыхай катай| COMIS'!CZ8</f>
        <v>10710</v>
      </c>
      <c r="DA8" s="85">
        <f>'Отдыхай катай| COMIS'!DA8</f>
        <v>10710</v>
      </c>
      <c r="DB8" s="85">
        <f>'Отдыхай катай| COMIS'!DB8</f>
        <v>10710</v>
      </c>
      <c r="DC8" s="85">
        <f>'Отдыхай катай| COMIS'!DC8</f>
        <v>9900</v>
      </c>
      <c r="DD8" s="85">
        <f>'Отдыхай катай| COMIS'!DD8</f>
        <v>9900</v>
      </c>
      <c r="DE8" s="85">
        <f>'Отдыхай катай| COMIS'!DE8</f>
        <v>9900</v>
      </c>
      <c r="DF8" s="85">
        <f>'Отдыхай катай| COMIS'!DF8</f>
        <v>9900</v>
      </c>
      <c r="DG8" s="85">
        <f>'Отдыхай катай| COMIS'!DG8</f>
        <v>9900</v>
      </c>
      <c r="DH8" s="85">
        <f>'Отдыхай катай| COMIS'!DH8</f>
        <v>9450</v>
      </c>
      <c r="DI8" s="85">
        <f>'Отдыхай катай| COMIS'!DI8</f>
        <v>9450</v>
      </c>
      <c r="DJ8" s="85">
        <f>'Отдыхай катай| COMIS'!DJ8</f>
        <v>9450</v>
      </c>
      <c r="DK8" s="85">
        <f>'Отдыхай катай| COMIS'!DK8</f>
        <v>9450</v>
      </c>
      <c r="DL8" s="85">
        <f>'Отдыхай катай| COMIS'!DL8</f>
        <v>9450</v>
      </c>
      <c r="DM8" s="85">
        <f>'Отдыхай катай| COMIS'!DM8</f>
        <v>9450</v>
      </c>
      <c r="DN8" s="85">
        <f>'Отдыхай катай| COMIS'!DN8</f>
        <v>7650</v>
      </c>
    </row>
    <row r="9" spans="1:118" ht="18.75" customHeight="1">
      <c r="A9" s="64" t="s">
        <v>5</v>
      </c>
      <c r="B9" s="85"/>
      <c r="C9" s="85"/>
      <c r="D9" s="85"/>
      <c r="E9" s="85"/>
      <c r="F9" s="85"/>
      <c r="G9" s="85"/>
      <c r="H9" s="85"/>
      <c r="I9" s="85"/>
      <c r="J9" s="85"/>
      <c r="K9" s="85"/>
      <c r="L9" s="85"/>
      <c r="M9" s="85"/>
      <c r="N9" s="85"/>
      <c r="O9" s="237"/>
      <c r="P9" s="237"/>
      <c r="Q9" s="237"/>
      <c r="R9" s="237"/>
      <c r="S9" s="237"/>
      <c r="T9" s="237"/>
      <c r="U9" s="237"/>
      <c r="V9" s="237"/>
      <c r="W9" s="237"/>
      <c r="X9" s="237"/>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row>
    <row r="10" spans="1:118">
      <c r="A10" s="64">
        <v>1</v>
      </c>
      <c r="B10" s="85">
        <f>'Отдыхай катай| COMIS'!B10</f>
        <v>7200</v>
      </c>
      <c r="C10" s="85">
        <f>'Отдыхай катай| COMIS'!C10</f>
        <v>7200</v>
      </c>
      <c r="D10" s="85">
        <f>'Отдыхай катай| COMIS'!D10</f>
        <v>7470</v>
      </c>
      <c r="E10" s="85">
        <f>'Отдыхай катай| COMIS'!E10</f>
        <v>7470</v>
      </c>
      <c r="F10" s="85">
        <f>'Отдыхай катай| COMIS'!F10</f>
        <v>9360</v>
      </c>
      <c r="G10" s="85">
        <f>'Отдыхай катай| COMIS'!G10</f>
        <v>9360</v>
      </c>
      <c r="H10" s="85">
        <f>'Отдыхай катай| COMIS'!H10</f>
        <v>9360</v>
      </c>
      <c r="I10" s="85">
        <f>'Отдыхай катай| COMIS'!I10</f>
        <v>10530</v>
      </c>
      <c r="J10" s="85">
        <f>'Отдыхай катай| COMIS'!J10</f>
        <v>10530</v>
      </c>
      <c r="K10" s="85">
        <f>'Отдыхай катай| COMIS'!K10</f>
        <v>11790</v>
      </c>
      <c r="L10" s="85">
        <f>'Отдыхай катай| COMIS'!L10</f>
        <v>14130</v>
      </c>
      <c r="M10" s="85">
        <f>'Отдыхай катай| COMIS'!M10</f>
        <v>12150</v>
      </c>
      <c r="N10" s="85">
        <f>'Отдыхай катай| COMIS'!N10</f>
        <v>21060</v>
      </c>
      <c r="O10" s="237">
        <f>'Отдыхай катай| COMIS'!O10</f>
        <v>25380</v>
      </c>
      <c r="P10" s="237">
        <f>'Отдыхай катай| COMIS'!P10</f>
        <v>32400</v>
      </c>
      <c r="Q10" s="237">
        <f>'Отдыхай катай| COMIS'!Q10</f>
        <v>32400</v>
      </c>
      <c r="R10" s="237">
        <f>'Отдыхай катай| COMIS'!R10</f>
        <v>31230</v>
      </c>
      <c r="S10" s="237">
        <f>'Отдыхай катай| COMIS'!S10</f>
        <v>31230</v>
      </c>
      <c r="T10" s="237">
        <f>'Отдыхай катай| COMIS'!T10</f>
        <v>34650</v>
      </c>
      <c r="U10" s="237">
        <f>'Отдыхай катай| COMIS'!U10</f>
        <v>34650</v>
      </c>
      <c r="V10" s="237">
        <f>'Отдыхай катай| COMIS'!V10</f>
        <v>33300</v>
      </c>
      <c r="W10" s="237">
        <f>'Отдыхай катай| COMIS'!W10</f>
        <v>33300</v>
      </c>
      <c r="X10" s="237">
        <f>'Отдыхай катай| COMIS'!X10</f>
        <v>30060</v>
      </c>
      <c r="Y10" s="85">
        <f>'Отдыхай катай| COMIS'!Y10</f>
        <v>23355</v>
      </c>
      <c r="Z10" s="85">
        <f>'Отдыхай катай| COMIS'!Z10</f>
        <v>17955</v>
      </c>
      <c r="AA10" s="85">
        <f>'Отдыхай катай| COMIS'!AA10</f>
        <v>17325</v>
      </c>
      <c r="AB10" s="85">
        <f>'Отдыхай катай| COMIS'!AB10</f>
        <v>17325</v>
      </c>
      <c r="AC10" s="85">
        <f>'Отдыхай катай| COMIS'!AC10</f>
        <v>17325</v>
      </c>
      <c r="AD10" s="85">
        <f>'Отдыхай катай| COMIS'!AD10</f>
        <v>16695</v>
      </c>
      <c r="AE10" s="85">
        <f>'Отдыхай катай| COMIS'!AE10</f>
        <v>16695</v>
      </c>
      <c r="AF10" s="85">
        <f>'Отдыхай катай| COMIS'!AF10</f>
        <v>14355</v>
      </c>
      <c r="AG10" s="85">
        <f>'Отдыхай катай| COMIS'!AG10</f>
        <v>14355</v>
      </c>
      <c r="AH10" s="85">
        <f>'Отдыхай катай| COMIS'!AH10</f>
        <v>14355</v>
      </c>
      <c r="AI10" s="85">
        <f>'Отдыхай катай| COMIS'!AI10</f>
        <v>14355</v>
      </c>
      <c r="AJ10" s="85">
        <f>'Отдыхай катай| COMIS'!AJ10</f>
        <v>16875</v>
      </c>
      <c r="AK10" s="85">
        <f>'Отдыхай катай| COMIS'!AK10</f>
        <v>16875</v>
      </c>
      <c r="AL10" s="85">
        <f>'Отдыхай катай| COMIS'!AL10</f>
        <v>19305</v>
      </c>
      <c r="AM10" s="85">
        <f>'Отдыхай катай| COMIS'!AM10</f>
        <v>19305</v>
      </c>
      <c r="AN10" s="85">
        <f>'Отдыхай катай| COMIS'!AN10</f>
        <v>22005</v>
      </c>
      <c r="AO10" s="85">
        <f>'Отдыхай катай| COMIS'!AO10</f>
        <v>22005</v>
      </c>
      <c r="AP10" s="85">
        <f>'Отдыхай катай| COMIS'!AP10</f>
        <v>19305</v>
      </c>
      <c r="AQ10" s="85">
        <f>'Отдыхай катай| COMIS'!AQ10</f>
        <v>19305</v>
      </c>
      <c r="AR10" s="85">
        <f>'Отдыхай катай| COMIS'!AR10</f>
        <v>20655</v>
      </c>
      <c r="AS10" s="85">
        <f>'Отдыхай катай| COMIS'!AS10</f>
        <v>20655</v>
      </c>
      <c r="AT10" s="85">
        <f>'Отдыхай катай| COMIS'!AT10</f>
        <v>20655</v>
      </c>
      <c r="AU10" s="85">
        <f>'Отдыхай катай| COMIS'!AU10</f>
        <v>20655</v>
      </c>
      <c r="AV10" s="85">
        <f>'Отдыхай катай| COMIS'!AV10</f>
        <v>20655</v>
      </c>
      <c r="AW10" s="85">
        <f>'Отдыхай катай| COMIS'!AW10</f>
        <v>20655</v>
      </c>
      <c r="AX10" s="85">
        <f>'Отдыхай катай| COMIS'!AX10</f>
        <v>22005</v>
      </c>
      <c r="AY10" s="85">
        <f>'Отдыхай катай| COMIS'!AY10</f>
        <v>22005</v>
      </c>
      <c r="AZ10" s="85">
        <f>'Отдыхай катай| COMIS'!AZ10</f>
        <v>22005</v>
      </c>
      <c r="BA10" s="85">
        <f>'Отдыхай катай| COMIS'!BA10</f>
        <v>19305</v>
      </c>
      <c r="BB10" s="85">
        <f>'Отдыхай катай| COMIS'!BB10</f>
        <v>19305</v>
      </c>
      <c r="BC10" s="85">
        <f>'Отдыхай катай| COMIS'!BC10</f>
        <v>19305</v>
      </c>
      <c r="BD10" s="85">
        <f>'Отдыхай катай| COMIS'!BD10</f>
        <v>19305</v>
      </c>
      <c r="BE10" s="85">
        <f>'Отдыхай катай| COMIS'!BE10</f>
        <v>19305</v>
      </c>
      <c r="BF10" s="85">
        <f>'Отдыхай катай| COMIS'!BF10</f>
        <v>20655</v>
      </c>
      <c r="BG10" s="85">
        <f>'Отдыхай катай| COMIS'!BG10</f>
        <v>20655</v>
      </c>
      <c r="BH10" s="85">
        <f>'Отдыхай катай| COMIS'!BH10</f>
        <v>20655</v>
      </c>
      <c r="BI10" s="85">
        <f>'Отдыхай катай| COMIS'!BI10</f>
        <v>23355</v>
      </c>
      <c r="BJ10" s="85">
        <f>'Отдыхай катай| COMIS'!BJ10</f>
        <v>23355</v>
      </c>
      <c r="BK10" s="85">
        <f>'Отдыхай катай| COMIS'!BK10</f>
        <v>23355</v>
      </c>
      <c r="BL10" s="85">
        <f>'Отдыхай катай| COMIS'!BL10</f>
        <v>23355</v>
      </c>
      <c r="BM10" s="85">
        <f>'Отдыхай катай| COMIS'!BM10</f>
        <v>23355</v>
      </c>
      <c r="BN10" s="85">
        <f>'Отдыхай катай| COMIS'!BN10</f>
        <v>23355</v>
      </c>
      <c r="BO10" s="85">
        <f>'Отдыхай катай| COMIS'!BO10</f>
        <v>25515</v>
      </c>
      <c r="BP10" s="85">
        <f>'Отдыхай катай| COMIS'!BP10</f>
        <v>25515</v>
      </c>
      <c r="BQ10" s="85">
        <f>'Отдыхай катай| COMIS'!BQ10</f>
        <v>29025</v>
      </c>
      <c r="BR10" s="85">
        <f>'Отдыхай катай| COMIS'!BR10</f>
        <v>31275</v>
      </c>
      <c r="BS10" s="85">
        <f>'Отдыхай катай| COMIS'!BS10</f>
        <v>31275</v>
      </c>
      <c r="BT10" s="85">
        <f>'Отдыхай катай| COMIS'!BT10</f>
        <v>31275</v>
      </c>
      <c r="BU10" s="85">
        <f>'Отдыхай катай| COMIS'!BU10</f>
        <v>31275</v>
      </c>
      <c r="BV10" s="85">
        <f>'Отдыхай катай| COMIS'!BV10</f>
        <v>31275</v>
      </c>
      <c r="BW10" s="85">
        <f>'Отдыхай катай| COMIS'!BW10</f>
        <v>23355</v>
      </c>
      <c r="BX10" s="85">
        <f>'Отдыхай катай| COMIS'!BX10</f>
        <v>19305</v>
      </c>
      <c r="BY10" s="85">
        <f>'Отдыхай катай| COMIS'!BY10</f>
        <v>19305</v>
      </c>
      <c r="BZ10" s="85">
        <f>'Отдыхай катай| COMIS'!BZ10</f>
        <v>17955</v>
      </c>
      <c r="CA10" s="85">
        <f>'Отдыхай катай| COMIS'!CA10</f>
        <v>17955</v>
      </c>
      <c r="CB10" s="85">
        <f>'Отдыхай катай| COMIS'!CB10</f>
        <v>17955</v>
      </c>
      <c r="CC10" s="85">
        <f>'Отдыхай катай| COMIS'!CC10</f>
        <v>19305</v>
      </c>
      <c r="CD10" s="85">
        <f>'Отдыхай катай| COMIS'!CD10</f>
        <v>19305</v>
      </c>
      <c r="CE10" s="85">
        <f>'Отдыхай катай| COMIS'!CE10</f>
        <v>19305</v>
      </c>
      <c r="CF10" s="85">
        <f>'Отдыхай катай| COMIS'!CF10</f>
        <v>16065</v>
      </c>
      <c r="CG10" s="85">
        <f>'Отдыхай катай| COMIS'!CG10</f>
        <v>12285</v>
      </c>
      <c r="CH10" s="85">
        <f>'Отдыхай катай| COMIS'!CH10</f>
        <v>12285</v>
      </c>
      <c r="CI10" s="85">
        <f>'Отдыхай катай| COMIS'!CI10</f>
        <v>12285</v>
      </c>
      <c r="CJ10" s="85">
        <f>'Отдыхай катай| COMIS'!CJ10</f>
        <v>12285</v>
      </c>
      <c r="CK10" s="85">
        <f>'Отдыхай катай| COMIS'!CK10</f>
        <v>12285</v>
      </c>
      <c r="CL10" s="85">
        <f>'Отдыхай катай| COMIS'!CL10</f>
        <v>12285</v>
      </c>
      <c r="CM10" s="85">
        <f>'Отдыхай катай| COMIS'!CM10</f>
        <v>12285</v>
      </c>
      <c r="CN10" s="85">
        <f>'Отдыхай катай| COMIS'!CN10</f>
        <v>12285</v>
      </c>
      <c r="CO10" s="85">
        <f>'Отдыхай катай| COMIS'!CO10</f>
        <v>12285</v>
      </c>
      <c r="CP10" s="85">
        <f>'Отдыхай катай| COMIS'!CP10</f>
        <v>11655</v>
      </c>
      <c r="CQ10" s="85">
        <f>'Отдыхай катай| COMIS'!CQ10</f>
        <v>11655</v>
      </c>
      <c r="CR10" s="85">
        <f>'Отдыхай катай| COMIS'!CR10</f>
        <v>11655</v>
      </c>
      <c r="CS10" s="85">
        <f>'Отдыхай катай| COMIS'!CS10</f>
        <v>11025</v>
      </c>
      <c r="CT10" s="85">
        <f>'Отдыхай катай| COMIS'!CT10</f>
        <v>11025</v>
      </c>
      <c r="CU10" s="85">
        <f>'Отдыхай катай| COMIS'!CU10</f>
        <v>11025</v>
      </c>
      <c r="CV10" s="85">
        <f>'Отдыхай катай| COMIS'!CV10</f>
        <v>11025</v>
      </c>
      <c r="CW10" s="85">
        <f>'Отдыхай катай| COMIS'!CW10</f>
        <v>11025</v>
      </c>
      <c r="CX10" s="85">
        <f>'Отдыхай катай| COMIS'!CX10</f>
        <v>11025</v>
      </c>
      <c r="CY10" s="85">
        <f>'Отдыхай катай| COMIS'!CY10</f>
        <v>11025</v>
      </c>
      <c r="CZ10" s="85">
        <f>'Отдыхай катай| COMIS'!CZ10</f>
        <v>10395</v>
      </c>
      <c r="DA10" s="85">
        <f>'Отдыхай катай| COMIS'!DA10</f>
        <v>10395</v>
      </c>
      <c r="DB10" s="85">
        <f>'Отдыхай катай| COMIS'!DB10</f>
        <v>10395</v>
      </c>
      <c r="DC10" s="85">
        <f>'Отдыхай катай| COMIS'!DC10</f>
        <v>9765</v>
      </c>
      <c r="DD10" s="85">
        <f>'Отдыхай катай| COMIS'!DD10</f>
        <v>9765</v>
      </c>
      <c r="DE10" s="85">
        <f>'Отдыхай катай| COMIS'!DE10</f>
        <v>9765</v>
      </c>
      <c r="DF10" s="85">
        <f>'Отдыхай катай| COMIS'!DF10</f>
        <v>9765</v>
      </c>
      <c r="DG10" s="85">
        <f>'Отдыхай катай| COMIS'!DG10</f>
        <v>9765</v>
      </c>
      <c r="DH10" s="85">
        <f>'Отдыхай катай| COMIS'!DH10</f>
        <v>9315</v>
      </c>
      <c r="DI10" s="85">
        <f>'Отдыхай катай| COMIS'!DI10</f>
        <v>9315</v>
      </c>
      <c r="DJ10" s="85">
        <f>'Отдыхай катай| COMIS'!DJ10</f>
        <v>9315</v>
      </c>
      <c r="DK10" s="85">
        <f>'Отдыхай катай| COMIS'!DK10</f>
        <v>9315</v>
      </c>
      <c r="DL10" s="85">
        <f>'Отдыхай катай| COMIS'!DL10</f>
        <v>9315</v>
      </c>
      <c r="DM10" s="85">
        <f>'Отдыхай катай| COMIS'!DM10</f>
        <v>9315</v>
      </c>
      <c r="DN10" s="85">
        <f>'Отдыхай катай| COMIS'!DN10</f>
        <v>7515</v>
      </c>
    </row>
    <row r="11" spans="1:118" ht="14.25" customHeight="1">
      <c r="A11" s="64">
        <v>2</v>
      </c>
      <c r="B11" s="85">
        <f>'Отдыхай катай| COMIS'!B11</f>
        <v>8550</v>
      </c>
      <c r="C11" s="85">
        <f>'Отдыхай катай| COMIS'!C11</f>
        <v>8550</v>
      </c>
      <c r="D11" s="85">
        <f>'Отдыхай катай| COMIS'!D11</f>
        <v>8820</v>
      </c>
      <c r="E11" s="85">
        <f>'Отдыхай катай| COMIS'!E11</f>
        <v>8820</v>
      </c>
      <c r="F11" s="85">
        <f>'Отдыхай катай| COMIS'!F11</f>
        <v>10710</v>
      </c>
      <c r="G11" s="85">
        <f>'Отдыхай катай| COMIS'!G11</f>
        <v>10710</v>
      </c>
      <c r="H11" s="85">
        <f>'Отдыхай катай| COMIS'!H11</f>
        <v>10710</v>
      </c>
      <c r="I11" s="85">
        <f>'Отдыхай катай| COMIS'!I11</f>
        <v>11880</v>
      </c>
      <c r="J11" s="85">
        <f>'Отдыхай катай| COMIS'!J11</f>
        <v>11880</v>
      </c>
      <c r="K11" s="85">
        <f>'Отдыхай катай| COMIS'!K11</f>
        <v>13140</v>
      </c>
      <c r="L11" s="85">
        <f>'Отдыхай катай| COMIS'!L11</f>
        <v>15480</v>
      </c>
      <c r="M11" s="85">
        <f>'Отдыхай катай| COMIS'!M11</f>
        <v>13500</v>
      </c>
      <c r="N11" s="85">
        <f>'Отдыхай катай| COMIS'!N11</f>
        <v>22860</v>
      </c>
      <c r="O11" s="237">
        <f>'Отдыхай катай| COMIS'!O11</f>
        <v>27180</v>
      </c>
      <c r="P11" s="237">
        <f>'Отдыхай катай| COMIS'!P11</f>
        <v>34200</v>
      </c>
      <c r="Q11" s="237">
        <f>'Отдыхай катай| COMIS'!Q11</f>
        <v>34200</v>
      </c>
      <c r="R11" s="237">
        <f>'Отдыхай катай| COMIS'!R11</f>
        <v>33030</v>
      </c>
      <c r="S11" s="237">
        <f>'Отдыхай катай| COMIS'!S11</f>
        <v>33030</v>
      </c>
      <c r="T11" s="237">
        <f>'Отдыхай катай| COMIS'!T11</f>
        <v>36450</v>
      </c>
      <c r="U11" s="237">
        <f>'Отдыхай катай| COMIS'!U11</f>
        <v>36450</v>
      </c>
      <c r="V11" s="237">
        <f>'Отдыхай катай| COMIS'!V11</f>
        <v>35100</v>
      </c>
      <c r="W11" s="237">
        <f>'Отдыхай катай| COMIS'!W11</f>
        <v>35100</v>
      </c>
      <c r="X11" s="237">
        <f>'Отдыхай катай| COMIS'!X11</f>
        <v>31860</v>
      </c>
      <c r="Y11" s="85">
        <f>'Отдыхай катай| COMIS'!Y11</f>
        <v>25020</v>
      </c>
      <c r="Z11" s="85">
        <f>'Отдыхай катай| COMIS'!Z11</f>
        <v>19620</v>
      </c>
      <c r="AA11" s="85">
        <f>'Отдыхай катай| COMIS'!AA11</f>
        <v>18990</v>
      </c>
      <c r="AB11" s="85">
        <f>'Отдыхай катай| COMIS'!AB11</f>
        <v>18990</v>
      </c>
      <c r="AC11" s="85">
        <f>'Отдыхай катай| COMIS'!AC11</f>
        <v>18990</v>
      </c>
      <c r="AD11" s="85">
        <f>'Отдыхай катай| COMIS'!AD11</f>
        <v>18360</v>
      </c>
      <c r="AE11" s="85">
        <f>'Отдыхай катай| COMIS'!AE11</f>
        <v>18360</v>
      </c>
      <c r="AF11" s="85">
        <f>'Отдыхай катай| COMIS'!AF11</f>
        <v>16020</v>
      </c>
      <c r="AG11" s="85">
        <f>'Отдыхай катай| COMIS'!AG11</f>
        <v>16020</v>
      </c>
      <c r="AH11" s="85">
        <f>'Отдыхай катай| COMIS'!AH11</f>
        <v>16020</v>
      </c>
      <c r="AI11" s="85">
        <f>'Отдыхай катай| COMIS'!AI11</f>
        <v>16020</v>
      </c>
      <c r="AJ11" s="85">
        <f>'Отдыхай катай| COMIS'!AJ11</f>
        <v>18540</v>
      </c>
      <c r="AK11" s="85">
        <f>'Отдыхай катай| COMIS'!AK11</f>
        <v>18540</v>
      </c>
      <c r="AL11" s="85">
        <f>'Отдыхай катай| COMIS'!AL11</f>
        <v>20970</v>
      </c>
      <c r="AM11" s="85">
        <f>'Отдыхай катай| COMIS'!AM11</f>
        <v>20970</v>
      </c>
      <c r="AN11" s="85">
        <f>'Отдыхай катай| COMIS'!AN11</f>
        <v>23670</v>
      </c>
      <c r="AO11" s="85">
        <f>'Отдыхай катай| COMIS'!AO11</f>
        <v>23670</v>
      </c>
      <c r="AP11" s="85">
        <f>'Отдыхай катай| COMIS'!AP11</f>
        <v>20970</v>
      </c>
      <c r="AQ11" s="85">
        <f>'Отдыхай катай| COMIS'!AQ11</f>
        <v>20970</v>
      </c>
      <c r="AR11" s="85">
        <f>'Отдыхай катай| COMIS'!AR11</f>
        <v>22320</v>
      </c>
      <c r="AS11" s="85">
        <f>'Отдыхай катай| COMIS'!AS11</f>
        <v>22320</v>
      </c>
      <c r="AT11" s="85">
        <f>'Отдыхай катай| COMIS'!AT11</f>
        <v>22320</v>
      </c>
      <c r="AU11" s="85">
        <f>'Отдыхай катай| COMIS'!AU11</f>
        <v>22320</v>
      </c>
      <c r="AV11" s="85">
        <f>'Отдыхай катай| COMIS'!AV11</f>
        <v>22320</v>
      </c>
      <c r="AW11" s="85">
        <f>'Отдыхай катай| COMIS'!AW11</f>
        <v>22320</v>
      </c>
      <c r="AX11" s="85">
        <f>'Отдыхай катай| COMIS'!AX11</f>
        <v>23670</v>
      </c>
      <c r="AY11" s="85">
        <f>'Отдыхай катай| COMIS'!AY11</f>
        <v>23670</v>
      </c>
      <c r="AZ11" s="85">
        <f>'Отдыхай катай| COMIS'!AZ11</f>
        <v>23670</v>
      </c>
      <c r="BA11" s="85">
        <f>'Отдыхай катай| COMIS'!BA11</f>
        <v>20970</v>
      </c>
      <c r="BB11" s="85">
        <f>'Отдыхай катай| COMIS'!BB11</f>
        <v>20970</v>
      </c>
      <c r="BC11" s="85">
        <f>'Отдыхай катай| COMIS'!BC11</f>
        <v>20970</v>
      </c>
      <c r="BD11" s="85">
        <f>'Отдыхай катай| COMIS'!BD11</f>
        <v>20970</v>
      </c>
      <c r="BE11" s="85">
        <f>'Отдыхай катай| COMIS'!BE11</f>
        <v>20970</v>
      </c>
      <c r="BF11" s="85">
        <f>'Отдыхай катай| COMIS'!BF11</f>
        <v>22320</v>
      </c>
      <c r="BG11" s="85">
        <f>'Отдыхай катай| COMIS'!BG11</f>
        <v>22320</v>
      </c>
      <c r="BH11" s="85">
        <f>'Отдыхай катай| COMIS'!BH11</f>
        <v>22320</v>
      </c>
      <c r="BI11" s="85">
        <f>'Отдыхай катай| COMIS'!BI11</f>
        <v>25020</v>
      </c>
      <c r="BJ11" s="85">
        <f>'Отдыхай катай| COMIS'!BJ11</f>
        <v>25020</v>
      </c>
      <c r="BK11" s="85">
        <f>'Отдыхай катай| COMIS'!BK11</f>
        <v>25020</v>
      </c>
      <c r="BL11" s="85">
        <f>'Отдыхай катай| COMIS'!BL11</f>
        <v>25020</v>
      </c>
      <c r="BM11" s="85">
        <f>'Отдыхай катай| COMIS'!BM11</f>
        <v>25020</v>
      </c>
      <c r="BN11" s="85">
        <f>'Отдыхай катай| COMIS'!BN11</f>
        <v>25020</v>
      </c>
      <c r="BO11" s="85">
        <f>'Отдыхай катай| COMIS'!BO11</f>
        <v>27180</v>
      </c>
      <c r="BP11" s="85">
        <f>'Отдыхай катай| COMIS'!BP11</f>
        <v>27180</v>
      </c>
      <c r="BQ11" s="85">
        <f>'Отдыхай катай| COMIS'!BQ11</f>
        <v>30690</v>
      </c>
      <c r="BR11" s="85">
        <f>'Отдыхай катай| COMIS'!BR11</f>
        <v>32940</v>
      </c>
      <c r="BS11" s="85">
        <f>'Отдыхай катай| COMIS'!BS11</f>
        <v>32940</v>
      </c>
      <c r="BT11" s="85">
        <f>'Отдыхай катай| COMIS'!BT11</f>
        <v>32940</v>
      </c>
      <c r="BU11" s="85">
        <f>'Отдыхай катай| COMIS'!BU11</f>
        <v>32940</v>
      </c>
      <c r="BV11" s="85">
        <f>'Отдыхай катай| COMIS'!BV11</f>
        <v>32940</v>
      </c>
      <c r="BW11" s="85">
        <f>'Отдыхай катай| COMIS'!BW11</f>
        <v>25020</v>
      </c>
      <c r="BX11" s="85">
        <f>'Отдыхай катай| COMIS'!BX11</f>
        <v>20970</v>
      </c>
      <c r="BY11" s="85">
        <f>'Отдыхай катай| COMIS'!BY11</f>
        <v>20970</v>
      </c>
      <c r="BZ11" s="85">
        <f>'Отдыхай катай| COMIS'!BZ11</f>
        <v>19620</v>
      </c>
      <c r="CA11" s="85">
        <f>'Отдыхай катай| COMIS'!CA11</f>
        <v>19620</v>
      </c>
      <c r="CB11" s="85">
        <f>'Отдыхай катай| COMIS'!CB11</f>
        <v>19620</v>
      </c>
      <c r="CC11" s="85">
        <f>'Отдыхай катай| COMIS'!CC11</f>
        <v>20970</v>
      </c>
      <c r="CD11" s="85">
        <f>'Отдыхай катай| COMIS'!CD11</f>
        <v>20970</v>
      </c>
      <c r="CE11" s="85">
        <f>'Отдыхай катай| COMIS'!CE11</f>
        <v>20970</v>
      </c>
      <c r="CF11" s="85">
        <f>'Отдыхай катай| COMIS'!CF11</f>
        <v>17730</v>
      </c>
      <c r="CG11" s="85">
        <f>'Отдыхай катай| COMIS'!CG11</f>
        <v>13950</v>
      </c>
      <c r="CH11" s="85">
        <f>'Отдыхай катай| COMIS'!CH11</f>
        <v>13950</v>
      </c>
      <c r="CI11" s="85">
        <f>'Отдыхай катай| COMIS'!CI11</f>
        <v>13950</v>
      </c>
      <c r="CJ11" s="85">
        <f>'Отдыхай катай| COMIS'!CJ11</f>
        <v>13950</v>
      </c>
      <c r="CK11" s="85">
        <f>'Отдыхай катай| COMIS'!CK11</f>
        <v>13950</v>
      </c>
      <c r="CL11" s="85">
        <f>'Отдыхай катай| COMIS'!CL11</f>
        <v>13950</v>
      </c>
      <c r="CM11" s="85">
        <f>'Отдыхай катай| COMIS'!CM11</f>
        <v>13950</v>
      </c>
      <c r="CN11" s="85">
        <f>'Отдыхай катай| COMIS'!CN11</f>
        <v>13950</v>
      </c>
      <c r="CO11" s="85">
        <f>'Отдыхай катай| COMIS'!CO11</f>
        <v>13950</v>
      </c>
      <c r="CP11" s="85">
        <f>'Отдыхай катай| COMIS'!CP11</f>
        <v>13320</v>
      </c>
      <c r="CQ11" s="85">
        <f>'Отдыхай катай| COMIS'!CQ11</f>
        <v>13320</v>
      </c>
      <c r="CR11" s="85">
        <f>'Отдыхай катай| COMIS'!CR11</f>
        <v>13320</v>
      </c>
      <c r="CS11" s="85">
        <f>'Отдыхай катай| COMIS'!CS11</f>
        <v>12690</v>
      </c>
      <c r="CT11" s="85">
        <f>'Отдыхай катай| COMIS'!CT11</f>
        <v>12690</v>
      </c>
      <c r="CU11" s="85">
        <f>'Отдыхай катай| COMIS'!CU11</f>
        <v>12690</v>
      </c>
      <c r="CV11" s="85">
        <f>'Отдыхай катай| COMIS'!CV11</f>
        <v>12690</v>
      </c>
      <c r="CW11" s="85">
        <f>'Отдыхай катай| COMIS'!CW11</f>
        <v>12690</v>
      </c>
      <c r="CX11" s="85">
        <f>'Отдыхай катай| COMIS'!CX11</f>
        <v>12690</v>
      </c>
      <c r="CY11" s="85">
        <f>'Отдыхай катай| COMIS'!CY11</f>
        <v>12690</v>
      </c>
      <c r="CZ11" s="85">
        <f>'Отдыхай катай| COMIS'!CZ11</f>
        <v>12060</v>
      </c>
      <c r="DA11" s="85">
        <f>'Отдыхай катай| COMIS'!DA11</f>
        <v>12060</v>
      </c>
      <c r="DB11" s="85">
        <f>'Отдыхай катай| COMIS'!DB11</f>
        <v>12060</v>
      </c>
      <c r="DC11" s="85">
        <f>'Отдыхай катай| COMIS'!DC11</f>
        <v>11250</v>
      </c>
      <c r="DD11" s="85">
        <f>'Отдыхай катай| COMIS'!DD11</f>
        <v>11250</v>
      </c>
      <c r="DE11" s="85">
        <f>'Отдыхай катай| COMIS'!DE11</f>
        <v>11250</v>
      </c>
      <c r="DF11" s="85">
        <f>'Отдыхай катай| COMIS'!DF11</f>
        <v>11250</v>
      </c>
      <c r="DG11" s="85">
        <f>'Отдыхай катай| COMIS'!DG11</f>
        <v>11250</v>
      </c>
      <c r="DH11" s="85">
        <f>'Отдыхай катай| COMIS'!DH11</f>
        <v>10800</v>
      </c>
      <c r="DI11" s="85">
        <f>'Отдыхай катай| COMIS'!DI11</f>
        <v>10800</v>
      </c>
      <c r="DJ11" s="85">
        <f>'Отдыхай катай| COMIS'!DJ11</f>
        <v>10800</v>
      </c>
      <c r="DK11" s="85">
        <f>'Отдыхай катай| COMIS'!DK11</f>
        <v>10800</v>
      </c>
      <c r="DL11" s="85">
        <f>'Отдыхай катай| COMIS'!DL11</f>
        <v>10800</v>
      </c>
      <c r="DM11" s="85">
        <f>'Отдыхай катай| COMIS'!DM11</f>
        <v>10800</v>
      </c>
      <c r="DN11" s="85">
        <f>'Отдыхай катай| COMIS'!DN11</f>
        <v>9000</v>
      </c>
    </row>
    <row r="12" spans="1:118" ht="18.75" customHeight="1">
      <c r="A12" s="30" t="s">
        <v>6</v>
      </c>
      <c r="B12" s="85"/>
      <c r="C12" s="85"/>
      <c r="D12" s="85"/>
      <c r="E12" s="85"/>
      <c r="F12" s="85"/>
      <c r="G12" s="85"/>
      <c r="H12" s="85"/>
      <c r="I12" s="85"/>
      <c r="J12" s="85"/>
      <c r="K12" s="85"/>
      <c r="L12" s="85"/>
      <c r="M12" s="85"/>
      <c r="N12" s="85"/>
      <c r="O12" s="237"/>
      <c r="P12" s="237"/>
      <c r="Q12" s="237"/>
      <c r="R12" s="237"/>
      <c r="S12" s="237"/>
      <c r="T12" s="237"/>
      <c r="U12" s="237"/>
      <c r="V12" s="237"/>
      <c r="W12" s="237"/>
      <c r="X12" s="237"/>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row>
    <row r="13" spans="1:118">
      <c r="A13" s="64">
        <v>1</v>
      </c>
      <c r="B13" s="85">
        <f>'Отдыхай катай| COMIS'!B13</f>
        <v>6750</v>
      </c>
      <c r="C13" s="85">
        <f>'Отдыхай катай| COMIS'!C13</f>
        <v>6750</v>
      </c>
      <c r="D13" s="85">
        <f>'Отдыхай катай| COMIS'!D13</f>
        <v>7020</v>
      </c>
      <c r="E13" s="85">
        <f>'Отдыхай катай| COMIS'!E13</f>
        <v>7020</v>
      </c>
      <c r="F13" s="85">
        <f>'Отдыхай катай| COMIS'!F13</f>
        <v>8910</v>
      </c>
      <c r="G13" s="85">
        <f>'Отдыхай катай| COMIS'!G13</f>
        <v>8910</v>
      </c>
      <c r="H13" s="85">
        <f>'Отдыхай катай| COMIS'!H13</f>
        <v>8910</v>
      </c>
      <c r="I13" s="85">
        <f>'Отдыхай катай| COMIS'!I13</f>
        <v>10080</v>
      </c>
      <c r="J13" s="85">
        <f>'Отдыхай катай| COMIS'!J13</f>
        <v>10080</v>
      </c>
      <c r="K13" s="85">
        <f>'Отдыхай катай| COMIS'!K13</f>
        <v>11340</v>
      </c>
      <c r="L13" s="85">
        <f>'Отдыхай катай| COMIS'!L13</f>
        <v>13680</v>
      </c>
      <c r="M13" s="85">
        <f>'Отдыхай катай| COMIS'!M13</f>
        <v>11700</v>
      </c>
      <c r="N13" s="85">
        <f>'Отдыхай катай| COMIS'!N13</f>
        <v>20610</v>
      </c>
      <c r="O13" s="237">
        <f>'Отдыхай катай| COMIS'!O13</f>
        <v>24930</v>
      </c>
      <c r="P13" s="237">
        <f>'Отдыхай катай| COMIS'!P13</f>
        <v>31950</v>
      </c>
      <c r="Q13" s="237">
        <f>'Отдыхай катай| COMIS'!Q13</f>
        <v>31950</v>
      </c>
      <c r="R13" s="237">
        <f>'Отдыхай катай| COMIS'!R13</f>
        <v>30780</v>
      </c>
      <c r="S13" s="237">
        <f>'Отдыхай катай| COMIS'!S13</f>
        <v>30780</v>
      </c>
      <c r="T13" s="237">
        <f>'Отдыхай катай| COMIS'!T13</f>
        <v>34200</v>
      </c>
      <c r="U13" s="237">
        <f>'Отдыхай катай| COMIS'!U13</f>
        <v>34200</v>
      </c>
      <c r="V13" s="237">
        <f>'Отдыхай катай| COMIS'!V13</f>
        <v>32850</v>
      </c>
      <c r="W13" s="237">
        <f>'Отдыхай катай| COMIS'!W13</f>
        <v>32850</v>
      </c>
      <c r="X13" s="237">
        <f>'Отдыхай катай| COMIS'!X13</f>
        <v>29610</v>
      </c>
      <c r="Y13" s="85">
        <f>'Отдыхай катай| COMIS'!Y13</f>
        <v>22455</v>
      </c>
      <c r="Z13" s="85">
        <f>'Отдыхай катай| COMIS'!Z13</f>
        <v>17055</v>
      </c>
      <c r="AA13" s="85">
        <f>'Отдыхай катай| COMIS'!AA13</f>
        <v>16425</v>
      </c>
      <c r="AB13" s="85">
        <f>'Отдыхай катай| COMIS'!AB13</f>
        <v>16425</v>
      </c>
      <c r="AC13" s="85">
        <f>'Отдыхай катай| COMIS'!AC13</f>
        <v>16425</v>
      </c>
      <c r="AD13" s="85">
        <f>'Отдыхай катай| COMIS'!AD13</f>
        <v>15795</v>
      </c>
      <c r="AE13" s="85">
        <f>'Отдыхай катай| COMIS'!AE13</f>
        <v>15795</v>
      </c>
      <c r="AF13" s="85">
        <f>'Отдыхай катай| COMIS'!AF13</f>
        <v>13455</v>
      </c>
      <c r="AG13" s="85">
        <f>'Отдыхай катай| COMIS'!AG13</f>
        <v>13455</v>
      </c>
      <c r="AH13" s="85">
        <f>'Отдыхай катай| COMIS'!AH13</f>
        <v>13455</v>
      </c>
      <c r="AI13" s="85">
        <f>'Отдыхай катай| COMIS'!AI13</f>
        <v>13455</v>
      </c>
      <c r="AJ13" s="85">
        <f>'Отдыхай катай| COMIS'!AJ13</f>
        <v>15975</v>
      </c>
      <c r="AK13" s="85">
        <f>'Отдыхай катай| COMIS'!AK13</f>
        <v>15975</v>
      </c>
      <c r="AL13" s="85">
        <f>'Отдыхай катай| COMIS'!AL13</f>
        <v>18405</v>
      </c>
      <c r="AM13" s="85">
        <f>'Отдыхай катай| COMIS'!AM13</f>
        <v>18405</v>
      </c>
      <c r="AN13" s="85">
        <f>'Отдыхай катай| COMIS'!AN13</f>
        <v>21105</v>
      </c>
      <c r="AO13" s="85">
        <f>'Отдыхай катай| COMIS'!AO13</f>
        <v>21105</v>
      </c>
      <c r="AP13" s="85">
        <f>'Отдыхай катай| COMIS'!AP13</f>
        <v>18405</v>
      </c>
      <c r="AQ13" s="85">
        <f>'Отдыхай катай| COMIS'!AQ13</f>
        <v>18405</v>
      </c>
      <c r="AR13" s="85">
        <f>'Отдыхай катай| COMIS'!AR13</f>
        <v>19755</v>
      </c>
      <c r="AS13" s="85">
        <f>'Отдыхай катай| COMIS'!AS13</f>
        <v>19755</v>
      </c>
      <c r="AT13" s="85">
        <f>'Отдыхай катай| COMIS'!AT13</f>
        <v>19755</v>
      </c>
      <c r="AU13" s="85">
        <f>'Отдыхай катай| COMIS'!AU13</f>
        <v>19755</v>
      </c>
      <c r="AV13" s="85">
        <f>'Отдыхай катай| COMIS'!AV13</f>
        <v>19755</v>
      </c>
      <c r="AW13" s="85">
        <f>'Отдыхай катай| COMIS'!AW13</f>
        <v>19755</v>
      </c>
      <c r="AX13" s="85">
        <f>'Отдыхай катай| COMIS'!AX13</f>
        <v>21105</v>
      </c>
      <c r="AY13" s="85">
        <f>'Отдыхай катай| COMIS'!AY13</f>
        <v>21105</v>
      </c>
      <c r="AZ13" s="85">
        <f>'Отдыхай катай| COMIS'!AZ13</f>
        <v>21105</v>
      </c>
      <c r="BA13" s="85">
        <f>'Отдыхай катай| COMIS'!BA13</f>
        <v>18405</v>
      </c>
      <c r="BB13" s="85">
        <f>'Отдыхай катай| COMIS'!BB13</f>
        <v>18405</v>
      </c>
      <c r="BC13" s="85">
        <f>'Отдыхай катай| COMIS'!BC13</f>
        <v>18405</v>
      </c>
      <c r="BD13" s="85">
        <f>'Отдыхай катай| COMIS'!BD13</f>
        <v>18405</v>
      </c>
      <c r="BE13" s="85">
        <f>'Отдыхай катай| COMIS'!BE13</f>
        <v>18405</v>
      </c>
      <c r="BF13" s="85">
        <f>'Отдыхай катай| COMIS'!BF13</f>
        <v>19755</v>
      </c>
      <c r="BG13" s="85">
        <f>'Отдыхай катай| COMIS'!BG13</f>
        <v>19755</v>
      </c>
      <c r="BH13" s="85">
        <f>'Отдыхай катай| COMIS'!BH13</f>
        <v>19755</v>
      </c>
      <c r="BI13" s="85">
        <f>'Отдыхай катай| COMIS'!BI13</f>
        <v>22455</v>
      </c>
      <c r="BJ13" s="85">
        <f>'Отдыхай катай| COMIS'!BJ13</f>
        <v>22455</v>
      </c>
      <c r="BK13" s="85">
        <f>'Отдыхай катай| COMIS'!BK13</f>
        <v>22455</v>
      </c>
      <c r="BL13" s="85">
        <f>'Отдыхай катай| COMIS'!BL13</f>
        <v>22455</v>
      </c>
      <c r="BM13" s="85">
        <f>'Отдыхай катай| COMIS'!BM13</f>
        <v>22455</v>
      </c>
      <c r="BN13" s="85">
        <f>'Отдыхай катай| COMIS'!BN13</f>
        <v>22455</v>
      </c>
      <c r="BO13" s="85">
        <f>'Отдыхай катай| COMIS'!BO13</f>
        <v>24615</v>
      </c>
      <c r="BP13" s="85">
        <f>'Отдыхай катай| COMIS'!BP13</f>
        <v>24615</v>
      </c>
      <c r="BQ13" s="85">
        <f>'Отдыхай катай| COMIS'!BQ13</f>
        <v>28125</v>
      </c>
      <c r="BR13" s="85">
        <f>'Отдыхай катай| COMIS'!BR13</f>
        <v>30375</v>
      </c>
      <c r="BS13" s="85">
        <f>'Отдыхай катай| COMIS'!BS13</f>
        <v>30375</v>
      </c>
      <c r="BT13" s="85">
        <f>'Отдыхай катай| COMIS'!BT13</f>
        <v>30375</v>
      </c>
      <c r="BU13" s="85">
        <f>'Отдыхай катай| COMIS'!BU13</f>
        <v>30375</v>
      </c>
      <c r="BV13" s="85">
        <f>'Отдыхай катай| COMIS'!BV13</f>
        <v>30375</v>
      </c>
      <c r="BW13" s="85">
        <f>'Отдыхай катай| COMIS'!BW13</f>
        <v>22455</v>
      </c>
      <c r="BX13" s="85">
        <f>'Отдыхай катай| COMIS'!BX13</f>
        <v>18405</v>
      </c>
      <c r="BY13" s="85">
        <f>'Отдыхай катай| COMIS'!BY13</f>
        <v>18405</v>
      </c>
      <c r="BZ13" s="85">
        <f>'Отдыхай катай| COMIS'!BZ13</f>
        <v>17055</v>
      </c>
      <c r="CA13" s="85">
        <f>'Отдыхай катай| COMIS'!CA13</f>
        <v>17055</v>
      </c>
      <c r="CB13" s="85">
        <f>'Отдыхай катай| COMIS'!CB13</f>
        <v>17055</v>
      </c>
      <c r="CC13" s="85">
        <f>'Отдыхай катай| COMIS'!CC13</f>
        <v>18405</v>
      </c>
      <c r="CD13" s="85">
        <f>'Отдыхай катай| COMIS'!CD13</f>
        <v>18405</v>
      </c>
      <c r="CE13" s="85">
        <f>'Отдыхай катай| COMIS'!CE13</f>
        <v>18405</v>
      </c>
      <c r="CF13" s="85">
        <f>'Отдыхай катай| COMIS'!CF13</f>
        <v>15165</v>
      </c>
      <c r="CG13" s="85">
        <f>'Отдыхай катай| COMIS'!CG13</f>
        <v>11835</v>
      </c>
      <c r="CH13" s="85">
        <f>'Отдыхай катай| COMIS'!CH13</f>
        <v>11835</v>
      </c>
      <c r="CI13" s="85">
        <f>'Отдыхай катай| COMIS'!CI13</f>
        <v>11835</v>
      </c>
      <c r="CJ13" s="85">
        <f>'Отдыхай катай| COMIS'!CJ13</f>
        <v>11835</v>
      </c>
      <c r="CK13" s="85">
        <f>'Отдыхай катай| COMIS'!CK13</f>
        <v>11835</v>
      </c>
      <c r="CL13" s="85">
        <f>'Отдыхай катай| COMIS'!CL13</f>
        <v>11835</v>
      </c>
      <c r="CM13" s="85">
        <f>'Отдыхай катай| COMIS'!CM13</f>
        <v>11835</v>
      </c>
      <c r="CN13" s="85">
        <f>'Отдыхай катай| COMIS'!CN13</f>
        <v>11835</v>
      </c>
      <c r="CO13" s="85">
        <f>'Отдыхай катай| COMIS'!CO13</f>
        <v>11835</v>
      </c>
      <c r="CP13" s="85">
        <f>'Отдыхай катай| COMIS'!CP13</f>
        <v>11205</v>
      </c>
      <c r="CQ13" s="85">
        <f>'Отдыхай катай| COMIS'!CQ13</f>
        <v>11205</v>
      </c>
      <c r="CR13" s="85">
        <f>'Отдыхай катай| COMIS'!CR13</f>
        <v>11205</v>
      </c>
      <c r="CS13" s="85">
        <f>'Отдыхай катай| COMIS'!CS13</f>
        <v>10575</v>
      </c>
      <c r="CT13" s="85">
        <f>'Отдыхай катай| COMIS'!CT13</f>
        <v>10575</v>
      </c>
      <c r="CU13" s="85">
        <f>'Отдыхай катай| COMIS'!CU13</f>
        <v>10575</v>
      </c>
      <c r="CV13" s="85">
        <f>'Отдыхай катай| COMIS'!CV13</f>
        <v>10575</v>
      </c>
      <c r="CW13" s="85">
        <f>'Отдыхай катай| COMIS'!CW13</f>
        <v>10575</v>
      </c>
      <c r="CX13" s="85">
        <f>'Отдыхай катай| COMIS'!CX13</f>
        <v>10575</v>
      </c>
      <c r="CY13" s="85">
        <f>'Отдыхай катай| COMIS'!CY13</f>
        <v>10575</v>
      </c>
      <c r="CZ13" s="85">
        <f>'Отдыхай катай| COMIS'!CZ13</f>
        <v>9945</v>
      </c>
      <c r="DA13" s="85">
        <f>'Отдыхай катай| COMIS'!DA13</f>
        <v>9945</v>
      </c>
      <c r="DB13" s="85">
        <f>'Отдыхай катай| COMIS'!DB13</f>
        <v>9945</v>
      </c>
      <c r="DC13" s="85">
        <f>'Отдыхай катай| COMIS'!DC13</f>
        <v>9315</v>
      </c>
      <c r="DD13" s="85">
        <f>'Отдыхай катай| COMIS'!DD13</f>
        <v>9315</v>
      </c>
      <c r="DE13" s="85">
        <f>'Отдыхай катай| COMIS'!DE13</f>
        <v>9315</v>
      </c>
      <c r="DF13" s="85">
        <f>'Отдыхай катай| COMIS'!DF13</f>
        <v>9315</v>
      </c>
      <c r="DG13" s="85">
        <f>'Отдыхай катай| COMIS'!DG13</f>
        <v>9315</v>
      </c>
      <c r="DH13" s="85">
        <f>'Отдыхай катай| COMIS'!DH13</f>
        <v>8865</v>
      </c>
      <c r="DI13" s="85">
        <f>'Отдыхай катай| COMIS'!DI13</f>
        <v>8865</v>
      </c>
      <c r="DJ13" s="85">
        <f>'Отдыхай катай| COMIS'!DJ13</f>
        <v>8865</v>
      </c>
      <c r="DK13" s="85">
        <f>'Отдыхай катай| COMIS'!DK13</f>
        <v>8865</v>
      </c>
      <c r="DL13" s="85">
        <f>'Отдыхай катай| COMIS'!DL13</f>
        <v>8865</v>
      </c>
      <c r="DM13" s="85">
        <f>'Отдыхай катай| COMIS'!DM13</f>
        <v>8865</v>
      </c>
      <c r="DN13" s="85">
        <f>'Отдыхай катай| COMIS'!DN13</f>
        <v>7065</v>
      </c>
    </row>
    <row r="14" spans="1:118" ht="14.25" customHeight="1">
      <c r="A14" s="64">
        <v>2</v>
      </c>
      <c r="B14" s="85">
        <f>'Отдыхай катай| COMIS'!B14</f>
        <v>8100</v>
      </c>
      <c r="C14" s="85">
        <f>'Отдыхай катай| COMIS'!C14</f>
        <v>8100</v>
      </c>
      <c r="D14" s="85">
        <f>'Отдыхай катай| COMIS'!D14</f>
        <v>8370</v>
      </c>
      <c r="E14" s="85">
        <f>'Отдыхай катай| COMIS'!E14</f>
        <v>8370</v>
      </c>
      <c r="F14" s="85">
        <f>'Отдыхай катай| COMIS'!F14</f>
        <v>10260</v>
      </c>
      <c r="G14" s="85">
        <f>'Отдыхай катай| COMIS'!G14</f>
        <v>10260</v>
      </c>
      <c r="H14" s="85">
        <f>'Отдыхай катай| COMIS'!H14</f>
        <v>10260</v>
      </c>
      <c r="I14" s="85">
        <f>'Отдыхай катай| COMIS'!I14</f>
        <v>11430</v>
      </c>
      <c r="J14" s="85">
        <f>'Отдыхай катай| COMIS'!J14</f>
        <v>11430</v>
      </c>
      <c r="K14" s="85">
        <f>'Отдыхай катай| COMIS'!K14</f>
        <v>12690</v>
      </c>
      <c r="L14" s="85">
        <f>'Отдыхай катай| COMIS'!L14</f>
        <v>15030</v>
      </c>
      <c r="M14" s="85">
        <f>'Отдыхай катай| COMIS'!M14</f>
        <v>13050</v>
      </c>
      <c r="N14" s="85">
        <f>'Отдыхай катай| COMIS'!N14</f>
        <v>22410</v>
      </c>
      <c r="O14" s="237">
        <f>'Отдыхай катай| COMIS'!O14</f>
        <v>26730</v>
      </c>
      <c r="P14" s="237">
        <f>'Отдыхай катай| COMIS'!P14</f>
        <v>33750</v>
      </c>
      <c r="Q14" s="237">
        <f>'Отдыхай катай| COMIS'!Q14</f>
        <v>33750</v>
      </c>
      <c r="R14" s="237">
        <f>'Отдыхай катай| COMIS'!R14</f>
        <v>32580</v>
      </c>
      <c r="S14" s="237">
        <f>'Отдыхай катай| COMIS'!S14</f>
        <v>32580</v>
      </c>
      <c r="T14" s="237">
        <f>'Отдыхай катай| COMIS'!T14</f>
        <v>36000</v>
      </c>
      <c r="U14" s="237">
        <f>'Отдыхай катай| COMIS'!U14</f>
        <v>36000</v>
      </c>
      <c r="V14" s="237">
        <f>'Отдыхай катай| COMIS'!V14</f>
        <v>34650</v>
      </c>
      <c r="W14" s="237">
        <f>'Отдыхай катай| COMIS'!W14</f>
        <v>34650</v>
      </c>
      <c r="X14" s="237">
        <f>'Отдыхай катай| COMIS'!X14</f>
        <v>31410</v>
      </c>
      <c r="Y14" s="85">
        <f>'Отдыхай катай| COMIS'!Y14</f>
        <v>24120</v>
      </c>
      <c r="Z14" s="85">
        <f>'Отдыхай катай| COMIS'!Z14</f>
        <v>18720</v>
      </c>
      <c r="AA14" s="85">
        <f>'Отдыхай катай| COMIS'!AA14</f>
        <v>18090</v>
      </c>
      <c r="AB14" s="85">
        <f>'Отдыхай катай| COMIS'!AB14</f>
        <v>18090</v>
      </c>
      <c r="AC14" s="85">
        <f>'Отдыхай катай| COMIS'!AC14</f>
        <v>18090</v>
      </c>
      <c r="AD14" s="85">
        <f>'Отдыхай катай| COMIS'!AD14</f>
        <v>17460</v>
      </c>
      <c r="AE14" s="85">
        <f>'Отдыхай катай| COMIS'!AE14</f>
        <v>17460</v>
      </c>
      <c r="AF14" s="85">
        <f>'Отдыхай катай| COMIS'!AF14</f>
        <v>15120</v>
      </c>
      <c r="AG14" s="85">
        <f>'Отдыхай катай| COMIS'!AG14</f>
        <v>15120</v>
      </c>
      <c r="AH14" s="85">
        <f>'Отдыхай катай| COMIS'!AH14</f>
        <v>15120</v>
      </c>
      <c r="AI14" s="85">
        <f>'Отдыхай катай| COMIS'!AI14</f>
        <v>15120</v>
      </c>
      <c r="AJ14" s="85">
        <f>'Отдыхай катай| COMIS'!AJ14</f>
        <v>17640</v>
      </c>
      <c r="AK14" s="85">
        <f>'Отдыхай катай| COMIS'!AK14</f>
        <v>17640</v>
      </c>
      <c r="AL14" s="85">
        <f>'Отдыхай катай| COMIS'!AL14</f>
        <v>20070</v>
      </c>
      <c r="AM14" s="85">
        <f>'Отдыхай катай| COMIS'!AM14</f>
        <v>20070</v>
      </c>
      <c r="AN14" s="85">
        <f>'Отдыхай катай| COMIS'!AN14</f>
        <v>22770</v>
      </c>
      <c r="AO14" s="85">
        <f>'Отдыхай катай| COMIS'!AO14</f>
        <v>22770</v>
      </c>
      <c r="AP14" s="85">
        <f>'Отдыхай катай| COMIS'!AP14</f>
        <v>20070</v>
      </c>
      <c r="AQ14" s="85">
        <f>'Отдыхай катай| COMIS'!AQ14</f>
        <v>20070</v>
      </c>
      <c r="AR14" s="85">
        <f>'Отдыхай катай| COMIS'!AR14</f>
        <v>21420</v>
      </c>
      <c r="AS14" s="85">
        <f>'Отдыхай катай| COMIS'!AS14</f>
        <v>21420</v>
      </c>
      <c r="AT14" s="85">
        <f>'Отдыхай катай| COMIS'!AT14</f>
        <v>21420</v>
      </c>
      <c r="AU14" s="85">
        <f>'Отдыхай катай| COMIS'!AU14</f>
        <v>21420</v>
      </c>
      <c r="AV14" s="85">
        <f>'Отдыхай катай| COMIS'!AV14</f>
        <v>21420</v>
      </c>
      <c r="AW14" s="85">
        <f>'Отдыхай катай| COMIS'!AW14</f>
        <v>21420</v>
      </c>
      <c r="AX14" s="85">
        <f>'Отдыхай катай| COMIS'!AX14</f>
        <v>22770</v>
      </c>
      <c r="AY14" s="85">
        <f>'Отдыхай катай| COMIS'!AY14</f>
        <v>22770</v>
      </c>
      <c r="AZ14" s="85">
        <f>'Отдыхай катай| COMIS'!AZ14</f>
        <v>22770</v>
      </c>
      <c r="BA14" s="85">
        <f>'Отдыхай катай| COMIS'!BA14</f>
        <v>20070</v>
      </c>
      <c r="BB14" s="85">
        <f>'Отдыхай катай| COMIS'!BB14</f>
        <v>20070</v>
      </c>
      <c r="BC14" s="85">
        <f>'Отдыхай катай| COMIS'!BC14</f>
        <v>20070</v>
      </c>
      <c r="BD14" s="85">
        <f>'Отдыхай катай| COMIS'!BD14</f>
        <v>20070</v>
      </c>
      <c r="BE14" s="85">
        <f>'Отдыхай катай| COMIS'!BE14</f>
        <v>20070</v>
      </c>
      <c r="BF14" s="85">
        <f>'Отдыхай катай| COMIS'!BF14</f>
        <v>21420</v>
      </c>
      <c r="BG14" s="85">
        <f>'Отдыхай катай| COMIS'!BG14</f>
        <v>21420</v>
      </c>
      <c r="BH14" s="85">
        <f>'Отдыхай катай| COMIS'!BH14</f>
        <v>21420</v>
      </c>
      <c r="BI14" s="85">
        <f>'Отдыхай катай| COMIS'!BI14</f>
        <v>24120</v>
      </c>
      <c r="BJ14" s="85">
        <f>'Отдыхай катай| COMIS'!BJ14</f>
        <v>24120</v>
      </c>
      <c r="BK14" s="85">
        <f>'Отдыхай катай| COMIS'!BK14</f>
        <v>24120</v>
      </c>
      <c r="BL14" s="85">
        <f>'Отдыхай катай| COMIS'!BL14</f>
        <v>24120</v>
      </c>
      <c r="BM14" s="85">
        <f>'Отдыхай катай| COMIS'!BM14</f>
        <v>24120</v>
      </c>
      <c r="BN14" s="85">
        <f>'Отдыхай катай| COMIS'!BN14</f>
        <v>24120</v>
      </c>
      <c r="BO14" s="85">
        <f>'Отдыхай катай| COMIS'!BO14</f>
        <v>26280</v>
      </c>
      <c r="BP14" s="85">
        <f>'Отдыхай катай| COMIS'!BP14</f>
        <v>26280</v>
      </c>
      <c r="BQ14" s="85">
        <f>'Отдыхай катай| COMIS'!BQ14</f>
        <v>29790</v>
      </c>
      <c r="BR14" s="85">
        <f>'Отдыхай катай| COMIS'!BR14</f>
        <v>32040</v>
      </c>
      <c r="BS14" s="85">
        <f>'Отдыхай катай| COMIS'!BS14</f>
        <v>32040</v>
      </c>
      <c r="BT14" s="85">
        <f>'Отдыхай катай| COMIS'!BT14</f>
        <v>32040</v>
      </c>
      <c r="BU14" s="85">
        <f>'Отдыхай катай| COMIS'!BU14</f>
        <v>32040</v>
      </c>
      <c r="BV14" s="85">
        <f>'Отдыхай катай| COMIS'!BV14</f>
        <v>32040</v>
      </c>
      <c r="BW14" s="85">
        <f>'Отдыхай катай| COMIS'!BW14</f>
        <v>24120</v>
      </c>
      <c r="BX14" s="85">
        <f>'Отдыхай катай| COMIS'!BX14</f>
        <v>20070</v>
      </c>
      <c r="BY14" s="85">
        <f>'Отдыхай катай| COMIS'!BY14</f>
        <v>20070</v>
      </c>
      <c r="BZ14" s="85">
        <f>'Отдыхай катай| COMIS'!BZ14</f>
        <v>18720</v>
      </c>
      <c r="CA14" s="85">
        <f>'Отдыхай катай| COMIS'!CA14</f>
        <v>18720</v>
      </c>
      <c r="CB14" s="85">
        <f>'Отдыхай катай| COMIS'!CB14</f>
        <v>18720</v>
      </c>
      <c r="CC14" s="85">
        <f>'Отдыхай катай| COMIS'!CC14</f>
        <v>20070</v>
      </c>
      <c r="CD14" s="85">
        <f>'Отдыхай катай| COMIS'!CD14</f>
        <v>20070</v>
      </c>
      <c r="CE14" s="85">
        <f>'Отдыхай катай| COMIS'!CE14</f>
        <v>20070</v>
      </c>
      <c r="CF14" s="85">
        <f>'Отдыхай катай| COMIS'!CF14</f>
        <v>16830</v>
      </c>
      <c r="CG14" s="85">
        <f>'Отдыхай катай| COMIS'!CG14</f>
        <v>13500</v>
      </c>
      <c r="CH14" s="85">
        <f>'Отдыхай катай| COMIS'!CH14</f>
        <v>13500</v>
      </c>
      <c r="CI14" s="85">
        <f>'Отдыхай катай| COMIS'!CI14</f>
        <v>13500</v>
      </c>
      <c r="CJ14" s="85">
        <f>'Отдыхай катай| COMIS'!CJ14</f>
        <v>13500</v>
      </c>
      <c r="CK14" s="85">
        <f>'Отдыхай катай| COMIS'!CK14</f>
        <v>13500</v>
      </c>
      <c r="CL14" s="85">
        <f>'Отдыхай катай| COMIS'!CL14</f>
        <v>13500</v>
      </c>
      <c r="CM14" s="85">
        <f>'Отдыхай катай| COMIS'!CM14</f>
        <v>13500</v>
      </c>
      <c r="CN14" s="85">
        <f>'Отдыхай катай| COMIS'!CN14</f>
        <v>13500</v>
      </c>
      <c r="CO14" s="85">
        <f>'Отдыхай катай| COMIS'!CO14</f>
        <v>13500</v>
      </c>
      <c r="CP14" s="85">
        <f>'Отдыхай катай| COMIS'!CP14</f>
        <v>12870</v>
      </c>
      <c r="CQ14" s="85">
        <f>'Отдыхай катай| COMIS'!CQ14</f>
        <v>12870</v>
      </c>
      <c r="CR14" s="85">
        <f>'Отдыхай катай| COMIS'!CR14</f>
        <v>12870</v>
      </c>
      <c r="CS14" s="85">
        <f>'Отдыхай катай| COMIS'!CS14</f>
        <v>12240</v>
      </c>
      <c r="CT14" s="85">
        <f>'Отдыхай катай| COMIS'!CT14</f>
        <v>12240</v>
      </c>
      <c r="CU14" s="85">
        <f>'Отдыхай катай| COMIS'!CU14</f>
        <v>12240</v>
      </c>
      <c r="CV14" s="85">
        <f>'Отдыхай катай| COMIS'!CV14</f>
        <v>12240</v>
      </c>
      <c r="CW14" s="85">
        <f>'Отдыхай катай| COMIS'!CW14</f>
        <v>12240</v>
      </c>
      <c r="CX14" s="85">
        <f>'Отдыхай катай| COMIS'!CX14</f>
        <v>12240</v>
      </c>
      <c r="CY14" s="85">
        <f>'Отдыхай катай| COMIS'!CY14</f>
        <v>12240</v>
      </c>
      <c r="CZ14" s="85">
        <f>'Отдыхай катай| COMIS'!CZ14</f>
        <v>11610</v>
      </c>
      <c r="DA14" s="85">
        <f>'Отдыхай катай| COMIS'!DA14</f>
        <v>11610</v>
      </c>
      <c r="DB14" s="85">
        <f>'Отдыхай катай| COMIS'!DB14</f>
        <v>11610</v>
      </c>
      <c r="DC14" s="85">
        <f>'Отдыхай катай| COMIS'!DC14</f>
        <v>10800</v>
      </c>
      <c r="DD14" s="85">
        <f>'Отдыхай катай| COMIS'!DD14</f>
        <v>10800</v>
      </c>
      <c r="DE14" s="85">
        <f>'Отдыхай катай| COMIS'!DE14</f>
        <v>10800</v>
      </c>
      <c r="DF14" s="85">
        <f>'Отдыхай катай| COMIS'!DF14</f>
        <v>10800</v>
      </c>
      <c r="DG14" s="85">
        <f>'Отдыхай катай| COMIS'!DG14</f>
        <v>10800</v>
      </c>
      <c r="DH14" s="85">
        <f>'Отдыхай катай| COMIS'!DH14</f>
        <v>10350</v>
      </c>
      <c r="DI14" s="85">
        <f>'Отдыхай катай| COMIS'!DI14</f>
        <v>10350</v>
      </c>
      <c r="DJ14" s="85">
        <f>'Отдыхай катай| COMIS'!DJ14</f>
        <v>10350</v>
      </c>
      <c r="DK14" s="85">
        <f>'Отдыхай катай| COMIS'!DK14</f>
        <v>10350</v>
      </c>
      <c r="DL14" s="85">
        <f>'Отдыхай катай| COMIS'!DL14</f>
        <v>10350</v>
      </c>
      <c r="DM14" s="85">
        <f>'Отдыхай катай| COMIS'!DM14</f>
        <v>10350</v>
      </c>
      <c r="DN14" s="85">
        <f>'Отдыхай катай| COMIS'!DN14</f>
        <v>8550</v>
      </c>
    </row>
    <row r="15" spans="1:118">
      <c r="A15" s="64" t="s">
        <v>7</v>
      </c>
      <c r="B15" s="85"/>
      <c r="C15" s="85"/>
      <c r="D15" s="85"/>
      <c r="E15" s="85"/>
      <c r="F15" s="85"/>
      <c r="G15" s="85"/>
      <c r="H15" s="85"/>
      <c r="I15" s="85"/>
      <c r="J15" s="85"/>
      <c r="K15" s="85"/>
      <c r="L15" s="85"/>
      <c r="M15" s="85"/>
      <c r="N15" s="85"/>
      <c r="O15" s="237"/>
      <c r="P15" s="237"/>
      <c r="Q15" s="237"/>
      <c r="R15" s="237"/>
      <c r="S15" s="237"/>
      <c r="T15" s="237"/>
      <c r="U15" s="237"/>
      <c r="V15" s="237"/>
      <c r="W15" s="237"/>
      <c r="X15" s="237"/>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row>
    <row r="16" spans="1:118">
      <c r="A16" s="64">
        <v>1</v>
      </c>
      <c r="B16" s="85">
        <f>'Отдыхай катай| COMIS'!B16</f>
        <v>10350</v>
      </c>
      <c r="C16" s="85">
        <f>'Отдыхай катай| COMIS'!C16</f>
        <v>10350</v>
      </c>
      <c r="D16" s="85">
        <f>'Отдыхай катай| COMIS'!D16</f>
        <v>10620</v>
      </c>
      <c r="E16" s="85">
        <f>'Отдыхай катай| COMIS'!E16</f>
        <v>10620</v>
      </c>
      <c r="F16" s="85">
        <f>'Отдыхай катай| COMIS'!F16</f>
        <v>12510</v>
      </c>
      <c r="G16" s="85">
        <f>'Отдыхай катай| COMIS'!G16</f>
        <v>12510</v>
      </c>
      <c r="H16" s="85">
        <f>'Отдыхай катай| COMIS'!H16</f>
        <v>12510</v>
      </c>
      <c r="I16" s="85">
        <f>'Отдыхай катай| COMIS'!I16</f>
        <v>13680</v>
      </c>
      <c r="J16" s="85">
        <f>'Отдыхай катай| COMIS'!J16</f>
        <v>13680</v>
      </c>
      <c r="K16" s="85">
        <f>'Отдыхай катай| COMIS'!K16</f>
        <v>14940</v>
      </c>
      <c r="L16" s="85">
        <f>'Отдыхай катай| COMIS'!L16</f>
        <v>17280</v>
      </c>
      <c r="M16" s="85">
        <f>'Отдыхай катай| COMIS'!M16</f>
        <v>15300</v>
      </c>
      <c r="N16" s="85">
        <f>'Отдыхай катай| COMIS'!N16</f>
        <v>26910</v>
      </c>
      <c r="O16" s="237">
        <f>'Отдыхай катай| COMIS'!O16</f>
        <v>31230</v>
      </c>
      <c r="P16" s="237">
        <f>'Отдыхай катай| COMIS'!P16</f>
        <v>38250</v>
      </c>
      <c r="Q16" s="237">
        <f>'Отдыхай катай| COMIS'!Q16</f>
        <v>38250</v>
      </c>
      <c r="R16" s="237">
        <f>'Отдыхай катай| COMIS'!R16</f>
        <v>37080</v>
      </c>
      <c r="S16" s="237">
        <f>'Отдыхай катай| COMIS'!S16</f>
        <v>37080</v>
      </c>
      <c r="T16" s="237">
        <f>'Отдыхай катай| COMIS'!T16</f>
        <v>40500</v>
      </c>
      <c r="U16" s="237">
        <f>'Отдыхай катай| COMIS'!U16</f>
        <v>40500</v>
      </c>
      <c r="V16" s="237">
        <f>'Отдыхай катай| COMIS'!V16</f>
        <v>39150</v>
      </c>
      <c r="W16" s="237">
        <f>'Отдыхай катай| COMIS'!W16</f>
        <v>39150</v>
      </c>
      <c r="X16" s="237">
        <f>'Отдыхай катай| COMIS'!X16</f>
        <v>35910</v>
      </c>
      <c r="Y16" s="85">
        <f>'Отдыхай катай| COMIS'!Y16</f>
        <v>28755</v>
      </c>
      <c r="Z16" s="85">
        <f>'Отдыхай катай| COMIS'!Z16</f>
        <v>23355</v>
      </c>
      <c r="AA16" s="85">
        <f>'Отдыхай катай| COMIS'!AA16</f>
        <v>22725</v>
      </c>
      <c r="AB16" s="85">
        <f>'Отдыхай катай| COMIS'!AB16</f>
        <v>22725</v>
      </c>
      <c r="AC16" s="85">
        <f>'Отдыхай катай| COMIS'!AC16</f>
        <v>22725</v>
      </c>
      <c r="AD16" s="85">
        <f>'Отдыхай катай| COMIS'!AD16</f>
        <v>22095</v>
      </c>
      <c r="AE16" s="85">
        <f>'Отдыхай катай| COMIS'!AE16</f>
        <v>22095</v>
      </c>
      <c r="AF16" s="85">
        <f>'Отдыхай катай| COMIS'!AF16</f>
        <v>19755</v>
      </c>
      <c r="AG16" s="85">
        <f>'Отдыхай катай| COMIS'!AG16</f>
        <v>19755</v>
      </c>
      <c r="AH16" s="85">
        <f>'Отдыхай катай| COMIS'!AH16</f>
        <v>19755</v>
      </c>
      <c r="AI16" s="85">
        <f>'Отдыхай катай| COMIS'!AI16</f>
        <v>19755</v>
      </c>
      <c r="AJ16" s="85">
        <f>'Отдыхай катай| COMIS'!AJ16</f>
        <v>22275</v>
      </c>
      <c r="AK16" s="85">
        <f>'Отдыхай катай| COMIS'!AK16</f>
        <v>22275</v>
      </c>
      <c r="AL16" s="85">
        <f>'Отдыхай катай| COMIS'!AL16</f>
        <v>24705</v>
      </c>
      <c r="AM16" s="85">
        <f>'Отдыхай катай| COMIS'!AM16</f>
        <v>24705</v>
      </c>
      <c r="AN16" s="85">
        <f>'Отдыхай катай| COMIS'!AN16</f>
        <v>27405</v>
      </c>
      <c r="AO16" s="85">
        <f>'Отдыхай катай| COMIS'!AO16</f>
        <v>27405</v>
      </c>
      <c r="AP16" s="85">
        <f>'Отдыхай катай| COMIS'!AP16</f>
        <v>24705</v>
      </c>
      <c r="AQ16" s="85">
        <f>'Отдыхай катай| COMIS'!AQ16</f>
        <v>24705</v>
      </c>
      <c r="AR16" s="85">
        <f>'Отдыхай катай| COMIS'!AR16</f>
        <v>26055</v>
      </c>
      <c r="AS16" s="85">
        <f>'Отдыхай катай| COMIS'!AS16</f>
        <v>26055</v>
      </c>
      <c r="AT16" s="85">
        <f>'Отдыхай катай| COMIS'!AT16</f>
        <v>26055</v>
      </c>
      <c r="AU16" s="85">
        <f>'Отдыхай катай| COMIS'!AU16</f>
        <v>26055</v>
      </c>
      <c r="AV16" s="85">
        <f>'Отдыхай катай| COMIS'!AV16</f>
        <v>26055</v>
      </c>
      <c r="AW16" s="85">
        <f>'Отдыхай катай| COMIS'!AW16</f>
        <v>26055</v>
      </c>
      <c r="AX16" s="85">
        <f>'Отдыхай катай| COMIS'!AX16</f>
        <v>27405</v>
      </c>
      <c r="AY16" s="85">
        <f>'Отдыхай катай| COMIS'!AY16</f>
        <v>27405</v>
      </c>
      <c r="AZ16" s="85">
        <f>'Отдыхай катай| COMIS'!AZ16</f>
        <v>27405</v>
      </c>
      <c r="BA16" s="85">
        <f>'Отдыхай катай| COMIS'!BA16</f>
        <v>24705</v>
      </c>
      <c r="BB16" s="85">
        <f>'Отдыхай катай| COMIS'!BB16</f>
        <v>24705</v>
      </c>
      <c r="BC16" s="85">
        <f>'Отдыхай катай| COMIS'!BC16</f>
        <v>24705</v>
      </c>
      <c r="BD16" s="85">
        <f>'Отдыхай катай| COMIS'!BD16</f>
        <v>24705</v>
      </c>
      <c r="BE16" s="85">
        <f>'Отдыхай катай| COMIS'!BE16</f>
        <v>24705</v>
      </c>
      <c r="BF16" s="85">
        <f>'Отдыхай катай| COMIS'!BF16</f>
        <v>26055</v>
      </c>
      <c r="BG16" s="85">
        <f>'Отдыхай катай| COMIS'!BG16</f>
        <v>26055</v>
      </c>
      <c r="BH16" s="85">
        <f>'Отдыхай катай| COMIS'!BH16</f>
        <v>26055</v>
      </c>
      <c r="BI16" s="85">
        <f>'Отдыхай катай| COMIS'!BI16</f>
        <v>28755</v>
      </c>
      <c r="BJ16" s="85">
        <f>'Отдыхай катай| COMIS'!BJ16</f>
        <v>28755</v>
      </c>
      <c r="BK16" s="85">
        <f>'Отдыхай катай| COMIS'!BK16</f>
        <v>28755</v>
      </c>
      <c r="BL16" s="85">
        <f>'Отдыхай катай| COMIS'!BL16</f>
        <v>28755</v>
      </c>
      <c r="BM16" s="85">
        <f>'Отдыхай катай| COMIS'!BM16</f>
        <v>28755</v>
      </c>
      <c r="BN16" s="85">
        <f>'Отдыхай катай| COMIS'!BN16</f>
        <v>28755</v>
      </c>
      <c r="BO16" s="85">
        <f>'Отдыхай катай| COMIS'!BO16</f>
        <v>30915</v>
      </c>
      <c r="BP16" s="85">
        <f>'Отдыхай катай| COMIS'!BP16</f>
        <v>30915</v>
      </c>
      <c r="BQ16" s="85">
        <f>'Отдыхай катай| COMIS'!BQ16</f>
        <v>34425</v>
      </c>
      <c r="BR16" s="85">
        <f>'Отдыхай катай| COMIS'!BR16</f>
        <v>36675</v>
      </c>
      <c r="BS16" s="85">
        <f>'Отдыхай катай| COMIS'!BS16</f>
        <v>36675</v>
      </c>
      <c r="BT16" s="85">
        <f>'Отдыхай катай| COMIS'!BT16</f>
        <v>36675</v>
      </c>
      <c r="BU16" s="85">
        <f>'Отдыхай катай| COMIS'!BU16</f>
        <v>36675</v>
      </c>
      <c r="BV16" s="85">
        <f>'Отдыхай катай| COMIS'!BV16</f>
        <v>36675</v>
      </c>
      <c r="BW16" s="85">
        <f>'Отдыхай катай| COMIS'!BW16</f>
        <v>28755</v>
      </c>
      <c r="BX16" s="85">
        <f>'Отдыхай катай| COMIS'!BX16</f>
        <v>24705</v>
      </c>
      <c r="BY16" s="85">
        <f>'Отдыхай катай| COMIS'!BY16</f>
        <v>24705</v>
      </c>
      <c r="BZ16" s="85">
        <f>'Отдыхай катай| COMIS'!BZ16</f>
        <v>23355</v>
      </c>
      <c r="CA16" s="85">
        <f>'Отдыхай катай| COMIS'!CA16</f>
        <v>23355</v>
      </c>
      <c r="CB16" s="85">
        <f>'Отдыхай катай| COMIS'!CB16</f>
        <v>23355</v>
      </c>
      <c r="CC16" s="85">
        <f>'Отдыхай катай| COMIS'!CC16</f>
        <v>24705</v>
      </c>
      <c r="CD16" s="85">
        <f>'Отдыхай катай| COMIS'!CD16</f>
        <v>24705</v>
      </c>
      <c r="CE16" s="85">
        <f>'Отдыхай катай| COMIS'!CE16</f>
        <v>24705</v>
      </c>
      <c r="CF16" s="85">
        <f>'Отдыхай катай| COMIS'!CF16</f>
        <v>21465</v>
      </c>
      <c r="CG16" s="85">
        <f>'Отдыхай катай| COMIS'!CG16</f>
        <v>16785</v>
      </c>
      <c r="CH16" s="85">
        <f>'Отдыхай катай| COMIS'!CH16</f>
        <v>16785</v>
      </c>
      <c r="CI16" s="85">
        <f>'Отдыхай катай| COMIS'!CI16</f>
        <v>16785</v>
      </c>
      <c r="CJ16" s="85">
        <f>'Отдыхай катай| COMIS'!CJ16</f>
        <v>16785</v>
      </c>
      <c r="CK16" s="85">
        <f>'Отдыхай катай| COMIS'!CK16</f>
        <v>16785</v>
      </c>
      <c r="CL16" s="85">
        <f>'Отдыхай катай| COMIS'!CL16</f>
        <v>16785</v>
      </c>
      <c r="CM16" s="85">
        <f>'Отдыхай катай| COMIS'!CM16</f>
        <v>16785</v>
      </c>
      <c r="CN16" s="85">
        <f>'Отдыхай катай| COMIS'!CN16</f>
        <v>16785</v>
      </c>
      <c r="CO16" s="85">
        <f>'Отдыхай катай| COMIS'!CO16</f>
        <v>16785</v>
      </c>
      <c r="CP16" s="85">
        <f>'Отдыхай катай| COMIS'!CP16</f>
        <v>16155</v>
      </c>
      <c r="CQ16" s="85">
        <f>'Отдыхай катай| COMIS'!CQ16</f>
        <v>16155</v>
      </c>
      <c r="CR16" s="85">
        <f>'Отдыхай катай| COMIS'!CR16</f>
        <v>16155</v>
      </c>
      <c r="CS16" s="85">
        <f>'Отдыхай катай| COMIS'!CS16</f>
        <v>15525</v>
      </c>
      <c r="CT16" s="85">
        <f>'Отдыхай катай| COMIS'!CT16</f>
        <v>15525</v>
      </c>
      <c r="CU16" s="85">
        <f>'Отдыхай катай| COMIS'!CU16</f>
        <v>15525</v>
      </c>
      <c r="CV16" s="85">
        <f>'Отдыхай катай| COMIS'!CV16</f>
        <v>15525</v>
      </c>
      <c r="CW16" s="85">
        <f>'Отдыхай катай| COMIS'!CW16</f>
        <v>15525</v>
      </c>
      <c r="CX16" s="85">
        <f>'Отдыхай катай| COMIS'!CX16</f>
        <v>15525</v>
      </c>
      <c r="CY16" s="85">
        <f>'Отдыхай катай| COMIS'!CY16</f>
        <v>15525</v>
      </c>
      <c r="CZ16" s="85">
        <f>'Отдыхай катай| COMIS'!CZ16</f>
        <v>14895</v>
      </c>
      <c r="DA16" s="85">
        <f>'Отдыхай катай| COMIS'!DA16</f>
        <v>14895</v>
      </c>
      <c r="DB16" s="85">
        <f>'Отдыхай катай| COMIS'!DB16</f>
        <v>14895</v>
      </c>
      <c r="DC16" s="85">
        <f>'Отдыхай катай| COMIS'!DC16</f>
        <v>13365</v>
      </c>
      <c r="DD16" s="85">
        <f>'Отдыхай катай| COMIS'!DD16</f>
        <v>13365</v>
      </c>
      <c r="DE16" s="85">
        <f>'Отдыхай катай| COMIS'!DE16</f>
        <v>13365</v>
      </c>
      <c r="DF16" s="85">
        <f>'Отдыхай катай| COMIS'!DF16</f>
        <v>13365</v>
      </c>
      <c r="DG16" s="85">
        <f>'Отдыхай катай| COMIS'!DG16</f>
        <v>13365</v>
      </c>
      <c r="DH16" s="85">
        <f>'Отдыхай катай| COMIS'!DH16</f>
        <v>12915</v>
      </c>
      <c r="DI16" s="85">
        <f>'Отдыхай катай| COMIS'!DI16</f>
        <v>12915</v>
      </c>
      <c r="DJ16" s="85">
        <f>'Отдыхай катай| COMIS'!DJ16</f>
        <v>12915</v>
      </c>
      <c r="DK16" s="85">
        <f>'Отдыхай катай| COMIS'!DK16</f>
        <v>12915</v>
      </c>
      <c r="DL16" s="85">
        <f>'Отдыхай катай| COMIS'!DL16</f>
        <v>12915</v>
      </c>
      <c r="DM16" s="85">
        <f>'Отдыхай катай| COMIS'!DM16</f>
        <v>12915</v>
      </c>
      <c r="DN16" s="85">
        <f>'Отдыхай катай| COMIS'!DN16</f>
        <v>11115</v>
      </c>
    </row>
    <row r="17" spans="1:118">
      <c r="A17" s="64">
        <v>2</v>
      </c>
      <c r="B17" s="85">
        <f>'Отдыхай катай| COMIS'!B17</f>
        <v>11700</v>
      </c>
      <c r="C17" s="85">
        <f>'Отдыхай катай| COMIS'!C17</f>
        <v>11700</v>
      </c>
      <c r="D17" s="85">
        <f>'Отдыхай катай| COMIS'!D17</f>
        <v>11970</v>
      </c>
      <c r="E17" s="85">
        <f>'Отдыхай катай| COMIS'!E17</f>
        <v>11970</v>
      </c>
      <c r="F17" s="85">
        <f>'Отдыхай катай| COMIS'!F17</f>
        <v>13860</v>
      </c>
      <c r="G17" s="85">
        <f>'Отдыхай катай| COMIS'!G17</f>
        <v>13860</v>
      </c>
      <c r="H17" s="85">
        <f>'Отдыхай катай| COMIS'!H17</f>
        <v>13860</v>
      </c>
      <c r="I17" s="85">
        <f>'Отдыхай катай| COMIS'!I17</f>
        <v>15030</v>
      </c>
      <c r="J17" s="85">
        <f>'Отдыхай катай| COMIS'!J17</f>
        <v>15030</v>
      </c>
      <c r="K17" s="85">
        <f>'Отдыхай катай| COMIS'!K17</f>
        <v>16290</v>
      </c>
      <c r="L17" s="85">
        <f>'Отдыхай катай| COMIS'!L17</f>
        <v>18630</v>
      </c>
      <c r="M17" s="85">
        <f>'Отдыхай катай| COMIS'!M17</f>
        <v>16650</v>
      </c>
      <c r="N17" s="85">
        <f>'Отдыхай катай| COMIS'!N17</f>
        <v>28710</v>
      </c>
      <c r="O17" s="237">
        <f>'Отдыхай катай| COMIS'!O17</f>
        <v>33030</v>
      </c>
      <c r="P17" s="237">
        <f>'Отдыхай катай| COMIS'!P17</f>
        <v>40050</v>
      </c>
      <c r="Q17" s="237">
        <f>'Отдыхай катай| COMIS'!Q17</f>
        <v>40050</v>
      </c>
      <c r="R17" s="237">
        <f>'Отдыхай катай| COMIS'!R17</f>
        <v>38880</v>
      </c>
      <c r="S17" s="237">
        <f>'Отдыхай катай| COMIS'!S17</f>
        <v>38880</v>
      </c>
      <c r="T17" s="237">
        <f>'Отдыхай катай| COMIS'!T17</f>
        <v>42300</v>
      </c>
      <c r="U17" s="237">
        <f>'Отдыхай катай| COMIS'!U17</f>
        <v>42300</v>
      </c>
      <c r="V17" s="237">
        <f>'Отдыхай катай| COMIS'!V17</f>
        <v>40950</v>
      </c>
      <c r="W17" s="237">
        <f>'Отдыхай катай| COMIS'!W17</f>
        <v>40950</v>
      </c>
      <c r="X17" s="237">
        <f>'Отдыхай катай| COMIS'!X17</f>
        <v>37710</v>
      </c>
      <c r="Y17" s="85">
        <f>'Отдыхай катай| COMIS'!Y17</f>
        <v>30420</v>
      </c>
      <c r="Z17" s="85">
        <f>'Отдыхай катай| COMIS'!Z17</f>
        <v>25020</v>
      </c>
      <c r="AA17" s="85">
        <f>'Отдыхай катай| COMIS'!AA17</f>
        <v>24390</v>
      </c>
      <c r="AB17" s="85">
        <f>'Отдыхай катай| COMIS'!AB17</f>
        <v>24390</v>
      </c>
      <c r="AC17" s="85">
        <f>'Отдыхай катай| COMIS'!AC17</f>
        <v>24390</v>
      </c>
      <c r="AD17" s="85">
        <f>'Отдыхай катай| COMIS'!AD17</f>
        <v>23760</v>
      </c>
      <c r="AE17" s="85">
        <f>'Отдыхай катай| COMIS'!AE17</f>
        <v>23760</v>
      </c>
      <c r="AF17" s="85">
        <f>'Отдыхай катай| COMIS'!AF17</f>
        <v>21420</v>
      </c>
      <c r="AG17" s="85">
        <f>'Отдыхай катай| COMIS'!AG17</f>
        <v>21420</v>
      </c>
      <c r="AH17" s="85">
        <f>'Отдыхай катай| COMIS'!AH17</f>
        <v>21420</v>
      </c>
      <c r="AI17" s="85">
        <f>'Отдыхай катай| COMIS'!AI17</f>
        <v>21420</v>
      </c>
      <c r="AJ17" s="85">
        <f>'Отдыхай катай| COMIS'!AJ17</f>
        <v>23940</v>
      </c>
      <c r="AK17" s="85">
        <f>'Отдыхай катай| COMIS'!AK17</f>
        <v>23940</v>
      </c>
      <c r="AL17" s="85">
        <f>'Отдыхай катай| COMIS'!AL17</f>
        <v>26370</v>
      </c>
      <c r="AM17" s="85">
        <f>'Отдыхай катай| COMIS'!AM17</f>
        <v>26370</v>
      </c>
      <c r="AN17" s="85">
        <f>'Отдыхай катай| COMIS'!AN17</f>
        <v>29070</v>
      </c>
      <c r="AO17" s="85">
        <f>'Отдыхай катай| COMIS'!AO17</f>
        <v>29070</v>
      </c>
      <c r="AP17" s="85">
        <f>'Отдыхай катай| COMIS'!AP17</f>
        <v>26370</v>
      </c>
      <c r="AQ17" s="85">
        <f>'Отдыхай катай| COMIS'!AQ17</f>
        <v>26370</v>
      </c>
      <c r="AR17" s="85">
        <f>'Отдыхай катай| COMIS'!AR17</f>
        <v>27720</v>
      </c>
      <c r="AS17" s="85">
        <f>'Отдыхай катай| COMIS'!AS17</f>
        <v>27720</v>
      </c>
      <c r="AT17" s="85">
        <f>'Отдыхай катай| COMIS'!AT17</f>
        <v>27720</v>
      </c>
      <c r="AU17" s="85">
        <f>'Отдыхай катай| COMIS'!AU17</f>
        <v>27720</v>
      </c>
      <c r="AV17" s="85">
        <f>'Отдыхай катай| COMIS'!AV17</f>
        <v>27720</v>
      </c>
      <c r="AW17" s="85">
        <f>'Отдыхай катай| COMIS'!AW17</f>
        <v>27720</v>
      </c>
      <c r="AX17" s="85">
        <f>'Отдыхай катай| COMIS'!AX17</f>
        <v>29070</v>
      </c>
      <c r="AY17" s="85">
        <f>'Отдыхай катай| COMIS'!AY17</f>
        <v>29070</v>
      </c>
      <c r="AZ17" s="85">
        <f>'Отдыхай катай| COMIS'!AZ17</f>
        <v>29070</v>
      </c>
      <c r="BA17" s="85">
        <f>'Отдыхай катай| COMIS'!BA17</f>
        <v>26370</v>
      </c>
      <c r="BB17" s="85">
        <f>'Отдыхай катай| COMIS'!BB17</f>
        <v>26370</v>
      </c>
      <c r="BC17" s="85">
        <f>'Отдыхай катай| COMIS'!BC17</f>
        <v>26370</v>
      </c>
      <c r="BD17" s="85">
        <f>'Отдыхай катай| COMIS'!BD17</f>
        <v>26370</v>
      </c>
      <c r="BE17" s="85">
        <f>'Отдыхай катай| COMIS'!BE17</f>
        <v>26370</v>
      </c>
      <c r="BF17" s="85">
        <f>'Отдыхай катай| COMIS'!BF17</f>
        <v>27720</v>
      </c>
      <c r="BG17" s="85">
        <f>'Отдыхай катай| COMIS'!BG17</f>
        <v>27720</v>
      </c>
      <c r="BH17" s="85">
        <f>'Отдыхай катай| COMIS'!BH17</f>
        <v>27720</v>
      </c>
      <c r="BI17" s="85">
        <f>'Отдыхай катай| COMIS'!BI17</f>
        <v>30420</v>
      </c>
      <c r="BJ17" s="85">
        <f>'Отдыхай катай| COMIS'!BJ17</f>
        <v>30420</v>
      </c>
      <c r="BK17" s="85">
        <f>'Отдыхай катай| COMIS'!BK17</f>
        <v>30420</v>
      </c>
      <c r="BL17" s="85">
        <f>'Отдыхай катай| COMIS'!BL17</f>
        <v>30420</v>
      </c>
      <c r="BM17" s="85">
        <f>'Отдыхай катай| COMIS'!BM17</f>
        <v>30420</v>
      </c>
      <c r="BN17" s="85">
        <f>'Отдыхай катай| COMIS'!BN17</f>
        <v>30420</v>
      </c>
      <c r="BO17" s="85">
        <f>'Отдыхай катай| COMIS'!BO17</f>
        <v>32580</v>
      </c>
      <c r="BP17" s="85">
        <f>'Отдыхай катай| COMIS'!BP17</f>
        <v>32580</v>
      </c>
      <c r="BQ17" s="85">
        <f>'Отдыхай катай| COMIS'!BQ17</f>
        <v>36090</v>
      </c>
      <c r="BR17" s="85">
        <f>'Отдыхай катай| COMIS'!BR17</f>
        <v>38340</v>
      </c>
      <c r="BS17" s="85">
        <f>'Отдыхай катай| COMIS'!BS17</f>
        <v>38340</v>
      </c>
      <c r="BT17" s="85">
        <f>'Отдыхай катай| COMIS'!BT17</f>
        <v>38340</v>
      </c>
      <c r="BU17" s="85">
        <f>'Отдыхай катай| COMIS'!BU17</f>
        <v>38340</v>
      </c>
      <c r="BV17" s="85">
        <f>'Отдыхай катай| COMIS'!BV17</f>
        <v>38340</v>
      </c>
      <c r="BW17" s="85">
        <f>'Отдыхай катай| COMIS'!BW17</f>
        <v>30420</v>
      </c>
      <c r="BX17" s="85">
        <f>'Отдыхай катай| COMIS'!BX17</f>
        <v>26370</v>
      </c>
      <c r="BY17" s="85">
        <f>'Отдыхай катай| COMIS'!BY17</f>
        <v>26370</v>
      </c>
      <c r="BZ17" s="85">
        <f>'Отдыхай катай| COMIS'!BZ17</f>
        <v>25020</v>
      </c>
      <c r="CA17" s="85">
        <f>'Отдыхай катай| COMIS'!CA17</f>
        <v>25020</v>
      </c>
      <c r="CB17" s="85">
        <f>'Отдыхай катай| COMIS'!CB17</f>
        <v>25020</v>
      </c>
      <c r="CC17" s="85">
        <f>'Отдыхай катай| COMIS'!CC17</f>
        <v>26370</v>
      </c>
      <c r="CD17" s="85">
        <f>'Отдыхай катай| COMIS'!CD17</f>
        <v>26370</v>
      </c>
      <c r="CE17" s="85">
        <f>'Отдыхай катай| COMIS'!CE17</f>
        <v>26370</v>
      </c>
      <c r="CF17" s="85">
        <f>'Отдыхай катай| COMIS'!CF17</f>
        <v>23130</v>
      </c>
      <c r="CG17" s="85">
        <f>'Отдыхай катай| COMIS'!CG17</f>
        <v>18450</v>
      </c>
      <c r="CH17" s="85">
        <f>'Отдыхай катай| COMIS'!CH17</f>
        <v>18450</v>
      </c>
      <c r="CI17" s="85">
        <f>'Отдыхай катай| COMIS'!CI17</f>
        <v>18450</v>
      </c>
      <c r="CJ17" s="85">
        <f>'Отдыхай катай| COMIS'!CJ17</f>
        <v>18450</v>
      </c>
      <c r="CK17" s="85">
        <f>'Отдыхай катай| COMIS'!CK17</f>
        <v>18450</v>
      </c>
      <c r="CL17" s="85">
        <f>'Отдыхай катай| COMIS'!CL17</f>
        <v>18450</v>
      </c>
      <c r="CM17" s="85">
        <f>'Отдыхай катай| COMIS'!CM17</f>
        <v>18450</v>
      </c>
      <c r="CN17" s="85">
        <f>'Отдыхай катай| COMIS'!CN17</f>
        <v>18450</v>
      </c>
      <c r="CO17" s="85">
        <f>'Отдыхай катай| COMIS'!CO17</f>
        <v>18450</v>
      </c>
      <c r="CP17" s="85">
        <f>'Отдыхай катай| COMIS'!CP17</f>
        <v>17820</v>
      </c>
      <c r="CQ17" s="85">
        <f>'Отдыхай катай| COMIS'!CQ17</f>
        <v>17820</v>
      </c>
      <c r="CR17" s="85">
        <f>'Отдыхай катай| COMIS'!CR17</f>
        <v>17820</v>
      </c>
      <c r="CS17" s="85">
        <f>'Отдыхай катай| COMIS'!CS17</f>
        <v>17190</v>
      </c>
      <c r="CT17" s="85">
        <f>'Отдыхай катай| COMIS'!CT17</f>
        <v>17190</v>
      </c>
      <c r="CU17" s="85">
        <f>'Отдыхай катай| COMIS'!CU17</f>
        <v>17190</v>
      </c>
      <c r="CV17" s="85">
        <f>'Отдыхай катай| COMIS'!CV17</f>
        <v>17190</v>
      </c>
      <c r="CW17" s="85">
        <f>'Отдыхай катай| COMIS'!CW17</f>
        <v>17190</v>
      </c>
      <c r="CX17" s="85">
        <f>'Отдыхай катай| COMIS'!CX17</f>
        <v>17190</v>
      </c>
      <c r="CY17" s="85">
        <f>'Отдыхай катай| COMIS'!CY17</f>
        <v>17190</v>
      </c>
      <c r="CZ17" s="85">
        <f>'Отдыхай катай| COMIS'!CZ17</f>
        <v>16560</v>
      </c>
      <c r="DA17" s="85">
        <f>'Отдыхай катай| COMIS'!DA17</f>
        <v>16560</v>
      </c>
      <c r="DB17" s="85">
        <f>'Отдыхай катай| COMIS'!DB17</f>
        <v>16560</v>
      </c>
      <c r="DC17" s="85">
        <f>'Отдыхай катай| COMIS'!DC17</f>
        <v>14850</v>
      </c>
      <c r="DD17" s="85">
        <f>'Отдыхай катай| COMIS'!DD17</f>
        <v>14850</v>
      </c>
      <c r="DE17" s="85">
        <f>'Отдыхай катай| COMIS'!DE17</f>
        <v>14850</v>
      </c>
      <c r="DF17" s="85">
        <f>'Отдыхай катай| COMIS'!DF17</f>
        <v>14850</v>
      </c>
      <c r="DG17" s="85">
        <f>'Отдыхай катай| COMIS'!DG17</f>
        <v>14850</v>
      </c>
      <c r="DH17" s="85">
        <f>'Отдыхай катай| COMIS'!DH17</f>
        <v>14400</v>
      </c>
      <c r="DI17" s="85">
        <f>'Отдыхай катай| COMIS'!DI17</f>
        <v>14400</v>
      </c>
      <c r="DJ17" s="85">
        <f>'Отдыхай катай| COMIS'!DJ17</f>
        <v>14400</v>
      </c>
      <c r="DK17" s="85">
        <f>'Отдыхай катай| COMIS'!DK17</f>
        <v>14400</v>
      </c>
      <c r="DL17" s="85">
        <f>'Отдыхай катай| COMIS'!DL17</f>
        <v>14400</v>
      </c>
      <c r="DM17" s="85">
        <f>'Отдыхай катай| COMIS'!DM17</f>
        <v>14400</v>
      </c>
      <c r="DN17" s="85">
        <f>'Отдыхай катай| COMIS'!DN17</f>
        <v>12600</v>
      </c>
    </row>
    <row r="18" spans="1:118">
      <c r="A18" s="124" t="s">
        <v>32</v>
      </c>
      <c r="B18" s="85"/>
      <c r="C18" s="85"/>
      <c r="D18" s="85"/>
      <c r="E18" s="85"/>
      <c r="F18" s="85"/>
      <c r="G18" s="85"/>
      <c r="H18" s="85"/>
      <c r="I18" s="85"/>
      <c r="J18" s="85"/>
      <c r="K18" s="85"/>
      <c r="L18" s="85"/>
      <c r="M18" s="85"/>
      <c r="N18" s="85"/>
      <c r="O18" s="237"/>
      <c r="P18" s="237"/>
      <c r="Q18" s="237"/>
      <c r="R18" s="237"/>
      <c r="S18" s="237"/>
      <c r="T18" s="237"/>
      <c r="U18" s="237"/>
      <c r="V18" s="237"/>
      <c r="W18" s="237"/>
      <c r="X18" s="237"/>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row>
    <row r="19" spans="1:118">
      <c r="A19" s="64">
        <v>1</v>
      </c>
      <c r="B19" s="85">
        <f>'Отдыхай катай| COMIS'!B19</f>
        <v>13050</v>
      </c>
      <c r="C19" s="85">
        <f>'Отдыхай катай| COMIS'!C19</f>
        <v>13050</v>
      </c>
      <c r="D19" s="85">
        <f>'Отдыхай катай| COMIS'!D19</f>
        <v>13320</v>
      </c>
      <c r="E19" s="85">
        <f>'Отдыхай катай| COMIS'!E19</f>
        <v>13320</v>
      </c>
      <c r="F19" s="85">
        <f>'Отдыхай катай| COMIS'!F19</f>
        <v>15210</v>
      </c>
      <c r="G19" s="85">
        <f>'Отдыхай катай| COMIS'!G19</f>
        <v>15210</v>
      </c>
      <c r="H19" s="85">
        <f>'Отдыхай катай| COMIS'!H19</f>
        <v>15210</v>
      </c>
      <c r="I19" s="85">
        <f>'Отдыхай катай| COMIS'!I19</f>
        <v>16380</v>
      </c>
      <c r="J19" s="85">
        <f>'Отдыхай катай| COMIS'!J19</f>
        <v>16380</v>
      </c>
      <c r="K19" s="85">
        <f>'Отдыхай катай| COMIS'!K19</f>
        <v>17640</v>
      </c>
      <c r="L19" s="85">
        <f>'Отдыхай катай| COMIS'!L19</f>
        <v>19980</v>
      </c>
      <c r="M19" s="85">
        <f>'Отдыхай катай| COMIS'!M19</f>
        <v>18000</v>
      </c>
      <c r="N19" s="85">
        <f>'Отдыхай катай| COMIS'!N19</f>
        <v>28260</v>
      </c>
      <c r="O19" s="237">
        <f>'Отдыхай катай| COMIS'!O19</f>
        <v>32580</v>
      </c>
      <c r="P19" s="237">
        <f>'Отдыхай катай| COMIS'!P19</f>
        <v>39600</v>
      </c>
      <c r="Q19" s="237">
        <f>'Отдыхай катай| COMIS'!Q19</f>
        <v>39600</v>
      </c>
      <c r="R19" s="237">
        <f>'Отдыхай катай| COMIS'!R19</f>
        <v>38430</v>
      </c>
      <c r="S19" s="237">
        <f>'Отдыхай катай| COMIS'!S19</f>
        <v>38430</v>
      </c>
      <c r="T19" s="237">
        <f>'Отдыхай катай| COMIS'!T19</f>
        <v>41850</v>
      </c>
      <c r="U19" s="237">
        <f>'Отдыхай катай| COMIS'!U19</f>
        <v>41850</v>
      </c>
      <c r="V19" s="237">
        <f>'Отдыхай катай| COMIS'!V19</f>
        <v>40500</v>
      </c>
      <c r="W19" s="237">
        <f>'Отдыхай катай| COMIS'!W19</f>
        <v>40500</v>
      </c>
      <c r="X19" s="237">
        <f>'Отдыхай катай| COMIS'!X19</f>
        <v>37260</v>
      </c>
      <c r="Y19" s="85">
        <f>'Отдыхай катай| COMIS'!Y19</f>
        <v>30105</v>
      </c>
      <c r="Z19" s="85">
        <f>'Отдыхай катай| COMIS'!Z19</f>
        <v>24705</v>
      </c>
      <c r="AA19" s="85">
        <f>'Отдыхай катай| COMIS'!AA19</f>
        <v>24075</v>
      </c>
      <c r="AB19" s="85">
        <f>'Отдыхай катай| COMIS'!AB19</f>
        <v>24075</v>
      </c>
      <c r="AC19" s="85">
        <f>'Отдыхай катай| COMIS'!AC19</f>
        <v>24075</v>
      </c>
      <c r="AD19" s="85">
        <f>'Отдыхай катай| COMIS'!AD19</f>
        <v>23445</v>
      </c>
      <c r="AE19" s="85">
        <f>'Отдыхай катай| COMIS'!AE19</f>
        <v>23445</v>
      </c>
      <c r="AF19" s="85">
        <f>'Отдыхай катай| COMIS'!AF19</f>
        <v>21105</v>
      </c>
      <c r="AG19" s="85">
        <f>'Отдыхай катай| COMIS'!AG19</f>
        <v>21105</v>
      </c>
      <c r="AH19" s="85">
        <f>'Отдыхай катай| COMIS'!AH19</f>
        <v>21105</v>
      </c>
      <c r="AI19" s="85">
        <f>'Отдыхай катай| COMIS'!AI19</f>
        <v>21105</v>
      </c>
      <c r="AJ19" s="85">
        <f>'Отдыхай катай| COMIS'!AJ19</f>
        <v>23625</v>
      </c>
      <c r="AK19" s="85">
        <f>'Отдыхай катай| COMIS'!AK19</f>
        <v>23625</v>
      </c>
      <c r="AL19" s="85">
        <f>'Отдыхай катай| COMIS'!AL19</f>
        <v>26055</v>
      </c>
      <c r="AM19" s="85">
        <f>'Отдыхай катай| COMIS'!AM19</f>
        <v>26055</v>
      </c>
      <c r="AN19" s="85">
        <f>'Отдыхай катай| COMIS'!AN19</f>
        <v>28755</v>
      </c>
      <c r="AO19" s="85">
        <f>'Отдыхай катай| COMIS'!AO19</f>
        <v>28755</v>
      </c>
      <c r="AP19" s="85">
        <f>'Отдыхай катай| COMIS'!AP19</f>
        <v>26055</v>
      </c>
      <c r="AQ19" s="85">
        <f>'Отдыхай катай| COMIS'!AQ19</f>
        <v>26055</v>
      </c>
      <c r="AR19" s="85">
        <f>'Отдыхай катай| COMIS'!AR19</f>
        <v>27405</v>
      </c>
      <c r="AS19" s="85">
        <f>'Отдыхай катай| COMIS'!AS19</f>
        <v>27405</v>
      </c>
      <c r="AT19" s="85">
        <f>'Отдыхай катай| COMIS'!AT19</f>
        <v>27405</v>
      </c>
      <c r="AU19" s="85">
        <f>'Отдыхай катай| COMIS'!AU19</f>
        <v>27405</v>
      </c>
      <c r="AV19" s="85">
        <f>'Отдыхай катай| COMIS'!AV19</f>
        <v>27405</v>
      </c>
      <c r="AW19" s="85">
        <f>'Отдыхай катай| COMIS'!AW19</f>
        <v>27405</v>
      </c>
      <c r="AX19" s="85">
        <f>'Отдыхай катай| COMIS'!AX19</f>
        <v>28755</v>
      </c>
      <c r="AY19" s="85">
        <f>'Отдыхай катай| COMIS'!AY19</f>
        <v>28755</v>
      </c>
      <c r="AZ19" s="85">
        <f>'Отдыхай катай| COMIS'!AZ19</f>
        <v>28755</v>
      </c>
      <c r="BA19" s="85">
        <f>'Отдыхай катай| COMIS'!BA19</f>
        <v>26055</v>
      </c>
      <c r="BB19" s="85">
        <f>'Отдыхай катай| COMIS'!BB19</f>
        <v>26055</v>
      </c>
      <c r="BC19" s="85">
        <f>'Отдыхай катай| COMIS'!BC19</f>
        <v>26055</v>
      </c>
      <c r="BD19" s="85">
        <f>'Отдыхай катай| COMIS'!BD19</f>
        <v>26055</v>
      </c>
      <c r="BE19" s="85">
        <f>'Отдыхай катай| COMIS'!BE19</f>
        <v>26055</v>
      </c>
      <c r="BF19" s="85">
        <f>'Отдыхай катай| COMIS'!BF19</f>
        <v>27405</v>
      </c>
      <c r="BG19" s="85">
        <f>'Отдыхай катай| COMIS'!BG19</f>
        <v>27405</v>
      </c>
      <c r="BH19" s="85">
        <f>'Отдыхай катай| COMIS'!BH19</f>
        <v>27405</v>
      </c>
      <c r="BI19" s="85">
        <f>'Отдыхай катай| COMIS'!BI19</f>
        <v>30105</v>
      </c>
      <c r="BJ19" s="85">
        <f>'Отдыхай катай| COMIS'!BJ19</f>
        <v>30105</v>
      </c>
      <c r="BK19" s="85">
        <f>'Отдыхай катай| COMIS'!BK19</f>
        <v>30105</v>
      </c>
      <c r="BL19" s="85">
        <f>'Отдыхай катай| COMIS'!BL19</f>
        <v>30105</v>
      </c>
      <c r="BM19" s="85">
        <f>'Отдыхай катай| COMIS'!BM19</f>
        <v>30105</v>
      </c>
      <c r="BN19" s="85">
        <f>'Отдыхай катай| COMIS'!BN19</f>
        <v>30105</v>
      </c>
      <c r="BO19" s="85">
        <f>'Отдыхай катай| COMIS'!BO19</f>
        <v>32265</v>
      </c>
      <c r="BP19" s="85">
        <f>'Отдыхай катай| COMIS'!BP19</f>
        <v>32265</v>
      </c>
      <c r="BQ19" s="85">
        <f>'Отдыхай катай| COMIS'!BQ19</f>
        <v>35775</v>
      </c>
      <c r="BR19" s="85">
        <f>'Отдыхай катай| COMIS'!BR19</f>
        <v>38025</v>
      </c>
      <c r="BS19" s="85">
        <f>'Отдыхай катай| COMIS'!BS19</f>
        <v>38025</v>
      </c>
      <c r="BT19" s="85">
        <f>'Отдыхай катай| COMIS'!BT19</f>
        <v>38025</v>
      </c>
      <c r="BU19" s="85">
        <f>'Отдыхай катай| COMIS'!BU19</f>
        <v>38025</v>
      </c>
      <c r="BV19" s="85">
        <f>'Отдыхай катай| COMIS'!BV19</f>
        <v>38025</v>
      </c>
      <c r="BW19" s="85">
        <f>'Отдыхай катай| COMIS'!BW19</f>
        <v>30105</v>
      </c>
      <c r="BX19" s="85">
        <f>'Отдыхай катай| COMIS'!BX19</f>
        <v>26055</v>
      </c>
      <c r="BY19" s="85">
        <f>'Отдыхай катай| COMIS'!BY19</f>
        <v>26055</v>
      </c>
      <c r="BZ19" s="85">
        <f>'Отдыхай катай| COMIS'!BZ19</f>
        <v>24705</v>
      </c>
      <c r="CA19" s="85">
        <f>'Отдыхай катай| COMIS'!CA19</f>
        <v>24705</v>
      </c>
      <c r="CB19" s="85">
        <f>'Отдыхай катай| COMIS'!CB19</f>
        <v>24705</v>
      </c>
      <c r="CC19" s="85">
        <f>'Отдыхай катай| COMIS'!CC19</f>
        <v>26055</v>
      </c>
      <c r="CD19" s="85">
        <f>'Отдыхай катай| COMIS'!CD19</f>
        <v>26055</v>
      </c>
      <c r="CE19" s="85">
        <f>'Отдыхай катай| COMIS'!CE19</f>
        <v>26055</v>
      </c>
      <c r="CF19" s="85">
        <f>'Отдыхай катай| COMIS'!CF19</f>
        <v>22815</v>
      </c>
      <c r="CG19" s="85">
        <f>'Отдыхай катай| COMIS'!CG19</f>
        <v>18585</v>
      </c>
      <c r="CH19" s="85">
        <f>'Отдыхай катай| COMIS'!CH19</f>
        <v>18585</v>
      </c>
      <c r="CI19" s="85">
        <f>'Отдыхай катай| COMIS'!CI19</f>
        <v>18585</v>
      </c>
      <c r="CJ19" s="85">
        <f>'Отдыхай катай| COMIS'!CJ19</f>
        <v>18585</v>
      </c>
      <c r="CK19" s="85">
        <f>'Отдыхай катай| COMIS'!CK19</f>
        <v>18585</v>
      </c>
      <c r="CL19" s="85">
        <f>'Отдыхай катай| COMIS'!CL19</f>
        <v>18585</v>
      </c>
      <c r="CM19" s="85">
        <f>'Отдыхай катай| COMIS'!CM19</f>
        <v>18585</v>
      </c>
      <c r="CN19" s="85">
        <f>'Отдыхай катай| COMIS'!CN19</f>
        <v>18585</v>
      </c>
      <c r="CO19" s="85">
        <f>'Отдыхай катай| COMIS'!CO19</f>
        <v>18585</v>
      </c>
      <c r="CP19" s="85">
        <f>'Отдыхай катай| COMIS'!CP19</f>
        <v>17955</v>
      </c>
      <c r="CQ19" s="85">
        <f>'Отдыхай катай| COMIS'!CQ19</f>
        <v>17955</v>
      </c>
      <c r="CR19" s="85">
        <f>'Отдыхай катай| COMIS'!CR19</f>
        <v>17955</v>
      </c>
      <c r="CS19" s="85">
        <f>'Отдыхай катай| COMIS'!CS19</f>
        <v>17325</v>
      </c>
      <c r="CT19" s="85">
        <f>'Отдыхай катай| COMIS'!CT19</f>
        <v>17325</v>
      </c>
      <c r="CU19" s="85">
        <f>'Отдыхай катай| COMIS'!CU19</f>
        <v>17325</v>
      </c>
      <c r="CV19" s="85">
        <f>'Отдыхай катай| COMIS'!CV19</f>
        <v>17325</v>
      </c>
      <c r="CW19" s="85">
        <f>'Отдыхай катай| COMIS'!CW19</f>
        <v>17325</v>
      </c>
      <c r="CX19" s="85">
        <f>'Отдыхай катай| COMIS'!CX19</f>
        <v>17325</v>
      </c>
      <c r="CY19" s="85">
        <f>'Отдыхай катай| COMIS'!CY19</f>
        <v>17325</v>
      </c>
      <c r="CZ19" s="85">
        <f>'Отдыхай катай| COMIS'!CZ19</f>
        <v>16695</v>
      </c>
      <c r="DA19" s="85">
        <f>'Отдыхай катай| COMIS'!DA19</f>
        <v>16695</v>
      </c>
      <c r="DB19" s="85">
        <f>'Отдыхай катай| COMIS'!DB19</f>
        <v>16695</v>
      </c>
      <c r="DC19" s="85">
        <f>'Отдыхай катай| COMIS'!DC19</f>
        <v>16065</v>
      </c>
      <c r="DD19" s="85">
        <f>'Отдыхай катай| COMIS'!DD19</f>
        <v>16065</v>
      </c>
      <c r="DE19" s="85">
        <f>'Отдыхай катай| COMIS'!DE19</f>
        <v>16065</v>
      </c>
      <c r="DF19" s="85">
        <f>'Отдыхай катай| COMIS'!DF19</f>
        <v>16065</v>
      </c>
      <c r="DG19" s="85">
        <f>'Отдыхай катай| COMIS'!DG19</f>
        <v>16065</v>
      </c>
      <c r="DH19" s="85">
        <f>'Отдыхай катай| COMIS'!DH19</f>
        <v>15615</v>
      </c>
      <c r="DI19" s="85">
        <f>'Отдыхай катай| COMIS'!DI19</f>
        <v>15615</v>
      </c>
      <c r="DJ19" s="85">
        <f>'Отдыхай катай| COMIS'!DJ19</f>
        <v>15615</v>
      </c>
      <c r="DK19" s="85">
        <f>'Отдыхай катай| COMIS'!DK19</f>
        <v>15615</v>
      </c>
      <c r="DL19" s="85">
        <f>'Отдыхай катай| COMIS'!DL19</f>
        <v>15615</v>
      </c>
      <c r="DM19" s="85">
        <f>'Отдыхай катай| COMIS'!DM19</f>
        <v>15615</v>
      </c>
      <c r="DN19" s="85">
        <f>'Отдыхай катай| COMIS'!DN19</f>
        <v>13815</v>
      </c>
    </row>
    <row r="20" spans="1:118">
      <c r="A20" s="64">
        <v>2</v>
      </c>
      <c r="B20" s="85">
        <f>'Отдыхай катай| COMIS'!B20</f>
        <v>14400</v>
      </c>
      <c r="C20" s="85">
        <f>'Отдыхай катай| COMIS'!C20</f>
        <v>14400</v>
      </c>
      <c r="D20" s="85">
        <f>'Отдыхай катай| COMIS'!D20</f>
        <v>14670</v>
      </c>
      <c r="E20" s="85">
        <f>'Отдыхай катай| COMIS'!E20</f>
        <v>14670</v>
      </c>
      <c r="F20" s="85">
        <f>'Отдыхай катай| COMIS'!F20</f>
        <v>16560</v>
      </c>
      <c r="G20" s="85">
        <f>'Отдыхай катай| COMIS'!G20</f>
        <v>16560</v>
      </c>
      <c r="H20" s="85">
        <f>'Отдыхай катай| COMIS'!H20</f>
        <v>16560</v>
      </c>
      <c r="I20" s="85">
        <f>'Отдыхай катай| COMIS'!I20</f>
        <v>17730</v>
      </c>
      <c r="J20" s="85">
        <f>'Отдыхай катай| COMIS'!J20</f>
        <v>17730</v>
      </c>
      <c r="K20" s="85">
        <f>'Отдыхай катай| COMIS'!K20</f>
        <v>18990</v>
      </c>
      <c r="L20" s="85">
        <f>'Отдыхай катай| COMIS'!L20</f>
        <v>21330</v>
      </c>
      <c r="M20" s="85">
        <f>'Отдыхай катай| COMIS'!M20</f>
        <v>19350</v>
      </c>
      <c r="N20" s="85">
        <f>'Отдыхай катай| COMIS'!N20</f>
        <v>30060</v>
      </c>
      <c r="O20" s="237">
        <f>'Отдыхай катай| COMIS'!O20</f>
        <v>34380</v>
      </c>
      <c r="P20" s="237">
        <f>'Отдыхай катай| COMIS'!P20</f>
        <v>41400</v>
      </c>
      <c r="Q20" s="237">
        <f>'Отдыхай катай| COMIS'!Q20</f>
        <v>41400</v>
      </c>
      <c r="R20" s="237">
        <f>'Отдыхай катай| COMIS'!R20</f>
        <v>40230</v>
      </c>
      <c r="S20" s="237">
        <f>'Отдыхай катай| COMIS'!S20</f>
        <v>40230</v>
      </c>
      <c r="T20" s="237">
        <f>'Отдыхай катай| COMIS'!T20</f>
        <v>43650</v>
      </c>
      <c r="U20" s="237">
        <f>'Отдыхай катай| COMIS'!U20</f>
        <v>43650</v>
      </c>
      <c r="V20" s="237">
        <f>'Отдыхай катай| COMIS'!V20</f>
        <v>42300</v>
      </c>
      <c r="W20" s="237">
        <f>'Отдыхай катай| COMIS'!W20</f>
        <v>42300</v>
      </c>
      <c r="X20" s="237">
        <f>'Отдыхай катай| COMIS'!X20</f>
        <v>39060</v>
      </c>
      <c r="Y20" s="85">
        <f>'Отдыхай катай| COMIS'!Y20</f>
        <v>31770</v>
      </c>
      <c r="Z20" s="85">
        <f>'Отдыхай катай| COMIS'!Z20</f>
        <v>26370</v>
      </c>
      <c r="AA20" s="85">
        <f>'Отдыхай катай| COMIS'!AA20</f>
        <v>25740</v>
      </c>
      <c r="AB20" s="85">
        <f>'Отдыхай катай| COMIS'!AB20</f>
        <v>25740</v>
      </c>
      <c r="AC20" s="85">
        <f>'Отдыхай катай| COMIS'!AC20</f>
        <v>25740</v>
      </c>
      <c r="AD20" s="85">
        <f>'Отдыхай катай| COMIS'!AD20</f>
        <v>25110</v>
      </c>
      <c r="AE20" s="85">
        <f>'Отдыхай катай| COMIS'!AE20</f>
        <v>25110</v>
      </c>
      <c r="AF20" s="85">
        <f>'Отдыхай катай| COMIS'!AF20</f>
        <v>22770</v>
      </c>
      <c r="AG20" s="85">
        <f>'Отдыхай катай| COMIS'!AG20</f>
        <v>22770</v>
      </c>
      <c r="AH20" s="85">
        <f>'Отдыхай катай| COMIS'!AH20</f>
        <v>22770</v>
      </c>
      <c r="AI20" s="85">
        <f>'Отдыхай катай| COMIS'!AI20</f>
        <v>22770</v>
      </c>
      <c r="AJ20" s="85">
        <f>'Отдыхай катай| COMIS'!AJ20</f>
        <v>25290</v>
      </c>
      <c r="AK20" s="85">
        <f>'Отдыхай катай| COMIS'!AK20</f>
        <v>25290</v>
      </c>
      <c r="AL20" s="85">
        <f>'Отдыхай катай| COMIS'!AL20</f>
        <v>27720</v>
      </c>
      <c r="AM20" s="85">
        <f>'Отдыхай катай| COMIS'!AM20</f>
        <v>27720</v>
      </c>
      <c r="AN20" s="85">
        <f>'Отдыхай катай| COMIS'!AN20</f>
        <v>30420</v>
      </c>
      <c r="AO20" s="85">
        <f>'Отдыхай катай| COMIS'!AO20</f>
        <v>30420</v>
      </c>
      <c r="AP20" s="85">
        <f>'Отдыхай катай| COMIS'!AP20</f>
        <v>27720</v>
      </c>
      <c r="AQ20" s="85">
        <f>'Отдыхай катай| COMIS'!AQ20</f>
        <v>27720</v>
      </c>
      <c r="AR20" s="85">
        <f>'Отдыхай катай| COMIS'!AR20</f>
        <v>29070</v>
      </c>
      <c r="AS20" s="85">
        <f>'Отдыхай катай| COMIS'!AS20</f>
        <v>29070</v>
      </c>
      <c r="AT20" s="85">
        <f>'Отдыхай катай| COMIS'!AT20</f>
        <v>29070</v>
      </c>
      <c r="AU20" s="85">
        <f>'Отдыхай катай| COMIS'!AU20</f>
        <v>29070</v>
      </c>
      <c r="AV20" s="85">
        <f>'Отдыхай катай| COMIS'!AV20</f>
        <v>29070</v>
      </c>
      <c r="AW20" s="85">
        <f>'Отдыхай катай| COMIS'!AW20</f>
        <v>29070</v>
      </c>
      <c r="AX20" s="85">
        <f>'Отдыхай катай| COMIS'!AX20</f>
        <v>30420</v>
      </c>
      <c r="AY20" s="85">
        <f>'Отдыхай катай| COMIS'!AY20</f>
        <v>30420</v>
      </c>
      <c r="AZ20" s="85">
        <f>'Отдыхай катай| COMIS'!AZ20</f>
        <v>30420</v>
      </c>
      <c r="BA20" s="85">
        <f>'Отдыхай катай| COMIS'!BA20</f>
        <v>27720</v>
      </c>
      <c r="BB20" s="85">
        <f>'Отдыхай катай| COMIS'!BB20</f>
        <v>27720</v>
      </c>
      <c r="BC20" s="85">
        <f>'Отдыхай катай| COMIS'!BC20</f>
        <v>27720</v>
      </c>
      <c r="BD20" s="85">
        <f>'Отдыхай катай| COMIS'!BD20</f>
        <v>27720</v>
      </c>
      <c r="BE20" s="85">
        <f>'Отдыхай катай| COMIS'!BE20</f>
        <v>27720</v>
      </c>
      <c r="BF20" s="85">
        <f>'Отдыхай катай| COMIS'!BF20</f>
        <v>29070</v>
      </c>
      <c r="BG20" s="85">
        <f>'Отдыхай катай| COMIS'!BG20</f>
        <v>29070</v>
      </c>
      <c r="BH20" s="85">
        <f>'Отдыхай катай| COMIS'!BH20</f>
        <v>29070</v>
      </c>
      <c r="BI20" s="85">
        <f>'Отдыхай катай| COMIS'!BI20</f>
        <v>31770</v>
      </c>
      <c r="BJ20" s="85">
        <f>'Отдыхай катай| COMIS'!BJ20</f>
        <v>31770</v>
      </c>
      <c r="BK20" s="85">
        <f>'Отдыхай катай| COMIS'!BK20</f>
        <v>31770</v>
      </c>
      <c r="BL20" s="85">
        <f>'Отдыхай катай| COMIS'!BL20</f>
        <v>31770</v>
      </c>
      <c r="BM20" s="85">
        <f>'Отдыхай катай| COMIS'!BM20</f>
        <v>31770</v>
      </c>
      <c r="BN20" s="85">
        <f>'Отдыхай катай| COMIS'!BN20</f>
        <v>31770</v>
      </c>
      <c r="BO20" s="85">
        <f>'Отдыхай катай| COMIS'!BO20</f>
        <v>33930</v>
      </c>
      <c r="BP20" s="85">
        <f>'Отдыхай катай| COMIS'!BP20</f>
        <v>33930</v>
      </c>
      <c r="BQ20" s="85">
        <f>'Отдыхай катай| COMIS'!BQ20</f>
        <v>37440</v>
      </c>
      <c r="BR20" s="85">
        <f>'Отдыхай катай| COMIS'!BR20</f>
        <v>39690</v>
      </c>
      <c r="BS20" s="85">
        <f>'Отдыхай катай| COMIS'!BS20</f>
        <v>39690</v>
      </c>
      <c r="BT20" s="85">
        <f>'Отдыхай катай| COMIS'!BT20</f>
        <v>39690</v>
      </c>
      <c r="BU20" s="85">
        <f>'Отдыхай катай| COMIS'!BU20</f>
        <v>39690</v>
      </c>
      <c r="BV20" s="85">
        <f>'Отдыхай катай| COMIS'!BV20</f>
        <v>39690</v>
      </c>
      <c r="BW20" s="85">
        <f>'Отдыхай катай| COMIS'!BW20</f>
        <v>31770</v>
      </c>
      <c r="BX20" s="85">
        <f>'Отдыхай катай| COMIS'!BX20</f>
        <v>27720</v>
      </c>
      <c r="BY20" s="85">
        <f>'Отдыхай катай| COMIS'!BY20</f>
        <v>27720</v>
      </c>
      <c r="BZ20" s="85">
        <f>'Отдыхай катай| COMIS'!BZ20</f>
        <v>26370</v>
      </c>
      <c r="CA20" s="85">
        <f>'Отдыхай катай| COMIS'!CA20</f>
        <v>26370</v>
      </c>
      <c r="CB20" s="85">
        <f>'Отдыхай катай| COMIS'!CB20</f>
        <v>26370</v>
      </c>
      <c r="CC20" s="85">
        <f>'Отдыхай катай| COMIS'!CC20</f>
        <v>27720</v>
      </c>
      <c r="CD20" s="85">
        <f>'Отдыхай катай| COMIS'!CD20</f>
        <v>27720</v>
      </c>
      <c r="CE20" s="85">
        <f>'Отдыхай катай| COMIS'!CE20</f>
        <v>27720</v>
      </c>
      <c r="CF20" s="85">
        <f>'Отдыхай катай| COMIS'!CF20</f>
        <v>24480</v>
      </c>
      <c r="CG20" s="85">
        <f>'Отдыхай катай| COMIS'!CG20</f>
        <v>20250</v>
      </c>
      <c r="CH20" s="85">
        <f>'Отдыхай катай| COMIS'!CH20</f>
        <v>20250</v>
      </c>
      <c r="CI20" s="85">
        <f>'Отдыхай катай| COMIS'!CI20</f>
        <v>20250</v>
      </c>
      <c r="CJ20" s="85">
        <f>'Отдыхай катай| COMIS'!CJ20</f>
        <v>20250</v>
      </c>
      <c r="CK20" s="85">
        <f>'Отдыхай катай| COMIS'!CK20</f>
        <v>20250</v>
      </c>
      <c r="CL20" s="85">
        <f>'Отдыхай катай| COMIS'!CL20</f>
        <v>20250</v>
      </c>
      <c r="CM20" s="85">
        <f>'Отдыхай катай| COMIS'!CM20</f>
        <v>20250</v>
      </c>
      <c r="CN20" s="85">
        <f>'Отдыхай катай| COMIS'!CN20</f>
        <v>20250</v>
      </c>
      <c r="CO20" s="85">
        <f>'Отдыхай катай| COMIS'!CO20</f>
        <v>20250</v>
      </c>
      <c r="CP20" s="85">
        <f>'Отдыхай катай| COMIS'!CP20</f>
        <v>19620</v>
      </c>
      <c r="CQ20" s="85">
        <f>'Отдыхай катай| COMIS'!CQ20</f>
        <v>19620</v>
      </c>
      <c r="CR20" s="85">
        <f>'Отдыхай катай| COMIS'!CR20</f>
        <v>19620</v>
      </c>
      <c r="CS20" s="85">
        <f>'Отдыхай катай| COMIS'!CS20</f>
        <v>18990</v>
      </c>
      <c r="CT20" s="85">
        <f>'Отдыхай катай| COMIS'!CT20</f>
        <v>18990</v>
      </c>
      <c r="CU20" s="85">
        <f>'Отдыхай катай| COMIS'!CU20</f>
        <v>18990</v>
      </c>
      <c r="CV20" s="85">
        <f>'Отдыхай катай| COMIS'!CV20</f>
        <v>18990</v>
      </c>
      <c r="CW20" s="85">
        <f>'Отдыхай катай| COMIS'!CW20</f>
        <v>18990</v>
      </c>
      <c r="CX20" s="85">
        <f>'Отдыхай катай| COMIS'!CX20</f>
        <v>18990</v>
      </c>
      <c r="CY20" s="85">
        <f>'Отдыхай катай| COMIS'!CY20</f>
        <v>18990</v>
      </c>
      <c r="CZ20" s="85">
        <f>'Отдыхай катай| COMIS'!CZ20</f>
        <v>18360</v>
      </c>
      <c r="DA20" s="85">
        <f>'Отдыхай катай| COMIS'!DA20</f>
        <v>18360</v>
      </c>
      <c r="DB20" s="85">
        <f>'Отдыхай катай| COMIS'!DB20</f>
        <v>18360</v>
      </c>
      <c r="DC20" s="85">
        <f>'Отдыхай катай| COMIS'!DC20</f>
        <v>17550</v>
      </c>
      <c r="DD20" s="85">
        <f>'Отдыхай катай| COMIS'!DD20</f>
        <v>17550</v>
      </c>
      <c r="DE20" s="85">
        <f>'Отдыхай катай| COMIS'!DE20</f>
        <v>17550</v>
      </c>
      <c r="DF20" s="85">
        <f>'Отдыхай катай| COMIS'!DF20</f>
        <v>17550</v>
      </c>
      <c r="DG20" s="85">
        <f>'Отдыхай катай| COMIS'!DG20</f>
        <v>17550</v>
      </c>
      <c r="DH20" s="85">
        <f>'Отдыхай катай| COMIS'!DH20</f>
        <v>17100</v>
      </c>
      <c r="DI20" s="85">
        <f>'Отдыхай катай| COMIS'!DI20</f>
        <v>17100</v>
      </c>
      <c r="DJ20" s="85">
        <f>'Отдыхай катай| COMIS'!DJ20</f>
        <v>17100</v>
      </c>
      <c r="DK20" s="85">
        <f>'Отдыхай катай| COMIS'!DK20</f>
        <v>17100</v>
      </c>
      <c r="DL20" s="85">
        <f>'Отдыхай катай| COMIS'!DL20</f>
        <v>17100</v>
      </c>
      <c r="DM20" s="85">
        <f>'Отдыхай катай| COMIS'!DM20</f>
        <v>17100</v>
      </c>
      <c r="DN20" s="85">
        <f>'Отдыхай катай| COMIS'!DN20</f>
        <v>15300</v>
      </c>
    </row>
    <row r="21" spans="1:118">
      <c r="A21" s="16" t="s">
        <v>9</v>
      </c>
      <c r="B21" s="85"/>
      <c r="C21" s="85"/>
      <c r="D21" s="85"/>
      <c r="E21" s="85"/>
      <c r="F21" s="85"/>
      <c r="G21" s="85"/>
      <c r="H21" s="85"/>
      <c r="I21" s="85"/>
      <c r="J21" s="85"/>
      <c r="K21" s="85"/>
      <c r="L21" s="85"/>
      <c r="M21" s="85"/>
      <c r="N21" s="85"/>
      <c r="O21" s="237"/>
      <c r="P21" s="237"/>
      <c r="Q21" s="237"/>
      <c r="R21" s="237"/>
      <c r="S21" s="237"/>
      <c r="T21" s="237"/>
      <c r="U21" s="237"/>
      <c r="V21" s="237"/>
      <c r="W21" s="237"/>
      <c r="X21" s="237"/>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row>
    <row r="22" spans="1:118">
      <c r="A22" s="17" t="s">
        <v>10</v>
      </c>
      <c r="B22" s="85">
        <f>'Отдыхай катай| COMIS'!B22</f>
        <v>48150</v>
      </c>
      <c r="C22" s="85">
        <f>'Отдыхай катай| COMIS'!C22</f>
        <v>48150</v>
      </c>
      <c r="D22" s="85">
        <f>'Отдыхай катай| COMIS'!D22</f>
        <v>48420</v>
      </c>
      <c r="E22" s="85">
        <f>'Отдыхай катай| COMIS'!E22</f>
        <v>48420</v>
      </c>
      <c r="F22" s="85">
        <f>'Отдыхай катай| COMIS'!F22</f>
        <v>50310</v>
      </c>
      <c r="G22" s="85">
        <f>'Отдыхай катай| COMIS'!G22</f>
        <v>50310</v>
      </c>
      <c r="H22" s="85">
        <f>'Отдыхай катай| COMIS'!H22</f>
        <v>50310</v>
      </c>
      <c r="I22" s="85">
        <f>'Отдыхай катай| COMIS'!I22</f>
        <v>51480</v>
      </c>
      <c r="J22" s="85">
        <f>'Отдыхай катай| COMIS'!J22</f>
        <v>51480</v>
      </c>
      <c r="K22" s="85">
        <f>'Отдыхай катай| COMIS'!K22</f>
        <v>52740</v>
      </c>
      <c r="L22" s="85">
        <f>'Отдыхай катай| COMIS'!L22</f>
        <v>55080</v>
      </c>
      <c r="M22" s="85">
        <f>'Отдыхай катай| COMIS'!M22</f>
        <v>53100</v>
      </c>
      <c r="N22" s="85">
        <f>'Отдыхай катай| COMIS'!N22</f>
        <v>104310</v>
      </c>
      <c r="O22" s="237">
        <f>'Отдыхай катай| COMIS'!O22</f>
        <v>108630</v>
      </c>
      <c r="P22" s="237">
        <f>'Отдыхай катай| COMIS'!P22</f>
        <v>115650</v>
      </c>
      <c r="Q22" s="237">
        <f>'Отдыхай катай| COMIS'!Q22</f>
        <v>115650</v>
      </c>
      <c r="R22" s="237">
        <f>'Отдыхай катай| COMIS'!R22</f>
        <v>114480</v>
      </c>
      <c r="S22" s="237">
        <f>'Отдыхай катай| COMIS'!S22</f>
        <v>114480</v>
      </c>
      <c r="T22" s="237">
        <f>'Отдыхай катай| COMIS'!T22</f>
        <v>117900</v>
      </c>
      <c r="U22" s="237">
        <f>'Отдыхай катай| COMIS'!U22</f>
        <v>117900</v>
      </c>
      <c r="V22" s="237">
        <f>'Отдыхай катай| COMIS'!V22</f>
        <v>116550</v>
      </c>
      <c r="W22" s="237">
        <f>'Отдыхай катай| COMIS'!W22</f>
        <v>116550</v>
      </c>
      <c r="X22" s="237">
        <f>'Отдыхай катай| COMIS'!X22</f>
        <v>113310</v>
      </c>
      <c r="Y22" s="85">
        <f>'Отдыхай катай| COMIS'!Y22</f>
        <v>79605</v>
      </c>
      <c r="Z22" s="85">
        <f>'Отдыхай катай| COMIS'!Z22</f>
        <v>74205</v>
      </c>
      <c r="AA22" s="85">
        <f>'Отдыхай катай| COMIS'!AA22</f>
        <v>73575</v>
      </c>
      <c r="AB22" s="85">
        <f>'Отдыхай катай| COMIS'!AB22</f>
        <v>73575</v>
      </c>
      <c r="AC22" s="85">
        <f>'Отдыхай катай| COMIS'!AC22</f>
        <v>73575</v>
      </c>
      <c r="AD22" s="85">
        <f>'Отдыхай катай| COMIS'!AD22</f>
        <v>72945</v>
      </c>
      <c r="AE22" s="85">
        <f>'Отдыхай катай| COMIS'!AE22</f>
        <v>72945</v>
      </c>
      <c r="AF22" s="85">
        <f>'Отдыхай катай| COMIS'!AF22</f>
        <v>70605</v>
      </c>
      <c r="AG22" s="85">
        <f>'Отдыхай катай| COMIS'!AG22</f>
        <v>70605</v>
      </c>
      <c r="AH22" s="85">
        <f>'Отдыхай катай| COMIS'!AH22</f>
        <v>70605</v>
      </c>
      <c r="AI22" s="85">
        <f>'Отдыхай катай| COMIS'!AI22</f>
        <v>70605</v>
      </c>
      <c r="AJ22" s="85">
        <f>'Отдыхай катай| COMIS'!AJ22</f>
        <v>73125</v>
      </c>
      <c r="AK22" s="85">
        <f>'Отдыхай катай| COMIS'!AK22</f>
        <v>73125</v>
      </c>
      <c r="AL22" s="85">
        <f>'Отдыхай катай| COMIS'!AL22</f>
        <v>75555</v>
      </c>
      <c r="AM22" s="85">
        <f>'Отдыхай катай| COMIS'!AM22</f>
        <v>75555</v>
      </c>
      <c r="AN22" s="85">
        <f>'Отдыхай катай| COMIS'!AN22</f>
        <v>78255</v>
      </c>
      <c r="AO22" s="85">
        <f>'Отдыхай катай| COMIS'!AO22</f>
        <v>78255</v>
      </c>
      <c r="AP22" s="85">
        <f>'Отдыхай катай| COMIS'!AP22</f>
        <v>75555</v>
      </c>
      <c r="AQ22" s="85">
        <f>'Отдыхай катай| COMIS'!AQ22</f>
        <v>75555</v>
      </c>
      <c r="AR22" s="85">
        <f>'Отдыхай катай| COMIS'!AR22</f>
        <v>76905</v>
      </c>
      <c r="AS22" s="85">
        <f>'Отдыхай катай| COMIS'!AS22</f>
        <v>76905</v>
      </c>
      <c r="AT22" s="85">
        <f>'Отдыхай катай| COMIS'!AT22</f>
        <v>76905</v>
      </c>
      <c r="AU22" s="85">
        <f>'Отдыхай катай| COMIS'!AU22</f>
        <v>76905</v>
      </c>
      <c r="AV22" s="85">
        <f>'Отдыхай катай| COMIS'!AV22</f>
        <v>76905</v>
      </c>
      <c r="AW22" s="85">
        <f>'Отдыхай катай| COMIS'!AW22</f>
        <v>76905</v>
      </c>
      <c r="AX22" s="85">
        <f>'Отдыхай катай| COMIS'!AX22</f>
        <v>78255</v>
      </c>
      <c r="AY22" s="85">
        <f>'Отдыхай катай| COMIS'!AY22</f>
        <v>78255</v>
      </c>
      <c r="AZ22" s="85">
        <f>'Отдыхай катай| COMIS'!AZ22</f>
        <v>78255</v>
      </c>
      <c r="BA22" s="85">
        <f>'Отдыхай катай| COMIS'!BA22</f>
        <v>75555</v>
      </c>
      <c r="BB22" s="85">
        <f>'Отдыхай катай| COMIS'!BB22</f>
        <v>75555</v>
      </c>
      <c r="BC22" s="85">
        <f>'Отдыхай катай| COMIS'!BC22</f>
        <v>75555</v>
      </c>
      <c r="BD22" s="85">
        <f>'Отдыхай катай| COMIS'!BD22</f>
        <v>75555</v>
      </c>
      <c r="BE22" s="85">
        <f>'Отдыхай катай| COMIS'!BE22</f>
        <v>75555</v>
      </c>
      <c r="BF22" s="85">
        <f>'Отдыхай катай| COMIS'!BF22</f>
        <v>76905</v>
      </c>
      <c r="BG22" s="85">
        <f>'Отдыхай катай| COMIS'!BG22</f>
        <v>76905</v>
      </c>
      <c r="BH22" s="85">
        <f>'Отдыхай катай| COMIS'!BH22</f>
        <v>76905</v>
      </c>
      <c r="BI22" s="85">
        <f>'Отдыхай катай| COMIS'!BI22</f>
        <v>79605</v>
      </c>
      <c r="BJ22" s="85">
        <f>'Отдыхай катай| COMIS'!BJ22</f>
        <v>79605</v>
      </c>
      <c r="BK22" s="85">
        <f>'Отдыхай катай| COMIS'!BK22</f>
        <v>79605</v>
      </c>
      <c r="BL22" s="85">
        <f>'Отдыхай катай| COMIS'!BL22</f>
        <v>79605</v>
      </c>
      <c r="BM22" s="85">
        <f>'Отдыхай катай| COMIS'!BM22</f>
        <v>79605</v>
      </c>
      <c r="BN22" s="85">
        <f>'Отдыхай катай| COMIS'!BN22</f>
        <v>79605</v>
      </c>
      <c r="BO22" s="85">
        <f>'Отдыхай катай| COMIS'!BO22</f>
        <v>81765</v>
      </c>
      <c r="BP22" s="85">
        <f>'Отдыхай катай| COMIS'!BP22</f>
        <v>81765</v>
      </c>
      <c r="BQ22" s="85">
        <f>'Отдыхай катай| COMIS'!BQ22</f>
        <v>85275</v>
      </c>
      <c r="BR22" s="85">
        <f>'Отдыхай катай| COMIS'!BR22</f>
        <v>87525</v>
      </c>
      <c r="BS22" s="85">
        <f>'Отдыхай катай| COMIS'!BS22</f>
        <v>87525</v>
      </c>
      <c r="BT22" s="85">
        <f>'Отдыхай катай| COMIS'!BT22</f>
        <v>87525</v>
      </c>
      <c r="BU22" s="85">
        <f>'Отдыхай катай| COMIS'!BU22</f>
        <v>87525</v>
      </c>
      <c r="BV22" s="85">
        <f>'Отдыхай катай| COMIS'!BV22</f>
        <v>87525</v>
      </c>
      <c r="BW22" s="85">
        <f>'Отдыхай катай| COMIS'!BW22</f>
        <v>79605</v>
      </c>
      <c r="BX22" s="85">
        <f>'Отдыхай катай| COMIS'!BX22</f>
        <v>75555</v>
      </c>
      <c r="BY22" s="85">
        <f>'Отдыхай катай| COMIS'!BY22</f>
        <v>75555</v>
      </c>
      <c r="BZ22" s="85">
        <f>'Отдыхай катай| COMIS'!BZ22</f>
        <v>74205</v>
      </c>
      <c r="CA22" s="85">
        <f>'Отдыхай катай| COMIS'!CA22</f>
        <v>74205</v>
      </c>
      <c r="CB22" s="85">
        <f>'Отдыхай катай| COMIS'!CB22</f>
        <v>74205</v>
      </c>
      <c r="CC22" s="85">
        <f>'Отдыхай катай| COMIS'!CC22</f>
        <v>75555</v>
      </c>
      <c r="CD22" s="85">
        <f>'Отдыхай катай| COMIS'!CD22</f>
        <v>75555</v>
      </c>
      <c r="CE22" s="85">
        <f>'Отдыхай катай| COMIS'!CE22</f>
        <v>75555</v>
      </c>
      <c r="CF22" s="85">
        <f>'Отдыхай катай| COMIS'!CF22</f>
        <v>72315</v>
      </c>
      <c r="CG22" s="85">
        <f>'Отдыхай катай| COMIS'!CG22</f>
        <v>60435</v>
      </c>
      <c r="CH22" s="85">
        <f>'Отдыхай катай| COMIS'!CH22</f>
        <v>60435</v>
      </c>
      <c r="CI22" s="85">
        <f>'Отдыхай катай| COMIS'!CI22</f>
        <v>60435</v>
      </c>
      <c r="CJ22" s="85">
        <f>'Отдыхай катай| COMIS'!CJ22</f>
        <v>60435</v>
      </c>
      <c r="CK22" s="85">
        <f>'Отдыхай катай| COMIS'!CK22</f>
        <v>60435</v>
      </c>
      <c r="CL22" s="85">
        <f>'Отдыхай катай| COMIS'!CL22</f>
        <v>60435</v>
      </c>
      <c r="CM22" s="85">
        <f>'Отдыхай катай| COMIS'!CM22</f>
        <v>60435</v>
      </c>
      <c r="CN22" s="85">
        <f>'Отдыхай катай| COMIS'!CN22</f>
        <v>60435</v>
      </c>
      <c r="CO22" s="85">
        <f>'Отдыхай катай| COMIS'!CO22</f>
        <v>60435</v>
      </c>
      <c r="CP22" s="85">
        <f>'Отдыхай катай| COMIS'!CP22</f>
        <v>59805</v>
      </c>
      <c r="CQ22" s="85">
        <f>'Отдыхай катай| COMIS'!CQ22</f>
        <v>59805</v>
      </c>
      <c r="CR22" s="85">
        <f>'Отдыхай катай| COMIS'!CR22</f>
        <v>59805</v>
      </c>
      <c r="CS22" s="85">
        <f>'Отдыхай катай| COMIS'!CS22</f>
        <v>59175</v>
      </c>
      <c r="CT22" s="85">
        <f>'Отдыхай катай| COMIS'!CT22</f>
        <v>59175</v>
      </c>
      <c r="CU22" s="85">
        <f>'Отдыхай катай| COMIS'!CU22</f>
        <v>59175</v>
      </c>
      <c r="CV22" s="85">
        <f>'Отдыхай катай| COMIS'!CV22</f>
        <v>59175</v>
      </c>
      <c r="CW22" s="85">
        <f>'Отдыхай катай| COMIS'!CW22</f>
        <v>59175</v>
      </c>
      <c r="CX22" s="85">
        <f>'Отдыхай катай| COMIS'!CX22</f>
        <v>59175</v>
      </c>
      <c r="CY22" s="85">
        <f>'Отдыхай катай| COMIS'!CY22</f>
        <v>59175</v>
      </c>
      <c r="CZ22" s="85">
        <f>'Отдыхай катай| COMIS'!CZ22</f>
        <v>58545</v>
      </c>
      <c r="DA22" s="85">
        <f>'Отдыхай катай| COMIS'!DA22</f>
        <v>58545</v>
      </c>
      <c r="DB22" s="85">
        <f>'Отдыхай катай| COMIS'!DB22</f>
        <v>58545</v>
      </c>
      <c r="DC22" s="85">
        <f>'Отдыхай катай| COMIS'!DC22</f>
        <v>53415</v>
      </c>
      <c r="DD22" s="85">
        <f>'Отдыхай катай| COMIS'!DD22</f>
        <v>53415</v>
      </c>
      <c r="DE22" s="85">
        <f>'Отдыхай катай| COMIS'!DE22</f>
        <v>53415</v>
      </c>
      <c r="DF22" s="85">
        <f>'Отдыхай катай| COMIS'!DF22</f>
        <v>53415</v>
      </c>
      <c r="DG22" s="85">
        <f>'Отдыхай катай| COMIS'!DG22</f>
        <v>53415</v>
      </c>
      <c r="DH22" s="85">
        <f>'Отдыхай катай| COMIS'!DH22</f>
        <v>52965</v>
      </c>
      <c r="DI22" s="85">
        <f>'Отдыхай катай| COMIS'!DI22</f>
        <v>52965</v>
      </c>
      <c r="DJ22" s="85">
        <f>'Отдыхай катай| COMIS'!DJ22</f>
        <v>52965</v>
      </c>
      <c r="DK22" s="85">
        <f>'Отдыхай катай| COMIS'!DK22</f>
        <v>52965</v>
      </c>
      <c r="DL22" s="85">
        <f>'Отдыхай катай| COMIS'!DL22</f>
        <v>52965</v>
      </c>
      <c r="DM22" s="85">
        <f>'Отдыхай катай| COMIS'!DM22</f>
        <v>52965</v>
      </c>
      <c r="DN22" s="85">
        <f>'Отдыхай катай| COMIS'!DN22</f>
        <v>51165</v>
      </c>
    </row>
    <row r="23" spans="1:118">
      <c r="A23" s="64"/>
      <c r="B23" s="85"/>
      <c r="C23" s="85"/>
      <c r="D23" s="85"/>
      <c r="E23" s="85"/>
      <c r="F23" s="85"/>
      <c r="G23" s="85"/>
      <c r="H23" s="85"/>
      <c r="I23" s="85"/>
      <c r="J23" s="85"/>
      <c r="K23" s="85"/>
      <c r="L23" s="85"/>
      <c r="M23" s="85"/>
      <c r="N23" s="85"/>
      <c r="O23" s="237"/>
      <c r="P23" s="237"/>
      <c r="Q23" s="237"/>
      <c r="R23" s="237"/>
      <c r="S23" s="237"/>
      <c r="T23" s="237"/>
      <c r="U23" s="237"/>
      <c r="V23" s="237"/>
      <c r="W23" s="237"/>
      <c r="X23" s="237"/>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row>
    <row r="24" spans="1:118">
      <c r="A24" s="242" t="s">
        <v>41</v>
      </c>
      <c r="D24" s="61"/>
      <c r="E24" s="61"/>
      <c r="F24" s="61"/>
      <c r="G24" s="61"/>
      <c r="H24" s="61"/>
      <c r="I24" s="61"/>
      <c r="J24" s="61"/>
    </row>
    <row r="25" spans="1:118">
      <c r="A25" s="243"/>
      <c r="B25" s="84">
        <f t="shared" ref="B25:BI25" si="0">B4</f>
        <v>46008</v>
      </c>
      <c r="C25" s="84">
        <f t="shared" si="0"/>
        <v>46009</v>
      </c>
      <c r="D25" s="84">
        <f t="shared" si="0"/>
        <v>46010</v>
      </c>
      <c r="E25" s="84">
        <f t="shared" si="0"/>
        <v>46011</v>
      </c>
      <c r="F25" s="84">
        <f t="shared" si="0"/>
        <v>46012</v>
      </c>
      <c r="G25" s="84">
        <f t="shared" si="0"/>
        <v>46013</v>
      </c>
      <c r="H25" s="84">
        <f t="shared" si="0"/>
        <v>46014</v>
      </c>
      <c r="I25" s="84">
        <f t="shared" si="0"/>
        <v>46015</v>
      </c>
      <c r="J25" s="84">
        <f t="shared" si="0"/>
        <v>46016</v>
      </c>
      <c r="K25" s="84">
        <f t="shared" si="0"/>
        <v>46017</v>
      </c>
      <c r="L25" s="84">
        <f t="shared" si="0"/>
        <v>46018</v>
      </c>
      <c r="M25" s="84">
        <f t="shared" si="0"/>
        <v>46019</v>
      </c>
      <c r="N25" s="84">
        <f t="shared" si="0"/>
        <v>46020</v>
      </c>
      <c r="O25" s="57">
        <f t="shared" si="0"/>
        <v>46021</v>
      </c>
      <c r="P25" s="57">
        <f t="shared" si="0"/>
        <v>46022</v>
      </c>
      <c r="Q25" s="57">
        <f t="shared" si="0"/>
        <v>46023</v>
      </c>
      <c r="R25" s="57">
        <f t="shared" si="0"/>
        <v>46024</v>
      </c>
      <c r="S25" s="57">
        <f t="shared" si="0"/>
        <v>46025</v>
      </c>
      <c r="T25" s="57">
        <f t="shared" si="0"/>
        <v>46026</v>
      </c>
      <c r="U25" s="57">
        <f t="shared" si="0"/>
        <v>46027</v>
      </c>
      <c r="V25" s="57">
        <f t="shared" si="0"/>
        <v>46028</v>
      </c>
      <c r="W25" s="57">
        <f t="shared" si="0"/>
        <v>46029</v>
      </c>
      <c r="X25" s="57">
        <f t="shared" si="0"/>
        <v>46030</v>
      </c>
      <c r="Y25" s="84">
        <f t="shared" si="0"/>
        <v>46031</v>
      </c>
      <c r="Z25" s="84">
        <f t="shared" si="0"/>
        <v>46032</v>
      </c>
      <c r="AA25" s="84">
        <f t="shared" si="0"/>
        <v>46033</v>
      </c>
      <c r="AB25" s="84">
        <f t="shared" si="0"/>
        <v>46034</v>
      </c>
      <c r="AC25" s="84">
        <f t="shared" si="0"/>
        <v>46035</v>
      </c>
      <c r="AD25" s="84">
        <f t="shared" si="0"/>
        <v>46036</v>
      </c>
      <c r="AE25" s="84">
        <f t="shared" si="0"/>
        <v>46037</v>
      </c>
      <c r="AF25" s="84">
        <f t="shared" si="0"/>
        <v>46038</v>
      </c>
      <c r="AG25" s="84">
        <f t="shared" si="0"/>
        <v>46039</v>
      </c>
      <c r="AH25" s="84">
        <f t="shared" si="0"/>
        <v>46040</v>
      </c>
      <c r="AI25" s="84">
        <f t="shared" si="0"/>
        <v>46041</v>
      </c>
      <c r="AJ25" s="84">
        <f t="shared" si="0"/>
        <v>46042</v>
      </c>
      <c r="AK25" s="84">
        <f t="shared" si="0"/>
        <v>46043</v>
      </c>
      <c r="AL25" s="84">
        <f t="shared" si="0"/>
        <v>46044</v>
      </c>
      <c r="AM25" s="84">
        <f t="shared" si="0"/>
        <v>46045</v>
      </c>
      <c r="AN25" s="84">
        <f t="shared" si="0"/>
        <v>46046</v>
      </c>
      <c r="AO25" s="84">
        <f t="shared" si="0"/>
        <v>46047</v>
      </c>
      <c r="AP25" s="84">
        <f t="shared" si="0"/>
        <v>46048</v>
      </c>
      <c r="AQ25" s="84">
        <f t="shared" si="0"/>
        <v>46049</v>
      </c>
      <c r="AR25" s="84">
        <f t="shared" si="0"/>
        <v>46050</v>
      </c>
      <c r="AS25" s="84">
        <f t="shared" si="0"/>
        <v>46051</v>
      </c>
      <c r="AT25" s="84">
        <f t="shared" si="0"/>
        <v>46052</v>
      </c>
      <c r="AU25" s="84">
        <f t="shared" si="0"/>
        <v>46053</v>
      </c>
      <c r="AV25" s="84">
        <f t="shared" si="0"/>
        <v>46054</v>
      </c>
      <c r="AW25" s="84">
        <f t="shared" si="0"/>
        <v>46055</v>
      </c>
      <c r="AX25" s="84">
        <f t="shared" si="0"/>
        <v>46056</v>
      </c>
      <c r="AY25" s="84">
        <f t="shared" si="0"/>
        <v>46057</v>
      </c>
      <c r="AZ25" s="84">
        <f t="shared" si="0"/>
        <v>46058</v>
      </c>
      <c r="BA25" s="84">
        <f t="shared" si="0"/>
        <v>46059</v>
      </c>
      <c r="BB25" s="84">
        <f t="shared" si="0"/>
        <v>46060</v>
      </c>
      <c r="BC25" s="84">
        <f t="shared" si="0"/>
        <v>46061</v>
      </c>
      <c r="BD25" s="84">
        <f t="shared" si="0"/>
        <v>46062</v>
      </c>
      <c r="BE25" s="84">
        <f t="shared" si="0"/>
        <v>46063</v>
      </c>
      <c r="BF25" s="84">
        <f t="shared" si="0"/>
        <v>46064</v>
      </c>
      <c r="BG25" s="84">
        <f t="shared" si="0"/>
        <v>46065</v>
      </c>
      <c r="BH25" s="84">
        <f t="shared" si="0"/>
        <v>46066</v>
      </c>
      <c r="BI25" s="84">
        <f t="shared" si="0"/>
        <v>46067</v>
      </c>
      <c r="BJ25" s="84">
        <f t="shared" ref="BJ25:DN25" si="1">BJ4</f>
        <v>46068</v>
      </c>
      <c r="BK25" s="84">
        <f t="shared" si="1"/>
        <v>46069</v>
      </c>
      <c r="BL25" s="84">
        <f t="shared" si="1"/>
        <v>46070</v>
      </c>
      <c r="BM25" s="84">
        <f t="shared" si="1"/>
        <v>46071</v>
      </c>
      <c r="BN25" s="84">
        <f t="shared" si="1"/>
        <v>46072</v>
      </c>
      <c r="BO25" s="84">
        <f t="shared" si="1"/>
        <v>46073</v>
      </c>
      <c r="BP25" s="84">
        <f t="shared" si="1"/>
        <v>46074</v>
      </c>
      <c r="BQ25" s="84">
        <f t="shared" si="1"/>
        <v>46075</v>
      </c>
      <c r="BR25" s="84">
        <f t="shared" si="1"/>
        <v>46076</v>
      </c>
      <c r="BS25" s="84">
        <f t="shared" si="1"/>
        <v>46077</v>
      </c>
      <c r="BT25" s="84">
        <f t="shared" si="1"/>
        <v>46078</v>
      </c>
      <c r="BU25" s="84">
        <f t="shared" si="1"/>
        <v>46079</v>
      </c>
      <c r="BV25" s="84">
        <f t="shared" si="1"/>
        <v>46080</v>
      </c>
      <c r="BW25" s="84">
        <f t="shared" si="1"/>
        <v>46081</v>
      </c>
      <c r="BX25" s="84">
        <f t="shared" si="1"/>
        <v>46082</v>
      </c>
      <c r="BY25" s="84">
        <f t="shared" si="1"/>
        <v>46083</v>
      </c>
      <c r="BZ25" s="84">
        <f t="shared" si="1"/>
        <v>46084</v>
      </c>
      <c r="CA25" s="84">
        <f t="shared" si="1"/>
        <v>46085</v>
      </c>
      <c r="CB25" s="84">
        <f t="shared" si="1"/>
        <v>46086</v>
      </c>
      <c r="CC25" s="84">
        <f t="shared" si="1"/>
        <v>46087</v>
      </c>
      <c r="CD25" s="84">
        <f t="shared" si="1"/>
        <v>46088</v>
      </c>
      <c r="CE25" s="84">
        <f t="shared" si="1"/>
        <v>46089</v>
      </c>
      <c r="CF25" s="84">
        <f t="shared" si="1"/>
        <v>46090</v>
      </c>
      <c r="CG25" s="84">
        <f t="shared" si="1"/>
        <v>46091</v>
      </c>
      <c r="CH25" s="84">
        <f t="shared" si="1"/>
        <v>46092</v>
      </c>
      <c r="CI25" s="84">
        <f t="shared" si="1"/>
        <v>46093</v>
      </c>
      <c r="CJ25" s="84">
        <f t="shared" si="1"/>
        <v>46094</v>
      </c>
      <c r="CK25" s="84">
        <f t="shared" si="1"/>
        <v>46095</v>
      </c>
      <c r="CL25" s="84">
        <f t="shared" si="1"/>
        <v>46096</v>
      </c>
      <c r="CM25" s="84">
        <f t="shared" si="1"/>
        <v>46097</v>
      </c>
      <c r="CN25" s="84">
        <f t="shared" si="1"/>
        <v>46098</v>
      </c>
      <c r="CO25" s="84">
        <f t="shared" si="1"/>
        <v>46099</v>
      </c>
      <c r="CP25" s="84">
        <f t="shared" si="1"/>
        <v>46100</v>
      </c>
      <c r="CQ25" s="84">
        <f t="shared" si="1"/>
        <v>46101</v>
      </c>
      <c r="CR25" s="84">
        <f t="shared" si="1"/>
        <v>46102</v>
      </c>
      <c r="CS25" s="84">
        <f t="shared" si="1"/>
        <v>46103</v>
      </c>
      <c r="CT25" s="84">
        <f t="shared" si="1"/>
        <v>46104</v>
      </c>
      <c r="CU25" s="84">
        <f t="shared" si="1"/>
        <v>46105</v>
      </c>
      <c r="CV25" s="84">
        <f t="shared" si="1"/>
        <v>46106</v>
      </c>
      <c r="CW25" s="84">
        <f t="shared" si="1"/>
        <v>46107</v>
      </c>
      <c r="CX25" s="84">
        <f t="shared" si="1"/>
        <v>46108</v>
      </c>
      <c r="CY25" s="84">
        <f t="shared" si="1"/>
        <v>46109</v>
      </c>
      <c r="CZ25" s="84">
        <f t="shared" si="1"/>
        <v>46110</v>
      </c>
      <c r="DA25" s="84">
        <f t="shared" si="1"/>
        <v>46111</v>
      </c>
      <c r="DB25" s="84">
        <f t="shared" si="1"/>
        <v>46112</v>
      </c>
      <c r="DC25" s="84">
        <f t="shared" si="1"/>
        <v>46113</v>
      </c>
      <c r="DD25" s="84">
        <f t="shared" si="1"/>
        <v>46114</v>
      </c>
      <c r="DE25" s="84">
        <f t="shared" si="1"/>
        <v>46115</v>
      </c>
      <c r="DF25" s="84">
        <f t="shared" si="1"/>
        <v>46116</v>
      </c>
      <c r="DG25" s="84">
        <f t="shared" si="1"/>
        <v>46117</v>
      </c>
      <c r="DH25" s="84">
        <f t="shared" si="1"/>
        <v>46118</v>
      </c>
      <c r="DI25" s="84">
        <f t="shared" si="1"/>
        <v>46119</v>
      </c>
      <c r="DJ25" s="84">
        <f t="shared" si="1"/>
        <v>46120</v>
      </c>
      <c r="DK25" s="84">
        <f t="shared" si="1"/>
        <v>46121</v>
      </c>
      <c r="DL25" s="84">
        <f t="shared" si="1"/>
        <v>46122</v>
      </c>
      <c r="DM25" s="84">
        <f t="shared" si="1"/>
        <v>46123</v>
      </c>
      <c r="DN25" s="84">
        <f t="shared" si="1"/>
        <v>46124</v>
      </c>
    </row>
    <row r="26" spans="1:118" s="83" customFormat="1" ht="34.5" customHeight="1">
      <c r="A26" s="7" t="s">
        <v>3</v>
      </c>
      <c r="B26" s="84">
        <f t="shared" ref="B26:BI26" si="2">B5</f>
        <v>46008</v>
      </c>
      <c r="C26" s="84">
        <f t="shared" si="2"/>
        <v>46009</v>
      </c>
      <c r="D26" s="84">
        <f t="shared" si="2"/>
        <v>46010</v>
      </c>
      <c r="E26" s="84">
        <f t="shared" si="2"/>
        <v>46011</v>
      </c>
      <c r="F26" s="84">
        <f t="shared" si="2"/>
        <v>46012</v>
      </c>
      <c r="G26" s="84">
        <f t="shared" si="2"/>
        <v>46013</v>
      </c>
      <c r="H26" s="84">
        <f t="shared" si="2"/>
        <v>46014</v>
      </c>
      <c r="I26" s="84">
        <f t="shared" si="2"/>
        <v>46015</v>
      </c>
      <c r="J26" s="84">
        <f t="shared" si="2"/>
        <v>46016</v>
      </c>
      <c r="K26" s="84">
        <f t="shared" si="2"/>
        <v>46017</v>
      </c>
      <c r="L26" s="84">
        <f t="shared" si="2"/>
        <v>46018</v>
      </c>
      <c r="M26" s="84">
        <f t="shared" si="2"/>
        <v>46019</v>
      </c>
      <c r="N26" s="84">
        <f t="shared" si="2"/>
        <v>46020</v>
      </c>
      <c r="O26" s="57">
        <f t="shared" si="2"/>
        <v>46021</v>
      </c>
      <c r="P26" s="57">
        <f t="shared" si="2"/>
        <v>46022</v>
      </c>
      <c r="Q26" s="57">
        <f t="shared" si="2"/>
        <v>46023</v>
      </c>
      <c r="R26" s="57">
        <f t="shared" si="2"/>
        <v>46024</v>
      </c>
      <c r="S26" s="57">
        <f t="shared" si="2"/>
        <v>46025</v>
      </c>
      <c r="T26" s="57">
        <f t="shared" si="2"/>
        <v>46026</v>
      </c>
      <c r="U26" s="57">
        <f t="shared" si="2"/>
        <v>46027</v>
      </c>
      <c r="V26" s="57">
        <f t="shared" si="2"/>
        <v>46028</v>
      </c>
      <c r="W26" s="57">
        <f t="shared" si="2"/>
        <v>46029</v>
      </c>
      <c r="X26" s="57">
        <f t="shared" si="2"/>
        <v>46030</v>
      </c>
      <c r="Y26" s="84">
        <f t="shared" si="2"/>
        <v>46031</v>
      </c>
      <c r="Z26" s="84">
        <f t="shared" si="2"/>
        <v>46032</v>
      </c>
      <c r="AA26" s="84">
        <f t="shared" si="2"/>
        <v>46033</v>
      </c>
      <c r="AB26" s="84">
        <f t="shared" si="2"/>
        <v>46034</v>
      </c>
      <c r="AC26" s="84">
        <f t="shared" si="2"/>
        <v>46035</v>
      </c>
      <c r="AD26" s="84">
        <f t="shared" si="2"/>
        <v>46036</v>
      </c>
      <c r="AE26" s="84">
        <f t="shared" si="2"/>
        <v>46037</v>
      </c>
      <c r="AF26" s="84">
        <f t="shared" si="2"/>
        <v>46038</v>
      </c>
      <c r="AG26" s="84">
        <f t="shared" si="2"/>
        <v>46039</v>
      </c>
      <c r="AH26" s="84">
        <f t="shared" si="2"/>
        <v>46040</v>
      </c>
      <c r="AI26" s="84">
        <f t="shared" si="2"/>
        <v>46041</v>
      </c>
      <c r="AJ26" s="84">
        <f t="shared" si="2"/>
        <v>46042</v>
      </c>
      <c r="AK26" s="84">
        <f t="shared" si="2"/>
        <v>46043</v>
      </c>
      <c r="AL26" s="84">
        <f t="shared" si="2"/>
        <v>46044</v>
      </c>
      <c r="AM26" s="84">
        <f t="shared" si="2"/>
        <v>46045</v>
      </c>
      <c r="AN26" s="84">
        <f t="shared" si="2"/>
        <v>46046</v>
      </c>
      <c r="AO26" s="84">
        <f t="shared" si="2"/>
        <v>46047</v>
      </c>
      <c r="AP26" s="84">
        <f t="shared" si="2"/>
        <v>46048</v>
      </c>
      <c r="AQ26" s="84">
        <f t="shared" si="2"/>
        <v>46049</v>
      </c>
      <c r="AR26" s="84">
        <f t="shared" si="2"/>
        <v>46050</v>
      </c>
      <c r="AS26" s="84">
        <f t="shared" si="2"/>
        <v>46051</v>
      </c>
      <c r="AT26" s="84">
        <f t="shared" si="2"/>
        <v>46052</v>
      </c>
      <c r="AU26" s="84">
        <f t="shared" si="2"/>
        <v>46053</v>
      </c>
      <c r="AV26" s="84">
        <f t="shared" si="2"/>
        <v>46054</v>
      </c>
      <c r="AW26" s="84">
        <f t="shared" si="2"/>
        <v>46055</v>
      </c>
      <c r="AX26" s="84">
        <f t="shared" si="2"/>
        <v>46056</v>
      </c>
      <c r="AY26" s="84">
        <f t="shared" si="2"/>
        <v>46057</v>
      </c>
      <c r="AZ26" s="84">
        <f t="shared" si="2"/>
        <v>46058</v>
      </c>
      <c r="BA26" s="84">
        <f t="shared" si="2"/>
        <v>46059</v>
      </c>
      <c r="BB26" s="84">
        <f t="shared" si="2"/>
        <v>46060</v>
      </c>
      <c r="BC26" s="84">
        <f t="shared" si="2"/>
        <v>46061</v>
      </c>
      <c r="BD26" s="84">
        <f t="shared" si="2"/>
        <v>46062</v>
      </c>
      <c r="BE26" s="84">
        <f t="shared" si="2"/>
        <v>46063</v>
      </c>
      <c r="BF26" s="84">
        <f t="shared" si="2"/>
        <v>46064</v>
      </c>
      <c r="BG26" s="84">
        <f t="shared" si="2"/>
        <v>46065</v>
      </c>
      <c r="BH26" s="84">
        <f t="shared" si="2"/>
        <v>46066</v>
      </c>
      <c r="BI26" s="84">
        <f t="shared" si="2"/>
        <v>46067</v>
      </c>
      <c r="BJ26" s="84">
        <f t="shared" ref="BJ26:DN26" si="3">BJ5</f>
        <v>46068</v>
      </c>
      <c r="BK26" s="84">
        <f t="shared" si="3"/>
        <v>46069</v>
      </c>
      <c r="BL26" s="84">
        <f t="shared" si="3"/>
        <v>46070</v>
      </c>
      <c r="BM26" s="84">
        <f t="shared" si="3"/>
        <v>46071</v>
      </c>
      <c r="BN26" s="84">
        <f t="shared" si="3"/>
        <v>46072</v>
      </c>
      <c r="BO26" s="84">
        <f t="shared" si="3"/>
        <v>46073</v>
      </c>
      <c r="BP26" s="84">
        <f t="shared" si="3"/>
        <v>46074</v>
      </c>
      <c r="BQ26" s="84">
        <f t="shared" si="3"/>
        <v>46075</v>
      </c>
      <c r="BR26" s="84">
        <f t="shared" si="3"/>
        <v>46076</v>
      </c>
      <c r="BS26" s="84">
        <f t="shared" si="3"/>
        <v>46077</v>
      </c>
      <c r="BT26" s="84">
        <f t="shared" si="3"/>
        <v>46078</v>
      </c>
      <c r="BU26" s="84">
        <f t="shared" si="3"/>
        <v>46079</v>
      </c>
      <c r="BV26" s="84">
        <f t="shared" si="3"/>
        <v>46080</v>
      </c>
      <c r="BW26" s="84">
        <f t="shared" si="3"/>
        <v>46081</v>
      </c>
      <c r="BX26" s="84">
        <f t="shared" si="3"/>
        <v>46082</v>
      </c>
      <c r="BY26" s="84">
        <f t="shared" si="3"/>
        <v>46083</v>
      </c>
      <c r="BZ26" s="84">
        <f t="shared" si="3"/>
        <v>46084</v>
      </c>
      <c r="CA26" s="84">
        <f t="shared" si="3"/>
        <v>46085</v>
      </c>
      <c r="CB26" s="84">
        <f t="shared" si="3"/>
        <v>46086</v>
      </c>
      <c r="CC26" s="84">
        <f t="shared" si="3"/>
        <v>46087</v>
      </c>
      <c r="CD26" s="84">
        <f t="shared" si="3"/>
        <v>46088</v>
      </c>
      <c r="CE26" s="84">
        <f t="shared" si="3"/>
        <v>46089</v>
      </c>
      <c r="CF26" s="84">
        <f t="shared" si="3"/>
        <v>46090</v>
      </c>
      <c r="CG26" s="84">
        <f t="shared" si="3"/>
        <v>46091</v>
      </c>
      <c r="CH26" s="84">
        <f t="shared" si="3"/>
        <v>46092</v>
      </c>
      <c r="CI26" s="84">
        <f t="shared" si="3"/>
        <v>46093</v>
      </c>
      <c r="CJ26" s="84">
        <f t="shared" si="3"/>
        <v>46094</v>
      </c>
      <c r="CK26" s="84">
        <f t="shared" si="3"/>
        <v>46095</v>
      </c>
      <c r="CL26" s="84">
        <f t="shared" si="3"/>
        <v>46096</v>
      </c>
      <c r="CM26" s="84">
        <f t="shared" si="3"/>
        <v>46097</v>
      </c>
      <c r="CN26" s="84">
        <f t="shared" si="3"/>
        <v>46098</v>
      </c>
      <c r="CO26" s="84">
        <f t="shared" si="3"/>
        <v>46099</v>
      </c>
      <c r="CP26" s="84">
        <f t="shared" si="3"/>
        <v>46100</v>
      </c>
      <c r="CQ26" s="84">
        <f t="shared" si="3"/>
        <v>46101</v>
      </c>
      <c r="CR26" s="84">
        <f t="shared" si="3"/>
        <v>46102</v>
      </c>
      <c r="CS26" s="84">
        <f t="shared" si="3"/>
        <v>46103</v>
      </c>
      <c r="CT26" s="84">
        <f t="shared" si="3"/>
        <v>46104</v>
      </c>
      <c r="CU26" s="84">
        <f t="shared" si="3"/>
        <v>46105</v>
      </c>
      <c r="CV26" s="84">
        <f t="shared" si="3"/>
        <v>46106</v>
      </c>
      <c r="CW26" s="84">
        <f t="shared" si="3"/>
        <v>46107</v>
      </c>
      <c r="CX26" s="84">
        <f t="shared" si="3"/>
        <v>46108</v>
      </c>
      <c r="CY26" s="84">
        <f t="shared" si="3"/>
        <v>46109</v>
      </c>
      <c r="CZ26" s="84">
        <f t="shared" si="3"/>
        <v>46110</v>
      </c>
      <c r="DA26" s="84">
        <f t="shared" si="3"/>
        <v>46111</v>
      </c>
      <c r="DB26" s="84">
        <f t="shared" si="3"/>
        <v>46112</v>
      </c>
      <c r="DC26" s="84">
        <f t="shared" si="3"/>
        <v>46113</v>
      </c>
      <c r="DD26" s="84">
        <f t="shared" si="3"/>
        <v>46114</v>
      </c>
      <c r="DE26" s="84">
        <f t="shared" si="3"/>
        <v>46115</v>
      </c>
      <c r="DF26" s="84">
        <f t="shared" si="3"/>
        <v>46116</v>
      </c>
      <c r="DG26" s="84">
        <f t="shared" si="3"/>
        <v>46117</v>
      </c>
      <c r="DH26" s="84">
        <f t="shared" si="3"/>
        <v>46118</v>
      </c>
      <c r="DI26" s="84">
        <f t="shared" si="3"/>
        <v>46119</v>
      </c>
      <c r="DJ26" s="84">
        <f t="shared" si="3"/>
        <v>46120</v>
      </c>
      <c r="DK26" s="84">
        <f t="shared" si="3"/>
        <v>46121</v>
      </c>
      <c r="DL26" s="84">
        <f t="shared" si="3"/>
        <v>46122</v>
      </c>
      <c r="DM26" s="84">
        <f t="shared" si="3"/>
        <v>46123</v>
      </c>
      <c r="DN26" s="84">
        <f t="shared" si="3"/>
        <v>46124</v>
      </c>
    </row>
    <row r="27" spans="1:118">
      <c r="A27" s="64" t="s">
        <v>4</v>
      </c>
      <c r="D27" s="61"/>
      <c r="E27" s="61"/>
      <c r="F27" s="61"/>
      <c r="G27" s="61"/>
      <c r="H27" s="61"/>
      <c r="I27" s="61"/>
      <c r="J27" s="61"/>
    </row>
    <row r="28" spans="1:118">
      <c r="A28" s="64">
        <v>1</v>
      </c>
      <c r="B28" s="109">
        <f t="shared" ref="B28:BI28" si="4">ROUNDUP(B7*0.9,)</f>
        <v>5670</v>
      </c>
      <c r="C28" s="109">
        <f t="shared" si="4"/>
        <v>5670</v>
      </c>
      <c r="D28" s="109">
        <f t="shared" si="4"/>
        <v>5913</v>
      </c>
      <c r="E28" s="109">
        <f t="shared" si="4"/>
        <v>5913</v>
      </c>
      <c r="F28" s="109">
        <f t="shared" si="4"/>
        <v>7614</v>
      </c>
      <c r="G28" s="109">
        <f t="shared" si="4"/>
        <v>7614</v>
      </c>
      <c r="H28" s="109">
        <f t="shared" si="4"/>
        <v>7614</v>
      </c>
      <c r="I28" s="109">
        <f t="shared" si="4"/>
        <v>8667</v>
      </c>
      <c r="J28" s="109">
        <f t="shared" si="4"/>
        <v>8667</v>
      </c>
      <c r="K28" s="109">
        <f t="shared" si="4"/>
        <v>9801</v>
      </c>
      <c r="L28" s="109">
        <f t="shared" si="4"/>
        <v>11907</v>
      </c>
      <c r="M28" s="109">
        <f t="shared" si="4"/>
        <v>10125</v>
      </c>
      <c r="N28" s="109">
        <f t="shared" si="4"/>
        <v>16929</v>
      </c>
      <c r="O28" s="238">
        <f t="shared" si="4"/>
        <v>20817</v>
      </c>
      <c r="P28" s="238">
        <f t="shared" si="4"/>
        <v>27135</v>
      </c>
      <c r="Q28" s="238">
        <f t="shared" si="4"/>
        <v>27135</v>
      </c>
      <c r="R28" s="238">
        <f t="shared" si="4"/>
        <v>26082</v>
      </c>
      <c r="S28" s="238">
        <f t="shared" si="4"/>
        <v>26082</v>
      </c>
      <c r="T28" s="238">
        <f t="shared" si="4"/>
        <v>29160</v>
      </c>
      <c r="U28" s="238">
        <f t="shared" si="4"/>
        <v>29160</v>
      </c>
      <c r="V28" s="238">
        <f t="shared" si="4"/>
        <v>27945</v>
      </c>
      <c r="W28" s="238">
        <f t="shared" si="4"/>
        <v>27945</v>
      </c>
      <c r="X28" s="238">
        <f t="shared" si="4"/>
        <v>25029</v>
      </c>
      <c r="Y28" s="109">
        <f t="shared" si="4"/>
        <v>18995</v>
      </c>
      <c r="Z28" s="109">
        <f t="shared" si="4"/>
        <v>14135</v>
      </c>
      <c r="AA28" s="109">
        <f t="shared" si="4"/>
        <v>13568</v>
      </c>
      <c r="AB28" s="109">
        <f t="shared" si="4"/>
        <v>13568</v>
      </c>
      <c r="AC28" s="109">
        <f t="shared" si="4"/>
        <v>13568</v>
      </c>
      <c r="AD28" s="109">
        <f t="shared" si="4"/>
        <v>13001</v>
      </c>
      <c r="AE28" s="109">
        <f t="shared" si="4"/>
        <v>13001</v>
      </c>
      <c r="AF28" s="109">
        <f t="shared" si="4"/>
        <v>10895</v>
      </c>
      <c r="AG28" s="109">
        <f t="shared" si="4"/>
        <v>10895</v>
      </c>
      <c r="AH28" s="109">
        <f t="shared" si="4"/>
        <v>10895</v>
      </c>
      <c r="AI28" s="109">
        <f t="shared" si="4"/>
        <v>10895</v>
      </c>
      <c r="AJ28" s="109">
        <f t="shared" si="4"/>
        <v>13163</v>
      </c>
      <c r="AK28" s="109">
        <f t="shared" si="4"/>
        <v>13163</v>
      </c>
      <c r="AL28" s="109">
        <f t="shared" si="4"/>
        <v>15350</v>
      </c>
      <c r="AM28" s="109">
        <f t="shared" si="4"/>
        <v>15350</v>
      </c>
      <c r="AN28" s="109">
        <f t="shared" si="4"/>
        <v>17780</v>
      </c>
      <c r="AO28" s="109">
        <f t="shared" si="4"/>
        <v>17780</v>
      </c>
      <c r="AP28" s="109">
        <f t="shared" si="4"/>
        <v>15350</v>
      </c>
      <c r="AQ28" s="109">
        <f t="shared" si="4"/>
        <v>15350</v>
      </c>
      <c r="AR28" s="109">
        <f t="shared" si="4"/>
        <v>16565</v>
      </c>
      <c r="AS28" s="109">
        <f t="shared" si="4"/>
        <v>16565</v>
      </c>
      <c r="AT28" s="109">
        <f t="shared" si="4"/>
        <v>16565</v>
      </c>
      <c r="AU28" s="109">
        <f t="shared" si="4"/>
        <v>16565</v>
      </c>
      <c r="AV28" s="109">
        <f t="shared" si="4"/>
        <v>16565</v>
      </c>
      <c r="AW28" s="109">
        <f t="shared" si="4"/>
        <v>16565</v>
      </c>
      <c r="AX28" s="109">
        <f t="shared" si="4"/>
        <v>17780</v>
      </c>
      <c r="AY28" s="109">
        <f t="shared" si="4"/>
        <v>17780</v>
      </c>
      <c r="AZ28" s="109">
        <f t="shared" si="4"/>
        <v>17780</v>
      </c>
      <c r="BA28" s="109">
        <f t="shared" si="4"/>
        <v>15350</v>
      </c>
      <c r="BB28" s="109">
        <f t="shared" si="4"/>
        <v>15350</v>
      </c>
      <c r="BC28" s="109">
        <f t="shared" si="4"/>
        <v>15350</v>
      </c>
      <c r="BD28" s="109">
        <f t="shared" si="4"/>
        <v>15350</v>
      </c>
      <c r="BE28" s="109">
        <f t="shared" si="4"/>
        <v>15350</v>
      </c>
      <c r="BF28" s="109">
        <f t="shared" si="4"/>
        <v>16565</v>
      </c>
      <c r="BG28" s="109">
        <f t="shared" si="4"/>
        <v>16565</v>
      </c>
      <c r="BH28" s="109">
        <f t="shared" si="4"/>
        <v>16565</v>
      </c>
      <c r="BI28" s="109">
        <f t="shared" si="4"/>
        <v>18995</v>
      </c>
      <c r="BJ28" s="109">
        <f t="shared" ref="BJ28:DN28" si="5">ROUNDUP(BJ7*0.9,)</f>
        <v>18995</v>
      </c>
      <c r="BK28" s="109">
        <f t="shared" si="5"/>
        <v>18995</v>
      </c>
      <c r="BL28" s="109">
        <f t="shared" si="5"/>
        <v>18995</v>
      </c>
      <c r="BM28" s="109">
        <f t="shared" si="5"/>
        <v>18995</v>
      </c>
      <c r="BN28" s="109">
        <f t="shared" si="5"/>
        <v>18995</v>
      </c>
      <c r="BO28" s="109">
        <f t="shared" si="5"/>
        <v>20939</v>
      </c>
      <c r="BP28" s="109">
        <f t="shared" si="5"/>
        <v>20939</v>
      </c>
      <c r="BQ28" s="109">
        <f t="shared" si="5"/>
        <v>24098</v>
      </c>
      <c r="BR28" s="109">
        <f t="shared" si="5"/>
        <v>26123</v>
      </c>
      <c r="BS28" s="109">
        <f t="shared" si="5"/>
        <v>26123</v>
      </c>
      <c r="BT28" s="109">
        <f t="shared" si="5"/>
        <v>26123</v>
      </c>
      <c r="BU28" s="109">
        <f t="shared" si="5"/>
        <v>26123</v>
      </c>
      <c r="BV28" s="109">
        <f t="shared" si="5"/>
        <v>26123</v>
      </c>
      <c r="BW28" s="109">
        <f t="shared" si="5"/>
        <v>18995</v>
      </c>
      <c r="BX28" s="109">
        <f t="shared" si="5"/>
        <v>15350</v>
      </c>
      <c r="BY28" s="109">
        <f t="shared" si="5"/>
        <v>15350</v>
      </c>
      <c r="BZ28" s="109">
        <f t="shared" si="5"/>
        <v>14135</v>
      </c>
      <c r="CA28" s="109">
        <f t="shared" si="5"/>
        <v>14135</v>
      </c>
      <c r="CB28" s="109">
        <f t="shared" si="5"/>
        <v>14135</v>
      </c>
      <c r="CC28" s="109">
        <f t="shared" si="5"/>
        <v>15350</v>
      </c>
      <c r="CD28" s="109">
        <f t="shared" si="5"/>
        <v>15350</v>
      </c>
      <c r="CE28" s="109">
        <f t="shared" si="5"/>
        <v>15350</v>
      </c>
      <c r="CF28" s="109">
        <f t="shared" si="5"/>
        <v>12434</v>
      </c>
      <c r="CG28" s="109">
        <f t="shared" si="5"/>
        <v>9842</v>
      </c>
      <c r="CH28" s="109">
        <f t="shared" si="5"/>
        <v>9842</v>
      </c>
      <c r="CI28" s="109">
        <f t="shared" si="5"/>
        <v>9842</v>
      </c>
      <c r="CJ28" s="109">
        <f t="shared" si="5"/>
        <v>9842</v>
      </c>
      <c r="CK28" s="109">
        <f t="shared" si="5"/>
        <v>9842</v>
      </c>
      <c r="CL28" s="109">
        <f t="shared" si="5"/>
        <v>9842</v>
      </c>
      <c r="CM28" s="109">
        <f t="shared" si="5"/>
        <v>9842</v>
      </c>
      <c r="CN28" s="109">
        <f t="shared" si="5"/>
        <v>9842</v>
      </c>
      <c r="CO28" s="109">
        <f t="shared" si="5"/>
        <v>9842</v>
      </c>
      <c r="CP28" s="109">
        <f t="shared" si="5"/>
        <v>9275</v>
      </c>
      <c r="CQ28" s="109">
        <f t="shared" si="5"/>
        <v>9275</v>
      </c>
      <c r="CR28" s="109">
        <f t="shared" si="5"/>
        <v>9275</v>
      </c>
      <c r="CS28" s="109">
        <f t="shared" si="5"/>
        <v>8708</v>
      </c>
      <c r="CT28" s="109">
        <f t="shared" si="5"/>
        <v>8708</v>
      </c>
      <c r="CU28" s="109">
        <f t="shared" si="5"/>
        <v>8708</v>
      </c>
      <c r="CV28" s="109">
        <f t="shared" si="5"/>
        <v>8708</v>
      </c>
      <c r="CW28" s="109">
        <f t="shared" si="5"/>
        <v>8708</v>
      </c>
      <c r="CX28" s="109">
        <f t="shared" si="5"/>
        <v>8708</v>
      </c>
      <c r="CY28" s="109">
        <f t="shared" si="5"/>
        <v>8708</v>
      </c>
      <c r="CZ28" s="109">
        <f t="shared" si="5"/>
        <v>8141</v>
      </c>
      <c r="DA28" s="109">
        <f t="shared" si="5"/>
        <v>8141</v>
      </c>
      <c r="DB28" s="109">
        <f t="shared" si="5"/>
        <v>8141</v>
      </c>
      <c r="DC28" s="109">
        <f t="shared" si="5"/>
        <v>7574</v>
      </c>
      <c r="DD28" s="109">
        <f t="shared" si="5"/>
        <v>7574</v>
      </c>
      <c r="DE28" s="109">
        <f t="shared" si="5"/>
        <v>7574</v>
      </c>
      <c r="DF28" s="109">
        <f t="shared" si="5"/>
        <v>7574</v>
      </c>
      <c r="DG28" s="109">
        <f t="shared" si="5"/>
        <v>7574</v>
      </c>
      <c r="DH28" s="109">
        <f t="shared" si="5"/>
        <v>7169</v>
      </c>
      <c r="DI28" s="109">
        <f t="shared" si="5"/>
        <v>7169</v>
      </c>
      <c r="DJ28" s="109">
        <f t="shared" si="5"/>
        <v>7169</v>
      </c>
      <c r="DK28" s="109">
        <f t="shared" si="5"/>
        <v>7169</v>
      </c>
      <c r="DL28" s="109">
        <f t="shared" si="5"/>
        <v>7169</v>
      </c>
      <c r="DM28" s="109">
        <f t="shared" si="5"/>
        <v>7169</v>
      </c>
      <c r="DN28" s="109">
        <f t="shared" si="5"/>
        <v>5549</v>
      </c>
    </row>
    <row r="29" spans="1:118">
      <c r="A29" s="64">
        <v>2</v>
      </c>
      <c r="B29" s="109">
        <f t="shared" ref="B29:BI29" si="6">ROUNDUP(B8*0.9,)</f>
        <v>6885</v>
      </c>
      <c r="C29" s="109">
        <f t="shared" si="6"/>
        <v>6885</v>
      </c>
      <c r="D29" s="109">
        <f t="shared" si="6"/>
        <v>7128</v>
      </c>
      <c r="E29" s="109">
        <f t="shared" si="6"/>
        <v>7128</v>
      </c>
      <c r="F29" s="109">
        <f t="shared" si="6"/>
        <v>8829</v>
      </c>
      <c r="G29" s="109">
        <f t="shared" si="6"/>
        <v>8829</v>
      </c>
      <c r="H29" s="109">
        <f t="shared" si="6"/>
        <v>8829</v>
      </c>
      <c r="I29" s="109">
        <f t="shared" si="6"/>
        <v>9882</v>
      </c>
      <c r="J29" s="109">
        <f t="shared" si="6"/>
        <v>9882</v>
      </c>
      <c r="K29" s="109">
        <f t="shared" si="6"/>
        <v>11016</v>
      </c>
      <c r="L29" s="109">
        <f t="shared" si="6"/>
        <v>13122</v>
      </c>
      <c r="M29" s="109">
        <f t="shared" si="6"/>
        <v>11340</v>
      </c>
      <c r="N29" s="109">
        <f t="shared" si="6"/>
        <v>18549</v>
      </c>
      <c r="O29" s="238">
        <f t="shared" si="6"/>
        <v>22437</v>
      </c>
      <c r="P29" s="238">
        <f t="shared" si="6"/>
        <v>28755</v>
      </c>
      <c r="Q29" s="238">
        <f t="shared" si="6"/>
        <v>28755</v>
      </c>
      <c r="R29" s="238">
        <f t="shared" si="6"/>
        <v>27702</v>
      </c>
      <c r="S29" s="238">
        <f t="shared" si="6"/>
        <v>27702</v>
      </c>
      <c r="T29" s="238">
        <f t="shared" si="6"/>
        <v>30780</v>
      </c>
      <c r="U29" s="238">
        <f t="shared" si="6"/>
        <v>30780</v>
      </c>
      <c r="V29" s="238">
        <f t="shared" si="6"/>
        <v>29565</v>
      </c>
      <c r="W29" s="238">
        <f t="shared" si="6"/>
        <v>29565</v>
      </c>
      <c r="X29" s="238">
        <f t="shared" si="6"/>
        <v>26649</v>
      </c>
      <c r="Y29" s="109">
        <f t="shared" si="6"/>
        <v>20493</v>
      </c>
      <c r="Z29" s="109">
        <f t="shared" si="6"/>
        <v>15633</v>
      </c>
      <c r="AA29" s="109">
        <f t="shared" si="6"/>
        <v>15066</v>
      </c>
      <c r="AB29" s="109">
        <f t="shared" si="6"/>
        <v>15066</v>
      </c>
      <c r="AC29" s="109">
        <f t="shared" si="6"/>
        <v>15066</v>
      </c>
      <c r="AD29" s="109">
        <f t="shared" si="6"/>
        <v>14499</v>
      </c>
      <c r="AE29" s="109">
        <f t="shared" si="6"/>
        <v>14499</v>
      </c>
      <c r="AF29" s="109">
        <f t="shared" si="6"/>
        <v>12393</v>
      </c>
      <c r="AG29" s="109">
        <f t="shared" si="6"/>
        <v>12393</v>
      </c>
      <c r="AH29" s="109">
        <f t="shared" si="6"/>
        <v>12393</v>
      </c>
      <c r="AI29" s="109">
        <f t="shared" si="6"/>
        <v>12393</v>
      </c>
      <c r="AJ29" s="109">
        <f t="shared" si="6"/>
        <v>14661</v>
      </c>
      <c r="AK29" s="109">
        <f t="shared" si="6"/>
        <v>14661</v>
      </c>
      <c r="AL29" s="109">
        <f t="shared" si="6"/>
        <v>16848</v>
      </c>
      <c r="AM29" s="109">
        <f t="shared" si="6"/>
        <v>16848</v>
      </c>
      <c r="AN29" s="109">
        <f t="shared" si="6"/>
        <v>19278</v>
      </c>
      <c r="AO29" s="109">
        <f t="shared" si="6"/>
        <v>19278</v>
      </c>
      <c r="AP29" s="109">
        <f t="shared" si="6"/>
        <v>16848</v>
      </c>
      <c r="AQ29" s="109">
        <f t="shared" si="6"/>
        <v>16848</v>
      </c>
      <c r="AR29" s="109">
        <f t="shared" si="6"/>
        <v>18063</v>
      </c>
      <c r="AS29" s="109">
        <f t="shared" si="6"/>
        <v>18063</v>
      </c>
      <c r="AT29" s="109">
        <f t="shared" si="6"/>
        <v>18063</v>
      </c>
      <c r="AU29" s="109">
        <f t="shared" si="6"/>
        <v>18063</v>
      </c>
      <c r="AV29" s="109">
        <f t="shared" si="6"/>
        <v>18063</v>
      </c>
      <c r="AW29" s="109">
        <f t="shared" si="6"/>
        <v>18063</v>
      </c>
      <c r="AX29" s="109">
        <f t="shared" si="6"/>
        <v>19278</v>
      </c>
      <c r="AY29" s="109">
        <f t="shared" si="6"/>
        <v>19278</v>
      </c>
      <c r="AZ29" s="109">
        <f t="shared" si="6"/>
        <v>19278</v>
      </c>
      <c r="BA29" s="109">
        <f t="shared" si="6"/>
        <v>16848</v>
      </c>
      <c r="BB29" s="109">
        <f t="shared" si="6"/>
        <v>16848</v>
      </c>
      <c r="BC29" s="109">
        <f t="shared" si="6"/>
        <v>16848</v>
      </c>
      <c r="BD29" s="109">
        <f t="shared" si="6"/>
        <v>16848</v>
      </c>
      <c r="BE29" s="109">
        <f t="shared" si="6"/>
        <v>16848</v>
      </c>
      <c r="BF29" s="109">
        <f t="shared" si="6"/>
        <v>18063</v>
      </c>
      <c r="BG29" s="109">
        <f t="shared" si="6"/>
        <v>18063</v>
      </c>
      <c r="BH29" s="109">
        <f t="shared" si="6"/>
        <v>18063</v>
      </c>
      <c r="BI29" s="109">
        <f t="shared" si="6"/>
        <v>20493</v>
      </c>
      <c r="BJ29" s="109">
        <f t="shared" ref="BJ29:DN29" si="7">ROUNDUP(BJ8*0.9,)</f>
        <v>20493</v>
      </c>
      <c r="BK29" s="109">
        <f t="shared" si="7"/>
        <v>20493</v>
      </c>
      <c r="BL29" s="109">
        <f t="shared" si="7"/>
        <v>20493</v>
      </c>
      <c r="BM29" s="109">
        <f t="shared" si="7"/>
        <v>20493</v>
      </c>
      <c r="BN29" s="109">
        <f t="shared" si="7"/>
        <v>20493</v>
      </c>
      <c r="BO29" s="109">
        <f t="shared" si="7"/>
        <v>22437</v>
      </c>
      <c r="BP29" s="109">
        <f t="shared" si="7"/>
        <v>22437</v>
      </c>
      <c r="BQ29" s="109">
        <f t="shared" si="7"/>
        <v>25596</v>
      </c>
      <c r="BR29" s="109">
        <f t="shared" si="7"/>
        <v>27621</v>
      </c>
      <c r="BS29" s="109">
        <f t="shared" si="7"/>
        <v>27621</v>
      </c>
      <c r="BT29" s="109">
        <f t="shared" si="7"/>
        <v>27621</v>
      </c>
      <c r="BU29" s="109">
        <f t="shared" si="7"/>
        <v>27621</v>
      </c>
      <c r="BV29" s="109">
        <f t="shared" si="7"/>
        <v>27621</v>
      </c>
      <c r="BW29" s="109">
        <f t="shared" si="7"/>
        <v>20493</v>
      </c>
      <c r="BX29" s="109">
        <f t="shared" si="7"/>
        <v>16848</v>
      </c>
      <c r="BY29" s="109">
        <f t="shared" si="7"/>
        <v>16848</v>
      </c>
      <c r="BZ29" s="109">
        <f t="shared" si="7"/>
        <v>15633</v>
      </c>
      <c r="CA29" s="109">
        <f t="shared" si="7"/>
        <v>15633</v>
      </c>
      <c r="CB29" s="109">
        <f t="shared" si="7"/>
        <v>15633</v>
      </c>
      <c r="CC29" s="109">
        <f t="shared" si="7"/>
        <v>16848</v>
      </c>
      <c r="CD29" s="109">
        <f t="shared" si="7"/>
        <v>16848</v>
      </c>
      <c r="CE29" s="109">
        <f t="shared" si="7"/>
        <v>16848</v>
      </c>
      <c r="CF29" s="109">
        <f t="shared" si="7"/>
        <v>13932</v>
      </c>
      <c r="CG29" s="109">
        <f t="shared" si="7"/>
        <v>11340</v>
      </c>
      <c r="CH29" s="109">
        <f t="shared" si="7"/>
        <v>11340</v>
      </c>
      <c r="CI29" s="109">
        <f t="shared" si="7"/>
        <v>11340</v>
      </c>
      <c r="CJ29" s="109">
        <f t="shared" si="7"/>
        <v>11340</v>
      </c>
      <c r="CK29" s="109">
        <f t="shared" si="7"/>
        <v>11340</v>
      </c>
      <c r="CL29" s="109">
        <f t="shared" si="7"/>
        <v>11340</v>
      </c>
      <c r="CM29" s="109">
        <f t="shared" si="7"/>
        <v>11340</v>
      </c>
      <c r="CN29" s="109">
        <f t="shared" si="7"/>
        <v>11340</v>
      </c>
      <c r="CO29" s="109">
        <f t="shared" si="7"/>
        <v>11340</v>
      </c>
      <c r="CP29" s="109">
        <f t="shared" si="7"/>
        <v>10773</v>
      </c>
      <c r="CQ29" s="109">
        <f t="shared" si="7"/>
        <v>10773</v>
      </c>
      <c r="CR29" s="109">
        <f t="shared" si="7"/>
        <v>10773</v>
      </c>
      <c r="CS29" s="109">
        <f t="shared" si="7"/>
        <v>10206</v>
      </c>
      <c r="CT29" s="109">
        <f t="shared" si="7"/>
        <v>10206</v>
      </c>
      <c r="CU29" s="109">
        <f t="shared" si="7"/>
        <v>10206</v>
      </c>
      <c r="CV29" s="109">
        <f t="shared" si="7"/>
        <v>10206</v>
      </c>
      <c r="CW29" s="109">
        <f t="shared" si="7"/>
        <v>10206</v>
      </c>
      <c r="CX29" s="109">
        <f t="shared" si="7"/>
        <v>10206</v>
      </c>
      <c r="CY29" s="109">
        <f t="shared" si="7"/>
        <v>10206</v>
      </c>
      <c r="CZ29" s="109">
        <f t="shared" si="7"/>
        <v>9639</v>
      </c>
      <c r="DA29" s="109">
        <f t="shared" si="7"/>
        <v>9639</v>
      </c>
      <c r="DB29" s="109">
        <f t="shared" si="7"/>
        <v>9639</v>
      </c>
      <c r="DC29" s="109">
        <f t="shared" si="7"/>
        <v>8910</v>
      </c>
      <c r="DD29" s="109">
        <f t="shared" si="7"/>
        <v>8910</v>
      </c>
      <c r="DE29" s="109">
        <f t="shared" si="7"/>
        <v>8910</v>
      </c>
      <c r="DF29" s="109">
        <f t="shared" si="7"/>
        <v>8910</v>
      </c>
      <c r="DG29" s="109">
        <f t="shared" si="7"/>
        <v>8910</v>
      </c>
      <c r="DH29" s="109">
        <f t="shared" si="7"/>
        <v>8505</v>
      </c>
      <c r="DI29" s="109">
        <f t="shared" si="7"/>
        <v>8505</v>
      </c>
      <c r="DJ29" s="109">
        <f t="shared" si="7"/>
        <v>8505</v>
      </c>
      <c r="DK29" s="109">
        <f t="shared" si="7"/>
        <v>8505</v>
      </c>
      <c r="DL29" s="109">
        <f t="shared" si="7"/>
        <v>8505</v>
      </c>
      <c r="DM29" s="109">
        <f t="shared" si="7"/>
        <v>8505</v>
      </c>
      <c r="DN29" s="109">
        <f t="shared" si="7"/>
        <v>6885</v>
      </c>
    </row>
    <row r="30" spans="1:118">
      <c r="A30" s="64" t="s">
        <v>5</v>
      </c>
      <c r="B30" s="109"/>
      <c r="C30" s="109"/>
      <c r="D30" s="109"/>
      <c r="E30" s="109"/>
      <c r="F30" s="109"/>
      <c r="G30" s="109"/>
      <c r="H30" s="109"/>
      <c r="I30" s="109"/>
      <c r="J30" s="109"/>
      <c r="K30" s="109"/>
      <c r="L30" s="109"/>
      <c r="M30" s="109"/>
      <c r="N30" s="109"/>
      <c r="O30" s="238"/>
      <c r="P30" s="238"/>
      <c r="Q30" s="238"/>
      <c r="R30" s="238"/>
      <c r="S30" s="238"/>
      <c r="T30" s="238"/>
      <c r="U30" s="238"/>
      <c r="V30" s="238"/>
      <c r="W30" s="238"/>
      <c r="X30" s="238"/>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row>
    <row r="31" spans="1:118">
      <c r="A31" s="64">
        <v>1</v>
      </c>
      <c r="B31" s="109">
        <f t="shared" ref="B31:BI31" si="8">ROUNDUP(B10*0.9,)</f>
        <v>6480</v>
      </c>
      <c r="C31" s="109">
        <f t="shared" si="8"/>
        <v>6480</v>
      </c>
      <c r="D31" s="109">
        <f t="shared" si="8"/>
        <v>6723</v>
      </c>
      <c r="E31" s="109">
        <f t="shared" si="8"/>
        <v>6723</v>
      </c>
      <c r="F31" s="109">
        <f t="shared" si="8"/>
        <v>8424</v>
      </c>
      <c r="G31" s="109">
        <f t="shared" si="8"/>
        <v>8424</v>
      </c>
      <c r="H31" s="109">
        <f t="shared" si="8"/>
        <v>8424</v>
      </c>
      <c r="I31" s="109">
        <f t="shared" si="8"/>
        <v>9477</v>
      </c>
      <c r="J31" s="109">
        <f t="shared" si="8"/>
        <v>9477</v>
      </c>
      <c r="K31" s="109">
        <f t="shared" si="8"/>
        <v>10611</v>
      </c>
      <c r="L31" s="109">
        <f t="shared" si="8"/>
        <v>12717</v>
      </c>
      <c r="M31" s="109">
        <f t="shared" si="8"/>
        <v>10935</v>
      </c>
      <c r="N31" s="109">
        <f t="shared" si="8"/>
        <v>18954</v>
      </c>
      <c r="O31" s="238">
        <f t="shared" si="8"/>
        <v>22842</v>
      </c>
      <c r="P31" s="238">
        <f t="shared" si="8"/>
        <v>29160</v>
      </c>
      <c r="Q31" s="238">
        <f t="shared" si="8"/>
        <v>29160</v>
      </c>
      <c r="R31" s="238">
        <f t="shared" si="8"/>
        <v>28107</v>
      </c>
      <c r="S31" s="238">
        <f t="shared" si="8"/>
        <v>28107</v>
      </c>
      <c r="T31" s="238">
        <f t="shared" si="8"/>
        <v>31185</v>
      </c>
      <c r="U31" s="238">
        <f t="shared" si="8"/>
        <v>31185</v>
      </c>
      <c r="V31" s="238">
        <f t="shared" si="8"/>
        <v>29970</v>
      </c>
      <c r="W31" s="238">
        <f t="shared" si="8"/>
        <v>29970</v>
      </c>
      <c r="X31" s="238">
        <f t="shared" si="8"/>
        <v>27054</v>
      </c>
      <c r="Y31" s="109">
        <f t="shared" si="8"/>
        <v>21020</v>
      </c>
      <c r="Z31" s="109">
        <f t="shared" si="8"/>
        <v>16160</v>
      </c>
      <c r="AA31" s="109">
        <f t="shared" si="8"/>
        <v>15593</v>
      </c>
      <c r="AB31" s="109">
        <f t="shared" si="8"/>
        <v>15593</v>
      </c>
      <c r="AC31" s="109">
        <f t="shared" si="8"/>
        <v>15593</v>
      </c>
      <c r="AD31" s="109">
        <f t="shared" si="8"/>
        <v>15026</v>
      </c>
      <c r="AE31" s="109">
        <f t="shared" si="8"/>
        <v>15026</v>
      </c>
      <c r="AF31" s="109">
        <f t="shared" si="8"/>
        <v>12920</v>
      </c>
      <c r="AG31" s="109">
        <f t="shared" si="8"/>
        <v>12920</v>
      </c>
      <c r="AH31" s="109">
        <f t="shared" si="8"/>
        <v>12920</v>
      </c>
      <c r="AI31" s="109">
        <f t="shared" si="8"/>
        <v>12920</v>
      </c>
      <c r="AJ31" s="109">
        <f t="shared" si="8"/>
        <v>15188</v>
      </c>
      <c r="AK31" s="109">
        <f t="shared" si="8"/>
        <v>15188</v>
      </c>
      <c r="AL31" s="109">
        <f t="shared" si="8"/>
        <v>17375</v>
      </c>
      <c r="AM31" s="109">
        <f t="shared" si="8"/>
        <v>17375</v>
      </c>
      <c r="AN31" s="109">
        <f t="shared" si="8"/>
        <v>19805</v>
      </c>
      <c r="AO31" s="109">
        <f t="shared" si="8"/>
        <v>19805</v>
      </c>
      <c r="AP31" s="109">
        <f t="shared" si="8"/>
        <v>17375</v>
      </c>
      <c r="AQ31" s="109">
        <f t="shared" si="8"/>
        <v>17375</v>
      </c>
      <c r="AR31" s="109">
        <f t="shared" si="8"/>
        <v>18590</v>
      </c>
      <c r="AS31" s="109">
        <f t="shared" si="8"/>
        <v>18590</v>
      </c>
      <c r="AT31" s="109">
        <f t="shared" si="8"/>
        <v>18590</v>
      </c>
      <c r="AU31" s="109">
        <f t="shared" si="8"/>
        <v>18590</v>
      </c>
      <c r="AV31" s="109">
        <f t="shared" si="8"/>
        <v>18590</v>
      </c>
      <c r="AW31" s="109">
        <f t="shared" si="8"/>
        <v>18590</v>
      </c>
      <c r="AX31" s="109">
        <f t="shared" si="8"/>
        <v>19805</v>
      </c>
      <c r="AY31" s="109">
        <f t="shared" si="8"/>
        <v>19805</v>
      </c>
      <c r="AZ31" s="109">
        <f t="shared" si="8"/>
        <v>19805</v>
      </c>
      <c r="BA31" s="109">
        <f t="shared" si="8"/>
        <v>17375</v>
      </c>
      <c r="BB31" s="109">
        <f t="shared" si="8"/>
        <v>17375</v>
      </c>
      <c r="BC31" s="109">
        <f t="shared" si="8"/>
        <v>17375</v>
      </c>
      <c r="BD31" s="109">
        <f t="shared" si="8"/>
        <v>17375</v>
      </c>
      <c r="BE31" s="109">
        <f t="shared" si="8"/>
        <v>17375</v>
      </c>
      <c r="BF31" s="109">
        <f t="shared" si="8"/>
        <v>18590</v>
      </c>
      <c r="BG31" s="109">
        <f t="shared" si="8"/>
        <v>18590</v>
      </c>
      <c r="BH31" s="109">
        <f t="shared" si="8"/>
        <v>18590</v>
      </c>
      <c r="BI31" s="109">
        <f t="shared" si="8"/>
        <v>21020</v>
      </c>
      <c r="BJ31" s="109">
        <f t="shared" ref="BJ31:DN31" si="9">ROUNDUP(BJ10*0.9,)</f>
        <v>21020</v>
      </c>
      <c r="BK31" s="109">
        <f t="shared" si="9"/>
        <v>21020</v>
      </c>
      <c r="BL31" s="109">
        <f t="shared" si="9"/>
        <v>21020</v>
      </c>
      <c r="BM31" s="109">
        <f t="shared" si="9"/>
        <v>21020</v>
      </c>
      <c r="BN31" s="109">
        <f t="shared" si="9"/>
        <v>21020</v>
      </c>
      <c r="BO31" s="109">
        <f t="shared" si="9"/>
        <v>22964</v>
      </c>
      <c r="BP31" s="109">
        <f t="shared" si="9"/>
        <v>22964</v>
      </c>
      <c r="BQ31" s="109">
        <f t="shared" si="9"/>
        <v>26123</v>
      </c>
      <c r="BR31" s="109">
        <f t="shared" si="9"/>
        <v>28148</v>
      </c>
      <c r="BS31" s="109">
        <f t="shared" si="9"/>
        <v>28148</v>
      </c>
      <c r="BT31" s="109">
        <f t="shared" si="9"/>
        <v>28148</v>
      </c>
      <c r="BU31" s="109">
        <f t="shared" si="9"/>
        <v>28148</v>
      </c>
      <c r="BV31" s="109">
        <f t="shared" si="9"/>
        <v>28148</v>
      </c>
      <c r="BW31" s="109">
        <f t="shared" si="9"/>
        <v>21020</v>
      </c>
      <c r="BX31" s="109">
        <f t="shared" si="9"/>
        <v>17375</v>
      </c>
      <c r="BY31" s="109">
        <f t="shared" si="9"/>
        <v>17375</v>
      </c>
      <c r="BZ31" s="109">
        <f t="shared" si="9"/>
        <v>16160</v>
      </c>
      <c r="CA31" s="109">
        <f t="shared" si="9"/>
        <v>16160</v>
      </c>
      <c r="CB31" s="109">
        <f t="shared" si="9"/>
        <v>16160</v>
      </c>
      <c r="CC31" s="109">
        <f t="shared" si="9"/>
        <v>17375</v>
      </c>
      <c r="CD31" s="109">
        <f t="shared" si="9"/>
        <v>17375</v>
      </c>
      <c r="CE31" s="109">
        <f t="shared" si="9"/>
        <v>17375</v>
      </c>
      <c r="CF31" s="109">
        <f t="shared" si="9"/>
        <v>14459</v>
      </c>
      <c r="CG31" s="109">
        <f t="shared" si="9"/>
        <v>11057</v>
      </c>
      <c r="CH31" s="109">
        <f t="shared" si="9"/>
        <v>11057</v>
      </c>
      <c r="CI31" s="109">
        <f t="shared" si="9"/>
        <v>11057</v>
      </c>
      <c r="CJ31" s="109">
        <f t="shared" si="9"/>
        <v>11057</v>
      </c>
      <c r="CK31" s="109">
        <f t="shared" si="9"/>
        <v>11057</v>
      </c>
      <c r="CL31" s="109">
        <f t="shared" si="9"/>
        <v>11057</v>
      </c>
      <c r="CM31" s="109">
        <f t="shared" si="9"/>
        <v>11057</v>
      </c>
      <c r="CN31" s="109">
        <f t="shared" si="9"/>
        <v>11057</v>
      </c>
      <c r="CO31" s="109">
        <f t="shared" si="9"/>
        <v>11057</v>
      </c>
      <c r="CP31" s="109">
        <f t="shared" si="9"/>
        <v>10490</v>
      </c>
      <c r="CQ31" s="109">
        <f t="shared" si="9"/>
        <v>10490</v>
      </c>
      <c r="CR31" s="109">
        <f t="shared" si="9"/>
        <v>10490</v>
      </c>
      <c r="CS31" s="109">
        <f t="shared" si="9"/>
        <v>9923</v>
      </c>
      <c r="CT31" s="109">
        <f t="shared" si="9"/>
        <v>9923</v>
      </c>
      <c r="CU31" s="109">
        <f t="shared" si="9"/>
        <v>9923</v>
      </c>
      <c r="CV31" s="109">
        <f t="shared" si="9"/>
        <v>9923</v>
      </c>
      <c r="CW31" s="109">
        <f t="shared" si="9"/>
        <v>9923</v>
      </c>
      <c r="CX31" s="109">
        <f t="shared" si="9"/>
        <v>9923</v>
      </c>
      <c r="CY31" s="109">
        <f t="shared" si="9"/>
        <v>9923</v>
      </c>
      <c r="CZ31" s="109">
        <f t="shared" si="9"/>
        <v>9356</v>
      </c>
      <c r="DA31" s="109">
        <f t="shared" si="9"/>
        <v>9356</v>
      </c>
      <c r="DB31" s="109">
        <f t="shared" si="9"/>
        <v>9356</v>
      </c>
      <c r="DC31" s="109">
        <f t="shared" si="9"/>
        <v>8789</v>
      </c>
      <c r="DD31" s="109">
        <f t="shared" si="9"/>
        <v>8789</v>
      </c>
      <c r="DE31" s="109">
        <f t="shared" si="9"/>
        <v>8789</v>
      </c>
      <c r="DF31" s="109">
        <f t="shared" si="9"/>
        <v>8789</v>
      </c>
      <c r="DG31" s="109">
        <f t="shared" si="9"/>
        <v>8789</v>
      </c>
      <c r="DH31" s="109">
        <f t="shared" si="9"/>
        <v>8384</v>
      </c>
      <c r="DI31" s="109">
        <f t="shared" si="9"/>
        <v>8384</v>
      </c>
      <c r="DJ31" s="109">
        <f t="shared" si="9"/>
        <v>8384</v>
      </c>
      <c r="DK31" s="109">
        <f t="shared" si="9"/>
        <v>8384</v>
      </c>
      <c r="DL31" s="109">
        <f t="shared" si="9"/>
        <v>8384</v>
      </c>
      <c r="DM31" s="109">
        <f t="shared" si="9"/>
        <v>8384</v>
      </c>
      <c r="DN31" s="109">
        <f t="shared" si="9"/>
        <v>6764</v>
      </c>
    </row>
    <row r="32" spans="1:118">
      <c r="A32" s="64">
        <v>2</v>
      </c>
      <c r="B32" s="109">
        <f t="shared" ref="B32:BI32" si="10">ROUNDUP(B11*0.9,)</f>
        <v>7695</v>
      </c>
      <c r="C32" s="109">
        <f t="shared" si="10"/>
        <v>7695</v>
      </c>
      <c r="D32" s="109">
        <f t="shared" si="10"/>
        <v>7938</v>
      </c>
      <c r="E32" s="109">
        <f t="shared" si="10"/>
        <v>7938</v>
      </c>
      <c r="F32" s="109">
        <f t="shared" si="10"/>
        <v>9639</v>
      </c>
      <c r="G32" s="109">
        <f t="shared" si="10"/>
        <v>9639</v>
      </c>
      <c r="H32" s="109">
        <f t="shared" si="10"/>
        <v>9639</v>
      </c>
      <c r="I32" s="109">
        <f t="shared" si="10"/>
        <v>10692</v>
      </c>
      <c r="J32" s="109">
        <f t="shared" si="10"/>
        <v>10692</v>
      </c>
      <c r="K32" s="109">
        <f t="shared" si="10"/>
        <v>11826</v>
      </c>
      <c r="L32" s="109">
        <f t="shared" si="10"/>
        <v>13932</v>
      </c>
      <c r="M32" s="109">
        <f t="shared" si="10"/>
        <v>12150</v>
      </c>
      <c r="N32" s="109">
        <f t="shared" si="10"/>
        <v>20574</v>
      </c>
      <c r="O32" s="238">
        <f t="shared" si="10"/>
        <v>24462</v>
      </c>
      <c r="P32" s="238">
        <f t="shared" si="10"/>
        <v>30780</v>
      </c>
      <c r="Q32" s="238">
        <f t="shared" si="10"/>
        <v>30780</v>
      </c>
      <c r="R32" s="238">
        <f t="shared" si="10"/>
        <v>29727</v>
      </c>
      <c r="S32" s="238">
        <f t="shared" si="10"/>
        <v>29727</v>
      </c>
      <c r="T32" s="238">
        <f t="shared" si="10"/>
        <v>32805</v>
      </c>
      <c r="U32" s="238">
        <f t="shared" si="10"/>
        <v>32805</v>
      </c>
      <c r="V32" s="238">
        <f t="shared" si="10"/>
        <v>31590</v>
      </c>
      <c r="W32" s="238">
        <f t="shared" si="10"/>
        <v>31590</v>
      </c>
      <c r="X32" s="238">
        <f t="shared" si="10"/>
        <v>28674</v>
      </c>
      <c r="Y32" s="109">
        <f t="shared" si="10"/>
        <v>22518</v>
      </c>
      <c r="Z32" s="109">
        <f t="shared" si="10"/>
        <v>17658</v>
      </c>
      <c r="AA32" s="109">
        <f t="shared" si="10"/>
        <v>17091</v>
      </c>
      <c r="AB32" s="109">
        <f t="shared" si="10"/>
        <v>17091</v>
      </c>
      <c r="AC32" s="109">
        <f t="shared" si="10"/>
        <v>17091</v>
      </c>
      <c r="AD32" s="109">
        <f t="shared" si="10"/>
        <v>16524</v>
      </c>
      <c r="AE32" s="109">
        <f t="shared" si="10"/>
        <v>16524</v>
      </c>
      <c r="AF32" s="109">
        <f t="shared" si="10"/>
        <v>14418</v>
      </c>
      <c r="AG32" s="109">
        <f t="shared" si="10"/>
        <v>14418</v>
      </c>
      <c r="AH32" s="109">
        <f t="shared" si="10"/>
        <v>14418</v>
      </c>
      <c r="AI32" s="109">
        <f t="shared" si="10"/>
        <v>14418</v>
      </c>
      <c r="AJ32" s="109">
        <f t="shared" si="10"/>
        <v>16686</v>
      </c>
      <c r="AK32" s="109">
        <f t="shared" si="10"/>
        <v>16686</v>
      </c>
      <c r="AL32" s="109">
        <f t="shared" si="10"/>
        <v>18873</v>
      </c>
      <c r="AM32" s="109">
        <f t="shared" si="10"/>
        <v>18873</v>
      </c>
      <c r="AN32" s="109">
        <f t="shared" si="10"/>
        <v>21303</v>
      </c>
      <c r="AO32" s="109">
        <f t="shared" si="10"/>
        <v>21303</v>
      </c>
      <c r="AP32" s="109">
        <f t="shared" si="10"/>
        <v>18873</v>
      </c>
      <c r="AQ32" s="109">
        <f t="shared" si="10"/>
        <v>18873</v>
      </c>
      <c r="AR32" s="109">
        <f t="shared" si="10"/>
        <v>20088</v>
      </c>
      <c r="AS32" s="109">
        <f t="shared" si="10"/>
        <v>20088</v>
      </c>
      <c r="AT32" s="109">
        <f t="shared" si="10"/>
        <v>20088</v>
      </c>
      <c r="AU32" s="109">
        <f t="shared" si="10"/>
        <v>20088</v>
      </c>
      <c r="AV32" s="109">
        <f t="shared" si="10"/>
        <v>20088</v>
      </c>
      <c r="AW32" s="109">
        <f t="shared" si="10"/>
        <v>20088</v>
      </c>
      <c r="AX32" s="109">
        <f t="shared" si="10"/>
        <v>21303</v>
      </c>
      <c r="AY32" s="109">
        <f t="shared" si="10"/>
        <v>21303</v>
      </c>
      <c r="AZ32" s="109">
        <f t="shared" si="10"/>
        <v>21303</v>
      </c>
      <c r="BA32" s="109">
        <f t="shared" si="10"/>
        <v>18873</v>
      </c>
      <c r="BB32" s="109">
        <f t="shared" si="10"/>
        <v>18873</v>
      </c>
      <c r="BC32" s="109">
        <f t="shared" si="10"/>
        <v>18873</v>
      </c>
      <c r="BD32" s="109">
        <f t="shared" si="10"/>
        <v>18873</v>
      </c>
      <c r="BE32" s="109">
        <f t="shared" si="10"/>
        <v>18873</v>
      </c>
      <c r="BF32" s="109">
        <f t="shared" si="10"/>
        <v>20088</v>
      </c>
      <c r="BG32" s="109">
        <f t="shared" si="10"/>
        <v>20088</v>
      </c>
      <c r="BH32" s="109">
        <f t="shared" si="10"/>
        <v>20088</v>
      </c>
      <c r="BI32" s="109">
        <f t="shared" si="10"/>
        <v>22518</v>
      </c>
      <c r="BJ32" s="109">
        <f t="shared" ref="BJ32:DN32" si="11">ROUNDUP(BJ11*0.9,)</f>
        <v>22518</v>
      </c>
      <c r="BK32" s="109">
        <f t="shared" si="11"/>
        <v>22518</v>
      </c>
      <c r="BL32" s="109">
        <f t="shared" si="11"/>
        <v>22518</v>
      </c>
      <c r="BM32" s="109">
        <f t="shared" si="11"/>
        <v>22518</v>
      </c>
      <c r="BN32" s="109">
        <f t="shared" si="11"/>
        <v>22518</v>
      </c>
      <c r="BO32" s="109">
        <f t="shared" si="11"/>
        <v>24462</v>
      </c>
      <c r="BP32" s="109">
        <f t="shared" si="11"/>
        <v>24462</v>
      </c>
      <c r="BQ32" s="109">
        <f t="shared" si="11"/>
        <v>27621</v>
      </c>
      <c r="BR32" s="109">
        <f t="shared" si="11"/>
        <v>29646</v>
      </c>
      <c r="BS32" s="109">
        <f t="shared" si="11"/>
        <v>29646</v>
      </c>
      <c r="BT32" s="109">
        <f t="shared" si="11"/>
        <v>29646</v>
      </c>
      <c r="BU32" s="109">
        <f t="shared" si="11"/>
        <v>29646</v>
      </c>
      <c r="BV32" s="109">
        <f t="shared" si="11"/>
        <v>29646</v>
      </c>
      <c r="BW32" s="109">
        <f t="shared" si="11"/>
        <v>22518</v>
      </c>
      <c r="BX32" s="109">
        <f t="shared" si="11"/>
        <v>18873</v>
      </c>
      <c r="BY32" s="109">
        <f t="shared" si="11"/>
        <v>18873</v>
      </c>
      <c r="BZ32" s="109">
        <f t="shared" si="11"/>
        <v>17658</v>
      </c>
      <c r="CA32" s="109">
        <f t="shared" si="11"/>
        <v>17658</v>
      </c>
      <c r="CB32" s="109">
        <f t="shared" si="11"/>
        <v>17658</v>
      </c>
      <c r="CC32" s="109">
        <f t="shared" si="11"/>
        <v>18873</v>
      </c>
      <c r="CD32" s="109">
        <f t="shared" si="11"/>
        <v>18873</v>
      </c>
      <c r="CE32" s="109">
        <f t="shared" si="11"/>
        <v>18873</v>
      </c>
      <c r="CF32" s="109">
        <f t="shared" si="11"/>
        <v>15957</v>
      </c>
      <c r="CG32" s="109">
        <f t="shared" si="11"/>
        <v>12555</v>
      </c>
      <c r="CH32" s="109">
        <f t="shared" si="11"/>
        <v>12555</v>
      </c>
      <c r="CI32" s="109">
        <f t="shared" si="11"/>
        <v>12555</v>
      </c>
      <c r="CJ32" s="109">
        <f t="shared" si="11"/>
        <v>12555</v>
      </c>
      <c r="CK32" s="109">
        <f t="shared" si="11"/>
        <v>12555</v>
      </c>
      <c r="CL32" s="109">
        <f t="shared" si="11"/>
        <v>12555</v>
      </c>
      <c r="CM32" s="109">
        <f t="shared" si="11"/>
        <v>12555</v>
      </c>
      <c r="CN32" s="109">
        <f t="shared" si="11"/>
        <v>12555</v>
      </c>
      <c r="CO32" s="109">
        <f t="shared" si="11"/>
        <v>12555</v>
      </c>
      <c r="CP32" s="109">
        <f t="shared" si="11"/>
        <v>11988</v>
      </c>
      <c r="CQ32" s="109">
        <f t="shared" si="11"/>
        <v>11988</v>
      </c>
      <c r="CR32" s="109">
        <f t="shared" si="11"/>
        <v>11988</v>
      </c>
      <c r="CS32" s="109">
        <f t="shared" si="11"/>
        <v>11421</v>
      </c>
      <c r="CT32" s="109">
        <f t="shared" si="11"/>
        <v>11421</v>
      </c>
      <c r="CU32" s="109">
        <f t="shared" si="11"/>
        <v>11421</v>
      </c>
      <c r="CV32" s="109">
        <f t="shared" si="11"/>
        <v>11421</v>
      </c>
      <c r="CW32" s="109">
        <f t="shared" si="11"/>
        <v>11421</v>
      </c>
      <c r="CX32" s="109">
        <f t="shared" si="11"/>
        <v>11421</v>
      </c>
      <c r="CY32" s="109">
        <f t="shared" si="11"/>
        <v>11421</v>
      </c>
      <c r="CZ32" s="109">
        <f t="shared" si="11"/>
        <v>10854</v>
      </c>
      <c r="DA32" s="109">
        <f t="shared" si="11"/>
        <v>10854</v>
      </c>
      <c r="DB32" s="109">
        <f t="shared" si="11"/>
        <v>10854</v>
      </c>
      <c r="DC32" s="109">
        <f t="shared" si="11"/>
        <v>10125</v>
      </c>
      <c r="DD32" s="109">
        <f t="shared" si="11"/>
        <v>10125</v>
      </c>
      <c r="DE32" s="109">
        <f t="shared" si="11"/>
        <v>10125</v>
      </c>
      <c r="DF32" s="109">
        <f t="shared" si="11"/>
        <v>10125</v>
      </c>
      <c r="DG32" s="109">
        <f t="shared" si="11"/>
        <v>10125</v>
      </c>
      <c r="DH32" s="109">
        <f t="shared" si="11"/>
        <v>9720</v>
      </c>
      <c r="DI32" s="109">
        <f t="shared" si="11"/>
        <v>9720</v>
      </c>
      <c r="DJ32" s="109">
        <f t="shared" si="11"/>
        <v>9720</v>
      </c>
      <c r="DK32" s="109">
        <f t="shared" si="11"/>
        <v>9720</v>
      </c>
      <c r="DL32" s="109">
        <f t="shared" si="11"/>
        <v>9720</v>
      </c>
      <c r="DM32" s="109">
        <f t="shared" si="11"/>
        <v>9720</v>
      </c>
      <c r="DN32" s="109">
        <f t="shared" si="11"/>
        <v>8100</v>
      </c>
    </row>
    <row r="33" spans="1:118">
      <c r="A33" s="30" t="s">
        <v>6</v>
      </c>
      <c r="B33" s="109"/>
      <c r="C33" s="109"/>
      <c r="D33" s="109"/>
      <c r="E33" s="109"/>
      <c r="F33" s="109"/>
      <c r="G33" s="109"/>
      <c r="H33" s="109"/>
      <c r="I33" s="109"/>
      <c r="J33" s="109"/>
      <c r="K33" s="109"/>
      <c r="L33" s="109"/>
      <c r="M33" s="109"/>
      <c r="N33" s="109"/>
      <c r="O33" s="238"/>
      <c r="P33" s="238"/>
      <c r="Q33" s="238"/>
      <c r="R33" s="238"/>
      <c r="S33" s="238"/>
      <c r="T33" s="238"/>
      <c r="U33" s="238"/>
      <c r="V33" s="238"/>
      <c r="W33" s="238"/>
      <c r="X33" s="238"/>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09"/>
      <c r="DD33" s="109"/>
      <c r="DE33" s="109"/>
      <c r="DF33" s="109"/>
      <c r="DG33" s="109"/>
      <c r="DH33" s="109"/>
      <c r="DI33" s="109"/>
      <c r="DJ33" s="109"/>
      <c r="DK33" s="109"/>
      <c r="DL33" s="109"/>
      <c r="DM33" s="109"/>
      <c r="DN33" s="109"/>
    </row>
    <row r="34" spans="1:118">
      <c r="A34" s="64">
        <v>1</v>
      </c>
      <c r="B34" s="109">
        <f t="shared" ref="B34:BI34" si="12">ROUNDUP(B13*0.9,)</f>
        <v>6075</v>
      </c>
      <c r="C34" s="109">
        <f t="shared" si="12"/>
        <v>6075</v>
      </c>
      <c r="D34" s="109">
        <f t="shared" si="12"/>
        <v>6318</v>
      </c>
      <c r="E34" s="109">
        <f t="shared" si="12"/>
        <v>6318</v>
      </c>
      <c r="F34" s="109">
        <f t="shared" si="12"/>
        <v>8019</v>
      </c>
      <c r="G34" s="109">
        <f t="shared" si="12"/>
        <v>8019</v>
      </c>
      <c r="H34" s="109">
        <f t="shared" si="12"/>
        <v>8019</v>
      </c>
      <c r="I34" s="109">
        <f t="shared" si="12"/>
        <v>9072</v>
      </c>
      <c r="J34" s="109">
        <f t="shared" si="12"/>
        <v>9072</v>
      </c>
      <c r="K34" s="109">
        <f t="shared" si="12"/>
        <v>10206</v>
      </c>
      <c r="L34" s="109">
        <f t="shared" si="12"/>
        <v>12312</v>
      </c>
      <c r="M34" s="109">
        <f t="shared" si="12"/>
        <v>10530</v>
      </c>
      <c r="N34" s="109">
        <f t="shared" si="12"/>
        <v>18549</v>
      </c>
      <c r="O34" s="238">
        <f t="shared" si="12"/>
        <v>22437</v>
      </c>
      <c r="P34" s="238">
        <f t="shared" si="12"/>
        <v>28755</v>
      </c>
      <c r="Q34" s="238">
        <f t="shared" si="12"/>
        <v>28755</v>
      </c>
      <c r="R34" s="238">
        <f t="shared" si="12"/>
        <v>27702</v>
      </c>
      <c r="S34" s="238">
        <f t="shared" si="12"/>
        <v>27702</v>
      </c>
      <c r="T34" s="238">
        <f t="shared" si="12"/>
        <v>30780</v>
      </c>
      <c r="U34" s="238">
        <f t="shared" si="12"/>
        <v>30780</v>
      </c>
      <c r="V34" s="238">
        <f t="shared" si="12"/>
        <v>29565</v>
      </c>
      <c r="W34" s="238">
        <f t="shared" si="12"/>
        <v>29565</v>
      </c>
      <c r="X34" s="238">
        <f t="shared" si="12"/>
        <v>26649</v>
      </c>
      <c r="Y34" s="109">
        <f t="shared" si="12"/>
        <v>20210</v>
      </c>
      <c r="Z34" s="109">
        <f t="shared" si="12"/>
        <v>15350</v>
      </c>
      <c r="AA34" s="109">
        <f t="shared" si="12"/>
        <v>14783</v>
      </c>
      <c r="AB34" s="109">
        <f t="shared" si="12"/>
        <v>14783</v>
      </c>
      <c r="AC34" s="109">
        <f t="shared" si="12"/>
        <v>14783</v>
      </c>
      <c r="AD34" s="109">
        <f t="shared" si="12"/>
        <v>14216</v>
      </c>
      <c r="AE34" s="109">
        <f t="shared" si="12"/>
        <v>14216</v>
      </c>
      <c r="AF34" s="109">
        <f t="shared" si="12"/>
        <v>12110</v>
      </c>
      <c r="AG34" s="109">
        <f t="shared" si="12"/>
        <v>12110</v>
      </c>
      <c r="AH34" s="109">
        <f t="shared" si="12"/>
        <v>12110</v>
      </c>
      <c r="AI34" s="109">
        <f t="shared" si="12"/>
        <v>12110</v>
      </c>
      <c r="AJ34" s="109">
        <f t="shared" si="12"/>
        <v>14378</v>
      </c>
      <c r="AK34" s="109">
        <f t="shared" si="12"/>
        <v>14378</v>
      </c>
      <c r="AL34" s="109">
        <f t="shared" si="12"/>
        <v>16565</v>
      </c>
      <c r="AM34" s="109">
        <f t="shared" si="12"/>
        <v>16565</v>
      </c>
      <c r="AN34" s="109">
        <f t="shared" si="12"/>
        <v>18995</v>
      </c>
      <c r="AO34" s="109">
        <f t="shared" si="12"/>
        <v>18995</v>
      </c>
      <c r="AP34" s="109">
        <f t="shared" si="12"/>
        <v>16565</v>
      </c>
      <c r="AQ34" s="109">
        <f t="shared" si="12"/>
        <v>16565</v>
      </c>
      <c r="AR34" s="109">
        <f t="shared" si="12"/>
        <v>17780</v>
      </c>
      <c r="AS34" s="109">
        <f t="shared" si="12"/>
        <v>17780</v>
      </c>
      <c r="AT34" s="109">
        <f t="shared" si="12"/>
        <v>17780</v>
      </c>
      <c r="AU34" s="109">
        <f t="shared" si="12"/>
        <v>17780</v>
      </c>
      <c r="AV34" s="109">
        <f t="shared" si="12"/>
        <v>17780</v>
      </c>
      <c r="AW34" s="109">
        <f t="shared" si="12"/>
        <v>17780</v>
      </c>
      <c r="AX34" s="109">
        <f t="shared" si="12"/>
        <v>18995</v>
      </c>
      <c r="AY34" s="109">
        <f t="shared" si="12"/>
        <v>18995</v>
      </c>
      <c r="AZ34" s="109">
        <f t="shared" si="12"/>
        <v>18995</v>
      </c>
      <c r="BA34" s="109">
        <f t="shared" si="12"/>
        <v>16565</v>
      </c>
      <c r="BB34" s="109">
        <f t="shared" si="12"/>
        <v>16565</v>
      </c>
      <c r="BC34" s="109">
        <f t="shared" si="12"/>
        <v>16565</v>
      </c>
      <c r="BD34" s="109">
        <f t="shared" si="12"/>
        <v>16565</v>
      </c>
      <c r="BE34" s="109">
        <f t="shared" si="12"/>
        <v>16565</v>
      </c>
      <c r="BF34" s="109">
        <f t="shared" si="12"/>
        <v>17780</v>
      </c>
      <c r="BG34" s="109">
        <f t="shared" si="12"/>
        <v>17780</v>
      </c>
      <c r="BH34" s="109">
        <f t="shared" si="12"/>
        <v>17780</v>
      </c>
      <c r="BI34" s="109">
        <f t="shared" si="12"/>
        <v>20210</v>
      </c>
      <c r="BJ34" s="109">
        <f t="shared" ref="BJ34:DN34" si="13">ROUNDUP(BJ13*0.9,)</f>
        <v>20210</v>
      </c>
      <c r="BK34" s="109">
        <f t="shared" si="13"/>
        <v>20210</v>
      </c>
      <c r="BL34" s="109">
        <f t="shared" si="13"/>
        <v>20210</v>
      </c>
      <c r="BM34" s="109">
        <f t="shared" si="13"/>
        <v>20210</v>
      </c>
      <c r="BN34" s="109">
        <f t="shared" si="13"/>
        <v>20210</v>
      </c>
      <c r="BO34" s="109">
        <f t="shared" si="13"/>
        <v>22154</v>
      </c>
      <c r="BP34" s="109">
        <f t="shared" si="13"/>
        <v>22154</v>
      </c>
      <c r="BQ34" s="109">
        <f t="shared" si="13"/>
        <v>25313</v>
      </c>
      <c r="BR34" s="109">
        <f t="shared" si="13"/>
        <v>27338</v>
      </c>
      <c r="BS34" s="109">
        <f t="shared" si="13"/>
        <v>27338</v>
      </c>
      <c r="BT34" s="109">
        <f t="shared" si="13"/>
        <v>27338</v>
      </c>
      <c r="BU34" s="109">
        <f t="shared" si="13"/>
        <v>27338</v>
      </c>
      <c r="BV34" s="109">
        <f t="shared" si="13"/>
        <v>27338</v>
      </c>
      <c r="BW34" s="109">
        <f t="shared" si="13"/>
        <v>20210</v>
      </c>
      <c r="BX34" s="109">
        <f t="shared" si="13"/>
        <v>16565</v>
      </c>
      <c r="BY34" s="109">
        <f t="shared" si="13"/>
        <v>16565</v>
      </c>
      <c r="BZ34" s="109">
        <f t="shared" si="13"/>
        <v>15350</v>
      </c>
      <c r="CA34" s="109">
        <f t="shared" si="13"/>
        <v>15350</v>
      </c>
      <c r="CB34" s="109">
        <f t="shared" si="13"/>
        <v>15350</v>
      </c>
      <c r="CC34" s="109">
        <f t="shared" si="13"/>
        <v>16565</v>
      </c>
      <c r="CD34" s="109">
        <f t="shared" si="13"/>
        <v>16565</v>
      </c>
      <c r="CE34" s="109">
        <f t="shared" si="13"/>
        <v>16565</v>
      </c>
      <c r="CF34" s="109">
        <f t="shared" si="13"/>
        <v>13649</v>
      </c>
      <c r="CG34" s="109">
        <f t="shared" si="13"/>
        <v>10652</v>
      </c>
      <c r="CH34" s="109">
        <f t="shared" si="13"/>
        <v>10652</v>
      </c>
      <c r="CI34" s="109">
        <f t="shared" si="13"/>
        <v>10652</v>
      </c>
      <c r="CJ34" s="109">
        <f t="shared" si="13"/>
        <v>10652</v>
      </c>
      <c r="CK34" s="109">
        <f t="shared" si="13"/>
        <v>10652</v>
      </c>
      <c r="CL34" s="109">
        <f t="shared" si="13"/>
        <v>10652</v>
      </c>
      <c r="CM34" s="109">
        <f t="shared" si="13"/>
        <v>10652</v>
      </c>
      <c r="CN34" s="109">
        <f t="shared" si="13"/>
        <v>10652</v>
      </c>
      <c r="CO34" s="109">
        <f t="shared" si="13"/>
        <v>10652</v>
      </c>
      <c r="CP34" s="109">
        <f t="shared" si="13"/>
        <v>10085</v>
      </c>
      <c r="CQ34" s="109">
        <f t="shared" si="13"/>
        <v>10085</v>
      </c>
      <c r="CR34" s="109">
        <f t="shared" si="13"/>
        <v>10085</v>
      </c>
      <c r="CS34" s="109">
        <f t="shared" si="13"/>
        <v>9518</v>
      </c>
      <c r="CT34" s="109">
        <f t="shared" si="13"/>
        <v>9518</v>
      </c>
      <c r="CU34" s="109">
        <f t="shared" si="13"/>
        <v>9518</v>
      </c>
      <c r="CV34" s="109">
        <f t="shared" si="13"/>
        <v>9518</v>
      </c>
      <c r="CW34" s="109">
        <f t="shared" si="13"/>
        <v>9518</v>
      </c>
      <c r="CX34" s="109">
        <f t="shared" si="13"/>
        <v>9518</v>
      </c>
      <c r="CY34" s="109">
        <f t="shared" si="13"/>
        <v>9518</v>
      </c>
      <c r="CZ34" s="109">
        <f t="shared" si="13"/>
        <v>8951</v>
      </c>
      <c r="DA34" s="109">
        <f t="shared" si="13"/>
        <v>8951</v>
      </c>
      <c r="DB34" s="109">
        <f t="shared" si="13"/>
        <v>8951</v>
      </c>
      <c r="DC34" s="109">
        <f t="shared" si="13"/>
        <v>8384</v>
      </c>
      <c r="DD34" s="109">
        <f t="shared" si="13"/>
        <v>8384</v>
      </c>
      <c r="DE34" s="109">
        <f t="shared" si="13"/>
        <v>8384</v>
      </c>
      <c r="DF34" s="109">
        <f t="shared" si="13"/>
        <v>8384</v>
      </c>
      <c r="DG34" s="109">
        <f t="shared" si="13"/>
        <v>8384</v>
      </c>
      <c r="DH34" s="109">
        <f t="shared" si="13"/>
        <v>7979</v>
      </c>
      <c r="DI34" s="109">
        <f t="shared" si="13"/>
        <v>7979</v>
      </c>
      <c r="DJ34" s="109">
        <f t="shared" si="13"/>
        <v>7979</v>
      </c>
      <c r="DK34" s="109">
        <f t="shared" si="13"/>
        <v>7979</v>
      </c>
      <c r="DL34" s="109">
        <f t="shared" si="13"/>
        <v>7979</v>
      </c>
      <c r="DM34" s="109">
        <f t="shared" si="13"/>
        <v>7979</v>
      </c>
      <c r="DN34" s="109">
        <f t="shared" si="13"/>
        <v>6359</v>
      </c>
    </row>
    <row r="35" spans="1:118">
      <c r="A35" s="64">
        <v>2</v>
      </c>
      <c r="B35" s="109">
        <f t="shared" ref="B35:BI35" si="14">ROUNDUP(B14*0.9,)</f>
        <v>7290</v>
      </c>
      <c r="C35" s="109">
        <f t="shared" si="14"/>
        <v>7290</v>
      </c>
      <c r="D35" s="109">
        <f t="shared" si="14"/>
        <v>7533</v>
      </c>
      <c r="E35" s="109">
        <f t="shared" si="14"/>
        <v>7533</v>
      </c>
      <c r="F35" s="109">
        <f t="shared" si="14"/>
        <v>9234</v>
      </c>
      <c r="G35" s="109">
        <f t="shared" si="14"/>
        <v>9234</v>
      </c>
      <c r="H35" s="109">
        <f t="shared" si="14"/>
        <v>9234</v>
      </c>
      <c r="I35" s="109">
        <f t="shared" si="14"/>
        <v>10287</v>
      </c>
      <c r="J35" s="109">
        <f t="shared" si="14"/>
        <v>10287</v>
      </c>
      <c r="K35" s="109">
        <f t="shared" si="14"/>
        <v>11421</v>
      </c>
      <c r="L35" s="109">
        <f t="shared" si="14"/>
        <v>13527</v>
      </c>
      <c r="M35" s="109">
        <f t="shared" si="14"/>
        <v>11745</v>
      </c>
      <c r="N35" s="109">
        <f t="shared" si="14"/>
        <v>20169</v>
      </c>
      <c r="O35" s="238">
        <f t="shared" si="14"/>
        <v>24057</v>
      </c>
      <c r="P35" s="238">
        <f t="shared" si="14"/>
        <v>30375</v>
      </c>
      <c r="Q35" s="238">
        <f t="shared" si="14"/>
        <v>30375</v>
      </c>
      <c r="R35" s="238">
        <f t="shared" si="14"/>
        <v>29322</v>
      </c>
      <c r="S35" s="238">
        <f t="shared" si="14"/>
        <v>29322</v>
      </c>
      <c r="T35" s="238">
        <f t="shared" si="14"/>
        <v>32400</v>
      </c>
      <c r="U35" s="238">
        <f t="shared" si="14"/>
        <v>32400</v>
      </c>
      <c r="V35" s="238">
        <f t="shared" si="14"/>
        <v>31185</v>
      </c>
      <c r="W35" s="238">
        <f t="shared" si="14"/>
        <v>31185</v>
      </c>
      <c r="X35" s="238">
        <f t="shared" si="14"/>
        <v>28269</v>
      </c>
      <c r="Y35" s="109">
        <f t="shared" si="14"/>
        <v>21708</v>
      </c>
      <c r="Z35" s="109">
        <f t="shared" si="14"/>
        <v>16848</v>
      </c>
      <c r="AA35" s="109">
        <f t="shared" si="14"/>
        <v>16281</v>
      </c>
      <c r="AB35" s="109">
        <f t="shared" si="14"/>
        <v>16281</v>
      </c>
      <c r="AC35" s="109">
        <f t="shared" si="14"/>
        <v>16281</v>
      </c>
      <c r="AD35" s="109">
        <f t="shared" si="14"/>
        <v>15714</v>
      </c>
      <c r="AE35" s="109">
        <f t="shared" si="14"/>
        <v>15714</v>
      </c>
      <c r="AF35" s="109">
        <f t="shared" si="14"/>
        <v>13608</v>
      </c>
      <c r="AG35" s="109">
        <f t="shared" si="14"/>
        <v>13608</v>
      </c>
      <c r="AH35" s="109">
        <f t="shared" si="14"/>
        <v>13608</v>
      </c>
      <c r="AI35" s="109">
        <f t="shared" si="14"/>
        <v>13608</v>
      </c>
      <c r="AJ35" s="109">
        <f t="shared" si="14"/>
        <v>15876</v>
      </c>
      <c r="AK35" s="109">
        <f t="shared" si="14"/>
        <v>15876</v>
      </c>
      <c r="AL35" s="109">
        <f t="shared" si="14"/>
        <v>18063</v>
      </c>
      <c r="AM35" s="109">
        <f t="shared" si="14"/>
        <v>18063</v>
      </c>
      <c r="AN35" s="109">
        <f t="shared" si="14"/>
        <v>20493</v>
      </c>
      <c r="AO35" s="109">
        <f t="shared" si="14"/>
        <v>20493</v>
      </c>
      <c r="AP35" s="109">
        <f t="shared" si="14"/>
        <v>18063</v>
      </c>
      <c r="AQ35" s="109">
        <f t="shared" si="14"/>
        <v>18063</v>
      </c>
      <c r="AR35" s="109">
        <f t="shared" si="14"/>
        <v>19278</v>
      </c>
      <c r="AS35" s="109">
        <f t="shared" si="14"/>
        <v>19278</v>
      </c>
      <c r="AT35" s="109">
        <f t="shared" si="14"/>
        <v>19278</v>
      </c>
      <c r="AU35" s="109">
        <f t="shared" si="14"/>
        <v>19278</v>
      </c>
      <c r="AV35" s="109">
        <f t="shared" si="14"/>
        <v>19278</v>
      </c>
      <c r="AW35" s="109">
        <f t="shared" si="14"/>
        <v>19278</v>
      </c>
      <c r="AX35" s="109">
        <f t="shared" si="14"/>
        <v>20493</v>
      </c>
      <c r="AY35" s="109">
        <f t="shared" si="14"/>
        <v>20493</v>
      </c>
      <c r="AZ35" s="109">
        <f t="shared" si="14"/>
        <v>20493</v>
      </c>
      <c r="BA35" s="109">
        <f t="shared" si="14"/>
        <v>18063</v>
      </c>
      <c r="BB35" s="109">
        <f t="shared" si="14"/>
        <v>18063</v>
      </c>
      <c r="BC35" s="109">
        <f t="shared" si="14"/>
        <v>18063</v>
      </c>
      <c r="BD35" s="109">
        <f t="shared" si="14"/>
        <v>18063</v>
      </c>
      <c r="BE35" s="109">
        <f t="shared" si="14"/>
        <v>18063</v>
      </c>
      <c r="BF35" s="109">
        <f t="shared" si="14"/>
        <v>19278</v>
      </c>
      <c r="BG35" s="109">
        <f t="shared" si="14"/>
        <v>19278</v>
      </c>
      <c r="BH35" s="109">
        <f t="shared" si="14"/>
        <v>19278</v>
      </c>
      <c r="BI35" s="109">
        <f t="shared" si="14"/>
        <v>21708</v>
      </c>
      <c r="BJ35" s="109">
        <f t="shared" ref="BJ35:DN35" si="15">ROUNDUP(BJ14*0.9,)</f>
        <v>21708</v>
      </c>
      <c r="BK35" s="109">
        <f t="shared" si="15"/>
        <v>21708</v>
      </c>
      <c r="BL35" s="109">
        <f t="shared" si="15"/>
        <v>21708</v>
      </c>
      <c r="BM35" s="109">
        <f t="shared" si="15"/>
        <v>21708</v>
      </c>
      <c r="BN35" s="109">
        <f t="shared" si="15"/>
        <v>21708</v>
      </c>
      <c r="BO35" s="109">
        <f t="shared" si="15"/>
        <v>23652</v>
      </c>
      <c r="BP35" s="109">
        <f t="shared" si="15"/>
        <v>23652</v>
      </c>
      <c r="BQ35" s="109">
        <f t="shared" si="15"/>
        <v>26811</v>
      </c>
      <c r="BR35" s="109">
        <f t="shared" si="15"/>
        <v>28836</v>
      </c>
      <c r="BS35" s="109">
        <f t="shared" si="15"/>
        <v>28836</v>
      </c>
      <c r="BT35" s="109">
        <f t="shared" si="15"/>
        <v>28836</v>
      </c>
      <c r="BU35" s="109">
        <f t="shared" si="15"/>
        <v>28836</v>
      </c>
      <c r="BV35" s="109">
        <f t="shared" si="15"/>
        <v>28836</v>
      </c>
      <c r="BW35" s="109">
        <f t="shared" si="15"/>
        <v>21708</v>
      </c>
      <c r="BX35" s="109">
        <f t="shared" si="15"/>
        <v>18063</v>
      </c>
      <c r="BY35" s="109">
        <f t="shared" si="15"/>
        <v>18063</v>
      </c>
      <c r="BZ35" s="109">
        <f t="shared" si="15"/>
        <v>16848</v>
      </c>
      <c r="CA35" s="109">
        <f t="shared" si="15"/>
        <v>16848</v>
      </c>
      <c r="CB35" s="109">
        <f t="shared" si="15"/>
        <v>16848</v>
      </c>
      <c r="CC35" s="109">
        <f t="shared" si="15"/>
        <v>18063</v>
      </c>
      <c r="CD35" s="109">
        <f t="shared" si="15"/>
        <v>18063</v>
      </c>
      <c r="CE35" s="109">
        <f t="shared" si="15"/>
        <v>18063</v>
      </c>
      <c r="CF35" s="109">
        <f t="shared" si="15"/>
        <v>15147</v>
      </c>
      <c r="CG35" s="109">
        <f t="shared" si="15"/>
        <v>12150</v>
      </c>
      <c r="CH35" s="109">
        <f t="shared" si="15"/>
        <v>12150</v>
      </c>
      <c r="CI35" s="109">
        <f t="shared" si="15"/>
        <v>12150</v>
      </c>
      <c r="CJ35" s="109">
        <f t="shared" si="15"/>
        <v>12150</v>
      </c>
      <c r="CK35" s="109">
        <f t="shared" si="15"/>
        <v>12150</v>
      </c>
      <c r="CL35" s="109">
        <f t="shared" si="15"/>
        <v>12150</v>
      </c>
      <c r="CM35" s="109">
        <f t="shared" si="15"/>
        <v>12150</v>
      </c>
      <c r="CN35" s="109">
        <f t="shared" si="15"/>
        <v>12150</v>
      </c>
      <c r="CO35" s="109">
        <f t="shared" si="15"/>
        <v>12150</v>
      </c>
      <c r="CP35" s="109">
        <f t="shared" si="15"/>
        <v>11583</v>
      </c>
      <c r="CQ35" s="109">
        <f t="shared" si="15"/>
        <v>11583</v>
      </c>
      <c r="CR35" s="109">
        <f t="shared" si="15"/>
        <v>11583</v>
      </c>
      <c r="CS35" s="109">
        <f t="shared" si="15"/>
        <v>11016</v>
      </c>
      <c r="CT35" s="109">
        <f t="shared" si="15"/>
        <v>11016</v>
      </c>
      <c r="CU35" s="109">
        <f t="shared" si="15"/>
        <v>11016</v>
      </c>
      <c r="CV35" s="109">
        <f t="shared" si="15"/>
        <v>11016</v>
      </c>
      <c r="CW35" s="109">
        <f t="shared" si="15"/>
        <v>11016</v>
      </c>
      <c r="CX35" s="109">
        <f t="shared" si="15"/>
        <v>11016</v>
      </c>
      <c r="CY35" s="109">
        <f t="shared" si="15"/>
        <v>11016</v>
      </c>
      <c r="CZ35" s="109">
        <f t="shared" si="15"/>
        <v>10449</v>
      </c>
      <c r="DA35" s="109">
        <f t="shared" si="15"/>
        <v>10449</v>
      </c>
      <c r="DB35" s="109">
        <f t="shared" si="15"/>
        <v>10449</v>
      </c>
      <c r="DC35" s="109">
        <f t="shared" si="15"/>
        <v>9720</v>
      </c>
      <c r="DD35" s="109">
        <f t="shared" si="15"/>
        <v>9720</v>
      </c>
      <c r="DE35" s="109">
        <f t="shared" si="15"/>
        <v>9720</v>
      </c>
      <c r="DF35" s="109">
        <f t="shared" si="15"/>
        <v>9720</v>
      </c>
      <c r="DG35" s="109">
        <f t="shared" si="15"/>
        <v>9720</v>
      </c>
      <c r="DH35" s="109">
        <f t="shared" si="15"/>
        <v>9315</v>
      </c>
      <c r="DI35" s="109">
        <f t="shared" si="15"/>
        <v>9315</v>
      </c>
      <c r="DJ35" s="109">
        <f t="shared" si="15"/>
        <v>9315</v>
      </c>
      <c r="DK35" s="109">
        <f t="shared" si="15"/>
        <v>9315</v>
      </c>
      <c r="DL35" s="109">
        <f t="shared" si="15"/>
        <v>9315</v>
      </c>
      <c r="DM35" s="109">
        <f t="shared" si="15"/>
        <v>9315</v>
      </c>
      <c r="DN35" s="109">
        <f t="shared" si="15"/>
        <v>7695</v>
      </c>
    </row>
    <row r="36" spans="1:118">
      <c r="A36" s="64" t="s">
        <v>7</v>
      </c>
      <c r="B36" s="109"/>
      <c r="C36" s="109"/>
      <c r="D36" s="109"/>
      <c r="E36" s="109"/>
      <c r="F36" s="109"/>
      <c r="G36" s="109"/>
      <c r="H36" s="109"/>
      <c r="I36" s="109"/>
      <c r="J36" s="109"/>
      <c r="K36" s="109"/>
      <c r="L36" s="109"/>
      <c r="M36" s="109"/>
      <c r="N36" s="109"/>
      <c r="O36" s="238"/>
      <c r="P36" s="238"/>
      <c r="Q36" s="238"/>
      <c r="R36" s="238"/>
      <c r="S36" s="238"/>
      <c r="T36" s="238"/>
      <c r="U36" s="238"/>
      <c r="V36" s="238"/>
      <c r="W36" s="238"/>
      <c r="X36" s="238"/>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row>
    <row r="37" spans="1:118">
      <c r="A37" s="64">
        <v>1</v>
      </c>
      <c r="B37" s="109">
        <f t="shared" ref="B37:BI37" si="16">ROUNDUP(B16*0.9,)</f>
        <v>9315</v>
      </c>
      <c r="C37" s="109">
        <f t="shared" si="16"/>
        <v>9315</v>
      </c>
      <c r="D37" s="109">
        <f t="shared" si="16"/>
        <v>9558</v>
      </c>
      <c r="E37" s="109">
        <f t="shared" si="16"/>
        <v>9558</v>
      </c>
      <c r="F37" s="109">
        <f t="shared" si="16"/>
        <v>11259</v>
      </c>
      <c r="G37" s="109">
        <f t="shared" si="16"/>
        <v>11259</v>
      </c>
      <c r="H37" s="109">
        <f t="shared" si="16"/>
        <v>11259</v>
      </c>
      <c r="I37" s="109">
        <f t="shared" si="16"/>
        <v>12312</v>
      </c>
      <c r="J37" s="109">
        <f t="shared" si="16"/>
        <v>12312</v>
      </c>
      <c r="K37" s="109">
        <f t="shared" si="16"/>
        <v>13446</v>
      </c>
      <c r="L37" s="109">
        <f t="shared" si="16"/>
        <v>15552</v>
      </c>
      <c r="M37" s="109">
        <f t="shared" si="16"/>
        <v>13770</v>
      </c>
      <c r="N37" s="109">
        <f t="shared" si="16"/>
        <v>24219</v>
      </c>
      <c r="O37" s="238">
        <f t="shared" si="16"/>
        <v>28107</v>
      </c>
      <c r="P37" s="238">
        <f t="shared" si="16"/>
        <v>34425</v>
      </c>
      <c r="Q37" s="238">
        <f t="shared" si="16"/>
        <v>34425</v>
      </c>
      <c r="R37" s="238">
        <f t="shared" si="16"/>
        <v>33372</v>
      </c>
      <c r="S37" s="238">
        <f t="shared" si="16"/>
        <v>33372</v>
      </c>
      <c r="T37" s="238">
        <f t="shared" si="16"/>
        <v>36450</v>
      </c>
      <c r="U37" s="238">
        <f t="shared" si="16"/>
        <v>36450</v>
      </c>
      <c r="V37" s="238">
        <f t="shared" si="16"/>
        <v>35235</v>
      </c>
      <c r="W37" s="238">
        <f t="shared" si="16"/>
        <v>35235</v>
      </c>
      <c r="X37" s="238">
        <f t="shared" si="16"/>
        <v>32319</v>
      </c>
      <c r="Y37" s="109">
        <f t="shared" si="16"/>
        <v>25880</v>
      </c>
      <c r="Z37" s="109">
        <f t="shared" si="16"/>
        <v>21020</v>
      </c>
      <c r="AA37" s="109">
        <f t="shared" si="16"/>
        <v>20453</v>
      </c>
      <c r="AB37" s="109">
        <f t="shared" si="16"/>
        <v>20453</v>
      </c>
      <c r="AC37" s="109">
        <f t="shared" si="16"/>
        <v>20453</v>
      </c>
      <c r="AD37" s="109">
        <f t="shared" si="16"/>
        <v>19886</v>
      </c>
      <c r="AE37" s="109">
        <f t="shared" si="16"/>
        <v>19886</v>
      </c>
      <c r="AF37" s="109">
        <f t="shared" si="16"/>
        <v>17780</v>
      </c>
      <c r="AG37" s="109">
        <f t="shared" si="16"/>
        <v>17780</v>
      </c>
      <c r="AH37" s="109">
        <f t="shared" si="16"/>
        <v>17780</v>
      </c>
      <c r="AI37" s="109">
        <f t="shared" si="16"/>
        <v>17780</v>
      </c>
      <c r="AJ37" s="109">
        <f t="shared" si="16"/>
        <v>20048</v>
      </c>
      <c r="AK37" s="109">
        <f t="shared" si="16"/>
        <v>20048</v>
      </c>
      <c r="AL37" s="109">
        <f t="shared" si="16"/>
        <v>22235</v>
      </c>
      <c r="AM37" s="109">
        <f t="shared" si="16"/>
        <v>22235</v>
      </c>
      <c r="AN37" s="109">
        <f t="shared" si="16"/>
        <v>24665</v>
      </c>
      <c r="AO37" s="109">
        <f t="shared" si="16"/>
        <v>24665</v>
      </c>
      <c r="AP37" s="109">
        <f t="shared" si="16"/>
        <v>22235</v>
      </c>
      <c r="AQ37" s="109">
        <f t="shared" si="16"/>
        <v>22235</v>
      </c>
      <c r="AR37" s="109">
        <f t="shared" si="16"/>
        <v>23450</v>
      </c>
      <c r="AS37" s="109">
        <f t="shared" si="16"/>
        <v>23450</v>
      </c>
      <c r="AT37" s="109">
        <f t="shared" si="16"/>
        <v>23450</v>
      </c>
      <c r="AU37" s="109">
        <f t="shared" si="16"/>
        <v>23450</v>
      </c>
      <c r="AV37" s="109">
        <f t="shared" si="16"/>
        <v>23450</v>
      </c>
      <c r="AW37" s="109">
        <f t="shared" si="16"/>
        <v>23450</v>
      </c>
      <c r="AX37" s="109">
        <f t="shared" si="16"/>
        <v>24665</v>
      </c>
      <c r="AY37" s="109">
        <f t="shared" si="16"/>
        <v>24665</v>
      </c>
      <c r="AZ37" s="109">
        <f t="shared" si="16"/>
        <v>24665</v>
      </c>
      <c r="BA37" s="109">
        <f t="shared" si="16"/>
        <v>22235</v>
      </c>
      <c r="BB37" s="109">
        <f t="shared" si="16"/>
        <v>22235</v>
      </c>
      <c r="BC37" s="109">
        <f t="shared" si="16"/>
        <v>22235</v>
      </c>
      <c r="BD37" s="109">
        <f t="shared" si="16"/>
        <v>22235</v>
      </c>
      <c r="BE37" s="109">
        <f t="shared" si="16"/>
        <v>22235</v>
      </c>
      <c r="BF37" s="109">
        <f t="shared" si="16"/>
        <v>23450</v>
      </c>
      <c r="BG37" s="109">
        <f t="shared" si="16"/>
        <v>23450</v>
      </c>
      <c r="BH37" s="109">
        <f t="shared" si="16"/>
        <v>23450</v>
      </c>
      <c r="BI37" s="109">
        <f t="shared" si="16"/>
        <v>25880</v>
      </c>
      <c r="BJ37" s="109">
        <f t="shared" ref="BJ37:DN37" si="17">ROUNDUP(BJ16*0.9,)</f>
        <v>25880</v>
      </c>
      <c r="BK37" s="109">
        <f t="shared" si="17"/>
        <v>25880</v>
      </c>
      <c r="BL37" s="109">
        <f t="shared" si="17"/>
        <v>25880</v>
      </c>
      <c r="BM37" s="109">
        <f t="shared" si="17"/>
        <v>25880</v>
      </c>
      <c r="BN37" s="109">
        <f t="shared" si="17"/>
        <v>25880</v>
      </c>
      <c r="BO37" s="109">
        <f t="shared" si="17"/>
        <v>27824</v>
      </c>
      <c r="BP37" s="109">
        <f t="shared" si="17"/>
        <v>27824</v>
      </c>
      <c r="BQ37" s="109">
        <f t="shared" si="17"/>
        <v>30983</v>
      </c>
      <c r="BR37" s="109">
        <f t="shared" si="17"/>
        <v>33008</v>
      </c>
      <c r="BS37" s="109">
        <f t="shared" si="17"/>
        <v>33008</v>
      </c>
      <c r="BT37" s="109">
        <f t="shared" si="17"/>
        <v>33008</v>
      </c>
      <c r="BU37" s="109">
        <f t="shared" si="17"/>
        <v>33008</v>
      </c>
      <c r="BV37" s="109">
        <f t="shared" si="17"/>
        <v>33008</v>
      </c>
      <c r="BW37" s="109">
        <f t="shared" si="17"/>
        <v>25880</v>
      </c>
      <c r="BX37" s="109">
        <f t="shared" si="17"/>
        <v>22235</v>
      </c>
      <c r="BY37" s="109">
        <f t="shared" si="17"/>
        <v>22235</v>
      </c>
      <c r="BZ37" s="109">
        <f t="shared" si="17"/>
        <v>21020</v>
      </c>
      <c r="CA37" s="109">
        <f t="shared" si="17"/>
        <v>21020</v>
      </c>
      <c r="CB37" s="109">
        <f t="shared" si="17"/>
        <v>21020</v>
      </c>
      <c r="CC37" s="109">
        <f t="shared" si="17"/>
        <v>22235</v>
      </c>
      <c r="CD37" s="109">
        <f t="shared" si="17"/>
        <v>22235</v>
      </c>
      <c r="CE37" s="109">
        <f t="shared" si="17"/>
        <v>22235</v>
      </c>
      <c r="CF37" s="109">
        <f t="shared" si="17"/>
        <v>19319</v>
      </c>
      <c r="CG37" s="109">
        <f t="shared" si="17"/>
        <v>15107</v>
      </c>
      <c r="CH37" s="109">
        <f t="shared" si="17"/>
        <v>15107</v>
      </c>
      <c r="CI37" s="109">
        <f t="shared" si="17"/>
        <v>15107</v>
      </c>
      <c r="CJ37" s="109">
        <f t="shared" si="17"/>
        <v>15107</v>
      </c>
      <c r="CK37" s="109">
        <f t="shared" si="17"/>
        <v>15107</v>
      </c>
      <c r="CL37" s="109">
        <f t="shared" si="17"/>
        <v>15107</v>
      </c>
      <c r="CM37" s="109">
        <f t="shared" si="17"/>
        <v>15107</v>
      </c>
      <c r="CN37" s="109">
        <f t="shared" si="17"/>
        <v>15107</v>
      </c>
      <c r="CO37" s="109">
        <f t="shared" si="17"/>
        <v>15107</v>
      </c>
      <c r="CP37" s="109">
        <f t="shared" si="17"/>
        <v>14540</v>
      </c>
      <c r="CQ37" s="109">
        <f t="shared" si="17"/>
        <v>14540</v>
      </c>
      <c r="CR37" s="109">
        <f t="shared" si="17"/>
        <v>14540</v>
      </c>
      <c r="CS37" s="109">
        <f t="shared" si="17"/>
        <v>13973</v>
      </c>
      <c r="CT37" s="109">
        <f t="shared" si="17"/>
        <v>13973</v>
      </c>
      <c r="CU37" s="109">
        <f t="shared" si="17"/>
        <v>13973</v>
      </c>
      <c r="CV37" s="109">
        <f t="shared" si="17"/>
        <v>13973</v>
      </c>
      <c r="CW37" s="109">
        <f t="shared" si="17"/>
        <v>13973</v>
      </c>
      <c r="CX37" s="109">
        <f t="shared" si="17"/>
        <v>13973</v>
      </c>
      <c r="CY37" s="109">
        <f t="shared" si="17"/>
        <v>13973</v>
      </c>
      <c r="CZ37" s="109">
        <f t="shared" si="17"/>
        <v>13406</v>
      </c>
      <c r="DA37" s="109">
        <f t="shared" si="17"/>
        <v>13406</v>
      </c>
      <c r="DB37" s="109">
        <f t="shared" si="17"/>
        <v>13406</v>
      </c>
      <c r="DC37" s="109">
        <f t="shared" si="17"/>
        <v>12029</v>
      </c>
      <c r="DD37" s="109">
        <f t="shared" si="17"/>
        <v>12029</v>
      </c>
      <c r="DE37" s="109">
        <f t="shared" si="17"/>
        <v>12029</v>
      </c>
      <c r="DF37" s="109">
        <f t="shared" si="17"/>
        <v>12029</v>
      </c>
      <c r="DG37" s="109">
        <f t="shared" si="17"/>
        <v>12029</v>
      </c>
      <c r="DH37" s="109">
        <f t="shared" si="17"/>
        <v>11624</v>
      </c>
      <c r="DI37" s="109">
        <f t="shared" si="17"/>
        <v>11624</v>
      </c>
      <c r="DJ37" s="109">
        <f t="shared" si="17"/>
        <v>11624</v>
      </c>
      <c r="DK37" s="109">
        <f t="shared" si="17"/>
        <v>11624</v>
      </c>
      <c r="DL37" s="109">
        <f t="shared" si="17"/>
        <v>11624</v>
      </c>
      <c r="DM37" s="109">
        <f t="shared" si="17"/>
        <v>11624</v>
      </c>
      <c r="DN37" s="109">
        <f t="shared" si="17"/>
        <v>10004</v>
      </c>
    </row>
    <row r="38" spans="1:118">
      <c r="A38" s="64">
        <v>2</v>
      </c>
      <c r="B38" s="109">
        <f t="shared" ref="B38:BI38" si="18">ROUNDUP(B17*0.9,)</f>
        <v>10530</v>
      </c>
      <c r="C38" s="109">
        <f t="shared" si="18"/>
        <v>10530</v>
      </c>
      <c r="D38" s="109">
        <f t="shared" si="18"/>
        <v>10773</v>
      </c>
      <c r="E38" s="109">
        <f t="shared" si="18"/>
        <v>10773</v>
      </c>
      <c r="F38" s="109">
        <f t="shared" si="18"/>
        <v>12474</v>
      </c>
      <c r="G38" s="109">
        <f t="shared" si="18"/>
        <v>12474</v>
      </c>
      <c r="H38" s="109">
        <f t="shared" si="18"/>
        <v>12474</v>
      </c>
      <c r="I38" s="109">
        <f t="shared" si="18"/>
        <v>13527</v>
      </c>
      <c r="J38" s="109">
        <f t="shared" si="18"/>
        <v>13527</v>
      </c>
      <c r="K38" s="109">
        <f t="shared" si="18"/>
        <v>14661</v>
      </c>
      <c r="L38" s="109">
        <f t="shared" si="18"/>
        <v>16767</v>
      </c>
      <c r="M38" s="109">
        <f t="shared" si="18"/>
        <v>14985</v>
      </c>
      <c r="N38" s="109">
        <f t="shared" si="18"/>
        <v>25839</v>
      </c>
      <c r="O38" s="238">
        <f t="shared" si="18"/>
        <v>29727</v>
      </c>
      <c r="P38" s="238">
        <f t="shared" si="18"/>
        <v>36045</v>
      </c>
      <c r="Q38" s="238">
        <f t="shared" si="18"/>
        <v>36045</v>
      </c>
      <c r="R38" s="238">
        <f t="shared" si="18"/>
        <v>34992</v>
      </c>
      <c r="S38" s="238">
        <f t="shared" si="18"/>
        <v>34992</v>
      </c>
      <c r="T38" s="238">
        <f t="shared" si="18"/>
        <v>38070</v>
      </c>
      <c r="U38" s="238">
        <f t="shared" si="18"/>
        <v>38070</v>
      </c>
      <c r="V38" s="238">
        <f t="shared" si="18"/>
        <v>36855</v>
      </c>
      <c r="W38" s="238">
        <f t="shared" si="18"/>
        <v>36855</v>
      </c>
      <c r="X38" s="238">
        <f t="shared" si="18"/>
        <v>33939</v>
      </c>
      <c r="Y38" s="109">
        <f t="shared" si="18"/>
        <v>27378</v>
      </c>
      <c r="Z38" s="109">
        <f t="shared" si="18"/>
        <v>22518</v>
      </c>
      <c r="AA38" s="109">
        <f t="shared" si="18"/>
        <v>21951</v>
      </c>
      <c r="AB38" s="109">
        <f t="shared" si="18"/>
        <v>21951</v>
      </c>
      <c r="AC38" s="109">
        <f t="shared" si="18"/>
        <v>21951</v>
      </c>
      <c r="AD38" s="109">
        <f t="shared" si="18"/>
        <v>21384</v>
      </c>
      <c r="AE38" s="109">
        <f t="shared" si="18"/>
        <v>21384</v>
      </c>
      <c r="AF38" s="109">
        <f t="shared" si="18"/>
        <v>19278</v>
      </c>
      <c r="AG38" s="109">
        <f t="shared" si="18"/>
        <v>19278</v>
      </c>
      <c r="AH38" s="109">
        <f t="shared" si="18"/>
        <v>19278</v>
      </c>
      <c r="AI38" s="109">
        <f t="shared" si="18"/>
        <v>19278</v>
      </c>
      <c r="AJ38" s="109">
        <f t="shared" si="18"/>
        <v>21546</v>
      </c>
      <c r="AK38" s="109">
        <f t="shared" si="18"/>
        <v>21546</v>
      </c>
      <c r="AL38" s="109">
        <f t="shared" si="18"/>
        <v>23733</v>
      </c>
      <c r="AM38" s="109">
        <f t="shared" si="18"/>
        <v>23733</v>
      </c>
      <c r="AN38" s="109">
        <f t="shared" si="18"/>
        <v>26163</v>
      </c>
      <c r="AO38" s="109">
        <f t="shared" si="18"/>
        <v>26163</v>
      </c>
      <c r="AP38" s="109">
        <f t="shared" si="18"/>
        <v>23733</v>
      </c>
      <c r="AQ38" s="109">
        <f t="shared" si="18"/>
        <v>23733</v>
      </c>
      <c r="AR38" s="109">
        <f t="shared" si="18"/>
        <v>24948</v>
      </c>
      <c r="AS38" s="109">
        <f t="shared" si="18"/>
        <v>24948</v>
      </c>
      <c r="AT38" s="109">
        <f t="shared" si="18"/>
        <v>24948</v>
      </c>
      <c r="AU38" s="109">
        <f t="shared" si="18"/>
        <v>24948</v>
      </c>
      <c r="AV38" s="109">
        <f t="shared" si="18"/>
        <v>24948</v>
      </c>
      <c r="AW38" s="109">
        <f t="shared" si="18"/>
        <v>24948</v>
      </c>
      <c r="AX38" s="109">
        <f t="shared" si="18"/>
        <v>26163</v>
      </c>
      <c r="AY38" s="109">
        <f t="shared" si="18"/>
        <v>26163</v>
      </c>
      <c r="AZ38" s="109">
        <f t="shared" si="18"/>
        <v>26163</v>
      </c>
      <c r="BA38" s="109">
        <f t="shared" si="18"/>
        <v>23733</v>
      </c>
      <c r="BB38" s="109">
        <f t="shared" si="18"/>
        <v>23733</v>
      </c>
      <c r="BC38" s="109">
        <f t="shared" si="18"/>
        <v>23733</v>
      </c>
      <c r="BD38" s="109">
        <f t="shared" si="18"/>
        <v>23733</v>
      </c>
      <c r="BE38" s="109">
        <f t="shared" si="18"/>
        <v>23733</v>
      </c>
      <c r="BF38" s="109">
        <f t="shared" si="18"/>
        <v>24948</v>
      </c>
      <c r="BG38" s="109">
        <f t="shared" si="18"/>
        <v>24948</v>
      </c>
      <c r="BH38" s="109">
        <f t="shared" si="18"/>
        <v>24948</v>
      </c>
      <c r="BI38" s="109">
        <f t="shared" si="18"/>
        <v>27378</v>
      </c>
      <c r="BJ38" s="109">
        <f t="shared" ref="BJ38:DN38" si="19">ROUNDUP(BJ17*0.9,)</f>
        <v>27378</v>
      </c>
      <c r="BK38" s="109">
        <f t="shared" si="19"/>
        <v>27378</v>
      </c>
      <c r="BL38" s="109">
        <f t="shared" si="19"/>
        <v>27378</v>
      </c>
      <c r="BM38" s="109">
        <f t="shared" si="19"/>
        <v>27378</v>
      </c>
      <c r="BN38" s="109">
        <f t="shared" si="19"/>
        <v>27378</v>
      </c>
      <c r="BO38" s="109">
        <f t="shared" si="19"/>
        <v>29322</v>
      </c>
      <c r="BP38" s="109">
        <f t="shared" si="19"/>
        <v>29322</v>
      </c>
      <c r="BQ38" s="109">
        <f t="shared" si="19"/>
        <v>32481</v>
      </c>
      <c r="BR38" s="109">
        <f t="shared" si="19"/>
        <v>34506</v>
      </c>
      <c r="BS38" s="109">
        <f t="shared" si="19"/>
        <v>34506</v>
      </c>
      <c r="BT38" s="109">
        <f t="shared" si="19"/>
        <v>34506</v>
      </c>
      <c r="BU38" s="109">
        <f t="shared" si="19"/>
        <v>34506</v>
      </c>
      <c r="BV38" s="109">
        <f t="shared" si="19"/>
        <v>34506</v>
      </c>
      <c r="BW38" s="109">
        <f t="shared" si="19"/>
        <v>27378</v>
      </c>
      <c r="BX38" s="109">
        <f t="shared" si="19"/>
        <v>23733</v>
      </c>
      <c r="BY38" s="109">
        <f t="shared" si="19"/>
        <v>23733</v>
      </c>
      <c r="BZ38" s="109">
        <f t="shared" si="19"/>
        <v>22518</v>
      </c>
      <c r="CA38" s="109">
        <f t="shared" si="19"/>
        <v>22518</v>
      </c>
      <c r="CB38" s="109">
        <f t="shared" si="19"/>
        <v>22518</v>
      </c>
      <c r="CC38" s="109">
        <f t="shared" si="19"/>
        <v>23733</v>
      </c>
      <c r="CD38" s="109">
        <f t="shared" si="19"/>
        <v>23733</v>
      </c>
      <c r="CE38" s="109">
        <f t="shared" si="19"/>
        <v>23733</v>
      </c>
      <c r="CF38" s="109">
        <f t="shared" si="19"/>
        <v>20817</v>
      </c>
      <c r="CG38" s="109">
        <f t="shared" si="19"/>
        <v>16605</v>
      </c>
      <c r="CH38" s="109">
        <f t="shared" si="19"/>
        <v>16605</v>
      </c>
      <c r="CI38" s="109">
        <f t="shared" si="19"/>
        <v>16605</v>
      </c>
      <c r="CJ38" s="109">
        <f t="shared" si="19"/>
        <v>16605</v>
      </c>
      <c r="CK38" s="109">
        <f t="shared" si="19"/>
        <v>16605</v>
      </c>
      <c r="CL38" s="109">
        <f t="shared" si="19"/>
        <v>16605</v>
      </c>
      <c r="CM38" s="109">
        <f t="shared" si="19"/>
        <v>16605</v>
      </c>
      <c r="CN38" s="109">
        <f t="shared" si="19"/>
        <v>16605</v>
      </c>
      <c r="CO38" s="109">
        <f t="shared" si="19"/>
        <v>16605</v>
      </c>
      <c r="CP38" s="109">
        <f t="shared" si="19"/>
        <v>16038</v>
      </c>
      <c r="CQ38" s="109">
        <f t="shared" si="19"/>
        <v>16038</v>
      </c>
      <c r="CR38" s="109">
        <f t="shared" si="19"/>
        <v>16038</v>
      </c>
      <c r="CS38" s="109">
        <f t="shared" si="19"/>
        <v>15471</v>
      </c>
      <c r="CT38" s="109">
        <f t="shared" si="19"/>
        <v>15471</v>
      </c>
      <c r="CU38" s="109">
        <f t="shared" si="19"/>
        <v>15471</v>
      </c>
      <c r="CV38" s="109">
        <f t="shared" si="19"/>
        <v>15471</v>
      </c>
      <c r="CW38" s="109">
        <f t="shared" si="19"/>
        <v>15471</v>
      </c>
      <c r="CX38" s="109">
        <f t="shared" si="19"/>
        <v>15471</v>
      </c>
      <c r="CY38" s="109">
        <f t="shared" si="19"/>
        <v>15471</v>
      </c>
      <c r="CZ38" s="109">
        <f t="shared" si="19"/>
        <v>14904</v>
      </c>
      <c r="DA38" s="109">
        <f t="shared" si="19"/>
        <v>14904</v>
      </c>
      <c r="DB38" s="109">
        <f t="shared" si="19"/>
        <v>14904</v>
      </c>
      <c r="DC38" s="109">
        <f t="shared" si="19"/>
        <v>13365</v>
      </c>
      <c r="DD38" s="109">
        <f t="shared" si="19"/>
        <v>13365</v>
      </c>
      <c r="DE38" s="109">
        <f t="shared" si="19"/>
        <v>13365</v>
      </c>
      <c r="DF38" s="109">
        <f t="shared" si="19"/>
        <v>13365</v>
      </c>
      <c r="DG38" s="109">
        <f t="shared" si="19"/>
        <v>13365</v>
      </c>
      <c r="DH38" s="109">
        <f t="shared" si="19"/>
        <v>12960</v>
      </c>
      <c r="DI38" s="109">
        <f t="shared" si="19"/>
        <v>12960</v>
      </c>
      <c r="DJ38" s="109">
        <f t="shared" si="19"/>
        <v>12960</v>
      </c>
      <c r="DK38" s="109">
        <f t="shared" si="19"/>
        <v>12960</v>
      </c>
      <c r="DL38" s="109">
        <f t="shared" si="19"/>
        <v>12960</v>
      </c>
      <c r="DM38" s="109">
        <f t="shared" si="19"/>
        <v>12960</v>
      </c>
      <c r="DN38" s="109">
        <f t="shared" si="19"/>
        <v>11340</v>
      </c>
    </row>
    <row r="39" spans="1:118" ht="19.5" customHeight="1">
      <c r="A39" s="124" t="s">
        <v>42</v>
      </c>
      <c r="B39" s="109"/>
      <c r="C39" s="109"/>
      <c r="D39" s="109"/>
      <c r="E39" s="109"/>
      <c r="F39" s="109"/>
      <c r="G39" s="109"/>
      <c r="H39" s="109"/>
      <c r="I39" s="109"/>
      <c r="J39" s="109"/>
      <c r="K39" s="109"/>
      <c r="L39" s="109"/>
      <c r="M39" s="109"/>
      <c r="N39" s="109"/>
      <c r="O39" s="238"/>
      <c r="P39" s="238"/>
      <c r="Q39" s="238"/>
      <c r="R39" s="238"/>
      <c r="S39" s="238"/>
      <c r="T39" s="238"/>
      <c r="U39" s="238"/>
      <c r="V39" s="238"/>
      <c r="W39" s="238"/>
      <c r="X39" s="238"/>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c r="CD39" s="109"/>
      <c r="CE39" s="109"/>
      <c r="CF39" s="109"/>
      <c r="CG39" s="109"/>
      <c r="CH39" s="109"/>
      <c r="CI39" s="109"/>
      <c r="CJ39" s="109"/>
      <c r="CK39" s="109"/>
      <c r="CL39" s="109"/>
      <c r="CM39" s="109"/>
      <c r="CN39" s="109"/>
      <c r="CO39" s="109"/>
      <c r="CP39" s="109"/>
      <c r="CQ39" s="109"/>
      <c r="CR39" s="109"/>
      <c r="CS39" s="109"/>
      <c r="CT39" s="109"/>
      <c r="CU39" s="109"/>
      <c r="CV39" s="109"/>
      <c r="CW39" s="109"/>
      <c r="CX39" s="109"/>
      <c r="CY39" s="109"/>
      <c r="CZ39" s="109"/>
      <c r="DA39" s="109"/>
      <c r="DB39" s="109"/>
      <c r="DC39" s="109"/>
      <c r="DD39" s="109"/>
      <c r="DE39" s="109"/>
      <c r="DF39" s="109"/>
      <c r="DG39" s="109"/>
      <c r="DH39" s="109"/>
      <c r="DI39" s="109"/>
      <c r="DJ39" s="109"/>
      <c r="DK39" s="109"/>
      <c r="DL39" s="109"/>
      <c r="DM39" s="109"/>
      <c r="DN39" s="109"/>
    </row>
    <row r="40" spans="1:118">
      <c r="A40" s="64">
        <v>1</v>
      </c>
      <c r="B40" s="109">
        <f t="shared" ref="B40:BI40" si="20">ROUNDUP(B19*0.9,)</f>
        <v>11745</v>
      </c>
      <c r="C40" s="109">
        <f t="shared" si="20"/>
        <v>11745</v>
      </c>
      <c r="D40" s="109">
        <f t="shared" si="20"/>
        <v>11988</v>
      </c>
      <c r="E40" s="109">
        <f t="shared" si="20"/>
        <v>11988</v>
      </c>
      <c r="F40" s="109">
        <f t="shared" si="20"/>
        <v>13689</v>
      </c>
      <c r="G40" s="109">
        <f t="shared" si="20"/>
        <v>13689</v>
      </c>
      <c r="H40" s="109">
        <f t="shared" si="20"/>
        <v>13689</v>
      </c>
      <c r="I40" s="109">
        <f t="shared" si="20"/>
        <v>14742</v>
      </c>
      <c r="J40" s="109">
        <f t="shared" si="20"/>
        <v>14742</v>
      </c>
      <c r="K40" s="109">
        <f t="shared" si="20"/>
        <v>15876</v>
      </c>
      <c r="L40" s="109">
        <f t="shared" si="20"/>
        <v>17982</v>
      </c>
      <c r="M40" s="109">
        <f t="shared" si="20"/>
        <v>16200</v>
      </c>
      <c r="N40" s="109">
        <f t="shared" si="20"/>
        <v>25434</v>
      </c>
      <c r="O40" s="238">
        <f t="shared" si="20"/>
        <v>29322</v>
      </c>
      <c r="P40" s="238">
        <f t="shared" si="20"/>
        <v>35640</v>
      </c>
      <c r="Q40" s="238">
        <f t="shared" si="20"/>
        <v>35640</v>
      </c>
      <c r="R40" s="238">
        <f t="shared" si="20"/>
        <v>34587</v>
      </c>
      <c r="S40" s="238">
        <f t="shared" si="20"/>
        <v>34587</v>
      </c>
      <c r="T40" s="238">
        <f t="shared" si="20"/>
        <v>37665</v>
      </c>
      <c r="U40" s="238">
        <f t="shared" si="20"/>
        <v>37665</v>
      </c>
      <c r="V40" s="238">
        <f t="shared" si="20"/>
        <v>36450</v>
      </c>
      <c r="W40" s="238">
        <f t="shared" si="20"/>
        <v>36450</v>
      </c>
      <c r="X40" s="238">
        <f t="shared" si="20"/>
        <v>33534</v>
      </c>
      <c r="Y40" s="109">
        <f t="shared" si="20"/>
        <v>27095</v>
      </c>
      <c r="Z40" s="109">
        <f t="shared" si="20"/>
        <v>22235</v>
      </c>
      <c r="AA40" s="109">
        <f t="shared" si="20"/>
        <v>21668</v>
      </c>
      <c r="AB40" s="109">
        <f t="shared" si="20"/>
        <v>21668</v>
      </c>
      <c r="AC40" s="109">
        <f t="shared" si="20"/>
        <v>21668</v>
      </c>
      <c r="AD40" s="109">
        <f t="shared" si="20"/>
        <v>21101</v>
      </c>
      <c r="AE40" s="109">
        <f t="shared" si="20"/>
        <v>21101</v>
      </c>
      <c r="AF40" s="109">
        <f t="shared" si="20"/>
        <v>18995</v>
      </c>
      <c r="AG40" s="109">
        <f t="shared" si="20"/>
        <v>18995</v>
      </c>
      <c r="AH40" s="109">
        <f t="shared" si="20"/>
        <v>18995</v>
      </c>
      <c r="AI40" s="109">
        <f t="shared" si="20"/>
        <v>18995</v>
      </c>
      <c r="AJ40" s="109">
        <f t="shared" si="20"/>
        <v>21263</v>
      </c>
      <c r="AK40" s="109">
        <f t="shared" si="20"/>
        <v>21263</v>
      </c>
      <c r="AL40" s="109">
        <f t="shared" si="20"/>
        <v>23450</v>
      </c>
      <c r="AM40" s="109">
        <f t="shared" si="20"/>
        <v>23450</v>
      </c>
      <c r="AN40" s="109">
        <f t="shared" si="20"/>
        <v>25880</v>
      </c>
      <c r="AO40" s="109">
        <f t="shared" si="20"/>
        <v>25880</v>
      </c>
      <c r="AP40" s="109">
        <f t="shared" si="20"/>
        <v>23450</v>
      </c>
      <c r="AQ40" s="109">
        <f t="shared" si="20"/>
        <v>23450</v>
      </c>
      <c r="AR40" s="109">
        <f t="shared" si="20"/>
        <v>24665</v>
      </c>
      <c r="AS40" s="109">
        <f t="shared" si="20"/>
        <v>24665</v>
      </c>
      <c r="AT40" s="109">
        <f t="shared" si="20"/>
        <v>24665</v>
      </c>
      <c r="AU40" s="109">
        <f t="shared" si="20"/>
        <v>24665</v>
      </c>
      <c r="AV40" s="109">
        <f t="shared" si="20"/>
        <v>24665</v>
      </c>
      <c r="AW40" s="109">
        <f t="shared" si="20"/>
        <v>24665</v>
      </c>
      <c r="AX40" s="109">
        <f t="shared" si="20"/>
        <v>25880</v>
      </c>
      <c r="AY40" s="109">
        <f t="shared" si="20"/>
        <v>25880</v>
      </c>
      <c r="AZ40" s="109">
        <f t="shared" si="20"/>
        <v>25880</v>
      </c>
      <c r="BA40" s="109">
        <f t="shared" si="20"/>
        <v>23450</v>
      </c>
      <c r="BB40" s="109">
        <f t="shared" si="20"/>
        <v>23450</v>
      </c>
      <c r="BC40" s="109">
        <f t="shared" si="20"/>
        <v>23450</v>
      </c>
      <c r="BD40" s="109">
        <f t="shared" si="20"/>
        <v>23450</v>
      </c>
      <c r="BE40" s="109">
        <f t="shared" si="20"/>
        <v>23450</v>
      </c>
      <c r="BF40" s="109">
        <f t="shared" si="20"/>
        <v>24665</v>
      </c>
      <c r="BG40" s="109">
        <f t="shared" si="20"/>
        <v>24665</v>
      </c>
      <c r="BH40" s="109">
        <f t="shared" si="20"/>
        <v>24665</v>
      </c>
      <c r="BI40" s="109">
        <f t="shared" si="20"/>
        <v>27095</v>
      </c>
      <c r="BJ40" s="109">
        <f t="shared" ref="BJ40:DN40" si="21">ROUNDUP(BJ19*0.9,)</f>
        <v>27095</v>
      </c>
      <c r="BK40" s="109">
        <f t="shared" si="21"/>
        <v>27095</v>
      </c>
      <c r="BL40" s="109">
        <f t="shared" si="21"/>
        <v>27095</v>
      </c>
      <c r="BM40" s="109">
        <f t="shared" si="21"/>
        <v>27095</v>
      </c>
      <c r="BN40" s="109">
        <f t="shared" si="21"/>
        <v>27095</v>
      </c>
      <c r="BO40" s="109">
        <f t="shared" si="21"/>
        <v>29039</v>
      </c>
      <c r="BP40" s="109">
        <f t="shared" si="21"/>
        <v>29039</v>
      </c>
      <c r="BQ40" s="109">
        <f t="shared" si="21"/>
        <v>32198</v>
      </c>
      <c r="BR40" s="109">
        <f t="shared" si="21"/>
        <v>34223</v>
      </c>
      <c r="BS40" s="109">
        <f t="shared" si="21"/>
        <v>34223</v>
      </c>
      <c r="BT40" s="109">
        <f t="shared" si="21"/>
        <v>34223</v>
      </c>
      <c r="BU40" s="109">
        <f t="shared" si="21"/>
        <v>34223</v>
      </c>
      <c r="BV40" s="109">
        <f t="shared" si="21"/>
        <v>34223</v>
      </c>
      <c r="BW40" s="109">
        <f t="shared" si="21"/>
        <v>27095</v>
      </c>
      <c r="BX40" s="109">
        <f t="shared" si="21"/>
        <v>23450</v>
      </c>
      <c r="BY40" s="109">
        <f t="shared" si="21"/>
        <v>23450</v>
      </c>
      <c r="BZ40" s="109">
        <f t="shared" si="21"/>
        <v>22235</v>
      </c>
      <c r="CA40" s="109">
        <f t="shared" si="21"/>
        <v>22235</v>
      </c>
      <c r="CB40" s="109">
        <f t="shared" si="21"/>
        <v>22235</v>
      </c>
      <c r="CC40" s="109">
        <f t="shared" si="21"/>
        <v>23450</v>
      </c>
      <c r="CD40" s="109">
        <f t="shared" si="21"/>
        <v>23450</v>
      </c>
      <c r="CE40" s="109">
        <f t="shared" si="21"/>
        <v>23450</v>
      </c>
      <c r="CF40" s="109">
        <f t="shared" si="21"/>
        <v>20534</v>
      </c>
      <c r="CG40" s="109">
        <f t="shared" si="21"/>
        <v>16727</v>
      </c>
      <c r="CH40" s="109">
        <f t="shared" si="21"/>
        <v>16727</v>
      </c>
      <c r="CI40" s="109">
        <f t="shared" si="21"/>
        <v>16727</v>
      </c>
      <c r="CJ40" s="109">
        <f t="shared" si="21"/>
        <v>16727</v>
      </c>
      <c r="CK40" s="109">
        <f t="shared" si="21"/>
        <v>16727</v>
      </c>
      <c r="CL40" s="109">
        <f t="shared" si="21"/>
        <v>16727</v>
      </c>
      <c r="CM40" s="109">
        <f t="shared" si="21"/>
        <v>16727</v>
      </c>
      <c r="CN40" s="109">
        <f t="shared" si="21"/>
        <v>16727</v>
      </c>
      <c r="CO40" s="109">
        <f t="shared" si="21"/>
        <v>16727</v>
      </c>
      <c r="CP40" s="109">
        <f t="shared" si="21"/>
        <v>16160</v>
      </c>
      <c r="CQ40" s="109">
        <f t="shared" si="21"/>
        <v>16160</v>
      </c>
      <c r="CR40" s="109">
        <f t="shared" si="21"/>
        <v>16160</v>
      </c>
      <c r="CS40" s="109">
        <f t="shared" si="21"/>
        <v>15593</v>
      </c>
      <c r="CT40" s="109">
        <f t="shared" si="21"/>
        <v>15593</v>
      </c>
      <c r="CU40" s="109">
        <f t="shared" si="21"/>
        <v>15593</v>
      </c>
      <c r="CV40" s="109">
        <f t="shared" si="21"/>
        <v>15593</v>
      </c>
      <c r="CW40" s="109">
        <f t="shared" si="21"/>
        <v>15593</v>
      </c>
      <c r="CX40" s="109">
        <f t="shared" si="21"/>
        <v>15593</v>
      </c>
      <c r="CY40" s="109">
        <f t="shared" si="21"/>
        <v>15593</v>
      </c>
      <c r="CZ40" s="109">
        <f t="shared" si="21"/>
        <v>15026</v>
      </c>
      <c r="DA40" s="109">
        <f t="shared" si="21"/>
        <v>15026</v>
      </c>
      <c r="DB40" s="109">
        <f t="shared" si="21"/>
        <v>15026</v>
      </c>
      <c r="DC40" s="109">
        <f t="shared" si="21"/>
        <v>14459</v>
      </c>
      <c r="DD40" s="109">
        <f t="shared" si="21"/>
        <v>14459</v>
      </c>
      <c r="DE40" s="109">
        <f t="shared" si="21"/>
        <v>14459</v>
      </c>
      <c r="DF40" s="109">
        <f t="shared" si="21"/>
        <v>14459</v>
      </c>
      <c r="DG40" s="109">
        <f t="shared" si="21"/>
        <v>14459</v>
      </c>
      <c r="DH40" s="109">
        <f t="shared" si="21"/>
        <v>14054</v>
      </c>
      <c r="DI40" s="109">
        <f t="shared" si="21"/>
        <v>14054</v>
      </c>
      <c r="DJ40" s="109">
        <f t="shared" si="21"/>
        <v>14054</v>
      </c>
      <c r="DK40" s="109">
        <f t="shared" si="21"/>
        <v>14054</v>
      </c>
      <c r="DL40" s="109">
        <f t="shared" si="21"/>
        <v>14054</v>
      </c>
      <c r="DM40" s="109">
        <f t="shared" si="21"/>
        <v>14054</v>
      </c>
      <c r="DN40" s="109">
        <f t="shared" si="21"/>
        <v>12434</v>
      </c>
    </row>
    <row r="41" spans="1:118">
      <c r="A41" s="64">
        <v>2</v>
      </c>
      <c r="B41" s="109">
        <f t="shared" ref="B41:BI41" si="22">ROUNDUP(B20*0.9,)</f>
        <v>12960</v>
      </c>
      <c r="C41" s="109">
        <f t="shared" si="22"/>
        <v>12960</v>
      </c>
      <c r="D41" s="109">
        <f t="shared" si="22"/>
        <v>13203</v>
      </c>
      <c r="E41" s="109">
        <f t="shared" si="22"/>
        <v>13203</v>
      </c>
      <c r="F41" s="109">
        <f t="shared" si="22"/>
        <v>14904</v>
      </c>
      <c r="G41" s="109">
        <f t="shared" si="22"/>
        <v>14904</v>
      </c>
      <c r="H41" s="109">
        <f t="shared" si="22"/>
        <v>14904</v>
      </c>
      <c r="I41" s="109">
        <f t="shared" si="22"/>
        <v>15957</v>
      </c>
      <c r="J41" s="109">
        <f t="shared" si="22"/>
        <v>15957</v>
      </c>
      <c r="K41" s="109">
        <f t="shared" si="22"/>
        <v>17091</v>
      </c>
      <c r="L41" s="109">
        <f t="shared" si="22"/>
        <v>19197</v>
      </c>
      <c r="M41" s="109">
        <f t="shared" si="22"/>
        <v>17415</v>
      </c>
      <c r="N41" s="109">
        <f t="shared" si="22"/>
        <v>27054</v>
      </c>
      <c r="O41" s="238">
        <f t="shared" si="22"/>
        <v>30942</v>
      </c>
      <c r="P41" s="238">
        <f t="shared" si="22"/>
        <v>37260</v>
      </c>
      <c r="Q41" s="238">
        <f t="shared" si="22"/>
        <v>37260</v>
      </c>
      <c r="R41" s="238">
        <f t="shared" si="22"/>
        <v>36207</v>
      </c>
      <c r="S41" s="238">
        <f t="shared" si="22"/>
        <v>36207</v>
      </c>
      <c r="T41" s="238">
        <f t="shared" si="22"/>
        <v>39285</v>
      </c>
      <c r="U41" s="238">
        <f t="shared" si="22"/>
        <v>39285</v>
      </c>
      <c r="V41" s="238">
        <f t="shared" si="22"/>
        <v>38070</v>
      </c>
      <c r="W41" s="238">
        <f t="shared" si="22"/>
        <v>38070</v>
      </c>
      <c r="X41" s="238">
        <f t="shared" si="22"/>
        <v>35154</v>
      </c>
      <c r="Y41" s="109">
        <f t="shared" si="22"/>
        <v>28593</v>
      </c>
      <c r="Z41" s="109">
        <f t="shared" si="22"/>
        <v>23733</v>
      </c>
      <c r="AA41" s="109">
        <f t="shared" si="22"/>
        <v>23166</v>
      </c>
      <c r="AB41" s="109">
        <f t="shared" si="22"/>
        <v>23166</v>
      </c>
      <c r="AC41" s="109">
        <f t="shared" si="22"/>
        <v>23166</v>
      </c>
      <c r="AD41" s="109">
        <f t="shared" si="22"/>
        <v>22599</v>
      </c>
      <c r="AE41" s="109">
        <f t="shared" si="22"/>
        <v>22599</v>
      </c>
      <c r="AF41" s="109">
        <f t="shared" si="22"/>
        <v>20493</v>
      </c>
      <c r="AG41" s="109">
        <f t="shared" si="22"/>
        <v>20493</v>
      </c>
      <c r="AH41" s="109">
        <f t="shared" si="22"/>
        <v>20493</v>
      </c>
      <c r="AI41" s="109">
        <f t="shared" si="22"/>
        <v>20493</v>
      </c>
      <c r="AJ41" s="109">
        <f t="shared" si="22"/>
        <v>22761</v>
      </c>
      <c r="AK41" s="109">
        <f t="shared" si="22"/>
        <v>22761</v>
      </c>
      <c r="AL41" s="109">
        <f t="shared" si="22"/>
        <v>24948</v>
      </c>
      <c r="AM41" s="109">
        <f t="shared" si="22"/>
        <v>24948</v>
      </c>
      <c r="AN41" s="109">
        <f t="shared" si="22"/>
        <v>27378</v>
      </c>
      <c r="AO41" s="109">
        <f t="shared" si="22"/>
        <v>27378</v>
      </c>
      <c r="AP41" s="109">
        <f t="shared" si="22"/>
        <v>24948</v>
      </c>
      <c r="AQ41" s="109">
        <f t="shared" si="22"/>
        <v>24948</v>
      </c>
      <c r="AR41" s="109">
        <f t="shared" si="22"/>
        <v>26163</v>
      </c>
      <c r="AS41" s="109">
        <f t="shared" si="22"/>
        <v>26163</v>
      </c>
      <c r="AT41" s="109">
        <f t="shared" si="22"/>
        <v>26163</v>
      </c>
      <c r="AU41" s="109">
        <f t="shared" si="22"/>
        <v>26163</v>
      </c>
      <c r="AV41" s="109">
        <f t="shared" si="22"/>
        <v>26163</v>
      </c>
      <c r="AW41" s="109">
        <f t="shared" si="22"/>
        <v>26163</v>
      </c>
      <c r="AX41" s="109">
        <f t="shared" si="22"/>
        <v>27378</v>
      </c>
      <c r="AY41" s="109">
        <f t="shared" si="22"/>
        <v>27378</v>
      </c>
      <c r="AZ41" s="109">
        <f t="shared" si="22"/>
        <v>27378</v>
      </c>
      <c r="BA41" s="109">
        <f t="shared" si="22"/>
        <v>24948</v>
      </c>
      <c r="BB41" s="109">
        <f t="shared" si="22"/>
        <v>24948</v>
      </c>
      <c r="BC41" s="109">
        <f t="shared" si="22"/>
        <v>24948</v>
      </c>
      <c r="BD41" s="109">
        <f t="shared" si="22"/>
        <v>24948</v>
      </c>
      <c r="BE41" s="109">
        <f t="shared" si="22"/>
        <v>24948</v>
      </c>
      <c r="BF41" s="109">
        <f t="shared" si="22"/>
        <v>26163</v>
      </c>
      <c r="BG41" s="109">
        <f t="shared" si="22"/>
        <v>26163</v>
      </c>
      <c r="BH41" s="109">
        <f t="shared" si="22"/>
        <v>26163</v>
      </c>
      <c r="BI41" s="109">
        <f t="shared" si="22"/>
        <v>28593</v>
      </c>
      <c r="BJ41" s="109">
        <f t="shared" ref="BJ41:DN41" si="23">ROUNDUP(BJ20*0.9,)</f>
        <v>28593</v>
      </c>
      <c r="BK41" s="109">
        <f t="shared" si="23"/>
        <v>28593</v>
      </c>
      <c r="BL41" s="109">
        <f t="shared" si="23"/>
        <v>28593</v>
      </c>
      <c r="BM41" s="109">
        <f t="shared" si="23"/>
        <v>28593</v>
      </c>
      <c r="BN41" s="109">
        <f t="shared" si="23"/>
        <v>28593</v>
      </c>
      <c r="BO41" s="109">
        <f t="shared" si="23"/>
        <v>30537</v>
      </c>
      <c r="BP41" s="109">
        <f t="shared" si="23"/>
        <v>30537</v>
      </c>
      <c r="BQ41" s="109">
        <f t="shared" si="23"/>
        <v>33696</v>
      </c>
      <c r="BR41" s="109">
        <f t="shared" si="23"/>
        <v>35721</v>
      </c>
      <c r="BS41" s="109">
        <f t="shared" si="23"/>
        <v>35721</v>
      </c>
      <c r="BT41" s="109">
        <f t="shared" si="23"/>
        <v>35721</v>
      </c>
      <c r="BU41" s="109">
        <f t="shared" si="23"/>
        <v>35721</v>
      </c>
      <c r="BV41" s="109">
        <f t="shared" si="23"/>
        <v>35721</v>
      </c>
      <c r="BW41" s="109">
        <f t="shared" si="23"/>
        <v>28593</v>
      </c>
      <c r="BX41" s="109">
        <f t="shared" si="23"/>
        <v>24948</v>
      </c>
      <c r="BY41" s="109">
        <f t="shared" si="23"/>
        <v>24948</v>
      </c>
      <c r="BZ41" s="109">
        <f t="shared" si="23"/>
        <v>23733</v>
      </c>
      <c r="CA41" s="109">
        <f t="shared" si="23"/>
        <v>23733</v>
      </c>
      <c r="CB41" s="109">
        <f t="shared" si="23"/>
        <v>23733</v>
      </c>
      <c r="CC41" s="109">
        <f t="shared" si="23"/>
        <v>24948</v>
      </c>
      <c r="CD41" s="109">
        <f t="shared" si="23"/>
        <v>24948</v>
      </c>
      <c r="CE41" s="109">
        <f t="shared" si="23"/>
        <v>24948</v>
      </c>
      <c r="CF41" s="109">
        <f t="shared" si="23"/>
        <v>22032</v>
      </c>
      <c r="CG41" s="109">
        <f t="shared" si="23"/>
        <v>18225</v>
      </c>
      <c r="CH41" s="109">
        <f t="shared" si="23"/>
        <v>18225</v>
      </c>
      <c r="CI41" s="109">
        <f t="shared" si="23"/>
        <v>18225</v>
      </c>
      <c r="CJ41" s="109">
        <f t="shared" si="23"/>
        <v>18225</v>
      </c>
      <c r="CK41" s="109">
        <f t="shared" si="23"/>
        <v>18225</v>
      </c>
      <c r="CL41" s="109">
        <f t="shared" si="23"/>
        <v>18225</v>
      </c>
      <c r="CM41" s="109">
        <f t="shared" si="23"/>
        <v>18225</v>
      </c>
      <c r="CN41" s="109">
        <f t="shared" si="23"/>
        <v>18225</v>
      </c>
      <c r="CO41" s="109">
        <f t="shared" si="23"/>
        <v>18225</v>
      </c>
      <c r="CP41" s="109">
        <f t="shared" si="23"/>
        <v>17658</v>
      </c>
      <c r="CQ41" s="109">
        <f t="shared" si="23"/>
        <v>17658</v>
      </c>
      <c r="CR41" s="109">
        <f t="shared" si="23"/>
        <v>17658</v>
      </c>
      <c r="CS41" s="109">
        <f t="shared" si="23"/>
        <v>17091</v>
      </c>
      <c r="CT41" s="109">
        <f t="shared" si="23"/>
        <v>17091</v>
      </c>
      <c r="CU41" s="109">
        <f t="shared" si="23"/>
        <v>17091</v>
      </c>
      <c r="CV41" s="109">
        <f t="shared" si="23"/>
        <v>17091</v>
      </c>
      <c r="CW41" s="109">
        <f t="shared" si="23"/>
        <v>17091</v>
      </c>
      <c r="CX41" s="109">
        <f t="shared" si="23"/>
        <v>17091</v>
      </c>
      <c r="CY41" s="109">
        <f t="shared" si="23"/>
        <v>17091</v>
      </c>
      <c r="CZ41" s="109">
        <f t="shared" si="23"/>
        <v>16524</v>
      </c>
      <c r="DA41" s="109">
        <f t="shared" si="23"/>
        <v>16524</v>
      </c>
      <c r="DB41" s="109">
        <f t="shared" si="23"/>
        <v>16524</v>
      </c>
      <c r="DC41" s="109">
        <f t="shared" si="23"/>
        <v>15795</v>
      </c>
      <c r="DD41" s="109">
        <f t="shared" si="23"/>
        <v>15795</v>
      </c>
      <c r="DE41" s="109">
        <f t="shared" si="23"/>
        <v>15795</v>
      </c>
      <c r="DF41" s="109">
        <f t="shared" si="23"/>
        <v>15795</v>
      </c>
      <c r="DG41" s="109">
        <f t="shared" si="23"/>
        <v>15795</v>
      </c>
      <c r="DH41" s="109">
        <f t="shared" si="23"/>
        <v>15390</v>
      </c>
      <c r="DI41" s="109">
        <f t="shared" si="23"/>
        <v>15390</v>
      </c>
      <c r="DJ41" s="109">
        <f t="shared" si="23"/>
        <v>15390</v>
      </c>
      <c r="DK41" s="109">
        <f t="shared" si="23"/>
        <v>15390</v>
      </c>
      <c r="DL41" s="109">
        <f t="shared" si="23"/>
        <v>15390</v>
      </c>
      <c r="DM41" s="109">
        <f t="shared" si="23"/>
        <v>15390</v>
      </c>
      <c r="DN41" s="109">
        <f t="shared" si="23"/>
        <v>13770</v>
      </c>
    </row>
    <row r="42" spans="1:118" ht="19.5" customHeight="1">
      <c r="A42" s="16" t="s">
        <v>9</v>
      </c>
      <c r="B42" s="109"/>
      <c r="C42" s="109"/>
      <c r="D42" s="109"/>
      <c r="E42" s="109"/>
      <c r="F42" s="109"/>
      <c r="G42" s="109"/>
      <c r="H42" s="109"/>
      <c r="I42" s="109"/>
      <c r="J42" s="109"/>
      <c r="K42" s="109"/>
      <c r="L42" s="109"/>
      <c r="M42" s="109"/>
      <c r="N42" s="109"/>
      <c r="O42" s="238"/>
      <c r="P42" s="238"/>
      <c r="Q42" s="238"/>
      <c r="R42" s="238"/>
      <c r="S42" s="238"/>
      <c r="T42" s="238"/>
      <c r="U42" s="238"/>
      <c r="V42" s="238"/>
      <c r="W42" s="238"/>
      <c r="X42" s="238"/>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c r="CZ42" s="109"/>
      <c r="DA42" s="109"/>
      <c r="DB42" s="109"/>
      <c r="DC42" s="109"/>
      <c r="DD42" s="109"/>
      <c r="DE42" s="109"/>
      <c r="DF42" s="109"/>
      <c r="DG42" s="109"/>
      <c r="DH42" s="109"/>
      <c r="DI42" s="109"/>
      <c r="DJ42" s="109"/>
      <c r="DK42" s="109"/>
      <c r="DL42" s="109"/>
      <c r="DM42" s="109"/>
      <c r="DN42" s="109"/>
    </row>
    <row r="43" spans="1:118">
      <c r="A43" s="17" t="s">
        <v>10</v>
      </c>
      <c r="B43" s="109">
        <f t="shared" ref="B43:BI43" si="24">ROUNDUP(B22*0.9,)</f>
        <v>43335</v>
      </c>
      <c r="C43" s="109">
        <f t="shared" si="24"/>
        <v>43335</v>
      </c>
      <c r="D43" s="109">
        <f t="shared" si="24"/>
        <v>43578</v>
      </c>
      <c r="E43" s="109">
        <f t="shared" si="24"/>
        <v>43578</v>
      </c>
      <c r="F43" s="109">
        <f t="shared" si="24"/>
        <v>45279</v>
      </c>
      <c r="G43" s="109">
        <f t="shared" si="24"/>
        <v>45279</v>
      </c>
      <c r="H43" s="109">
        <f t="shared" si="24"/>
        <v>45279</v>
      </c>
      <c r="I43" s="109">
        <f t="shared" si="24"/>
        <v>46332</v>
      </c>
      <c r="J43" s="109">
        <f t="shared" si="24"/>
        <v>46332</v>
      </c>
      <c r="K43" s="109">
        <f t="shared" si="24"/>
        <v>47466</v>
      </c>
      <c r="L43" s="109">
        <f t="shared" si="24"/>
        <v>49572</v>
      </c>
      <c r="M43" s="109">
        <f t="shared" si="24"/>
        <v>47790</v>
      </c>
      <c r="N43" s="109">
        <f t="shared" si="24"/>
        <v>93879</v>
      </c>
      <c r="O43" s="238">
        <f t="shared" si="24"/>
        <v>97767</v>
      </c>
      <c r="P43" s="238">
        <f t="shared" si="24"/>
        <v>104085</v>
      </c>
      <c r="Q43" s="238">
        <f t="shared" si="24"/>
        <v>104085</v>
      </c>
      <c r="R43" s="238">
        <f t="shared" si="24"/>
        <v>103032</v>
      </c>
      <c r="S43" s="238">
        <f t="shared" si="24"/>
        <v>103032</v>
      </c>
      <c r="T43" s="238">
        <f t="shared" si="24"/>
        <v>106110</v>
      </c>
      <c r="U43" s="238">
        <f t="shared" si="24"/>
        <v>106110</v>
      </c>
      <c r="V43" s="238">
        <f t="shared" si="24"/>
        <v>104895</v>
      </c>
      <c r="W43" s="238">
        <f t="shared" si="24"/>
        <v>104895</v>
      </c>
      <c r="X43" s="238">
        <f t="shared" si="24"/>
        <v>101979</v>
      </c>
      <c r="Y43" s="109">
        <f t="shared" si="24"/>
        <v>71645</v>
      </c>
      <c r="Z43" s="109">
        <f t="shared" si="24"/>
        <v>66785</v>
      </c>
      <c r="AA43" s="109">
        <f t="shared" si="24"/>
        <v>66218</v>
      </c>
      <c r="AB43" s="109">
        <f t="shared" si="24"/>
        <v>66218</v>
      </c>
      <c r="AC43" s="109">
        <f t="shared" si="24"/>
        <v>66218</v>
      </c>
      <c r="AD43" s="109">
        <f t="shared" si="24"/>
        <v>65651</v>
      </c>
      <c r="AE43" s="109">
        <f t="shared" si="24"/>
        <v>65651</v>
      </c>
      <c r="AF43" s="109">
        <f t="shared" si="24"/>
        <v>63545</v>
      </c>
      <c r="AG43" s="109">
        <f t="shared" si="24"/>
        <v>63545</v>
      </c>
      <c r="AH43" s="109">
        <f t="shared" si="24"/>
        <v>63545</v>
      </c>
      <c r="AI43" s="109">
        <f t="shared" si="24"/>
        <v>63545</v>
      </c>
      <c r="AJ43" s="109">
        <f t="shared" si="24"/>
        <v>65813</v>
      </c>
      <c r="AK43" s="109">
        <f t="shared" si="24"/>
        <v>65813</v>
      </c>
      <c r="AL43" s="109">
        <f t="shared" si="24"/>
        <v>68000</v>
      </c>
      <c r="AM43" s="109">
        <f t="shared" si="24"/>
        <v>68000</v>
      </c>
      <c r="AN43" s="109">
        <f t="shared" si="24"/>
        <v>70430</v>
      </c>
      <c r="AO43" s="109">
        <f t="shared" si="24"/>
        <v>70430</v>
      </c>
      <c r="AP43" s="109">
        <f t="shared" si="24"/>
        <v>68000</v>
      </c>
      <c r="AQ43" s="109">
        <f t="shared" si="24"/>
        <v>68000</v>
      </c>
      <c r="AR43" s="109">
        <f t="shared" si="24"/>
        <v>69215</v>
      </c>
      <c r="AS43" s="109">
        <f t="shared" si="24"/>
        <v>69215</v>
      </c>
      <c r="AT43" s="109">
        <f t="shared" si="24"/>
        <v>69215</v>
      </c>
      <c r="AU43" s="109">
        <f t="shared" si="24"/>
        <v>69215</v>
      </c>
      <c r="AV43" s="109">
        <f t="shared" si="24"/>
        <v>69215</v>
      </c>
      <c r="AW43" s="109">
        <f t="shared" si="24"/>
        <v>69215</v>
      </c>
      <c r="AX43" s="109">
        <f t="shared" si="24"/>
        <v>70430</v>
      </c>
      <c r="AY43" s="109">
        <f t="shared" si="24"/>
        <v>70430</v>
      </c>
      <c r="AZ43" s="109">
        <f t="shared" si="24"/>
        <v>70430</v>
      </c>
      <c r="BA43" s="109">
        <f t="shared" si="24"/>
        <v>68000</v>
      </c>
      <c r="BB43" s="109">
        <f t="shared" si="24"/>
        <v>68000</v>
      </c>
      <c r="BC43" s="109">
        <f t="shared" si="24"/>
        <v>68000</v>
      </c>
      <c r="BD43" s="109">
        <f t="shared" si="24"/>
        <v>68000</v>
      </c>
      <c r="BE43" s="109">
        <f t="shared" si="24"/>
        <v>68000</v>
      </c>
      <c r="BF43" s="109">
        <f t="shared" si="24"/>
        <v>69215</v>
      </c>
      <c r="BG43" s="109">
        <f t="shared" si="24"/>
        <v>69215</v>
      </c>
      <c r="BH43" s="109">
        <f t="shared" si="24"/>
        <v>69215</v>
      </c>
      <c r="BI43" s="109">
        <f t="shared" si="24"/>
        <v>71645</v>
      </c>
      <c r="BJ43" s="109">
        <f t="shared" ref="BJ43:DN43" si="25">ROUNDUP(BJ22*0.9,)</f>
        <v>71645</v>
      </c>
      <c r="BK43" s="109">
        <f t="shared" si="25"/>
        <v>71645</v>
      </c>
      <c r="BL43" s="109">
        <f t="shared" si="25"/>
        <v>71645</v>
      </c>
      <c r="BM43" s="109">
        <f t="shared" si="25"/>
        <v>71645</v>
      </c>
      <c r="BN43" s="109">
        <f t="shared" si="25"/>
        <v>71645</v>
      </c>
      <c r="BO43" s="109">
        <f t="shared" si="25"/>
        <v>73589</v>
      </c>
      <c r="BP43" s="109">
        <f t="shared" si="25"/>
        <v>73589</v>
      </c>
      <c r="BQ43" s="109">
        <f t="shared" si="25"/>
        <v>76748</v>
      </c>
      <c r="BR43" s="109">
        <f t="shared" si="25"/>
        <v>78773</v>
      </c>
      <c r="BS43" s="109">
        <f t="shared" si="25"/>
        <v>78773</v>
      </c>
      <c r="BT43" s="109">
        <f t="shared" si="25"/>
        <v>78773</v>
      </c>
      <c r="BU43" s="109">
        <f t="shared" si="25"/>
        <v>78773</v>
      </c>
      <c r="BV43" s="109">
        <f t="shared" si="25"/>
        <v>78773</v>
      </c>
      <c r="BW43" s="109">
        <f t="shared" si="25"/>
        <v>71645</v>
      </c>
      <c r="BX43" s="109">
        <f t="shared" si="25"/>
        <v>68000</v>
      </c>
      <c r="BY43" s="109">
        <f t="shared" si="25"/>
        <v>68000</v>
      </c>
      <c r="BZ43" s="109">
        <f t="shared" si="25"/>
        <v>66785</v>
      </c>
      <c r="CA43" s="109">
        <f t="shared" si="25"/>
        <v>66785</v>
      </c>
      <c r="CB43" s="109">
        <f t="shared" si="25"/>
        <v>66785</v>
      </c>
      <c r="CC43" s="109">
        <f t="shared" si="25"/>
        <v>68000</v>
      </c>
      <c r="CD43" s="109">
        <f t="shared" si="25"/>
        <v>68000</v>
      </c>
      <c r="CE43" s="109">
        <f t="shared" si="25"/>
        <v>68000</v>
      </c>
      <c r="CF43" s="109">
        <f t="shared" si="25"/>
        <v>65084</v>
      </c>
      <c r="CG43" s="109">
        <f t="shared" si="25"/>
        <v>54392</v>
      </c>
      <c r="CH43" s="109">
        <f t="shared" si="25"/>
        <v>54392</v>
      </c>
      <c r="CI43" s="109">
        <f t="shared" si="25"/>
        <v>54392</v>
      </c>
      <c r="CJ43" s="109">
        <f t="shared" si="25"/>
        <v>54392</v>
      </c>
      <c r="CK43" s="109">
        <f t="shared" si="25"/>
        <v>54392</v>
      </c>
      <c r="CL43" s="109">
        <f t="shared" si="25"/>
        <v>54392</v>
      </c>
      <c r="CM43" s="109">
        <f t="shared" si="25"/>
        <v>54392</v>
      </c>
      <c r="CN43" s="109">
        <f t="shared" si="25"/>
        <v>54392</v>
      </c>
      <c r="CO43" s="109">
        <f t="shared" si="25"/>
        <v>54392</v>
      </c>
      <c r="CP43" s="109">
        <f t="shared" si="25"/>
        <v>53825</v>
      </c>
      <c r="CQ43" s="109">
        <f t="shared" si="25"/>
        <v>53825</v>
      </c>
      <c r="CR43" s="109">
        <f t="shared" si="25"/>
        <v>53825</v>
      </c>
      <c r="CS43" s="109">
        <f t="shared" si="25"/>
        <v>53258</v>
      </c>
      <c r="CT43" s="109">
        <f t="shared" si="25"/>
        <v>53258</v>
      </c>
      <c r="CU43" s="109">
        <f t="shared" si="25"/>
        <v>53258</v>
      </c>
      <c r="CV43" s="109">
        <f t="shared" si="25"/>
        <v>53258</v>
      </c>
      <c r="CW43" s="109">
        <f t="shared" si="25"/>
        <v>53258</v>
      </c>
      <c r="CX43" s="109">
        <f t="shared" si="25"/>
        <v>53258</v>
      </c>
      <c r="CY43" s="109">
        <f t="shared" si="25"/>
        <v>53258</v>
      </c>
      <c r="CZ43" s="109">
        <f t="shared" si="25"/>
        <v>52691</v>
      </c>
      <c r="DA43" s="109">
        <f t="shared" si="25"/>
        <v>52691</v>
      </c>
      <c r="DB43" s="109">
        <f t="shared" si="25"/>
        <v>52691</v>
      </c>
      <c r="DC43" s="109">
        <f t="shared" si="25"/>
        <v>48074</v>
      </c>
      <c r="DD43" s="109">
        <f t="shared" si="25"/>
        <v>48074</v>
      </c>
      <c r="DE43" s="109">
        <f t="shared" si="25"/>
        <v>48074</v>
      </c>
      <c r="DF43" s="109">
        <f t="shared" si="25"/>
        <v>48074</v>
      </c>
      <c r="DG43" s="109">
        <f t="shared" si="25"/>
        <v>48074</v>
      </c>
      <c r="DH43" s="109">
        <f t="shared" si="25"/>
        <v>47669</v>
      </c>
      <c r="DI43" s="109">
        <f t="shared" si="25"/>
        <v>47669</v>
      </c>
      <c r="DJ43" s="109">
        <f t="shared" si="25"/>
        <v>47669</v>
      </c>
      <c r="DK43" s="109">
        <f t="shared" si="25"/>
        <v>47669</v>
      </c>
      <c r="DL43" s="109">
        <f t="shared" si="25"/>
        <v>47669</v>
      </c>
      <c r="DM43" s="109">
        <f t="shared" si="25"/>
        <v>47669</v>
      </c>
      <c r="DN43" s="109">
        <f t="shared" si="25"/>
        <v>46049</v>
      </c>
    </row>
    <row r="45" spans="1:118" customFormat="1" ht="173.25">
      <c r="A45" s="223" t="s">
        <v>33</v>
      </c>
      <c r="D45" s="224"/>
      <c r="E45" s="224"/>
      <c r="F45" s="224"/>
      <c r="G45" s="224"/>
      <c r="H45" s="224"/>
      <c r="I45" s="224"/>
      <c r="J45" s="224"/>
      <c r="O45" s="224"/>
      <c r="P45" s="224"/>
      <c r="Q45" s="224"/>
      <c r="R45" s="224"/>
      <c r="S45" s="224"/>
      <c r="T45" s="224"/>
      <c r="U45" s="224"/>
      <c r="V45" s="224"/>
      <c r="W45" s="224"/>
      <c r="X45" s="224"/>
    </row>
    <row r="46" spans="1:118" s="65" customFormat="1" ht="15.75">
      <c r="A46" s="239"/>
      <c r="D46" s="236"/>
      <c r="E46" s="236"/>
      <c r="F46" s="236"/>
      <c r="G46" s="236"/>
      <c r="H46" s="236"/>
      <c r="I46" s="236"/>
      <c r="J46" s="236"/>
      <c r="O46" s="236"/>
      <c r="P46" s="236"/>
      <c r="Q46" s="236"/>
      <c r="R46" s="236"/>
      <c r="S46" s="236"/>
      <c r="T46" s="236"/>
      <c r="U46" s="236"/>
      <c r="V46" s="236"/>
      <c r="W46" s="236"/>
      <c r="X46" s="236"/>
    </row>
    <row r="47" spans="1:118">
      <c r="A47" s="132" t="s">
        <v>13</v>
      </c>
    </row>
    <row r="48" spans="1:118">
      <c r="A48" s="225" t="s">
        <v>34</v>
      </c>
    </row>
    <row r="49" spans="1:1">
      <c r="A49" s="226" t="s">
        <v>14</v>
      </c>
    </row>
    <row r="50" spans="1:1">
      <c r="A50" s="226" t="s">
        <v>15</v>
      </c>
    </row>
    <row r="51" spans="1:1">
      <c r="A51" s="227" t="s">
        <v>16</v>
      </c>
    </row>
    <row r="52" spans="1:1">
      <c r="A52" s="19" t="s">
        <v>17</v>
      </c>
    </row>
    <row r="53" spans="1:1">
      <c r="A53" s="228" t="s">
        <v>35</v>
      </c>
    </row>
    <row r="54" spans="1:1" ht="24.75">
      <c r="A54" s="136" t="s">
        <v>36</v>
      </c>
    </row>
    <row r="55" spans="1:1">
      <c r="A55" s="175"/>
    </row>
    <row r="56" spans="1:1">
      <c r="A56" s="229" t="s">
        <v>27</v>
      </c>
    </row>
    <row r="57" spans="1:1">
      <c r="A57" s="230" t="s">
        <v>37</v>
      </c>
    </row>
    <row r="58" spans="1:1" ht="24">
      <c r="A58" s="231" t="s">
        <v>38</v>
      </c>
    </row>
    <row r="59" spans="1:1">
      <c r="A59" s="232" t="s">
        <v>39</v>
      </c>
    </row>
    <row r="60" spans="1:1">
      <c r="A60" s="240"/>
    </row>
    <row r="61" spans="1:1">
      <c r="A61" s="233" t="s">
        <v>18</v>
      </c>
    </row>
    <row r="62" spans="1:1" ht="60">
      <c r="A62" s="234" t="s">
        <v>40</v>
      </c>
    </row>
    <row r="63" spans="1:1">
      <c r="A63" s="235" t="s">
        <v>18</v>
      </c>
    </row>
    <row r="64" spans="1:1" ht="60">
      <c r="A64" s="52" t="s">
        <v>40</v>
      </c>
    </row>
  </sheetData>
  <mergeCells count="1">
    <mergeCell ref="A24:A25"/>
  </mergeCells>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B55"/>
  <sheetViews>
    <sheetView topLeftCell="A10" zoomScale="110" zoomScaleNormal="110" workbookViewId="0">
      <selection activeCell="A43" sqref="A43"/>
    </sheetView>
  </sheetViews>
  <sheetFormatPr defaultColWidth="9.140625" defaultRowHeight="12"/>
  <cols>
    <col min="1" max="1" width="91.5703125" style="2" customWidth="1"/>
    <col min="2" max="16384" width="9.140625" style="2"/>
  </cols>
  <sheetData>
    <row r="1" spans="1:54" ht="12" customHeight="1">
      <c r="A1" s="3" t="s">
        <v>0</v>
      </c>
    </row>
    <row r="2" spans="1:54" ht="12" customHeight="1">
      <c r="A2" s="4" t="s">
        <v>149</v>
      </c>
    </row>
    <row r="3" spans="1:54" ht="10.35" customHeight="1">
      <c r="A3" s="5"/>
    </row>
    <row r="4" spans="1:54" ht="11.45" customHeight="1">
      <c r="A4" s="6" t="s">
        <v>2</v>
      </c>
    </row>
    <row r="5" spans="1:54" s="1" customFormat="1" ht="33.75" customHeight="1">
      <c r="A5" s="7" t="s">
        <v>3</v>
      </c>
      <c r="B5" s="104">
        <v>44742</v>
      </c>
      <c r="C5" s="104">
        <v>44743</v>
      </c>
      <c r="D5" s="104">
        <v>44753</v>
      </c>
      <c r="E5" s="104">
        <v>44757</v>
      </c>
      <c r="F5" s="104">
        <v>44760</v>
      </c>
      <c r="G5" s="104">
        <v>44764</v>
      </c>
      <c r="H5" s="104">
        <v>44767</v>
      </c>
      <c r="I5" s="104">
        <v>44771</v>
      </c>
      <c r="J5" s="104">
        <v>44774</v>
      </c>
      <c r="K5" s="104">
        <v>44778</v>
      </c>
      <c r="L5" s="104">
        <v>44781</v>
      </c>
      <c r="M5" s="104">
        <v>44785</v>
      </c>
      <c r="N5" s="104">
        <v>44788</v>
      </c>
      <c r="O5" s="104">
        <v>44792</v>
      </c>
      <c r="P5" s="104">
        <v>44795</v>
      </c>
      <c r="Q5" s="104">
        <v>44799</v>
      </c>
      <c r="R5" s="104">
        <v>44802</v>
      </c>
      <c r="S5" s="104">
        <v>44805</v>
      </c>
      <c r="T5" s="104">
        <v>44806</v>
      </c>
      <c r="U5" s="104">
        <v>44809</v>
      </c>
      <c r="V5" s="104">
        <v>44813</v>
      </c>
      <c r="W5" s="104">
        <v>44816</v>
      </c>
      <c r="X5" s="104">
        <v>44820</v>
      </c>
      <c r="Y5" s="104">
        <v>44823</v>
      </c>
      <c r="Z5" s="104">
        <v>44827</v>
      </c>
      <c r="AA5" s="104">
        <v>44831</v>
      </c>
      <c r="AB5" s="104">
        <v>44834</v>
      </c>
      <c r="AC5" s="104">
        <v>44835</v>
      </c>
      <c r="AD5" s="104">
        <v>44837</v>
      </c>
      <c r="AE5" s="104">
        <v>44841</v>
      </c>
      <c r="AF5" s="104">
        <v>44844</v>
      </c>
      <c r="AG5" s="104">
        <v>44848</v>
      </c>
      <c r="AH5" s="104">
        <v>44851</v>
      </c>
      <c r="AI5" s="104">
        <v>44855</v>
      </c>
      <c r="AJ5" s="104">
        <v>44858</v>
      </c>
      <c r="AK5" s="104">
        <v>44862</v>
      </c>
      <c r="AL5" s="104">
        <v>44865</v>
      </c>
      <c r="AM5" s="104">
        <v>44866</v>
      </c>
      <c r="AN5" s="104">
        <v>44872</v>
      </c>
      <c r="AO5" s="104">
        <v>44876</v>
      </c>
      <c r="AP5" s="104">
        <v>44879</v>
      </c>
      <c r="AQ5" s="104">
        <v>44883</v>
      </c>
      <c r="AR5" s="104">
        <v>44886</v>
      </c>
      <c r="AS5" s="104">
        <v>44890</v>
      </c>
      <c r="AT5" s="104">
        <v>44893</v>
      </c>
      <c r="AU5" s="104">
        <v>44896</v>
      </c>
      <c r="AV5" s="104">
        <v>44897</v>
      </c>
      <c r="AW5" s="104">
        <v>44900</v>
      </c>
      <c r="AX5" s="104">
        <v>44904</v>
      </c>
      <c r="AY5" s="104">
        <v>44907</v>
      </c>
      <c r="AZ5" s="104">
        <v>44911</v>
      </c>
      <c r="BA5" s="104">
        <v>44914</v>
      </c>
      <c r="BB5" s="104">
        <v>44918</v>
      </c>
    </row>
    <row r="6" spans="1:54">
      <c r="A6" s="7"/>
      <c r="B6" s="104">
        <v>44742</v>
      </c>
      <c r="C6" s="104">
        <v>44752</v>
      </c>
      <c r="D6" s="104">
        <v>44756</v>
      </c>
      <c r="E6" s="104">
        <v>44759</v>
      </c>
      <c r="F6" s="104">
        <v>44763</v>
      </c>
      <c r="G6" s="104">
        <v>44766</v>
      </c>
      <c r="H6" s="104">
        <v>44770</v>
      </c>
      <c r="I6" s="104">
        <v>44773</v>
      </c>
      <c r="J6" s="104">
        <v>44777</v>
      </c>
      <c r="K6" s="104">
        <v>44780</v>
      </c>
      <c r="L6" s="104">
        <v>44784</v>
      </c>
      <c r="M6" s="104">
        <v>44787</v>
      </c>
      <c r="N6" s="104">
        <v>44791</v>
      </c>
      <c r="O6" s="104">
        <v>44794</v>
      </c>
      <c r="P6" s="104">
        <v>44798</v>
      </c>
      <c r="Q6" s="104">
        <v>44801</v>
      </c>
      <c r="R6" s="104">
        <v>44804</v>
      </c>
      <c r="S6" s="104">
        <v>44805</v>
      </c>
      <c r="T6" s="104">
        <v>44808</v>
      </c>
      <c r="U6" s="104">
        <v>44812</v>
      </c>
      <c r="V6" s="104">
        <v>44815</v>
      </c>
      <c r="W6" s="104">
        <v>44819</v>
      </c>
      <c r="X6" s="104">
        <v>44822</v>
      </c>
      <c r="Y6" s="104">
        <v>44826</v>
      </c>
      <c r="Z6" s="104">
        <v>44830</v>
      </c>
      <c r="AA6" s="104">
        <v>44833</v>
      </c>
      <c r="AB6" s="104">
        <v>44834</v>
      </c>
      <c r="AC6" s="104">
        <v>44836</v>
      </c>
      <c r="AD6" s="104">
        <v>44840</v>
      </c>
      <c r="AE6" s="104">
        <v>44843</v>
      </c>
      <c r="AF6" s="104">
        <v>44847</v>
      </c>
      <c r="AG6" s="104">
        <v>44850</v>
      </c>
      <c r="AH6" s="104">
        <v>44854</v>
      </c>
      <c r="AI6" s="104">
        <v>44857</v>
      </c>
      <c r="AJ6" s="104">
        <v>44861</v>
      </c>
      <c r="AK6" s="104">
        <v>44864</v>
      </c>
      <c r="AL6" s="104">
        <v>44865</v>
      </c>
      <c r="AM6" s="104">
        <v>44871</v>
      </c>
      <c r="AN6" s="104">
        <v>44875</v>
      </c>
      <c r="AO6" s="104">
        <v>44878</v>
      </c>
      <c r="AP6" s="104">
        <v>44882</v>
      </c>
      <c r="AQ6" s="104">
        <v>44885</v>
      </c>
      <c r="AR6" s="104">
        <v>44889</v>
      </c>
      <c r="AS6" s="104">
        <v>44892</v>
      </c>
      <c r="AT6" s="104">
        <v>44895</v>
      </c>
      <c r="AU6" s="104">
        <v>44896</v>
      </c>
      <c r="AV6" s="104">
        <v>44899</v>
      </c>
      <c r="AW6" s="104">
        <v>44903</v>
      </c>
      <c r="AX6" s="104">
        <v>44906</v>
      </c>
      <c r="AY6" s="104">
        <v>44910</v>
      </c>
      <c r="AZ6" s="104">
        <v>44913</v>
      </c>
      <c r="BA6" s="104">
        <v>44917</v>
      </c>
      <c r="BB6" s="104">
        <v>44924</v>
      </c>
    </row>
    <row r="7" spans="1:54">
      <c r="A7" s="10" t="s">
        <v>4</v>
      </c>
    </row>
    <row r="8" spans="1:54">
      <c r="A8" s="10">
        <v>1</v>
      </c>
      <c r="B8" s="12">
        <v>5220</v>
      </c>
      <c r="C8" s="12">
        <v>8505</v>
      </c>
      <c r="D8" s="12">
        <v>6030</v>
      </c>
      <c r="E8" s="12">
        <v>6030</v>
      </c>
      <c r="F8" s="12">
        <v>6030</v>
      </c>
      <c r="G8" s="12">
        <v>6030</v>
      </c>
      <c r="H8" s="12">
        <v>6030</v>
      </c>
      <c r="I8" s="12">
        <v>6030</v>
      </c>
      <c r="J8" s="12">
        <v>6030</v>
      </c>
      <c r="K8" s="12">
        <v>6030</v>
      </c>
      <c r="L8" s="12">
        <v>6030</v>
      </c>
      <c r="M8" s="12">
        <v>6030</v>
      </c>
      <c r="N8" s="12">
        <v>6030</v>
      </c>
      <c r="O8" s="12">
        <v>6030</v>
      </c>
      <c r="P8" s="12">
        <v>6030</v>
      </c>
      <c r="Q8" s="12">
        <v>6030</v>
      </c>
      <c r="R8" s="12">
        <v>6030</v>
      </c>
      <c r="S8" s="12">
        <v>3510</v>
      </c>
      <c r="T8" s="12">
        <v>3510</v>
      </c>
      <c r="U8" s="12">
        <v>3510</v>
      </c>
      <c r="V8" s="12">
        <v>3510</v>
      </c>
      <c r="W8" s="12">
        <v>3510</v>
      </c>
      <c r="X8" s="12">
        <v>3510</v>
      </c>
      <c r="Y8" s="12">
        <v>3510</v>
      </c>
      <c r="Z8" s="12">
        <v>3510</v>
      </c>
      <c r="AA8" s="12">
        <v>3510</v>
      </c>
      <c r="AB8" s="12">
        <v>3510</v>
      </c>
      <c r="AC8" s="12">
        <v>3510</v>
      </c>
      <c r="AD8" s="12">
        <v>3510</v>
      </c>
      <c r="AE8" s="12">
        <v>3510</v>
      </c>
      <c r="AF8" s="12">
        <v>3510</v>
      </c>
      <c r="AG8" s="12">
        <v>3510</v>
      </c>
      <c r="AH8" s="12">
        <v>3510</v>
      </c>
      <c r="AI8" s="12">
        <v>3510</v>
      </c>
      <c r="AJ8" s="12">
        <v>3510</v>
      </c>
      <c r="AK8" s="12">
        <v>3510</v>
      </c>
      <c r="AL8" s="12">
        <v>3510</v>
      </c>
      <c r="AM8" s="12">
        <v>5220</v>
      </c>
      <c r="AN8" s="12">
        <v>5220</v>
      </c>
      <c r="AO8" s="12">
        <v>5220</v>
      </c>
      <c r="AP8" s="12">
        <v>5220</v>
      </c>
      <c r="AQ8" s="12">
        <v>5220</v>
      </c>
      <c r="AR8" s="12">
        <v>5220</v>
      </c>
      <c r="AS8" s="12">
        <v>5220</v>
      </c>
      <c r="AT8" s="12">
        <v>5220</v>
      </c>
      <c r="AU8" s="12">
        <v>3510</v>
      </c>
      <c r="AV8" s="12">
        <v>3510</v>
      </c>
      <c r="AW8" s="12">
        <v>3510</v>
      </c>
      <c r="AX8" s="12">
        <v>3510</v>
      </c>
      <c r="AY8" s="12">
        <v>3510</v>
      </c>
      <c r="AZ8" s="12">
        <v>7335</v>
      </c>
      <c r="BA8" s="12">
        <v>6435</v>
      </c>
      <c r="BB8" s="12">
        <v>7335</v>
      </c>
    </row>
    <row r="9" spans="1:54">
      <c r="A9" s="10">
        <v>2</v>
      </c>
      <c r="B9" s="12">
        <v>6030</v>
      </c>
      <c r="C9" s="12">
        <v>9315</v>
      </c>
      <c r="D9" s="12">
        <v>6840</v>
      </c>
      <c r="E9" s="12">
        <v>6840</v>
      </c>
      <c r="F9" s="12">
        <v>6840</v>
      </c>
      <c r="G9" s="12">
        <v>6840</v>
      </c>
      <c r="H9" s="12">
        <v>6840</v>
      </c>
      <c r="I9" s="12">
        <v>6840</v>
      </c>
      <c r="J9" s="12">
        <v>6840</v>
      </c>
      <c r="K9" s="12">
        <v>6840</v>
      </c>
      <c r="L9" s="12">
        <v>6840</v>
      </c>
      <c r="M9" s="12">
        <v>6840</v>
      </c>
      <c r="N9" s="12">
        <v>6840</v>
      </c>
      <c r="O9" s="12">
        <v>6840</v>
      </c>
      <c r="P9" s="12">
        <v>6840</v>
      </c>
      <c r="Q9" s="12">
        <v>6840</v>
      </c>
      <c r="R9" s="12">
        <v>6840</v>
      </c>
      <c r="S9" s="12">
        <v>4320</v>
      </c>
      <c r="T9" s="12">
        <v>4320</v>
      </c>
      <c r="U9" s="12">
        <v>4320</v>
      </c>
      <c r="V9" s="12">
        <v>4320</v>
      </c>
      <c r="W9" s="12">
        <v>4320</v>
      </c>
      <c r="X9" s="12">
        <v>4320</v>
      </c>
      <c r="Y9" s="12">
        <v>4320</v>
      </c>
      <c r="Z9" s="12">
        <v>4320</v>
      </c>
      <c r="AA9" s="12">
        <v>4320</v>
      </c>
      <c r="AB9" s="12">
        <v>4320</v>
      </c>
      <c r="AC9" s="12">
        <v>4320</v>
      </c>
      <c r="AD9" s="12">
        <v>4320</v>
      </c>
      <c r="AE9" s="12">
        <v>4320</v>
      </c>
      <c r="AF9" s="12">
        <v>4320</v>
      </c>
      <c r="AG9" s="12">
        <v>4320</v>
      </c>
      <c r="AH9" s="12">
        <v>4320</v>
      </c>
      <c r="AI9" s="12">
        <v>4320</v>
      </c>
      <c r="AJ9" s="12">
        <v>4320</v>
      </c>
      <c r="AK9" s="12">
        <v>4320</v>
      </c>
      <c r="AL9" s="12">
        <v>4320</v>
      </c>
      <c r="AM9" s="12">
        <v>6030</v>
      </c>
      <c r="AN9" s="12">
        <v>6030</v>
      </c>
      <c r="AO9" s="12">
        <v>6030</v>
      </c>
      <c r="AP9" s="12">
        <v>6030</v>
      </c>
      <c r="AQ9" s="12">
        <v>6030</v>
      </c>
      <c r="AR9" s="12">
        <v>6030</v>
      </c>
      <c r="AS9" s="12">
        <v>6030</v>
      </c>
      <c r="AT9" s="12">
        <v>6030</v>
      </c>
      <c r="AU9" s="12">
        <v>4320</v>
      </c>
      <c r="AV9" s="12">
        <v>4320</v>
      </c>
      <c r="AW9" s="12">
        <v>4320</v>
      </c>
      <c r="AX9" s="12">
        <v>4320</v>
      </c>
      <c r="AY9" s="12">
        <v>4320</v>
      </c>
      <c r="AZ9" s="12">
        <v>8145</v>
      </c>
      <c r="BA9" s="12">
        <v>7245</v>
      </c>
      <c r="BB9" s="12">
        <v>8145</v>
      </c>
    </row>
    <row r="10" spans="1:54">
      <c r="A10" s="10" t="s">
        <v>5</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row>
    <row r="11" spans="1:54">
      <c r="A11" s="10">
        <v>1</v>
      </c>
      <c r="B11" s="12">
        <v>5850</v>
      </c>
      <c r="C11" s="12">
        <v>9135</v>
      </c>
      <c r="D11" s="12">
        <v>6660</v>
      </c>
      <c r="E11" s="12">
        <v>6660</v>
      </c>
      <c r="F11" s="12">
        <v>6660</v>
      </c>
      <c r="G11" s="12">
        <v>6660</v>
      </c>
      <c r="H11" s="12">
        <v>6660</v>
      </c>
      <c r="I11" s="12">
        <v>6660</v>
      </c>
      <c r="J11" s="12">
        <v>6660</v>
      </c>
      <c r="K11" s="12">
        <v>6660</v>
      </c>
      <c r="L11" s="12">
        <v>6660</v>
      </c>
      <c r="M11" s="12">
        <v>6660</v>
      </c>
      <c r="N11" s="12">
        <v>6660</v>
      </c>
      <c r="O11" s="12">
        <v>6660</v>
      </c>
      <c r="P11" s="12">
        <v>6660</v>
      </c>
      <c r="Q11" s="12">
        <v>6660</v>
      </c>
      <c r="R11" s="12">
        <v>6660</v>
      </c>
      <c r="S11" s="12">
        <v>4140</v>
      </c>
      <c r="T11" s="12">
        <v>4140</v>
      </c>
      <c r="U11" s="12">
        <v>4140</v>
      </c>
      <c r="V11" s="12">
        <v>4140</v>
      </c>
      <c r="W11" s="12">
        <v>4140</v>
      </c>
      <c r="X11" s="12">
        <v>4140</v>
      </c>
      <c r="Y11" s="12">
        <v>4140</v>
      </c>
      <c r="Z11" s="12">
        <v>4140</v>
      </c>
      <c r="AA11" s="12">
        <v>4140</v>
      </c>
      <c r="AB11" s="12">
        <v>4140</v>
      </c>
      <c r="AC11" s="12">
        <v>4140</v>
      </c>
      <c r="AD11" s="12">
        <v>4140</v>
      </c>
      <c r="AE11" s="12">
        <v>4140</v>
      </c>
      <c r="AF11" s="12">
        <v>4140</v>
      </c>
      <c r="AG11" s="12">
        <v>4140</v>
      </c>
      <c r="AH11" s="12">
        <v>4140</v>
      </c>
      <c r="AI11" s="12">
        <v>4140</v>
      </c>
      <c r="AJ11" s="12">
        <v>4140</v>
      </c>
      <c r="AK11" s="12">
        <v>4140</v>
      </c>
      <c r="AL11" s="12">
        <v>4140</v>
      </c>
      <c r="AM11" s="12">
        <v>5850</v>
      </c>
      <c r="AN11" s="12">
        <v>5850</v>
      </c>
      <c r="AO11" s="12">
        <v>5850</v>
      </c>
      <c r="AP11" s="12">
        <v>5850</v>
      </c>
      <c r="AQ11" s="12">
        <v>5850</v>
      </c>
      <c r="AR11" s="12">
        <v>5850</v>
      </c>
      <c r="AS11" s="12">
        <v>5850</v>
      </c>
      <c r="AT11" s="12">
        <v>5850</v>
      </c>
      <c r="AU11" s="12">
        <v>4140</v>
      </c>
      <c r="AV11" s="12">
        <v>4140</v>
      </c>
      <c r="AW11" s="12">
        <v>4140</v>
      </c>
      <c r="AX11" s="12">
        <v>4140</v>
      </c>
      <c r="AY11" s="12">
        <v>4140</v>
      </c>
      <c r="AZ11" s="12">
        <v>7965</v>
      </c>
      <c r="BA11" s="12">
        <v>7065</v>
      </c>
      <c r="BB11" s="12">
        <v>7965</v>
      </c>
    </row>
    <row r="12" spans="1:54">
      <c r="A12" s="10">
        <v>2</v>
      </c>
      <c r="B12" s="12">
        <v>6660</v>
      </c>
      <c r="C12" s="12">
        <v>9945</v>
      </c>
      <c r="D12" s="12">
        <v>7470</v>
      </c>
      <c r="E12" s="12">
        <v>7470</v>
      </c>
      <c r="F12" s="12">
        <v>7470</v>
      </c>
      <c r="G12" s="12">
        <v>7470</v>
      </c>
      <c r="H12" s="12">
        <v>7470</v>
      </c>
      <c r="I12" s="12">
        <v>7470</v>
      </c>
      <c r="J12" s="12">
        <v>7470</v>
      </c>
      <c r="K12" s="12">
        <v>7470</v>
      </c>
      <c r="L12" s="12">
        <v>7470</v>
      </c>
      <c r="M12" s="12">
        <v>7470</v>
      </c>
      <c r="N12" s="12">
        <v>7470</v>
      </c>
      <c r="O12" s="12">
        <v>7470</v>
      </c>
      <c r="P12" s="12">
        <v>7470</v>
      </c>
      <c r="Q12" s="12">
        <v>7470</v>
      </c>
      <c r="R12" s="12">
        <v>7470</v>
      </c>
      <c r="S12" s="12">
        <v>4950</v>
      </c>
      <c r="T12" s="12">
        <v>4950</v>
      </c>
      <c r="U12" s="12">
        <v>4950</v>
      </c>
      <c r="V12" s="12">
        <v>4950</v>
      </c>
      <c r="W12" s="12">
        <v>4950</v>
      </c>
      <c r="X12" s="12">
        <v>4950</v>
      </c>
      <c r="Y12" s="12">
        <v>4950</v>
      </c>
      <c r="Z12" s="12">
        <v>4950</v>
      </c>
      <c r="AA12" s="12">
        <v>4950</v>
      </c>
      <c r="AB12" s="12">
        <v>4950</v>
      </c>
      <c r="AC12" s="12">
        <v>4950</v>
      </c>
      <c r="AD12" s="12">
        <v>4950</v>
      </c>
      <c r="AE12" s="12">
        <v>4950</v>
      </c>
      <c r="AF12" s="12">
        <v>4950</v>
      </c>
      <c r="AG12" s="12">
        <v>4950</v>
      </c>
      <c r="AH12" s="12">
        <v>4950</v>
      </c>
      <c r="AI12" s="12">
        <v>4950</v>
      </c>
      <c r="AJ12" s="12">
        <v>4950</v>
      </c>
      <c r="AK12" s="12">
        <v>4950</v>
      </c>
      <c r="AL12" s="12">
        <v>4950</v>
      </c>
      <c r="AM12" s="12">
        <v>6660</v>
      </c>
      <c r="AN12" s="12">
        <v>6660</v>
      </c>
      <c r="AO12" s="12">
        <v>6660</v>
      </c>
      <c r="AP12" s="12">
        <v>6660</v>
      </c>
      <c r="AQ12" s="12">
        <v>6660</v>
      </c>
      <c r="AR12" s="12">
        <v>6660</v>
      </c>
      <c r="AS12" s="12">
        <v>6660</v>
      </c>
      <c r="AT12" s="12">
        <v>6660</v>
      </c>
      <c r="AU12" s="12">
        <v>4950</v>
      </c>
      <c r="AV12" s="12">
        <v>4950</v>
      </c>
      <c r="AW12" s="12">
        <v>4950</v>
      </c>
      <c r="AX12" s="12">
        <v>4950</v>
      </c>
      <c r="AY12" s="12">
        <v>4950</v>
      </c>
      <c r="AZ12" s="12">
        <v>8775</v>
      </c>
      <c r="BA12" s="12">
        <v>7875</v>
      </c>
      <c r="BB12" s="12">
        <v>8775</v>
      </c>
    </row>
    <row r="13" spans="1:54">
      <c r="A13" s="14" t="s">
        <v>7</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row>
    <row r="14" spans="1:54">
      <c r="A14" s="10">
        <v>1</v>
      </c>
      <c r="B14" s="12">
        <v>6660</v>
      </c>
      <c r="C14" s="12">
        <v>9945</v>
      </c>
      <c r="D14" s="12">
        <v>7470</v>
      </c>
      <c r="E14" s="12">
        <v>7470</v>
      </c>
      <c r="F14" s="12">
        <v>7470</v>
      </c>
      <c r="G14" s="12">
        <v>7470</v>
      </c>
      <c r="H14" s="12">
        <v>7470</v>
      </c>
      <c r="I14" s="12">
        <v>7470</v>
      </c>
      <c r="J14" s="12">
        <v>7470</v>
      </c>
      <c r="K14" s="12">
        <v>7470</v>
      </c>
      <c r="L14" s="12">
        <v>7470</v>
      </c>
      <c r="M14" s="12">
        <v>7470</v>
      </c>
      <c r="N14" s="12">
        <v>7470</v>
      </c>
      <c r="O14" s="12">
        <v>7470</v>
      </c>
      <c r="P14" s="12">
        <v>7470</v>
      </c>
      <c r="Q14" s="12">
        <v>7470</v>
      </c>
      <c r="R14" s="12">
        <v>7470</v>
      </c>
      <c r="S14" s="12">
        <v>4950</v>
      </c>
      <c r="T14" s="12">
        <v>4950</v>
      </c>
      <c r="U14" s="12">
        <v>4950</v>
      </c>
      <c r="V14" s="12">
        <v>4950</v>
      </c>
      <c r="W14" s="12">
        <v>4950</v>
      </c>
      <c r="X14" s="12">
        <v>4950</v>
      </c>
      <c r="Y14" s="12">
        <v>4950</v>
      </c>
      <c r="Z14" s="12">
        <v>4950</v>
      </c>
      <c r="AA14" s="12">
        <v>4950</v>
      </c>
      <c r="AB14" s="12">
        <v>4950</v>
      </c>
      <c r="AC14" s="12">
        <v>4950</v>
      </c>
      <c r="AD14" s="12">
        <v>4950</v>
      </c>
      <c r="AE14" s="12">
        <v>4950</v>
      </c>
      <c r="AF14" s="12">
        <v>4950</v>
      </c>
      <c r="AG14" s="12">
        <v>4950</v>
      </c>
      <c r="AH14" s="12">
        <v>4950</v>
      </c>
      <c r="AI14" s="12">
        <v>4950</v>
      </c>
      <c r="AJ14" s="12">
        <v>4950</v>
      </c>
      <c r="AK14" s="12">
        <v>4950</v>
      </c>
      <c r="AL14" s="12">
        <v>4950</v>
      </c>
      <c r="AM14" s="12">
        <v>6660</v>
      </c>
      <c r="AN14" s="12">
        <v>6660</v>
      </c>
      <c r="AO14" s="12">
        <v>6660</v>
      </c>
      <c r="AP14" s="12">
        <v>6660</v>
      </c>
      <c r="AQ14" s="12">
        <v>6660</v>
      </c>
      <c r="AR14" s="12">
        <v>6660</v>
      </c>
      <c r="AS14" s="12">
        <v>6660</v>
      </c>
      <c r="AT14" s="12">
        <v>6660</v>
      </c>
      <c r="AU14" s="12">
        <v>4950</v>
      </c>
      <c r="AV14" s="12">
        <v>4950</v>
      </c>
      <c r="AW14" s="12">
        <v>4950</v>
      </c>
      <c r="AX14" s="12">
        <v>4950</v>
      </c>
      <c r="AY14" s="12">
        <v>4950</v>
      </c>
      <c r="AZ14" s="12">
        <v>8775</v>
      </c>
      <c r="BA14" s="12">
        <v>7875</v>
      </c>
      <c r="BB14" s="12">
        <v>8775</v>
      </c>
    </row>
    <row r="15" spans="1:54">
      <c r="A15" s="10">
        <v>2</v>
      </c>
      <c r="B15" s="12">
        <v>7470</v>
      </c>
      <c r="C15" s="12">
        <v>10755</v>
      </c>
      <c r="D15" s="12">
        <v>8280</v>
      </c>
      <c r="E15" s="12">
        <v>8280</v>
      </c>
      <c r="F15" s="12">
        <v>8280</v>
      </c>
      <c r="G15" s="12">
        <v>8280</v>
      </c>
      <c r="H15" s="12">
        <v>8280</v>
      </c>
      <c r="I15" s="12">
        <v>8280</v>
      </c>
      <c r="J15" s="12">
        <v>8280</v>
      </c>
      <c r="K15" s="12">
        <v>8280</v>
      </c>
      <c r="L15" s="12">
        <v>8280</v>
      </c>
      <c r="M15" s="12">
        <v>8280</v>
      </c>
      <c r="N15" s="12">
        <v>8280</v>
      </c>
      <c r="O15" s="12">
        <v>8280</v>
      </c>
      <c r="P15" s="12">
        <v>8280</v>
      </c>
      <c r="Q15" s="12">
        <v>8280</v>
      </c>
      <c r="R15" s="12">
        <v>8280</v>
      </c>
      <c r="S15" s="12">
        <v>5760</v>
      </c>
      <c r="T15" s="12">
        <v>5760</v>
      </c>
      <c r="U15" s="12">
        <v>5760</v>
      </c>
      <c r="V15" s="12">
        <v>5760</v>
      </c>
      <c r="W15" s="12">
        <v>5760</v>
      </c>
      <c r="X15" s="12">
        <v>5760</v>
      </c>
      <c r="Y15" s="12">
        <v>5760</v>
      </c>
      <c r="Z15" s="12">
        <v>5760</v>
      </c>
      <c r="AA15" s="12">
        <v>5760</v>
      </c>
      <c r="AB15" s="12">
        <v>5760</v>
      </c>
      <c r="AC15" s="12">
        <v>5760</v>
      </c>
      <c r="AD15" s="12">
        <v>5760</v>
      </c>
      <c r="AE15" s="12">
        <v>5760</v>
      </c>
      <c r="AF15" s="12">
        <v>5760</v>
      </c>
      <c r="AG15" s="12">
        <v>5760</v>
      </c>
      <c r="AH15" s="12">
        <v>5760</v>
      </c>
      <c r="AI15" s="12">
        <v>5760</v>
      </c>
      <c r="AJ15" s="12">
        <v>5760</v>
      </c>
      <c r="AK15" s="12">
        <v>5760</v>
      </c>
      <c r="AL15" s="12">
        <v>5760</v>
      </c>
      <c r="AM15" s="12">
        <v>7470</v>
      </c>
      <c r="AN15" s="12">
        <v>7470</v>
      </c>
      <c r="AO15" s="12">
        <v>7470</v>
      </c>
      <c r="AP15" s="12">
        <v>7470</v>
      </c>
      <c r="AQ15" s="12">
        <v>7470</v>
      </c>
      <c r="AR15" s="12">
        <v>7470</v>
      </c>
      <c r="AS15" s="12">
        <v>7470</v>
      </c>
      <c r="AT15" s="12">
        <v>7470</v>
      </c>
      <c r="AU15" s="12">
        <v>5760</v>
      </c>
      <c r="AV15" s="12">
        <v>5760</v>
      </c>
      <c r="AW15" s="12">
        <v>5760</v>
      </c>
      <c r="AX15" s="12">
        <v>5760</v>
      </c>
      <c r="AY15" s="12">
        <v>5760</v>
      </c>
      <c r="AZ15" s="12">
        <v>9585</v>
      </c>
      <c r="BA15" s="12">
        <v>8685</v>
      </c>
      <c r="BB15" s="12">
        <v>9585</v>
      </c>
    </row>
    <row r="16" spans="1:54">
      <c r="A16" s="15" t="s">
        <v>66</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row>
    <row r="17" spans="1:54">
      <c r="A17" s="10">
        <v>1</v>
      </c>
      <c r="B17" s="12">
        <v>8370</v>
      </c>
      <c r="C17" s="12">
        <v>11655</v>
      </c>
      <c r="D17" s="12">
        <v>9180</v>
      </c>
      <c r="E17" s="12">
        <v>9180</v>
      </c>
      <c r="F17" s="12">
        <v>9180</v>
      </c>
      <c r="G17" s="12">
        <v>9180</v>
      </c>
      <c r="H17" s="12">
        <v>9180</v>
      </c>
      <c r="I17" s="12">
        <v>9180</v>
      </c>
      <c r="J17" s="12">
        <v>9180</v>
      </c>
      <c r="K17" s="12">
        <v>9180</v>
      </c>
      <c r="L17" s="12">
        <v>9180</v>
      </c>
      <c r="M17" s="12">
        <v>9180</v>
      </c>
      <c r="N17" s="12">
        <v>9180</v>
      </c>
      <c r="O17" s="12">
        <v>9180</v>
      </c>
      <c r="P17" s="12">
        <v>9180</v>
      </c>
      <c r="Q17" s="12">
        <v>9180</v>
      </c>
      <c r="R17" s="12">
        <v>9180</v>
      </c>
      <c r="S17" s="12">
        <v>6660</v>
      </c>
      <c r="T17" s="12">
        <v>6660</v>
      </c>
      <c r="U17" s="12">
        <v>6660</v>
      </c>
      <c r="V17" s="12">
        <v>6660</v>
      </c>
      <c r="W17" s="12">
        <v>6660</v>
      </c>
      <c r="X17" s="12">
        <v>6660</v>
      </c>
      <c r="Y17" s="12">
        <v>6660</v>
      </c>
      <c r="Z17" s="12">
        <v>6660</v>
      </c>
      <c r="AA17" s="12">
        <v>6660</v>
      </c>
      <c r="AB17" s="12">
        <v>6660</v>
      </c>
      <c r="AC17" s="12">
        <v>6660</v>
      </c>
      <c r="AD17" s="12">
        <v>6660</v>
      </c>
      <c r="AE17" s="12">
        <v>6660</v>
      </c>
      <c r="AF17" s="12">
        <v>6660</v>
      </c>
      <c r="AG17" s="12">
        <v>6660</v>
      </c>
      <c r="AH17" s="12">
        <v>6660</v>
      </c>
      <c r="AI17" s="12">
        <v>6660</v>
      </c>
      <c r="AJ17" s="12">
        <v>6660</v>
      </c>
      <c r="AK17" s="12">
        <v>6660</v>
      </c>
      <c r="AL17" s="12">
        <v>6660</v>
      </c>
      <c r="AM17" s="12">
        <v>8370</v>
      </c>
      <c r="AN17" s="12">
        <v>8370</v>
      </c>
      <c r="AO17" s="12">
        <v>8370</v>
      </c>
      <c r="AP17" s="12">
        <v>8370</v>
      </c>
      <c r="AQ17" s="12">
        <v>8370</v>
      </c>
      <c r="AR17" s="12">
        <v>8370</v>
      </c>
      <c r="AS17" s="12">
        <v>8370</v>
      </c>
      <c r="AT17" s="12">
        <v>8370</v>
      </c>
      <c r="AU17" s="12">
        <v>6660</v>
      </c>
      <c r="AV17" s="12">
        <v>6660</v>
      </c>
      <c r="AW17" s="12">
        <v>6660</v>
      </c>
      <c r="AX17" s="12">
        <v>6660</v>
      </c>
      <c r="AY17" s="12">
        <v>6660</v>
      </c>
      <c r="AZ17" s="12">
        <v>10485</v>
      </c>
      <c r="BA17" s="12">
        <v>9585</v>
      </c>
      <c r="BB17" s="12">
        <v>10485</v>
      </c>
    </row>
    <row r="18" spans="1:54">
      <c r="A18" s="10">
        <v>2</v>
      </c>
      <c r="B18" s="12">
        <v>9180</v>
      </c>
      <c r="C18" s="12">
        <v>12465</v>
      </c>
      <c r="D18" s="12">
        <v>9990</v>
      </c>
      <c r="E18" s="12">
        <v>9990</v>
      </c>
      <c r="F18" s="12">
        <v>9990</v>
      </c>
      <c r="G18" s="12">
        <v>9990</v>
      </c>
      <c r="H18" s="12">
        <v>9990</v>
      </c>
      <c r="I18" s="12">
        <v>9990</v>
      </c>
      <c r="J18" s="12">
        <v>9990</v>
      </c>
      <c r="K18" s="12">
        <v>9990</v>
      </c>
      <c r="L18" s="12">
        <v>9990</v>
      </c>
      <c r="M18" s="12">
        <v>9990</v>
      </c>
      <c r="N18" s="12">
        <v>9990</v>
      </c>
      <c r="O18" s="12">
        <v>9990</v>
      </c>
      <c r="P18" s="12">
        <v>9990</v>
      </c>
      <c r="Q18" s="12">
        <v>9990</v>
      </c>
      <c r="R18" s="12">
        <v>9990</v>
      </c>
      <c r="S18" s="12">
        <v>7470</v>
      </c>
      <c r="T18" s="12">
        <v>7470</v>
      </c>
      <c r="U18" s="12">
        <v>7470</v>
      </c>
      <c r="V18" s="12">
        <v>7470</v>
      </c>
      <c r="W18" s="12">
        <v>7470</v>
      </c>
      <c r="X18" s="12">
        <v>7470</v>
      </c>
      <c r="Y18" s="12">
        <v>7470</v>
      </c>
      <c r="Z18" s="12">
        <v>7470</v>
      </c>
      <c r="AA18" s="12">
        <v>7470</v>
      </c>
      <c r="AB18" s="12">
        <v>7470</v>
      </c>
      <c r="AC18" s="12">
        <v>7470</v>
      </c>
      <c r="AD18" s="12">
        <v>7470</v>
      </c>
      <c r="AE18" s="12">
        <v>7470</v>
      </c>
      <c r="AF18" s="12">
        <v>7470</v>
      </c>
      <c r="AG18" s="12">
        <v>7470</v>
      </c>
      <c r="AH18" s="12">
        <v>7470</v>
      </c>
      <c r="AI18" s="12">
        <v>7470</v>
      </c>
      <c r="AJ18" s="12">
        <v>7470</v>
      </c>
      <c r="AK18" s="12">
        <v>7470</v>
      </c>
      <c r="AL18" s="12">
        <v>7470</v>
      </c>
      <c r="AM18" s="12">
        <v>9180</v>
      </c>
      <c r="AN18" s="12">
        <v>9180</v>
      </c>
      <c r="AO18" s="12">
        <v>9180</v>
      </c>
      <c r="AP18" s="12">
        <v>9180</v>
      </c>
      <c r="AQ18" s="12">
        <v>9180</v>
      </c>
      <c r="AR18" s="12">
        <v>9180</v>
      </c>
      <c r="AS18" s="12">
        <v>9180</v>
      </c>
      <c r="AT18" s="12">
        <v>9180</v>
      </c>
      <c r="AU18" s="12">
        <v>7470</v>
      </c>
      <c r="AV18" s="12">
        <v>7470</v>
      </c>
      <c r="AW18" s="12">
        <v>7470</v>
      </c>
      <c r="AX18" s="12">
        <v>7470</v>
      </c>
      <c r="AY18" s="12">
        <v>7470</v>
      </c>
      <c r="AZ18" s="12">
        <v>11295</v>
      </c>
      <c r="BA18" s="12">
        <v>10395</v>
      </c>
      <c r="BB18" s="12">
        <v>11295</v>
      </c>
    </row>
    <row r="19" spans="1:54">
      <c r="A19" s="16" t="s">
        <v>9</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row>
    <row r="20" spans="1:54">
      <c r="A20" s="17" t="s">
        <v>10</v>
      </c>
      <c r="B20" s="12">
        <v>50220</v>
      </c>
      <c r="C20" s="12">
        <v>53505</v>
      </c>
      <c r="D20" s="12">
        <v>51030</v>
      </c>
      <c r="E20" s="12">
        <v>51030</v>
      </c>
      <c r="F20" s="12">
        <v>51030</v>
      </c>
      <c r="G20" s="12">
        <v>51030</v>
      </c>
      <c r="H20" s="12">
        <v>51030</v>
      </c>
      <c r="I20" s="12">
        <v>51030</v>
      </c>
      <c r="J20" s="12">
        <v>51030</v>
      </c>
      <c r="K20" s="12">
        <v>51030</v>
      </c>
      <c r="L20" s="12">
        <v>51030</v>
      </c>
      <c r="M20" s="12">
        <v>51030</v>
      </c>
      <c r="N20" s="12">
        <v>51030</v>
      </c>
      <c r="O20" s="12">
        <v>51030</v>
      </c>
      <c r="P20" s="12">
        <v>51030</v>
      </c>
      <c r="Q20" s="12">
        <v>51030</v>
      </c>
      <c r="R20" s="12">
        <v>51030</v>
      </c>
      <c r="S20" s="12">
        <v>48510</v>
      </c>
      <c r="T20" s="12">
        <v>48510</v>
      </c>
      <c r="U20" s="12">
        <v>48510</v>
      </c>
      <c r="V20" s="12">
        <v>48510</v>
      </c>
      <c r="W20" s="12">
        <v>48510</v>
      </c>
      <c r="X20" s="12">
        <v>48510</v>
      </c>
      <c r="Y20" s="12">
        <v>48510</v>
      </c>
      <c r="Z20" s="12">
        <v>48510</v>
      </c>
      <c r="AA20" s="12">
        <v>48510</v>
      </c>
      <c r="AB20" s="12">
        <v>48510</v>
      </c>
      <c r="AC20" s="12">
        <v>48510</v>
      </c>
      <c r="AD20" s="12">
        <v>48510</v>
      </c>
      <c r="AE20" s="12">
        <v>48510</v>
      </c>
      <c r="AF20" s="12">
        <v>48510</v>
      </c>
      <c r="AG20" s="12">
        <v>48510</v>
      </c>
      <c r="AH20" s="12">
        <v>48510</v>
      </c>
      <c r="AI20" s="12">
        <v>48510</v>
      </c>
      <c r="AJ20" s="12">
        <v>48510</v>
      </c>
      <c r="AK20" s="12">
        <v>48510</v>
      </c>
      <c r="AL20" s="12">
        <v>48510</v>
      </c>
      <c r="AM20" s="12">
        <v>50220</v>
      </c>
      <c r="AN20" s="12">
        <v>50220</v>
      </c>
      <c r="AO20" s="12">
        <v>50220</v>
      </c>
      <c r="AP20" s="12">
        <v>50220</v>
      </c>
      <c r="AQ20" s="12">
        <v>50220</v>
      </c>
      <c r="AR20" s="12">
        <v>50220</v>
      </c>
      <c r="AS20" s="12">
        <v>50220</v>
      </c>
      <c r="AT20" s="12">
        <v>50220</v>
      </c>
      <c r="AU20" s="12">
        <v>48510</v>
      </c>
      <c r="AV20" s="12">
        <v>48510</v>
      </c>
      <c r="AW20" s="12">
        <v>48510</v>
      </c>
      <c r="AX20" s="12">
        <v>48510</v>
      </c>
      <c r="AY20" s="12">
        <v>48510</v>
      </c>
      <c r="AZ20" s="12">
        <v>52335</v>
      </c>
      <c r="BA20" s="12">
        <v>51435</v>
      </c>
      <c r="BB20" s="12">
        <v>52335</v>
      </c>
    </row>
    <row r="21" spans="1:54" hidden="1">
      <c r="A21" s="16" t="s">
        <v>11</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row>
    <row r="22" spans="1:54" hidden="1">
      <c r="A22" s="17" t="s">
        <v>12</v>
      </c>
      <c r="B22" s="12">
        <v>0</v>
      </c>
      <c r="C22" s="12">
        <v>62505</v>
      </c>
      <c r="D22" s="12">
        <v>60030</v>
      </c>
      <c r="E22" s="12">
        <v>60030</v>
      </c>
      <c r="F22" s="12">
        <v>60030</v>
      </c>
      <c r="G22" s="12">
        <v>60030</v>
      </c>
      <c r="H22" s="12">
        <v>60030</v>
      </c>
      <c r="I22" s="12">
        <v>60030</v>
      </c>
      <c r="J22" s="12">
        <v>60030</v>
      </c>
      <c r="K22" s="12">
        <v>60030</v>
      </c>
      <c r="L22" s="12">
        <v>60030</v>
      </c>
      <c r="M22" s="12">
        <v>60030</v>
      </c>
      <c r="N22" s="12">
        <v>60030</v>
      </c>
      <c r="O22" s="12">
        <v>60030</v>
      </c>
      <c r="P22" s="12">
        <v>60030</v>
      </c>
      <c r="Q22" s="12">
        <v>60030</v>
      </c>
      <c r="R22" s="12">
        <v>60030</v>
      </c>
      <c r="S22" s="12">
        <v>57510</v>
      </c>
      <c r="T22" s="12">
        <v>57510</v>
      </c>
      <c r="U22" s="12">
        <v>57510</v>
      </c>
      <c r="V22" s="12">
        <v>57510</v>
      </c>
      <c r="W22" s="12">
        <v>57510</v>
      </c>
      <c r="X22" s="12">
        <v>57510</v>
      </c>
      <c r="Y22" s="12">
        <v>57510</v>
      </c>
      <c r="Z22" s="12">
        <v>57510</v>
      </c>
      <c r="AA22" s="12">
        <v>57510</v>
      </c>
      <c r="AB22" s="12">
        <v>57510</v>
      </c>
      <c r="AC22" s="12">
        <v>57510</v>
      </c>
      <c r="AD22" s="12">
        <v>57510</v>
      </c>
      <c r="AE22" s="12">
        <v>57510</v>
      </c>
      <c r="AF22" s="12">
        <v>57510</v>
      </c>
      <c r="AG22" s="12">
        <v>57510</v>
      </c>
      <c r="AH22" s="12">
        <v>57510</v>
      </c>
      <c r="AI22" s="12">
        <v>57510</v>
      </c>
      <c r="AJ22" s="12">
        <v>57510</v>
      </c>
      <c r="AK22" s="12">
        <v>57510</v>
      </c>
      <c r="AL22" s="12">
        <v>57510</v>
      </c>
      <c r="AM22" s="12">
        <v>59220</v>
      </c>
      <c r="AN22" s="12">
        <v>59220</v>
      </c>
      <c r="AO22" s="12">
        <v>59220</v>
      </c>
      <c r="AP22" s="12">
        <v>59220</v>
      </c>
      <c r="AQ22" s="12">
        <v>59220</v>
      </c>
      <c r="AR22" s="12">
        <v>59220</v>
      </c>
      <c r="AS22" s="12">
        <v>59220</v>
      </c>
      <c r="AT22" s="12">
        <v>59220</v>
      </c>
      <c r="AU22" s="12">
        <v>57510</v>
      </c>
      <c r="AV22" s="12">
        <v>57510</v>
      </c>
      <c r="AW22" s="12">
        <v>57510</v>
      </c>
      <c r="AX22" s="12">
        <v>57510</v>
      </c>
      <c r="AY22" s="12">
        <v>57510</v>
      </c>
      <c r="AZ22" s="12">
        <v>61335</v>
      </c>
      <c r="BA22" s="12">
        <v>60435</v>
      </c>
      <c r="BB22" s="12">
        <v>61335</v>
      </c>
    </row>
    <row r="23" spans="1:54" ht="17.25" customHeight="1">
      <c r="A23" s="27" t="s">
        <v>41</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row>
    <row r="24" spans="1:54">
      <c r="A24" s="7" t="s">
        <v>3</v>
      </c>
      <c r="B24" s="104">
        <f t="shared" ref="B24:AG24" si="0">B5</f>
        <v>44742</v>
      </c>
      <c r="C24" s="104">
        <f t="shared" si="0"/>
        <v>44743</v>
      </c>
      <c r="D24" s="104">
        <f t="shared" si="0"/>
        <v>44753</v>
      </c>
      <c r="E24" s="104">
        <f t="shared" si="0"/>
        <v>44757</v>
      </c>
      <c r="F24" s="104">
        <f t="shared" si="0"/>
        <v>44760</v>
      </c>
      <c r="G24" s="104">
        <f t="shared" si="0"/>
        <v>44764</v>
      </c>
      <c r="H24" s="104">
        <f t="shared" si="0"/>
        <v>44767</v>
      </c>
      <c r="I24" s="104">
        <f t="shared" si="0"/>
        <v>44771</v>
      </c>
      <c r="J24" s="104">
        <f t="shared" si="0"/>
        <v>44774</v>
      </c>
      <c r="K24" s="104">
        <f t="shared" si="0"/>
        <v>44778</v>
      </c>
      <c r="L24" s="104">
        <f t="shared" si="0"/>
        <v>44781</v>
      </c>
      <c r="M24" s="104">
        <f t="shared" si="0"/>
        <v>44785</v>
      </c>
      <c r="N24" s="104">
        <f t="shared" si="0"/>
        <v>44788</v>
      </c>
      <c r="O24" s="104">
        <f t="shared" si="0"/>
        <v>44792</v>
      </c>
      <c r="P24" s="104">
        <f t="shared" si="0"/>
        <v>44795</v>
      </c>
      <c r="Q24" s="104">
        <f t="shared" si="0"/>
        <v>44799</v>
      </c>
      <c r="R24" s="104">
        <f t="shared" si="0"/>
        <v>44802</v>
      </c>
      <c r="S24" s="104">
        <f t="shared" si="0"/>
        <v>44805</v>
      </c>
      <c r="T24" s="104">
        <f t="shared" si="0"/>
        <v>44806</v>
      </c>
      <c r="U24" s="104">
        <f t="shared" si="0"/>
        <v>44809</v>
      </c>
      <c r="V24" s="104">
        <f t="shared" si="0"/>
        <v>44813</v>
      </c>
      <c r="W24" s="104">
        <f t="shared" si="0"/>
        <v>44816</v>
      </c>
      <c r="X24" s="104">
        <f t="shared" si="0"/>
        <v>44820</v>
      </c>
      <c r="Y24" s="104">
        <f t="shared" si="0"/>
        <v>44823</v>
      </c>
      <c r="Z24" s="104">
        <f t="shared" si="0"/>
        <v>44827</v>
      </c>
      <c r="AA24" s="104">
        <f t="shared" si="0"/>
        <v>44831</v>
      </c>
      <c r="AB24" s="104">
        <f t="shared" si="0"/>
        <v>44834</v>
      </c>
      <c r="AC24" s="104">
        <f t="shared" si="0"/>
        <v>44835</v>
      </c>
      <c r="AD24" s="104">
        <f t="shared" si="0"/>
        <v>44837</v>
      </c>
      <c r="AE24" s="104">
        <f t="shared" si="0"/>
        <v>44841</v>
      </c>
      <c r="AF24" s="104">
        <f t="shared" si="0"/>
        <v>44844</v>
      </c>
      <c r="AG24" s="104">
        <f t="shared" si="0"/>
        <v>44848</v>
      </c>
      <c r="AH24" s="104">
        <f t="shared" ref="AH24:BB24" si="1">AH5</f>
        <v>44851</v>
      </c>
      <c r="AI24" s="104">
        <f t="shared" si="1"/>
        <v>44855</v>
      </c>
      <c r="AJ24" s="104">
        <f t="shared" si="1"/>
        <v>44858</v>
      </c>
      <c r="AK24" s="104">
        <f t="shared" si="1"/>
        <v>44862</v>
      </c>
      <c r="AL24" s="104">
        <f t="shared" si="1"/>
        <v>44865</v>
      </c>
      <c r="AM24" s="104">
        <f t="shared" si="1"/>
        <v>44866</v>
      </c>
      <c r="AN24" s="104">
        <f t="shared" si="1"/>
        <v>44872</v>
      </c>
      <c r="AO24" s="104">
        <f t="shared" si="1"/>
        <v>44876</v>
      </c>
      <c r="AP24" s="104">
        <f t="shared" si="1"/>
        <v>44879</v>
      </c>
      <c r="AQ24" s="104">
        <f t="shared" si="1"/>
        <v>44883</v>
      </c>
      <c r="AR24" s="104">
        <f t="shared" si="1"/>
        <v>44886</v>
      </c>
      <c r="AS24" s="104">
        <f t="shared" si="1"/>
        <v>44890</v>
      </c>
      <c r="AT24" s="104">
        <f t="shared" si="1"/>
        <v>44893</v>
      </c>
      <c r="AU24" s="104">
        <f t="shared" si="1"/>
        <v>44896</v>
      </c>
      <c r="AV24" s="104">
        <f t="shared" si="1"/>
        <v>44897</v>
      </c>
      <c r="AW24" s="104">
        <f t="shared" si="1"/>
        <v>44900</v>
      </c>
      <c r="AX24" s="104">
        <f t="shared" si="1"/>
        <v>44904</v>
      </c>
      <c r="AY24" s="104">
        <f t="shared" si="1"/>
        <v>44907</v>
      </c>
      <c r="AZ24" s="104">
        <f t="shared" si="1"/>
        <v>44911</v>
      </c>
      <c r="BA24" s="104">
        <f t="shared" si="1"/>
        <v>44914</v>
      </c>
      <c r="BB24" s="104">
        <f t="shared" si="1"/>
        <v>44918</v>
      </c>
    </row>
    <row r="25" spans="1:54" ht="20.25" customHeight="1">
      <c r="A25" s="7"/>
      <c r="B25" s="104">
        <f t="shared" ref="B25:AG25" si="2">B6</f>
        <v>44742</v>
      </c>
      <c r="C25" s="104">
        <f t="shared" si="2"/>
        <v>44752</v>
      </c>
      <c r="D25" s="104">
        <f t="shared" si="2"/>
        <v>44756</v>
      </c>
      <c r="E25" s="104">
        <f t="shared" si="2"/>
        <v>44759</v>
      </c>
      <c r="F25" s="104">
        <f t="shared" si="2"/>
        <v>44763</v>
      </c>
      <c r="G25" s="104">
        <f t="shared" si="2"/>
        <v>44766</v>
      </c>
      <c r="H25" s="104">
        <f t="shared" si="2"/>
        <v>44770</v>
      </c>
      <c r="I25" s="104">
        <f t="shared" si="2"/>
        <v>44773</v>
      </c>
      <c r="J25" s="104">
        <f t="shared" si="2"/>
        <v>44777</v>
      </c>
      <c r="K25" s="104">
        <f t="shared" si="2"/>
        <v>44780</v>
      </c>
      <c r="L25" s="104">
        <f t="shared" si="2"/>
        <v>44784</v>
      </c>
      <c r="M25" s="104">
        <f t="shared" si="2"/>
        <v>44787</v>
      </c>
      <c r="N25" s="104">
        <f t="shared" si="2"/>
        <v>44791</v>
      </c>
      <c r="O25" s="104">
        <f t="shared" si="2"/>
        <v>44794</v>
      </c>
      <c r="P25" s="104">
        <f t="shared" si="2"/>
        <v>44798</v>
      </c>
      <c r="Q25" s="104">
        <f t="shared" si="2"/>
        <v>44801</v>
      </c>
      <c r="R25" s="104">
        <f t="shared" si="2"/>
        <v>44804</v>
      </c>
      <c r="S25" s="104">
        <f t="shared" si="2"/>
        <v>44805</v>
      </c>
      <c r="T25" s="104">
        <f t="shared" si="2"/>
        <v>44808</v>
      </c>
      <c r="U25" s="104">
        <f t="shared" si="2"/>
        <v>44812</v>
      </c>
      <c r="V25" s="104">
        <f t="shared" si="2"/>
        <v>44815</v>
      </c>
      <c r="W25" s="104">
        <f t="shared" si="2"/>
        <v>44819</v>
      </c>
      <c r="X25" s="104">
        <f t="shared" si="2"/>
        <v>44822</v>
      </c>
      <c r="Y25" s="104">
        <f t="shared" si="2"/>
        <v>44826</v>
      </c>
      <c r="Z25" s="104">
        <f t="shared" si="2"/>
        <v>44830</v>
      </c>
      <c r="AA25" s="104">
        <f t="shared" si="2"/>
        <v>44833</v>
      </c>
      <c r="AB25" s="104">
        <f t="shared" si="2"/>
        <v>44834</v>
      </c>
      <c r="AC25" s="104">
        <f t="shared" si="2"/>
        <v>44836</v>
      </c>
      <c r="AD25" s="104">
        <f t="shared" si="2"/>
        <v>44840</v>
      </c>
      <c r="AE25" s="104">
        <f t="shared" si="2"/>
        <v>44843</v>
      </c>
      <c r="AF25" s="104">
        <f t="shared" si="2"/>
        <v>44847</v>
      </c>
      <c r="AG25" s="104">
        <f t="shared" si="2"/>
        <v>44850</v>
      </c>
      <c r="AH25" s="104">
        <f t="shared" ref="AH25:BB25" si="3">AH6</f>
        <v>44854</v>
      </c>
      <c r="AI25" s="104">
        <f t="shared" si="3"/>
        <v>44857</v>
      </c>
      <c r="AJ25" s="104">
        <f t="shared" si="3"/>
        <v>44861</v>
      </c>
      <c r="AK25" s="104">
        <f t="shared" si="3"/>
        <v>44864</v>
      </c>
      <c r="AL25" s="104">
        <f t="shared" si="3"/>
        <v>44865</v>
      </c>
      <c r="AM25" s="104">
        <f t="shared" si="3"/>
        <v>44871</v>
      </c>
      <c r="AN25" s="104">
        <f t="shared" si="3"/>
        <v>44875</v>
      </c>
      <c r="AO25" s="104">
        <f t="shared" si="3"/>
        <v>44878</v>
      </c>
      <c r="AP25" s="104">
        <f t="shared" si="3"/>
        <v>44882</v>
      </c>
      <c r="AQ25" s="104">
        <f t="shared" si="3"/>
        <v>44885</v>
      </c>
      <c r="AR25" s="104">
        <f t="shared" si="3"/>
        <v>44889</v>
      </c>
      <c r="AS25" s="104">
        <f t="shared" si="3"/>
        <v>44892</v>
      </c>
      <c r="AT25" s="104">
        <f t="shared" si="3"/>
        <v>44895</v>
      </c>
      <c r="AU25" s="104">
        <f t="shared" si="3"/>
        <v>44896</v>
      </c>
      <c r="AV25" s="104">
        <f t="shared" si="3"/>
        <v>44899</v>
      </c>
      <c r="AW25" s="104">
        <f t="shared" si="3"/>
        <v>44903</v>
      </c>
      <c r="AX25" s="104">
        <f t="shared" si="3"/>
        <v>44906</v>
      </c>
      <c r="AY25" s="104">
        <f t="shared" si="3"/>
        <v>44910</v>
      </c>
      <c r="AZ25" s="104">
        <f t="shared" si="3"/>
        <v>44913</v>
      </c>
      <c r="BA25" s="104">
        <f t="shared" si="3"/>
        <v>44917</v>
      </c>
      <c r="BB25" s="104">
        <f t="shared" si="3"/>
        <v>44924</v>
      </c>
    </row>
    <row r="26" spans="1:54">
      <c r="A26" s="10" t="s">
        <v>4</v>
      </c>
    </row>
    <row r="27" spans="1:54">
      <c r="A27" s="10">
        <v>1</v>
      </c>
      <c r="B27" s="12">
        <f t="shared" ref="B27:AG27" si="4">ROUND(B8*0.87,)+25</f>
        <v>4566</v>
      </c>
      <c r="C27" s="12">
        <f t="shared" si="4"/>
        <v>7424</v>
      </c>
      <c r="D27" s="12">
        <f t="shared" si="4"/>
        <v>5271</v>
      </c>
      <c r="E27" s="12">
        <f t="shared" si="4"/>
        <v>5271</v>
      </c>
      <c r="F27" s="12">
        <f t="shared" si="4"/>
        <v>5271</v>
      </c>
      <c r="G27" s="12">
        <f t="shared" si="4"/>
        <v>5271</v>
      </c>
      <c r="H27" s="12">
        <f t="shared" si="4"/>
        <v>5271</v>
      </c>
      <c r="I27" s="12">
        <f t="shared" si="4"/>
        <v>5271</v>
      </c>
      <c r="J27" s="12">
        <f t="shared" si="4"/>
        <v>5271</v>
      </c>
      <c r="K27" s="12">
        <f t="shared" si="4"/>
        <v>5271</v>
      </c>
      <c r="L27" s="12">
        <f t="shared" si="4"/>
        <v>5271</v>
      </c>
      <c r="M27" s="12">
        <f t="shared" si="4"/>
        <v>5271</v>
      </c>
      <c r="N27" s="12">
        <f t="shared" si="4"/>
        <v>5271</v>
      </c>
      <c r="O27" s="12">
        <f t="shared" si="4"/>
        <v>5271</v>
      </c>
      <c r="P27" s="12">
        <f t="shared" si="4"/>
        <v>5271</v>
      </c>
      <c r="Q27" s="12">
        <f t="shared" si="4"/>
        <v>5271</v>
      </c>
      <c r="R27" s="12">
        <f t="shared" si="4"/>
        <v>5271</v>
      </c>
      <c r="S27" s="12">
        <f t="shared" si="4"/>
        <v>3079</v>
      </c>
      <c r="T27" s="12">
        <f t="shared" si="4"/>
        <v>3079</v>
      </c>
      <c r="U27" s="12">
        <f t="shared" si="4"/>
        <v>3079</v>
      </c>
      <c r="V27" s="12">
        <f t="shared" si="4"/>
        <v>3079</v>
      </c>
      <c r="W27" s="12">
        <f t="shared" si="4"/>
        <v>3079</v>
      </c>
      <c r="X27" s="12">
        <f t="shared" si="4"/>
        <v>3079</v>
      </c>
      <c r="Y27" s="12">
        <f t="shared" si="4"/>
        <v>3079</v>
      </c>
      <c r="Z27" s="12">
        <f t="shared" si="4"/>
        <v>3079</v>
      </c>
      <c r="AA27" s="12">
        <f t="shared" si="4"/>
        <v>3079</v>
      </c>
      <c r="AB27" s="12">
        <f t="shared" si="4"/>
        <v>3079</v>
      </c>
      <c r="AC27" s="12">
        <f t="shared" si="4"/>
        <v>3079</v>
      </c>
      <c r="AD27" s="12">
        <f t="shared" si="4"/>
        <v>3079</v>
      </c>
      <c r="AE27" s="12">
        <f t="shared" si="4"/>
        <v>3079</v>
      </c>
      <c r="AF27" s="12">
        <f t="shared" si="4"/>
        <v>3079</v>
      </c>
      <c r="AG27" s="12">
        <f t="shared" si="4"/>
        <v>3079</v>
      </c>
      <c r="AH27" s="12">
        <f t="shared" ref="AH27:BB27" si="5">ROUND(AH8*0.87,)+25</f>
        <v>3079</v>
      </c>
      <c r="AI27" s="12">
        <f t="shared" si="5"/>
        <v>3079</v>
      </c>
      <c r="AJ27" s="12">
        <f t="shared" si="5"/>
        <v>3079</v>
      </c>
      <c r="AK27" s="12">
        <f t="shared" si="5"/>
        <v>3079</v>
      </c>
      <c r="AL27" s="12">
        <f t="shared" si="5"/>
        <v>3079</v>
      </c>
      <c r="AM27" s="12">
        <f t="shared" si="5"/>
        <v>4566</v>
      </c>
      <c r="AN27" s="12">
        <f t="shared" si="5"/>
        <v>4566</v>
      </c>
      <c r="AO27" s="12">
        <f t="shared" si="5"/>
        <v>4566</v>
      </c>
      <c r="AP27" s="12">
        <f t="shared" si="5"/>
        <v>4566</v>
      </c>
      <c r="AQ27" s="12">
        <f t="shared" si="5"/>
        <v>4566</v>
      </c>
      <c r="AR27" s="12">
        <f t="shared" si="5"/>
        <v>4566</v>
      </c>
      <c r="AS27" s="12">
        <f t="shared" si="5"/>
        <v>4566</v>
      </c>
      <c r="AT27" s="12">
        <f t="shared" si="5"/>
        <v>4566</v>
      </c>
      <c r="AU27" s="12">
        <f t="shared" si="5"/>
        <v>3079</v>
      </c>
      <c r="AV27" s="12">
        <f t="shared" si="5"/>
        <v>3079</v>
      </c>
      <c r="AW27" s="12">
        <f t="shared" si="5"/>
        <v>3079</v>
      </c>
      <c r="AX27" s="12">
        <f t="shared" si="5"/>
        <v>3079</v>
      </c>
      <c r="AY27" s="12">
        <f t="shared" si="5"/>
        <v>3079</v>
      </c>
      <c r="AZ27" s="12">
        <f t="shared" si="5"/>
        <v>6406</v>
      </c>
      <c r="BA27" s="12">
        <f t="shared" si="5"/>
        <v>5623</v>
      </c>
      <c r="BB27" s="12">
        <f t="shared" si="5"/>
        <v>6406</v>
      </c>
    </row>
    <row r="28" spans="1:54">
      <c r="A28" s="10">
        <v>2</v>
      </c>
      <c r="B28" s="12">
        <f t="shared" ref="B28:AG28" si="6">ROUND(B9*0.87,)+25</f>
        <v>5271</v>
      </c>
      <c r="C28" s="12">
        <f t="shared" si="6"/>
        <v>8129</v>
      </c>
      <c r="D28" s="12">
        <f t="shared" si="6"/>
        <v>5976</v>
      </c>
      <c r="E28" s="12">
        <f t="shared" si="6"/>
        <v>5976</v>
      </c>
      <c r="F28" s="12">
        <f t="shared" si="6"/>
        <v>5976</v>
      </c>
      <c r="G28" s="12">
        <f t="shared" si="6"/>
        <v>5976</v>
      </c>
      <c r="H28" s="12">
        <f t="shared" si="6"/>
        <v>5976</v>
      </c>
      <c r="I28" s="12">
        <f t="shared" si="6"/>
        <v>5976</v>
      </c>
      <c r="J28" s="12">
        <f t="shared" si="6"/>
        <v>5976</v>
      </c>
      <c r="K28" s="12">
        <f t="shared" si="6"/>
        <v>5976</v>
      </c>
      <c r="L28" s="12">
        <f t="shared" si="6"/>
        <v>5976</v>
      </c>
      <c r="M28" s="12">
        <f t="shared" si="6"/>
        <v>5976</v>
      </c>
      <c r="N28" s="12">
        <f t="shared" si="6"/>
        <v>5976</v>
      </c>
      <c r="O28" s="12">
        <f t="shared" si="6"/>
        <v>5976</v>
      </c>
      <c r="P28" s="12">
        <f t="shared" si="6"/>
        <v>5976</v>
      </c>
      <c r="Q28" s="12">
        <f t="shared" si="6"/>
        <v>5976</v>
      </c>
      <c r="R28" s="12">
        <f t="shared" si="6"/>
        <v>5976</v>
      </c>
      <c r="S28" s="12">
        <f t="shared" si="6"/>
        <v>3783</v>
      </c>
      <c r="T28" s="12">
        <f t="shared" si="6"/>
        <v>3783</v>
      </c>
      <c r="U28" s="12">
        <f t="shared" si="6"/>
        <v>3783</v>
      </c>
      <c r="V28" s="12">
        <f t="shared" si="6"/>
        <v>3783</v>
      </c>
      <c r="W28" s="12">
        <f t="shared" si="6"/>
        <v>3783</v>
      </c>
      <c r="X28" s="12">
        <f t="shared" si="6"/>
        <v>3783</v>
      </c>
      <c r="Y28" s="12">
        <f t="shared" si="6"/>
        <v>3783</v>
      </c>
      <c r="Z28" s="12">
        <f t="shared" si="6"/>
        <v>3783</v>
      </c>
      <c r="AA28" s="12">
        <f t="shared" si="6"/>
        <v>3783</v>
      </c>
      <c r="AB28" s="12">
        <f t="shared" si="6"/>
        <v>3783</v>
      </c>
      <c r="AC28" s="12">
        <f t="shared" si="6"/>
        <v>3783</v>
      </c>
      <c r="AD28" s="12">
        <f t="shared" si="6"/>
        <v>3783</v>
      </c>
      <c r="AE28" s="12">
        <f t="shared" si="6"/>
        <v>3783</v>
      </c>
      <c r="AF28" s="12">
        <f t="shared" si="6"/>
        <v>3783</v>
      </c>
      <c r="AG28" s="12">
        <f t="shared" si="6"/>
        <v>3783</v>
      </c>
      <c r="AH28" s="12">
        <f t="shared" ref="AH28:BB28" si="7">ROUND(AH9*0.87,)+25</f>
        <v>3783</v>
      </c>
      <c r="AI28" s="12">
        <f t="shared" si="7"/>
        <v>3783</v>
      </c>
      <c r="AJ28" s="12">
        <f t="shared" si="7"/>
        <v>3783</v>
      </c>
      <c r="AK28" s="12">
        <f t="shared" si="7"/>
        <v>3783</v>
      </c>
      <c r="AL28" s="12">
        <f t="shared" si="7"/>
        <v>3783</v>
      </c>
      <c r="AM28" s="12">
        <f t="shared" si="7"/>
        <v>5271</v>
      </c>
      <c r="AN28" s="12">
        <f t="shared" si="7"/>
        <v>5271</v>
      </c>
      <c r="AO28" s="12">
        <f t="shared" si="7"/>
        <v>5271</v>
      </c>
      <c r="AP28" s="12">
        <f t="shared" si="7"/>
        <v>5271</v>
      </c>
      <c r="AQ28" s="12">
        <f t="shared" si="7"/>
        <v>5271</v>
      </c>
      <c r="AR28" s="12">
        <f t="shared" si="7"/>
        <v>5271</v>
      </c>
      <c r="AS28" s="12">
        <f t="shared" si="7"/>
        <v>5271</v>
      </c>
      <c r="AT28" s="12">
        <f t="shared" si="7"/>
        <v>5271</v>
      </c>
      <c r="AU28" s="12">
        <f t="shared" si="7"/>
        <v>3783</v>
      </c>
      <c r="AV28" s="12">
        <f t="shared" si="7"/>
        <v>3783</v>
      </c>
      <c r="AW28" s="12">
        <f t="shared" si="7"/>
        <v>3783</v>
      </c>
      <c r="AX28" s="12">
        <f t="shared" si="7"/>
        <v>3783</v>
      </c>
      <c r="AY28" s="12">
        <f t="shared" si="7"/>
        <v>3783</v>
      </c>
      <c r="AZ28" s="12">
        <f t="shared" si="7"/>
        <v>7111</v>
      </c>
      <c r="BA28" s="12">
        <f t="shared" si="7"/>
        <v>6328</v>
      </c>
      <c r="BB28" s="12">
        <f t="shared" si="7"/>
        <v>7111</v>
      </c>
    </row>
    <row r="29" spans="1:54">
      <c r="A29" s="10" t="s">
        <v>5</v>
      </c>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row>
    <row r="30" spans="1:54">
      <c r="A30" s="10">
        <v>1</v>
      </c>
      <c r="B30" s="12">
        <f t="shared" ref="B30:AG30" si="8">ROUND(B11*0.87,)+25</f>
        <v>5115</v>
      </c>
      <c r="C30" s="12">
        <f t="shared" si="8"/>
        <v>7972</v>
      </c>
      <c r="D30" s="12">
        <f t="shared" si="8"/>
        <v>5819</v>
      </c>
      <c r="E30" s="12">
        <f t="shared" si="8"/>
        <v>5819</v>
      </c>
      <c r="F30" s="12">
        <f t="shared" si="8"/>
        <v>5819</v>
      </c>
      <c r="G30" s="12">
        <f t="shared" si="8"/>
        <v>5819</v>
      </c>
      <c r="H30" s="12">
        <f t="shared" si="8"/>
        <v>5819</v>
      </c>
      <c r="I30" s="12">
        <f t="shared" si="8"/>
        <v>5819</v>
      </c>
      <c r="J30" s="12">
        <f t="shared" si="8"/>
        <v>5819</v>
      </c>
      <c r="K30" s="12">
        <f t="shared" si="8"/>
        <v>5819</v>
      </c>
      <c r="L30" s="12">
        <f t="shared" si="8"/>
        <v>5819</v>
      </c>
      <c r="M30" s="12">
        <f t="shared" si="8"/>
        <v>5819</v>
      </c>
      <c r="N30" s="12">
        <f t="shared" si="8"/>
        <v>5819</v>
      </c>
      <c r="O30" s="12">
        <f t="shared" si="8"/>
        <v>5819</v>
      </c>
      <c r="P30" s="12">
        <f t="shared" si="8"/>
        <v>5819</v>
      </c>
      <c r="Q30" s="12">
        <f t="shared" si="8"/>
        <v>5819</v>
      </c>
      <c r="R30" s="12">
        <f t="shared" si="8"/>
        <v>5819</v>
      </c>
      <c r="S30" s="12">
        <f t="shared" si="8"/>
        <v>3627</v>
      </c>
      <c r="T30" s="12">
        <f t="shared" si="8"/>
        <v>3627</v>
      </c>
      <c r="U30" s="12">
        <f t="shared" si="8"/>
        <v>3627</v>
      </c>
      <c r="V30" s="12">
        <f t="shared" si="8"/>
        <v>3627</v>
      </c>
      <c r="W30" s="12">
        <f t="shared" si="8"/>
        <v>3627</v>
      </c>
      <c r="X30" s="12">
        <f t="shared" si="8"/>
        <v>3627</v>
      </c>
      <c r="Y30" s="12">
        <f t="shared" si="8"/>
        <v>3627</v>
      </c>
      <c r="Z30" s="12">
        <f t="shared" si="8"/>
        <v>3627</v>
      </c>
      <c r="AA30" s="12">
        <f t="shared" si="8"/>
        <v>3627</v>
      </c>
      <c r="AB30" s="12">
        <f t="shared" si="8"/>
        <v>3627</v>
      </c>
      <c r="AC30" s="12">
        <f t="shared" si="8"/>
        <v>3627</v>
      </c>
      <c r="AD30" s="12">
        <f t="shared" si="8"/>
        <v>3627</v>
      </c>
      <c r="AE30" s="12">
        <f t="shared" si="8"/>
        <v>3627</v>
      </c>
      <c r="AF30" s="12">
        <f t="shared" si="8"/>
        <v>3627</v>
      </c>
      <c r="AG30" s="12">
        <f t="shared" si="8"/>
        <v>3627</v>
      </c>
      <c r="AH30" s="12">
        <f t="shared" ref="AH30:BB30" si="9">ROUND(AH11*0.87,)+25</f>
        <v>3627</v>
      </c>
      <c r="AI30" s="12">
        <f t="shared" si="9"/>
        <v>3627</v>
      </c>
      <c r="AJ30" s="12">
        <f t="shared" si="9"/>
        <v>3627</v>
      </c>
      <c r="AK30" s="12">
        <f t="shared" si="9"/>
        <v>3627</v>
      </c>
      <c r="AL30" s="12">
        <f t="shared" si="9"/>
        <v>3627</v>
      </c>
      <c r="AM30" s="12">
        <f t="shared" si="9"/>
        <v>5115</v>
      </c>
      <c r="AN30" s="12">
        <f t="shared" si="9"/>
        <v>5115</v>
      </c>
      <c r="AO30" s="12">
        <f t="shared" si="9"/>
        <v>5115</v>
      </c>
      <c r="AP30" s="12">
        <f t="shared" si="9"/>
        <v>5115</v>
      </c>
      <c r="AQ30" s="12">
        <f t="shared" si="9"/>
        <v>5115</v>
      </c>
      <c r="AR30" s="12">
        <f t="shared" si="9"/>
        <v>5115</v>
      </c>
      <c r="AS30" s="12">
        <f t="shared" si="9"/>
        <v>5115</v>
      </c>
      <c r="AT30" s="12">
        <f t="shared" si="9"/>
        <v>5115</v>
      </c>
      <c r="AU30" s="12">
        <f t="shared" si="9"/>
        <v>3627</v>
      </c>
      <c r="AV30" s="12">
        <f t="shared" si="9"/>
        <v>3627</v>
      </c>
      <c r="AW30" s="12">
        <f t="shared" si="9"/>
        <v>3627</v>
      </c>
      <c r="AX30" s="12">
        <f t="shared" si="9"/>
        <v>3627</v>
      </c>
      <c r="AY30" s="12">
        <f t="shared" si="9"/>
        <v>3627</v>
      </c>
      <c r="AZ30" s="12">
        <f t="shared" si="9"/>
        <v>6955</v>
      </c>
      <c r="BA30" s="12">
        <f t="shared" si="9"/>
        <v>6172</v>
      </c>
      <c r="BB30" s="12">
        <f t="shared" si="9"/>
        <v>6955</v>
      </c>
    </row>
    <row r="31" spans="1:54">
      <c r="A31" s="10">
        <v>2</v>
      </c>
      <c r="B31" s="12">
        <f t="shared" ref="B31:AG31" si="10">ROUND(B12*0.87,)+25</f>
        <v>5819</v>
      </c>
      <c r="C31" s="12">
        <f t="shared" si="10"/>
        <v>8677</v>
      </c>
      <c r="D31" s="12">
        <f t="shared" si="10"/>
        <v>6524</v>
      </c>
      <c r="E31" s="12">
        <f t="shared" si="10"/>
        <v>6524</v>
      </c>
      <c r="F31" s="12">
        <f t="shared" si="10"/>
        <v>6524</v>
      </c>
      <c r="G31" s="12">
        <f t="shared" si="10"/>
        <v>6524</v>
      </c>
      <c r="H31" s="12">
        <f t="shared" si="10"/>
        <v>6524</v>
      </c>
      <c r="I31" s="12">
        <f t="shared" si="10"/>
        <v>6524</v>
      </c>
      <c r="J31" s="12">
        <f t="shared" si="10"/>
        <v>6524</v>
      </c>
      <c r="K31" s="12">
        <f t="shared" si="10"/>
        <v>6524</v>
      </c>
      <c r="L31" s="12">
        <f t="shared" si="10"/>
        <v>6524</v>
      </c>
      <c r="M31" s="12">
        <f t="shared" si="10"/>
        <v>6524</v>
      </c>
      <c r="N31" s="12">
        <f t="shared" si="10"/>
        <v>6524</v>
      </c>
      <c r="O31" s="12">
        <f t="shared" si="10"/>
        <v>6524</v>
      </c>
      <c r="P31" s="12">
        <f t="shared" si="10"/>
        <v>6524</v>
      </c>
      <c r="Q31" s="12">
        <f t="shared" si="10"/>
        <v>6524</v>
      </c>
      <c r="R31" s="12">
        <f t="shared" si="10"/>
        <v>6524</v>
      </c>
      <c r="S31" s="12">
        <f t="shared" si="10"/>
        <v>4332</v>
      </c>
      <c r="T31" s="12">
        <f t="shared" si="10"/>
        <v>4332</v>
      </c>
      <c r="U31" s="12">
        <f t="shared" si="10"/>
        <v>4332</v>
      </c>
      <c r="V31" s="12">
        <f t="shared" si="10"/>
        <v>4332</v>
      </c>
      <c r="W31" s="12">
        <f t="shared" si="10"/>
        <v>4332</v>
      </c>
      <c r="X31" s="12">
        <f t="shared" si="10"/>
        <v>4332</v>
      </c>
      <c r="Y31" s="12">
        <f t="shared" si="10"/>
        <v>4332</v>
      </c>
      <c r="Z31" s="12">
        <f t="shared" si="10"/>
        <v>4332</v>
      </c>
      <c r="AA31" s="12">
        <f t="shared" si="10"/>
        <v>4332</v>
      </c>
      <c r="AB31" s="12">
        <f t="shared" si="10"/>
        <v>4332</v>
      </c>
      <c r="AC31" s="12">
        <f t="shared" si="10"/>
        <v>4332</v>
      </c>
      <c r="AD31" s="12">
        <f t="shared" si="10"/>
        <v>4332</v>
      </c>
      <c r="AE31" s="12">
        <f t="shared" si="10"/>
        <v>4332</v>
      </c>
      <c r="AF31" s="12">
        <f t="shared" si="10"/>
        <v>4332</v>
      </c>
      <c r="AG31" s="12">
        <f t="shared" si="10"/>
        <v>4332</v>
      </c>
      <c r="AH31" s="12">
        <f t="shared" ref="AH31:BB31" si="11">ROUND(AH12*0.87,)+25</f>
        <v>4332</v>
      </c>
      <c r="AI31" s="12">
        <f t="shared" si="11"/>
        <v>4332</v>
      </c>
      <c r="AJ31" s="12">
        <f t="shared" si="11"/>
        <v>4332</v>
      </c>
      <c r="AK31" s="12">
        <f t="shared" si="11"/>
        <v>4332</v>
      </c>
      <c r="AL31" s="12">
        <f t="shared" si="11"/>
        <v>4332</v>
      </c>
      <c r="AM31" s="12">
        <f t="shared" si="11"/>
        <v>5819</v>
      </c>
      <c r="AN31" s="12">
        <f t="shared" si="11"/>
        <v>5819</v>
      </c>
      <c r="AO31" s="12">
        <f t="shared" si="11"/>
        <v>5819</v>
      </c>
      <c r="AP31" s="12">
        <f t="shared" si="11"/>
        <v>5819</v>
      </c>
      <c r="AQ31" s="12">
        <f t="shared" si="11"/>
        <v>5819</v>
      </c>
      <c r="AR31" s="12">
        <f t="shared" si="11"/>
        <v>5819</v>
      </c>
      <c r="AS31" s="12">
        <f t="shared" si="11"/>
        <v>5819</v>
      </c>
      <c r="AT31" s="12">
        <f t="shared" si="11"/>
        <v>5819</v>
      </c>
      <c r="AU31" s="12">
        <f t="shared" si="11"/>
        <v>4332</v>
      </c>
      <c r="AV31" s="12">
        <f t="shared" si="11"/>
        <v>4332</v>
      </c>
      <c r="AW31" s="12">
        <f t="shared" si="11"/>
        <v>4332</v>
      </c>
      <c r="AX31" s="12">
        <f t="shared" si="11"/>
        <v>4332</v>
      </c>
      <c r="AY31" s="12">
        <f t="shared" si="11"/>
        <v>4332</v>
      </c>
      <c r="AZ31" s="12">
        <f t="shared" si="11"/>
        <v>7659</v>
      </c>
      <c r="BA31" s="12">
        <f t="shared" si="11"/>
        <v>6876</v>
      </c>
      <c r="BB31" s="12">
        <f t="shared" si="11"/>
        <v>7659</v>
      </c>
    </row>
    <row r="32" spans="1:54">
      <c r="A32" s="14" t="s">
        <v>7</v>
      </c>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row>
    <row r="33" spans="1:54">
      <c r="A33" s="10">
        <v>1</v>
      </c>
      <c r="B33" s="12">
        <f t="shared" ref="B33:AG33" si="12">ROUND(B14*0.87,)+25</f>
        <v>5819</v>
      </c>
      <c r="C33" s="12">
        <f t="shared" si="12"/>
        <v>8677</v>
      </c>
      <c r="D33" s="12">
        <f t="shared" si="12"/>
        <v>6524</v>
      </c>
      <c r="E33" s="12">
        <f t="shared" si="12"/>
        <v>6524</v>
      </c>
      <c r="F33" s="12">
        <f t="shared" si="12"/>
        <v>6524</v>
      </c>
      <c r="G33" s="12">
        <f t="shared" si="12"/>
        <v>6524</v>
      </c>
      <c r="H33" s="12">
        <f t="shared" si="12"/>
        <v>6524</v>
      </c>
      <c r="I33" s="12">
        <f t="shared" si="12"/>
        <v>6524</v>
      </c>
      <c r="J33" s="12">
        <f t="shared" si="12"/>
        <v>6524</v>
      </c>
      <c r="K33" s="12">
        <f t="shared" si="12"/>
        <v>6524</v>
      </c>
      <c r="L33" s="12">
        <f t="shared" si="12"/>
        <v>6524</v>
      </c>
      <c r="M33" s="12">
        <f t="shared" si="12"/>
        <v>6524</v>
      </c>
      <c r="N33" s="12">
        <f t="shared" si="12"/>
        <v>6524</v>
      </c>
      <c r="O33" s="12">
        <f t="shared" si="12"/>
        <v>6524</v>
      </c>
      <c r="P33" s="12">
        <f t="shared" si="12"/>
        <v>6524</v>
      </c>
      <c r="Q33" s="12">
        <f t="shared" si="12"/>
        <v>6524</v>
      </c>
      <c r="R33" s="12">
        <f t="shared" si="12"/>
        <v>6524</v>
      </c>
      <c r="S33" s="12">
        <f t="shared" si="12"/>
        <v>4332</v>
      </c>
      <c r="T33" s="12">
        <f t="shared" si="12"/>
        <v>4332</v>
      </c>
      <c r="U33" s="12">
        <f t="shared" si="12"/>
        <v>4332</v>
      </c>
      <c r="V33" s="12">
        <f t="shared" si="12"/>
        <v>4332</v>
      </c>
      <c r="W33" s="12">
        <f t="shared" si="12"/>
        <v>4332</v>
      </c>
      <c r="X33" s="12">
        <f t="shared" si="12"/>
        <v>4332</v>
      </c>
      <c r="Y33" s="12">
        <f t="shared" si="12"/>
        <v>4332</v>
      </c>
      <c r="Z33" s="12">
        <f t="shared" si="12"/>
        <v>4332</v>
      </c>
      <c r="AA33" s="12">
        <f t="shared" si="12"/>
        <v>4332</v>
      </c>
      <c r="AB33" s="12">
        <f t="shared" si="12"/>
        <v>4332</v>
      </c>
      <c r="AC33" s="12">
        <f t="shared" si="12"/>
        <v>4332</v>
      </c>
      <c r="AD33" s="12">
        <f t="shared" si="12"/>
        <v>4332</v>
      </c>
      <c r="AE33" s="12">
        <f t="shared" si="12"/>
        <v>4332</v>
      </c>
      <c r="AF33" s="12">
        <f t="shared" si="12"/>
        <v>4332</v>
      </c>
      <c r="AG33" s="12">
        <f t="shared" si="12"/>
        <v>4332</v>
      </c>
      <c r="AH33" s="12">
        <f t="shared" ref="AH33:BB33" si="13">ROUND(AH14*0.87,)+25</f>
        <v>4332</v>
      </c>
      <c r="AI33" s="12">
        <f t="shared" si="13"/>
        <v>4332</v>
      </c>
      <c r="AJ33" s="12">
        <f t="shared" si="13"/>
        <v>4332</v>
      </c>
      <c r="AK33" s="12">
        <f t="shared" si="13"/>
        <v>4332</v>
      </c>
      <c r="AL33" s="12">
        <f t="shared" si="13"/>
        <v>4332</v>
      </c>
      <c r="AM33" s="12">
        <f t="shared" si="13"/>
        <v>5819</v>
      </c>
      <c r="AN33" s="12">
        <f t="shared" si="13"/>
        <v>5819</v>
      </c>
      <c r="AO33" s="12">
        <f t="shared" si="13"/>
        <v>5819</v>
      </c>
      <c r="AP33" s="12">
        <f t="shared" si="13"/>
        <v>5819</v>
      </c>
      <c r="AQ33" s="12">
        <f t="shared" si="13"/>
        <v>5819</v>
      </c>
      <c r="AR33" s="12">
        <f t="shared" si="13"/>
        <v>5819</v>
      </c>
      <c r="AS33" s="12">
        <f t="shared" si="13"/>
        <v>5819</v>
      </c>
      <c r="AT33" s="12">
        <f t="shared" si="13"/>
        <v>5819</v>
      </c>
      <c r="AU33" s="12">
        <f t="shared" si="13"/>
        <v>4332</v>
      </c>
      <c r="AV33" s="12">
        <f t="shared" si="13"/>
        <v>4332</v>
      </c>
      <c r="AW33" s="12">
        <f t="shared" si="13"/>
        <v>4332</v>
      </c>
      <c r="AX33" s="12">
        <f t="shared" si="13"/>
        <v>4332</v>
      </c>
      <c r="AY33" s="12">
        <f t="shared" si="13"/>
        <v>4332</v>
      </c>
      <c r="AZ33" s="12">
        <f t="shared" si="13"/>
        <v>7659</v>
      </c>
      <c r="BA33" s="12">
        <f t="shared" si="13"/>
        <v>6876</v>
      </c>
      <c r="BB33" s="12">
        <f t="shared" si="13"/>
        <v>7659</v>
      </c>
    </row>
    <row r="34" spans="1:54">
      <c r="A34" s="10">
        <v>2</v>
      </c>
      <c r="B34" s="12">
        <f t="shared" ref="B34:AG34" si="14">ROUND(B15*0.87,)+25</f>
        <v>6524</v>
      </c>
      <c r="C34" s="12">
        <f t="shared" si="14"/>
        <v>9382</v>
      </c>
      <c r="D34" s="12">
        <f t="shared" si="14"/>
        <v>7229</v>
      </c>
      <c r="E34" s="12">
        <f t="shared" si="14"/>
        <v>7229</v>
      </c>
      <c r="F34" s="12">
        <f t="shared" si="14"/>
        <v>7229</v>
      </c>
      <c r="G34" s="12">
        <f t="shared" si="14"/>
        <v>7229</v>
      </c>
      <c r="H34" s="12">
        <f t="shared" si="14"/>
        <v>7229</v>
      </c>
      <c r="I34" s="12">
        <f t="shared" si="14"/>
        <v>7229</v>
      </c>
      <c r="J34" s="12">
        <f t="shared" si="14"/>
        <v>7229</v>
      </c>
      <c r="K34" s="12">
        <f t="shared" si="14"/>
        <v>7229</v>
      </c>
      <c r="L34" s="12">
        <f t="shared" si="14"/>
        <v>7229</v>
      </c>
      <c r="M34" s="12">
        <f t="shared" si="14"/>
        <v>7229</v>
      </c>
      <c r="N34" s="12">
        <f t="shared" si="14"/>
        <v>7229</v>
      </c>
      <c r="O34" s="12">
        <f t="shared" si="14"/>
        <v>7229</v>
      </c>
      <c r="P34" s="12">
        <f t="shared" si="14"/>
        <v>7229</v>
      </c>
      <c r="Q34" s="12">
        <f t="shared" si="14"/>
        <v>7229</v>
      </c>
      <c r="R34" s="12">
        <f t="shared" si="14"/>
        <v>7229</v>
      </c>
      <c r="S34" s="12">
        <f t="shared" si="14"/>
        <v>5036</v>
      </c>
      <c r="T34" s="12">
        <f t="shared" si="14"/>
        <v>5036</v>
      </c>
      <c r="U34" s="12">
        <f t="shared" si="14"/>
        <v>5036</v>
      </c>
      <c r="V34" s="12">
        <f t="shared" si="14"/>
        <v>5036</v>
      </c>
      <c r="W34" s="12">
        <f t="shared" si="14"/>
        <v>5036</v>
      </c>
      <c r="X34" s="12">
        <f t="shared" si="14"/>
        <v>5036</v>
      </c>
      <c r="Y34" s="12">
        <f t="shared" si="14"/>
        <v>5036</v>
      </c>
      <c r="Z34" s="12">
        <f t="shared" si="14"/>
        <v>5036</v>
      </c>
      <c r="AA34" s="12">
        <f t="shared" si="14"/>
        <v>5036</v>
      </c>
      <c r="AB34" s="12">
        <f t="shared" si="14"/>
        <v>5036</v>
      </c>
      <c r="AC34" s="12">
        <f t="shared" si="14"/>
        <v>5036</v>
      </c>
      <c r="AD34" s="12">
        <f t="shared" si="14"/>
        <v>5036</v>
      </c>
      <c r="AE34" s="12">
        <f t="shared" si="14"/>
        <v>5036</v>
      </c>
      <c r="AF34" s="12">
        <f t="shared" si="14"/>
        <v>5036</v>
      </c>
      <c r="AG34" s="12">
        <f t="shared" si="14"/>
        <v>5036</v>
      </c>
      <c r="AH34" s="12">
        <f t="shared" ref="AH34:BB34" si="15">ROUND(AH15*0.87,)+25</f>
        <v>5036</v>
      </c>
      <c r="AI34" s="12">
        <f t="shared" si="15"/>
        <v>5036</v>
      </c>
      <c r="AJ34" s="12">
        <f t="shared" si="15"/>
        <v>5036</v>
      </c>
      <c r="AK34" s="12">
        <f t="shared" si="15"/>
        <v>5036</v>
      </c>
      <c r="AL34" s="12">
        <f t="shared" si="15"/>
        <v>5036</v>
      </c>
      <c r="AM34" s="12">
        <f t="shared" si="15"/>
        <v>6524</v>
      </c>
      <c r="AN34" s="12">
        <f t="shared" si="15"/>
        <v>6524</v>
      </c>
      <c r="AO34" s="12">
        <f t="shared" si="15"/>
        <v>6524</v>
      </c>
      <c r="AP34" s="12">
        <f t="shared" si="15"/>
        <v>6524</v>
      </c>
      <c r="AQ34" s="12">
        <f t="shared" si="15"/>
        <v>6524</v>
      </c>
      <c r="AR34" s="12">
        <f t="shared" si="15"/>
        <v>6524</v>
      </c>
      <c r="AS34" s="12">
        <f t="shared" si="15"/>
        <v>6524</v>
      </c>
      <c r="AT34" s="12">
        <f t="shared" si="15"/>
        <v>6524</v>
      </c>
      <c r="AU34" s="12">
        <f t="shared" si="15"/>
        <v>5036</v>
      </c>
      <c r="AV34" s="12">
        <f t="shared" si="15"/>
        <v>5036</v>
      </c>
      <c r="AW34" s="12">
        <f t="shared" si="15"/>
        <v>5036</v>
      </c>
      <c r="AX34" s="12">
        <f t="shared" si="15"/>
        <v>5036</v>
      </c>
      <c r="AY34" s="12">
        <f t="shared" si="15"/>
        <v>5036</v>
      </c>
      <c r="AZ34" s="12">
        <f t="shared" si="15"/>
        <v>8364</v>
      </c>
      <c r="BA34" s="12">
        <f t="shared" si="15"/>
        <v>7581</v>
      </c>
      <c r="BB34" s="12">
        <f t="shared" si="15"/>
        <v>8364</v>
      </c>
    </row>
    <row r="35" spans="1:54">
      <c r="A35" s="15" t="s">
        <v>66</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row>
    <row r="36" spans="1:54">
      <c r="A36" s="10">
        <v>1</v>
      </c>
      <c r="B36" s="12">
        <f t="shared" ref="B36:AG36" si="16">ROUND(B17*0.87,)+25</f>
        <v>7307</v>
      </c>
      <c r="C36" s="12">
        <f t="shared" si="16"/>
        <v>10165</v>
      </c>
      <c r="D36" s="12">
        <f t="shared" si="16"/>
        <v>8012</v>
      </c>
      <c r="E36" s="12">
        <f t="shared" si="16"/>
        <v>8012</v>
      </c>
      <c r="F36" s="12">
        <f t="shared" si="16"/>
        <v>8012</v>
      </c>
      <c r="G36" s="12">
        <f t="shared" si="16"/>
        <v>8012</v>
      </c>
      <c r="H36" s="12">
        <f t="shared" si="16"/>
        <v>8012</v>
      </c>
      <c r="I36" s="12">
        <f t="shared" si="16"/>
        <v>8012</v>
      </c>
      <c r="J36" s="12">
        <f t="shared" si="16"/>
        <v>8012</v>
      </c>
      <c r="K36" s="12">
        <f t="shared" si="16"/>
        <v>8012</v>
      </c>
      <c r="L36" s="12">
        <f t="shared" si="16"/>
        <v>8012</v>
      </c>
      <c r="M36" s="12">
        <f t="shared" si="16"/>
        <v>8012</v>
      </c>
      <c r="N36" s="12">
        <f t="shared" si="16"/>
        <v>8012</v>
      </c>
      <c r="O36" s="12">
        <f t="shared" si="16"/>
        <v>8012</v>
      </c>
      <c r="P36" s="12">
        <f t="shared" si="16"/>
        <v>8012</v>
      </c>
      <c r="Q36" s="12">
        <f t="shared" si="16"/>
        <v>8012</v>
      </c>
      <c r="R36" s="12">
        <f t="shared" si="16"/>
        <v>8012</v>
      </c>
      <c r="S36" s="12">
        <f t="shared" si="16"/>
        <v>5819</v>
      </c>
      <c r="T36" s="12">
        <f t="shared" si="16"/>
        <v>5819</v>
      </c>
      <c r="U36" s="12">
        <f t="shared" si="16"/>
        <v>5819</v>
      </c>
      <c r="V36" s="12">
        <f t="shared" si="16"/>
        <v>5819</v>
      </c>
      <c r="W36" s="12">
        <f t="shared" si="16"/>
        <v>5819</v>
      </c>
      <c r="X36" s="12">
        <f t="shared" si="16"/>
        <v>5819</v>
      </c>
      <c r="Y36" s="12">
        <f t="shared" si="16"/>
        <v>5819</v>
      </c>
      <c r="Z36" s="12">
        <f t="shared" si="16"/>
        <v>5819</v>
      </c>
      <c r="AA36" s="12">
        <f t="shared" si="16"/>
        <v>5819</v>
      </c>
      <c r="AB36" s="12">
        <f t="shared" si="16"/>
        <v>5819</v>
      </c>
      <c r="AC36" s="12">
        <f t="shared" si="16"/>
        <v>5819</v>
      </c>
      <c r="AD36" s="12">
        <f t="shared" si="16"/>
        <v>5819</v>
      </c>
      <c r="AE36" s="12">
        <f t="shared" si="16"/>
        <v>5819</v>
      </c>
      <c r="AF36" s="12">
        <f t="shared" si="16"/>
        <v>5819</v>
      </c>
      <c r="AG36" s="12">
        <f t="shared" si="16"/>
        <v>5819</v>
      </c>
      <c r="AH36" s="12">
        <f t="shared" ref="AH36:BB36" si="17">ROUND(AH17*0.87,)+25</f>
        <v>5819</v>
      </c>
      <c r="AI36" s="12">
        <f t="shared" si="17"/>
        <v>5819</v>
      </c>
      <c r="AJ36" s="12">
        <f t="shared" si="17"/>
        <v>5819</v>
      </c>
      <c r="AK36" s="12">
        <f t="shared" si="17"/>
        <v>5819</v>
      </c>
      <c r="AL36" s="12">
        <f t="shared" si="17"/>
        <v>5819</v>
      </c>
      <c r="AM36" s="12">
        <f t="shared" si="17"/>
        <v>7307</v>
      </c>
      <c r="AN36" s="12">
        <f t="shared" si="17"/>
        <v>7307</v>
      </c>
      <c r="AO36" s="12">
        <f t="shared" si="17"/>
        <v>7307</v>
      </c>
      <c r="AP36" s="12">
        <f t="shared" si="17"/>
        <v>7307</v>
      </c>
      <c r="AQ36" s="12">
        <f t="shared" si="17"/>
        <v>7307</v>
      </c>
      <c r="AR36" s="12">
        <f t="shared" si="17"/>
        <v>7307</v>
      </c>
      <c r="AS36" s="12">
        <f t="shared" si="17"/>
        <v>7307</v>
      </c>
      <c r="AT36" s="12">
        <f t="shared" si="17"/>
        <v>7307</v>
      </c>
      <c r="AU36" s="12">
        <f t="shared" si="17"/>
        <v>5819</v>
      </c>
      <c r="AV36" s="12">
        <f t="shared" si="17"/>
        <v>5819</v>
      </c>
      <c r="AW36" s="12">
        <f t="shared" si="17"/>
        <v>5819</v>
      </c>
      <c r="AX36" s="12">
        <f t="shared" si="17"/>
        <v>5819</v>
      </c>
      <c r="AY36" s="12">
        <f t="shared" si="17"/>
        <v>5819</v>
      </c>
      <c r="AZ36" s="12">
        <f t="shared" si="17"/>
        <v>9147</v>
      </c>
      <c r="BA36" s="12">
        <f t="shared" si="17"/>
        <v>8364</v>
      </c>
      <c r="BB36" s="12">
        <f t="shared" si="17"/>
        <v>9147</v>
      </c>
    </row>
    <row r="37" spans="1:54">
      <c r="A37" s="10">
        <v>2</v>
      </c>
      <c r="B37" s="12">
        <f t="shared" ref="B37:AG37" si="18">ROUND(B18*0.87,)+25</f>
        <v>8012</v>
      </c>
      <c r="C37" s="12">
        <f t="shared" si="18"/>
        <v>10870</v>
      </c>
      <c r="D37" s="12">
        <f t="shared" si="18"/>
        <v>8716</v>
      </c>
      <c r="E37" s="12">
        <f t="shared" si="18"/>
        <v>8716</v>
      </c>
      <c r="F37" s="12">
        <f t="shared" si="18"/>
        <v>8716</v>
      </c>
      <c r="G37" s="12">
        <f t="shared" si="18"/>
        <v>8716</v>
      </c>
      <c r="H37" s="12">
        <f t="shared" si="18"/>
        <v>8716</v>
      </c>
      <c r="I37" s="12">
        <f t="shared" si="18"/>
        <v>8716</v>
      </c>
      <c r="J37" s="12">
        <f t="shared" si="18"/>
        <v>8716</v>
      </c>
      <c r="K37" s="12">
        <f t="shared" si="18"/>
        <v>8716</v>
      </c>
      <c r="L37" s="12">
        <f t="shared" si="18"/>
        <v>8716</v>
      </c>
      <c r="M37" s="12">
        <f t="shared" si="18"/>
        <v>8716</v>
      </c>
      <c r="N37" s="12">
        <f t="shared" si="18"/>
        <v>8716</v>
      </c>
      <c r="O37" s="12">
        <f t="shared" si="18"/>
        <v>8716</v>
      </c>
      <c r="P37" s="12">
        <f t="shared" si="18"/>
        <v>8716</v>
      </c>
      <c r="Q37" s="12">
        <f t="shared" si="18"/>
        <v>8716</v>
      </c>
      <c r="R37" s="12">
        <f t="shared" si="18"/>
        <v>8716</v>
      </c>
      <c r="S37" s="12">
        <f t="shared" si="18"/>
        <v>6524</v>
      </c>
      <c r="T37" s="12">
        <f t="shared" si="18"/>
        <v>6524</v>
      </c>
      <c r="U37" s="12">
        <f t="shared" si="18"/>
        <v>6524</v>
      </c>
      <c r="V37" s="12">
        <f t="shared" si="18"/>
        <v>6524</v>
      </c>
      <c r="W37" s="12">
        <f t="shared" si="18"/>
        <v>6524</v>
      </c>
      <c r="X37" s="12">
        <f t="shared" si="18"/>
        <v>6524</v>
      </c>
      <c r="Y37" s="12">
        <f t="shared" si="18"/>
        <v>6524</v>
      </c>
      <c r="Z37" s="12">
        <f t="shared" si="18"/>
        <v>6524</v>
      </c>
      <c r="AA37" s="12">
        <f t="shared" si="18"/>
        <v>6524</v>
      </c>
      <c r="AB37" s="12">
        <f t="shared" si="18"/>
        <v>6524</v>
      </c>
      <c r="AC37" s="12">
        <f t="shared" si="18"/>
        <v>6524</v>
      </c>
      <c r="AD37" s="12">
        <f t="shared" si="18"/>
        <v>6524</v>
      </c>
      <c r="AE37" s="12">
        <f t="shared" si="18"/>
        <v>6524</v>
      </c>
      <c r="AF37" s="12">
        <f t="shared" si="18"/>
        <v>6524</v>
      </c>
      <c r="AG37" s="12">
        <f t="shared" si="18"/>
        <v>6524</v>
      </c>
      <c r="AH37" s="12">
        <f t="shared" ref="AH37:BB37" si="19">ROUND(AH18*0.87,)+25</f>
        <v>6524</v>
      </c>
      <c r="AI37" s="12">
        <f t="shared" si="19"/>
        <v>6524</v>
      </c>
      <c r="AJ37" s="12">
        <f t="shared" si="19"/>
        <v>6524</v>
      </c>
      <c r="AK37" s="12">
        <f t="shared" si="19"/>
        <v>6524</v>
      </c>
      <c r="AL37" s="12">
        <f t="shared" si="19"/>
        <v>6524</v>
      </c>
      <c r="AM37" s="12">
        <f t="shared" si="19"/>
        <v>8012</v>
      </c>
      <c r="AN37" s="12">
        <f t="shared" si="19"/>
        <v>8012</v>
      </c>
      <c r="AO37" s="12">
        <f t="shared" si="19"/>
        <v>8012</v>
      </c>
      <c r="AP37" s="12">
        <f t="shared" si="19"/>
        <v>8012</v>
      </c>
      <c r="AQ37" s="12">
        <f t="shared" si="19"/>
        <v>8012</v>
      </c>
      <c r="AR37" s="12">
        <f t="shared" si="19"/>
        <v>8012</v>
      </c>
      <c r="AS37" s="12">
        <f t="shared" si="19"/>
        <v>8012</v>
      </c>
      <c r="AT37" s="12">
        <f t="shared" si="19"/>
        <v>8012</v>
      </c>
      <c r="AU37" s="12">
        <f t="shared" si="19"/>
        <v>6524</v>
      </c>
      <c r="AV37" s="12">
        <f t="shared" si="19"/>
        <v>6524</v>
      </c>
      <c r="AW37" s="12">
        <f t="shared" si="19"/>
        <v>6524</v>
      </c>
      <c r="AX37" s="12">
        <f t="shared" si="19"/>
        <v>6524</v>
      </c>
      <c r="AY37" s="12">
        <f t="shared" si="19"/>
        <v>6524</v>
      </c>
      <c r="AZ37" s="12">
        <f t="shared" si="19"/>
        <v>9852</v>
      </c>
      <c r="BA37" s="12">
        <f t="shared" si="19"/>
        <v>9069</v>
      </c>
      <c r="BB37" s="12">
        <f t="shared" si="19"/>
        <v>9852</v>
      </c>
    </row>
    <row r="38" spans="1:54">
      <c r="A38" s="16" t="s">
        <v>9</v>
      </c>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row>
    <row r="39" spans="1:54">
      <c r="A39" s="17" t="s">
        <v>10</v>
      </c>
      <c r="B39" s="12">
        <f t="shared" ref="B39:AG39" si="20">ROUND(B20*0.87,)+25</f>
        <v>43716</v>
      </c>
      <c r="C39" s="12">
        <f t="shared" si="20"/>
        <v>46574</v>
      </c>
      <c r="D39" s="12">
        <f t="shared" si="20"/>
        <v>44421</v>
      </c>
      <c r="E39" s="12">
        <f t="shared" si="20"/>
        <v>44421</v>
      </c>
      <c r="F39" s="12">
        <f t="shared" si="20"/>
        <v>44421</v>
      </c>
      <c r="G39" s="12">
        <f t="shared" si="20"/>
        <v>44421</v>
      </c>
      <c r="H39" s="12">
        <f t="shared" si="20"/>
        <v>44421</v>
      </c>
      <c r="I39" s="12">
        <f t="shared" si="20"/>
        <v>44421</v>
      </c>
      <c r="J39" s="12">
        <f t="shared" si="20"/>
        <v>44421</v>
      </c>
      <c r="K39" s="12">
        <f t="shared" si="20"/>
        <v>44421</v>
      </c>
      <c r="L39" s="12">
        <f t="shared" si="20"/>
        <v>44421</v>
      </c>
      <c r="M39" s="12">
        <f t="shared" si="20"/>
        <v>44421</v>
      </c>
      <c r="N39" s="12">
        <f t="shared" si="20"/>
        <v>44421</v>
      </c>
      <c r="O39" s="12">
        <f t="shared" si="20"/>
        <v>44421</v>
      </c>
      <c r="P39" s="12">
        <f t="shared" si="20"/>
        <v>44421</v>
      </c>
      <c r="Q39" s="12">
        <f t="shared" si="20"/>
        <v>44421</v>
      </c>
      <c r="R39" s="12">
        <f t="shared" si="20"/>
        <v>44421</v>
      </c>
      <c r="S39" s="12">
        <f t="shared" si="20"/>
        <v>42229</v>
      </c>
      <c r="T39" s="12">
        <f t="shared" si="20"/>
        <v>42229</v>
      </c>
      <c r="U39" s="12">
        <f t="shared" si="20"/>
        <v>42229</v>
      </c>
      <c r="V39" s="12">
        <f t="shared" si="20"/>
        <v>42229</v>
      </c>
      <c r="W39" s="12">
        <f t="shared" si="20"/>
        <v>42229</v>
      </c>
      <c r="X39" s="12">
        <f t="shared" si="20"/>
        <v>42229</v>
      </c>
      <c r="Y39" s="12">
        <f t="shared" si="20"/>
        <v>42229</v>
      </c>
      <c r="Z39" s="12">
        <f t="shared" si="20"/>
        <v>42229</v>
      </c>
      <c r="AA39" s="12">
        <f t="shared" si="20"/>
        <v>42229</v>
      </c>
      <c r="AB39" s="12">
        <f t="shared" si="20"/>
        <v>42229</v>
      </c>
      <c r="AC39" s="12">
        <f t="shared" si="20"/>
        <v>42229</v>
      </c>
      <c r="AD39" s="12">
        <f t="shared" si="20"/>
        <v>42229</v>
      </c>
      <c r="AE39" s="12">
        <f t="shared" si="20"/>
        <v>42229</v>
      </c>
      <c r="AF39" s="12">
        <f t="shared" si="20"/>
        <v>42229</v>
      </c>
      <c r="AG39" s="12">
        <f t="shared" si="20"/>
        <v>42229</v>
      </c>
      <c r="AH39" s="12">
        <f t="shared" ref="AH39:BB39" si="21">ROUND(AH20*0.87,)+25</f>
        <v>42229</v>
      </c>
      <c r="AI39" s="12">
        <f t="shared" si="21"/>
        <v>42229</v>
      </c>
      <c r="AJ39" s="12">
        <f t="shared" si="21"/>
        <v>42229</v>
      </c>
      <c r="AK39" s="12">
        <f t="shared" si="21"/>
        <v>42229</v>
      </c>
      <c r="AL39" s="12">
        <f t="shared" si="21"/>
        <v>42229</v>
      </c>
      <c r="AM39" s="12">
        <f t="shared" si="21"/>
        <v>43716</v>
      </c>
      <c r="AN39" s="12">
        <f t="shared" si="21"/>
        <v>43716</v>
      </c>
      <c r="AO39" s="12">
        <f t="shared" si="21"/>
        <v>43716</v>
      </c>
      <c r="AP39" s="12">
        <f t="shared" si="21"/>
        <v>43716</v>
      </c>
      <c r="AQ39" s="12">
        <f t="shared" si="21"/>
        <v>43716</v>
      </c>
      <c r="AR39" s="12">
        <f t="shared" si="21"/>
        <v>43716</v>
      </c>
      <c r="AS39" s="12">
        <f t="shared" si="21"/>
        <v>43716</v>
      </c>
      <c r="AT39" s="12">
        <f t="shared" si="21"/>
        <v>43716</v>
      </c>
      <c r="AU39" s="12">
        <f t="shared" si="21"/>
        <v>42229</v>
      </c>
      <c r="AV39" s="12">
        <f t="shared" si="21"/>
        <v>42229</v>
      </c>
      <c r="AW39" s="12">
        <f t="shared" si="21"/>
        <v>42229</v>
      </c>
      <c r="AX39" s="12">
        <f t="shared" si="21"/>
        <v>42229</v>
      </c>
      <c r="AY39" s="12">
        <f t="shared" si="21"/>
        <v>42229</v>
      </c>
      <c r="AZ39" s="12">
        <f t="shared" si="21"/>
        <v>45556</v>
      </c>
      <c r="BA39" s="12">
        <f t="shared" si="21"/>
        <v>44773</v>
      </c>
      <c r="BB39" s="12">
        <f t="shared" si="21"/>
        <v>45556</v>
      </c>
    </row>
    <row r="40" spans="1:54" hidden="1">
      <c r="A40" s="16" t="s">
        <v>11</v>
      </c>
      <c r="B40" s="12">
        <f>ROUND(B21*0.87,)+25</f>
        <v>25</v>
      </c>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4" hidden="1">
      <c r="A41" s="17" t="s">
        <v>12</v>
      </c>
      <c r="B41" s="12">
        <f>ROUND(B22*0.87,)+25</f>
        <v>25</v>
      </c>
      <c r="C41" s="12">
        <f t="shared" ref="C41:AX41" si="22">ROUNDUP(C22*0.87,)</f>
        <v>54380</v>
      </c>
      <c r="D41" s="12">
        <f t="shared" si="22"/>
        <v>52227</v>
      </c>
      <c r="E41" s="12">
        <f t="shared" si="22"/>
        <v>52227</v>
      </c>
      <c r="F41" s="12">
        <f t="shared" si="22"/>
        <v>52227</v>
      </c>
      <c r="G41" s="12">
        <f t="shared" si="22"/>
        <v>52227</v>
      </c>
      <c r="H41" s="12">
        <f t="shared" si="22"/>
        <v>52227</v>
      </c>
      <c r="I41" s="12">
        <f t="shared" si="22"/>
        <v>52227</v>
      </c>
      <c r="J41" s="12">
        <f t="shared" si="22"/>
        <v>52227</v>
      </c>
      <c r="K41" s="12">
        <f t="shared" si="22"/>
        <v>52227</v>
      </c>
      <c r="L41" s="12">
        <f t="shared" si="22"/>
        <v>52227</v>
      </c>
      <c r="M41" s="12">
        <f t="shared" si="22"/>
        <v>52227</v>
      </c>
      <c r="N41" s="12">
        <f t="shared" si="22"/>
        <v>52227</v>
      </c>
      <c r="O41" s="12">
        <f t="shared" si="22"/>
        <v>52227</v>
      </c>
      <c r="P41" s="12">
        <f t="shared" si="22"/>
        <v>52227</v>
      </c>
      <c r="Q41" s="12">
        <f t="shared" si="22"/>
        <v>52227</v>
      </c>
      <c r="R41" s="12">
        <f t="shared" si="22"/>
        <v>52227</v>
      </c>
      <c r="S41" s="12">
        <f t="shared" si="22"/>
        <v>50034</v>
      </c>
      <c r="T41" s="12">
        <f t="shared" si="22"/>
        <v>50034</v>
      </c>
      <c r="U41" s="12">
        <f t="shared" si="22"/>
        <v>50034</v>
      </c>
      <c r="V41" s="12">
        <f t="shared" si="22"/>
        <v>50034</v>
      </c>
      <c r="W41" s="12">
        <f t="shared" si="22"/>
        <v>50034</v>
      </c>
      <c r="X41" s="12">
        <f t="shared" si="22"/>
        <v>50034</v>
      </c>
      <c r="Y41" s="12">
        <f t="shared" si="22"/>
        <v>50034</v>
      </c>
      <c r="Z41" s="12">
        <f t="shared" si="22"/>
        <v>50034</v>
      </c>
      <c r="AA41" s="12">
        <f t="shared" si="22"/>
        <v>50034</v>
      </c>
      <c r="AB41" s="12">
        <f t="shared" si="22"/>
        <v>50034</v>
      </c>
      <c r="AC41" s="12">
        <f t="shared" si="22"/>
        <v>50034</v>
      </c>
      <c r="AD41" s="12">
        <f t="shared" si="22"/>
        <v>50034</v>
      </c>
      <c r="AE41" s="12">
        <f t="shared" si="22"/>
        <v>50034</v>
      </c>
      <c r="AF41" s="12">
        <f t="shared" si="22"/>
        <v>50034</v>
      </c>
      <c r="AG41" s="12">
        <f t="shared" si="22"/>
        <v>50034</v>
      </c>
      <c r="AH41" s="12">
        <f t="shared" si="22"/>
        <v>50034</v>
      </c>
      <c r="AI41" s="12">
        <f t="shared" si="22"/>
        <v>50034</v>
      </c>
      <c r="AJ41" s="12">
        <f t="shared" si="22"/>
        <v>50034</v>
      </c>
      <c r="AK41" s="12">
        <f t="shared" si="22"/>
        <v>50034</v>
      </c>
      <c r="AL41" s="12">
        <f t="shared" si="22"/>
        <v>50034</v>
      </c>
      <c r="AM41" s="12">
        <f t="shared" si="22"/>
        <v>51522</v>
      </c>
      <c r="AN41" s="12">
        <f t="shared" si="22"/>
        <v>51522</v>
      </c>
      <c r="AO41" s="12">
        <f t="shared" si="22"/>
        <v>51522</v>
      </c>
      <c r="AP41" s="12">
        <f t="shared" si="22"/>
        <v>51522</v>
      </c>
      <c r="AQ41" s="12">
        <f t="shared" si="22"/>
        <v>51522</v>
      </c>
      <c r="AR41" s="12">
        <f t="shared" si="22"/>
        <v>51522</v>
      </c>
      <c r="AS41" s="12">
        <f t="shared" si="22"/>
        <v>51522</v>
      </c>
      <c r="AT41" s="12">
        <f t="shared" si="22"/>
        <v>51522</v>
      </c>
      <c r="AU41" s="12">
        <f t="shared" si="22"/>
        <v>50034</v>
      </c>
      <c r="AV41" s="12">
        <f t="shared" si="22"/>
        <v>50034</v>
      </c>
      <c r="AW41" s="12">
        <f t="shared" si="22"/>
        <v>50034</v>
      </c>
      <c r="AX41" s="12">
        <f t="shared" si="22"/>
        <v>50034</v>
      </c>
    </row>
    <row r="42" spans="1:54" ht="11.45" customHeight="1">
      <c r="A42" s="111"/>
    </row>
    <row r="43" spans="1:54" ht="12" customHeight="1"/>
    <row r="44" spans="1:54" ht="9.6" customHeight="1"/>
    <row r="45" spans="1:54" ht="11.45" customHeight="1">
      <c r="A45" s="4" t="s">
        <v>13</v>
      </c>
    </row>
    <row r="46" spans="1:54" ht="11.45" customHeight="1">
      <c r="A46" s="19" t="s">
        <v>14</v>
      </c>
    </row>
    <row r="47" spans="1:54" ht="11.45" customHeight="1">
      <c r="A47" s="19" t="s">
        <v>15</v>
      </c>
    </row>
    <row r="48" spans="1:54" ht="11.45" customHeight="1">
      <c r="A48" s="19" t="s">
        <v>16</v>
      </c>
    </row>
    <row r="49" spans="1:1" ht="11.45" customHeight="1">
      <c r="A49" s="161" t="s">
        <v>147</v>
      </c>
    </row>
    <row r="50" spans="1:1" ht="11.45" customHeight="1"/>
    <row r="51" spans="1:1">
      <c r="A51" s="21" t="s">
        <v>27</v>
      </c>
    </row>
    <row r="52" spans="1:1">
      <c r="A52" s="22" t="s">
        <v>28</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C36"/>
  <sheetViews>
    <sheetView zoomScale="110" zoomScaleNormal="110" workbookViewId="0">
      <selection activeCell="B5" sqref="B5"/>
    </sheetView>
  </sheetViews>
  <sheetFormatPr defaultColWidth="9.140625" defaultRowHeight="12"/>
  <cols>
    <col min="1" max="1" width="91.5703125" style="2" customWidth="1"/>
    <col min="2"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'C завтраками| Bed and breakfast'!#REF!*0.9</f>
        <v>#REF!</v>
      </c>
      <c r="C8" s="12" t="e">
        <f>'C завтраками| Bed and breakfast'!#REF!*0.9</f>
        <v>#REF!</v>
      </c>
    </row>
    <row r="9" spans="1:3">
      <c r="A9" s="10">
        <v>2</v>
      </c>
      <c r="B9" s="10" t="e">
        <f>'C завтраками| Bed and breakfast'!#REF!*0.9</f>
        <v>#REF!</v>
      </c>
      <c r="C9" s="10" t="e">
        <f>'C завтраками| Bed and breakfast'!#REF!*0.9</f>
        <v>#REF!</v>
      </c>
    </row>
    <row r="10" spans="1:3">
      <c r="A10" s="10" t="s">
        <v>5</v>
      </c>
      <c r="B10" s="10"/>
      <c r="C10" s="10"/>
    </row>
    <row r="11" spans="1:3">
      <c r="A11" s="10">
        <v>1</v>
      </c>
      <c r="B11" s="10" t="e">
        <f>'C завтраками| Bed and breakfast'!#REF!*0.9</f>
        <v>#REF!</v>
      </c>
      <c r="C11" s="10" t="e">
        <f>'C завтраками| Bed and breakfast'!#REF!*0.9</f>
        <v>#REF!</v>
      </c>
    </row>
    <row r="12" spans="1:3">
      <c r="A12" s="10">
        <v>2</v>
      </c>
      <c r="B12" s="10" t="e">
        <f>'C завтраками| Bed and breakfast'!#REF!*0.9</f>
        <v>#REF!</v>
      </c>
      <c r="C12" s="10" t="e">
        <f>'C завтраками| Bed and breakfast'!#REF!*0.9</f>
        <v>#REF!</v>
      </c>
    </row>
    <row r="13" spans="1:3">
      <c r="A13" s="14" t="s">
        <v>7</v>
      </c>
      <c r="B13" s="10"/>
      <c r="C13" s="10"/>
    </row>
    <row r="14" spans="1:3">
      <c r="A14" s="10">
        <v>1</v>
      </c>
      <c r="B14" s="10" t="e">
        <f>'C завтраками| Bed and breakfast'!#REF!*0.9</f>
        <v>#REF!</v>
      </c>
      <c r="C14" s="10" t="e">
        <f>'C завтраками| Bed and breakfast'!#REF!*0.9</f>
        <v>#REF!</v>
      </c>
    </row>
    <row r="15" spans="1:3">
      <c r="A15" s="10">
        <v>2</v>
      </c>
      <c r="B15" s="10" t="e">
        <f>'C завтраками| Bed and breakfast'!#REF!*0.9</f>
        <v>#REF!</v>
      </c>
      <c r="C15" s="10" t="e">
        <f>'C завтраками| Bed and breakfast'!#REF!*0.9</f>
        <v>#REF!</v>
      </c>
    </row>
    <row r="16" spans="1:3">
      <c r="A16" s="15" t="s">
        <v>66</v>
      </c>
      <c r="B16" s="10"/>
      <c r="C16" s="10"/>
    </row>
    <row r="17" spans="1:3">
      <c r="A17" s="10">
        <v>1</v>
      </c>
      <c r="B17" s="10" t="e">
        <f>'C завтраками| Bed and breakfast'!#REF!*0.9</f>
        <v>#REF!</v>
      </c>
      <c r="C17" s="10" t="e">
        <f>'C завтраками| Bed and breakfast'!#REF!*0.9</f>
        <v>#REF!</v>
      </c>
    </row>
    <row r="18" spans="1:3">
      <c r="A18" s="10">
        <v>2</v>
      </c>
      <c r="B18" s="10" t="e">
        <f>'C завтраками| Bed and breakfast'!#REF!*0.9</f>
        <v>#REF!</v>
      </c>
      <c r="C18" s="10" t="e">
        <f>'C завтраками| Bed and breakfast'!#REF!*0.9</f>
        <v>#REF!</v>
      </c>
    </row>
    <row r="19" spans="1:3">
      <c r="A19" s="16" t="s">
        <v>9</v>
      </c>
      <c r="B19" s="10"/>
      <c r="C19" s="10"/>
    </row>
    <row r="20" spans="1:3">
      <c r="A20" s="17" t="s">
        <v>10</v>
      </c>
      <c r="B20" s="10" t="e">
        <f>'C завтраками| Bed and breakfast'!#REF!*0.9</f>
        <v>#REF!</v>
      </c>
      <c r="C20" s="10" t="e">
        <f>'C завтраками| Bed and breakfast'!#REF!*0.9</f>
        <v>#REF!</v>
      </c>
    </row>
    <row r="21" spans="1:3" hidden="1">
      <c r="A21" s="16" t="s">
        <v>11</v>
      </c>
      <c r="B21" s="12"/>
      <c r="C21" s="12"/>
    </row>
    <row r="22" spans="1:3" hidden="1">
      <c r="A22" s="17" t="s">
        <v>12</v>
      </c>
      <c r="B22" s="12" t="e">
        <f>'C завтраками| Bed and breakfast'!#REF!*0.9</f>
        <v>#REF!</v>
      </c>
      <c r="C22" s="12" t="e">
        <f>'C завтраками| Bed and breakfast'!#REF!*0.9</f>
        <v>#REF!</v>
      </c>
    </row>
    <row r="23" spans="1:3" ht="11.45" customHeight="1">
      <c r="A23" s="111"/>
    </row>
    <row r="24" spans="1:3" ht="12" customHeight="1"/>
    <row r="25" spans="1:3" ht="9.6" customHeight="1"/>
    <row r="26" spans="1:3" ht="11.45" customHeight="1">
      <c r="A26" s="4" t="s">
        <v>13</v>
      </c>
    </row>
    <row r="27" spans="1:3" ht="11.45" customHeight="1">
      <c r="A27" s="19" t="s">
        <v>14</v>
      </c>
    </row>
    <row r="28" spans="1:3" ht="11.45" customHeight="1">
      <c r="A28" s="19" t="s">
        <v>15</v>
      </c>
    </row>
    <row r="29" spans="1:3" ht="11.45" customHeight="1">
      <c r="A29" s="19" t="s">
        <v>16</v>
      </c>
    </row>
    <row r="30" spans="1:3" ht="11.45" customHeight="1">
      <c r="A30" s="20" t="s">
        <v>17</v>
      </c>
    </row>
    <row r="31" spans="1:3" ht="11.45" customHeight="1"/>
    <row r="32" spans="1:3">
      <c r="A32" s="21" t="s">
        <v>27</v>
      </c>
    </row>
    <row r="33" spans="1:1">
      <c r="A33" s="22" t="s">
        <v>28</v>
      </c>
    </row>
    <row r="34" spans="1:1">
      <c r="A34" s="23"/>
    </row>
    <row r="35" spans="1:1">
      <c r="A35" s="24" t="s">
        <v>18</v>
      </c>
    </row>
    <row r="36" spans="1:1" ht="48">
      <c r="A36" s="25" t="s">
        <v>29</v>
      </c>
    </row>
  </sheetData>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F147"/>
  <sheetViews>
    <sheetView zoomScale="110" zoomScaleNormal="110" workbookViewId="0">
      <selection activeCell="B1" sqref="B1:P1048576"/>
    </sheetView>
  </sheetViews>
  <sheetFormatPr defaultColWidth="9.140625" defaultRowHeight="12"/>
  <cols>
    <col min="1" max="1" width="91.5703125" style="2" customWidth="1"/>
    <col min="2" max="18" width="9.140625" style="2" customWidth="1"/>
    <col min="19" max="19" width="9.140625" style="120" customWidth="1"/>
    <col min="20" max="28" width="9.140625" style="2" customWidth="1"/>
    <col min="29" max="16384" width="9.140625" style="2"/>
  </cols>
  <sheetData>
    <row r="1" spans="1:32" ht="12" customHeight="1">
      <c r="A1" s="3" t="s">
        <v>0</v>
      </c>
      <c r="S1" s="2"/>
    </row>
    <row r="2" spans="1:32" ht="12" customHeight="1">
      <c r="A2" s="4" t="s">
        <v>149</v>
      </c>
      <c r="S2" s="2"/>
    </row>
    <row r="3" spans="1:32" ht="10.35" customHeight="1">
      <c r="A3" s="5"/>
      <c r="S3" s="2"/>
    </row>
    <row r="4" spans="1:32" ht="11.45" customHeight="1">
      <c r="A4" s="6" t="s">
        <v>2</v>
      </c>
      <c r="S4" s="2"/>
    </row>
    <row r="5" spans="1:32" s="1" customFormat="1" ht="33.75" customHeight="1">
      <c r="A5" s="7" t="s">
        <v>3</v>
      </c>
      <c r="B5" s="183" t="s">
        <v>150</v>
      </c>
      <c r="C5" s="183" t="s">
        <v>151</v>
      </c>
      <c r="D5" s="183" t="s">
        <v>152</v>
      </c>
      <c r="E5" s="183" t="s">
        <v>153</v>
      </c>
      <c r="F5" s="183" t="s">
        <v>154</v>
      </c>
      <c r="G5" s="183" t="s">
        <v>155</v>
      </c>
      <c r="H5" s="183" t="s">
        <v>156</v>
      </c>
      <c r="I5" s="183" t="s">
        <v>157</v>
      </c>
      <c r="J5" s="183" t="s">
        <v>158</v>
      </c>
      <c r="K5" s="183" t="s">
        <v>159</v>
      </c>
      <c r="L5" s="104">
        <v>44453</v>
      </c>
      <c r="M5" s="104">
        <v>44455</v>
      </c>
      <c r="N5" s="104" t="e">
        <f>'C завтраками| Bed and breakfast'!#REF!</f>
        <v>#REF!</v>
      </c>
      <c r="O5" s="104">
        <v>44462</v>
      </c>
      <c r="P5" s="104">
        <v>44463</v>
      </c>
      <c r="Q5" s="104">
        <v>44466</v>
      </c>
      <c r="R5" s="104">
        <v>44470</v>
      </c>
      <c r="S5" s="104" t="e">
        <f>'C завтраками| Bed and breakfast'!#REF!</f>
        <v>#REF!</v>
      </c>
      <c r="T5" s="104" t="e">
        <f>'C завтраками| Bed and breakfast'!#REF!</f>
        <v>#REF!</v>
      </c>
      <c r="U5" s="104" t="e">
        <f>'C завтраками| Bed and breakfast'!#REF!</f>
        <v>#REF!</v>
      </c>
      <c r="V5" s="104" t="e">
        <f>'C завтраками| Bed and breakfast'!#REF!</f>
        <v>#REF!</v>
      </c>
      <c r="W5" s="104" t="e">
        <f>'C завтраками| Bed and breakfast'!#REF!</f>
        <v>#REF!</v>
      </c>
      <c r="X5" s="104" t="e">
        <f>'C завтраками| Bed and breakfast'!#REF!</f>
        <v>#REF!</v>
      </c>
      <c r="Y5" s="104" t="e">
        <f>'C завтраками| Bed and breakfast'!#REF!</f>
        <v>#REF!</v>
      </c>
      <c r="Z5" s="104" t="e">
        <f>'C завтраками| Bed and breakfast'!#REF!</f>
        <v>#REF!</v>
      </c>
      <c r="AA5" s="104" t="e">
        <f>'C завтраками| Bed and breakfast'!#REF!</f>
        <v>#REF!</v>
      </c>
      <c r="AB5" s="104" t="e">
        <f>'C завтраками| Bed and breakfast'!#REF!</f>
        <v>#REF!</v>
      </c>
      <c r="AC5" s="104" t="e">
        <f>'C завтраками| Bed and breakfast'!#REF!</f>
        <v>#REF!</v>
      </c>
      <c r="AD5" s="104" t="e">
        <f>'C завтраками| Bed and breakfast'!#REF!</f>
        <v>#REF!</v>
      </c>
      <c r="AE5" s="104" t="e">
        <f>'C завтраками| Bed and breakfast'!#REF!</f>
        <v>#REF!</v>
      </c>
      <c r="AF5" s="104" t="e">
        <f>'C завтраками| Bed and breakfast'!#REF!</f>
        <v>#REF!</v>
      </c>
    </row>
    <row r="6" spans="1:32">
      <c r="A6" s="7"/>
      <c r="B6" s="183"/>
      <c r="C6" s="184"/>
      <c r="D6" s="184"/>
      <c r="E6" s="184"/>
      <c r="F6" s="184"/>
      <c r="G6" s="184"/>
      <c r="H6" s="184"/>
      <c r="I6" s="184"/>
      <c r="J6" s="184"/>
      <c r="K6" s="184"/>
      <c r="L6" s="104">
        <v>44454</v>
      </c>
      <c r="M6" s="104">
        <v>44457</v>
      </c>
      <c r="N6" s="104" t="e">
        <f>'C завтраками| Bed and breakfast'!#REF!</f>
        <v>#REF!</v>
      </c>
      <c r="O6" s="104">
        <v>44462</v>
      </c>
      <c r="P6" s="104">
        <v>44465</v>
      </c>
      <c r="Q6" s="104">
        <v>44469</v>
      </c>
      <c r="R6" s="104">
        <v>44479</v>
      </c>
      <c r="S6" s="104" t="e">
        <f>'C завтраками| Bed and breakfast'!#REF!</f>
        <v>#REF!</v>
      </c>
      <c r="T6" s="104" t="e">
        <f>'C завтраками| Bed and breakfast'!#REF!</f>
        <v>#REF!</v>
      </c>
      <c r="U6" s="104" t="e">
        <f>'C завтраками| Bed and breakfast'!#REF!</f>
        <v>#REF!</v>
      </c>
      <c r="V6" s="104" t="e">
        <f>'C завтраками| Bed and breakfast'!#REF!</f>
        <v>#REF!</v>
      </c>
      <c r="W6" s="104" t="e">
        <f>'C завтраками| Bed and breakfast'!#REF!</f>
        <v>#REF!</v>
      </c>
      <c r="X6" s="104" t="e">
        <f>'C завтраками| Bed and breakfast'!#REF!</f>
        <v>#REF!</v>
      </c>
      <c r="Y6" s="104" t="e">
        <f>'C завтраками| Bed and breakfast'!#REF!</f>
        <v>#REF!</v>
      </c>
      <c r="Z6" s="104" t="e">
        <f>'C завтраками| Bed and breakfast'!#REF!</f>
        <v>#REF!</v>
      </c>
      <c r="AA6" s="104" t="e">
        <f>'C завтраками| Bed and breakfast'!#REF!</f>
        <v>#REF!</v>
      </c>
      <c r="AB6" s="104" t="e">
        <f>'C завтраками| Bed and breakfast'!#REF!</f>
        <v>#REF!</v>
      </c>
      <c r="AC6" s="104" t="e">
        <f>'C завтраками| Bed and breakfast'!#REF!</f>
        <v>#REF!</v>
      </c>
      <c r="AD6" s="104" t="e">
        <f>'C завтраками| Bed and breakfast'!#REF!</f>
        <v>#REF!</v>
      </c>
      <c r="AE6" s="104" t="e">
        <f>'C завтраками| Bed and breakfast'!#REF!</f>
        <v>#REF!</v>
      </c>
      <c r="AF6" s="104" t="e">
        <f>'C завтраками| Bed and breakfast'!#REF!</f>
        <v>#REF!</v>
      </c>
    </row>
    <row r="7" spans="1:32">
      <c r="A7" s="10" t="s">
        <v>4</v>
      </c>
      <c r="B7" s="12"/>
      <c r="C7" s="185"/>
      <c r="S7" s="2"/>
    </row>
    <row r="8" spans="1:32">
      <c r="A8" s="10">
        <v>1</v>
      </c>
      <c r="B8" s="182">
        <v>9000</v>
      </c>
      <c r="C8" s="182">
        <v>8000</v>
      </c>
      <c r="D8" s="182">
        <v>9000</v>
      </c>
      <c r="E8" s="182">
        <v>8000</v>
      </c>
      <c r="F8" s="182">
        <v>7000</v>
      </c>
      <c r="G8" s="182">
        <v>8000</v>
      </c>
      <c r="H8" s="12">
        <v>6000</v>
      </c>
      <c r="I8" s="182">
        <v>7000</v>
      </c>
      <c r="J8" s="12">
        <v>6000</v>
      </c>
      <c r="K8" s="12">
        <v>5600</v>
      </c>
      <c r="L8" s="12" t="e">
        <f>ROUNDUP('C завтраками| Bed and breakfast'!#REF!*0.85,)</f>
        <v>#REF!</v>
      </c>
      <c r="M8" s="12" t="e">
        <f>ROUNDUP('C завтраками| Bed and breakfast'!#REF!*0.85,)</f>
        <v>#REF!</v>
      </c>
      <c r="N8" s="12" t="e">
        <f>'C завтраками| Bed and breakfast'!#REF!*0.85</f>
        <v>#REF!</v>
      </c>
      <c r="O8" s="12" t="e">
        <f>'C завтраками| Bed and breakfast'!#REF!*0.85</f>
        <v>#REF!</v>
      </c>
      <c r="P8" s="12" t="e">
        <f>'C завтраками| Bed and breakfast'!#REF!*0.85</f>
        <v>#REF!</v>
      </c>
      <c r="Q8" s="12" t="e">
        <f>'C завтраками| Bed and breakfast'!#REF!*0.85</f>
        <v>#REF!</v>
      </c>
      <c r="R8" s="12" t="e">
        <f>'C завтраками| Bed and breakfast'!#REF!*0.85</f>
        <v>#REF!</v>
      </c>
      <c r="S8" s="12" t="e">
        <f>'C завтраками| Bed and breakfast'!#REF!*0.85</f>
        <v>#REF!</v>
      </c>
      <c r="T8" s="12" t="e">
        <f>'C завтраками| Bed and breakfast'!#REF!*0.85</f>
        <v>#REF!</v>
      </c>
      <c r="U8" s="12" t="e">
        <f>'C завтраками| Bed and breakfast'!#REF!*0.85</f>
        <v>#REF!</v>
      </c>
      <c r="V8" s="12" t="e">
        <f>'C завтраками| Bed and breakfast'!#REF!*0.85</f>
        <v>#REF!</v>
      </c>
      <c r="W8" s="12" t="e">
        <f>'C завтраками| Bed and breakfast'!#REF!*0.85</f>
        <v>#REF!</v>
      </c>
      <c r="X8" s="12" t="e">
        <f>'C завтраками| Bed and breakfast'!#REF!*0.85</f>
        <v>#REF!</v>
      </c>
      <c r="Y8" s="12" t="e">
        <f>'C завтраками| Bed and breakfast'!#REF!*0.85</f>
        <v>#REF!</v>
      </c>
      <c r="Z8" s="12" t="e">
        <f>'C завтраками| Bed and breakfast'!#REF!*0.85</f>
        <v>#REF!</v>
      </c>
      <c r="AA8" s="12" t="e">
        <f>'C завтраками| Bed and breakfast'!#REF!*0.85</f>
        <v>#REF!</v>
      </c>
      <c r="AB8" s="12" t="e">
        <f>'C завтраками| Bed and breakfast'!#REF!*0.85</f>
        <v>#REF!</v>
      </c>
      <c r="AC8" s="12" t="e">
        <f>'C завтраками| Bed and breakfast'!#REF!*0.85</f>
        <v>#REF!</v>
      </c>
      <c r="AD8" s="12" t="e">
        <f>'C завтраками| Bed and breakfast'!#REF!*0.85</f>
        <v>#REF!</v>
      </c>
      <c r="AE8" s="12" t="e">
        <f>'C завтраками| Bed and breakfast'!#REF!*0.85</f>
        <v>#REF!</v>
      </c>
      <c r="AF8" s="12" t="e">
        <f>'C завтраками| Bed and breakfast'!#REF!*0.85</f>
        <v>#REF!</v>
      </c>
    </row>
    <row r="9" spans="1:32">
      <c r="A9" s="10">
        <v>2</v>
      </c>
      <c r="B9" s="182">
        <f t="shared" ref="B9:K9" si="0">B8+800</f>
        <v>9800</v>
      </c>
      <c r="C9" s="182">
        <f t="shared" si="0"/>
        <v>8800</v>
      </c>
      <c r="D9" s="182">
        <f t="shared" si="0"/>
        <v>9800</v>
      </c>
      <c r="E9" s="182">
        <f t="shared" si="0"/>
        <v>8800</v>
      </c>
      <c r="F9" s="182">
        <f t="shared" si="0"/>
        <v>7800</v>
      </c>
      <c r="G9" s="182">
        <f t="shared" si="0"/>
        <v>8800</v>
      </c>
      <c r="H9" s="182">
        <f t="shared" si="0"/>
        <v>6800</v>
      </c>
      <c r="I9" s="182">
        <f t="shared" si="0"/>
        <v>7800</v>
      </c>
      <c r="J9" s="182">
        <f t="shared" si="0"/>
        <v>6800</v>
      </c>
      <c r="K9" s="182">
        <f t="shared" si="0"/>
        <v>6400</v>
      </c>
      <c r="L9" s="12" t="e">
        <f>ROUNDUP('C завтраками| Bed and breakfast'!#REF!*0.85,)</f>
        <v>#REF!</v>
      </c>
      <c r="M9" s="12" t="e">
        <f>ROUNDUP('C завтраками| Bed and breakfast'!#REF!*0.85,)</f>
        <v>#REF!</v>
      </c>
      <c r="N9" s="12" t="e">
        <f>'C завтраками| Bed and breakfast'!#REF!*0.85</f>
        <v>#REF!</v>
      </c>
      <c r="O9" s="12" t="e">
        <f>'C завтраками| Bed and breakfast'!#REF!*0.85</f>
        <v>#REF!</v>
      </c>
      <c r="P9" s="12" t="e">
        <f>'C завтраками| Bed and breakfast'!#REF!*0.85</f>
        <v>#REF!</v>
      </c>
      <c r="Q9" s="12" t="e">
        <f>'C завтраками| Bed and breakfast'!#REF!*0.85</f>
        <v>#REF!</v>
      </c>
      <c r="R9" s="12" t="e">
        <f>'C завтраками| Bed and breakfast'!#REF!*0.85</f>
        <v>#REF!</v>
      </c>
      <c r="S9" s="12" t="e">
        <f>'C завтраками| Bed and breakfast'!#REF!*0.85</f>
        <v>#REF!</v>
      </c>
      <c r="T9" s="12" t="e">
        <f>'C завтраками| Bed and breakfast'!#REF!*0.85</f>
        <v>#REF!</v>
      </c>
      <c r="U9" s="12" t="e">
        <f>'C завтраками| Bed and breakfast'!#REF!*0.85</f>
        <v>#REF!</v>
      </c>
      <c r="V9" s="12" t="e">
        <f>'C завтраками| Bed and breakfast'!#REF!*0.85</f>
        <v>#REF!</v>
      </c>
      <c r="W9" s="12" t="e">
        <f>'C завтраками| Bed and breakfast'!#REF!*0.85</f>
        <v>#REF!</v>
      </c>
      <c r="X9" s="12" t="e">
        <f>'C завтраками| Bed and breakfast'!#REF!*0.85</f>
        <v>#REF!</v>
      </c>
      <c r="Y9" s="12" t="e">
        <f>'C завтраками| Bed and breakfast'!#REF!*0.85</f>
        <v>#REF!</v>
      </c>
      <c r="Z9" s="12" t="e">
        <f>'C завтраками| Bed and breakfast'!#REF!*0.85</f>
        <v>#REF!</v>
      </c>
      <c r="AA9" s="12" t="e">
        <f>'C завтраками| Bed and breakfast'!#REF!*0.85</f>
        <v>#REF!</v>
      </c>
      <c r="AB9" s="12" t="e">
        <f>'C завтраками| Bed and breakfast'!#REF!*0.85</f>
        <v>#REF!</v>
      </c>
      <c r="AC9" s="12" t="e">
        <f>'C завтраками| Bed and breakfast'!#REF!*0.85</f>
        <v>#REF!</v>
      </c>
      <c r="AD9" s="12" t="e">
        <f>'C завтраками| Bed and breakfast'!#REF!*0.85</f>
        <v>#REF!</v>
      </c>
      <c r="AE9" s="12" t="e">
        <f>'C завтраками| Bed and breakfast'!#REF!*0.85</f>
        <v>#REF!</v>
      </c>
      <c r="AF9" s="12" t="e">
        <f>'C завтраками| Bed and breakfast'!#REF!*0.85</f>
        <v>#REF!</v>
      </c>
    </row>
    <row r="10" spans="1:32">
      <c r="A10" s="10" t="s">
        <v>5</v>
      </c>
      <c r="B10" s="182"/>
      <c r="C10" s="182"/>
      <c r="D10" s="182"/>
      <c r="E10" s="182"/>
      <c r="F10" s="182"/>
      <c r="G10" s="182"/>
      <c r="H10" s="12"/>
      <c r="I10" s="182"/>
      <c r="J10" s="12"/>
      <c r="K10" s="12"/>
      <c r="L10" s="12"/>
      <c r="M10" s="12"/>
      <c r="N10" s="12"/>
      <c r="O10" s="12"/>
      <c r="P10" s="12"/>
      <c r="Q10" s="12"/>
      <c r="R10" s="12"/>
      <c r="S10" s="12"/>
      <c r="T10" s="12"/>
      <c r="U10" s="12"/>
      <c r="V10" s="12"/>
      <c r="W10" s="12"/>
      <c r="X10" s="12"/>
      <c r="Y10" s="12"/>
      <c r="Z10" s="12"/>
      <c r="AA10" s="12"/>
      <c r="AB10" s="12"/>
      <c r="AC10" s="12"/>
      <c r="AD10" s="12"/>
      <c r="AE10" s="12"/>
      <c r="AF10" s="12"/>
    </row>
    <row r="11" spans="1:32">
      <c r="A11" s="10">
        <v>1</v>
      </c>
      <c r="B11" s="182">
        <f t="shared" ref="B11:K11" si="1">B8+700</f>
        <v>9700</v>
      </c>
      <c r="C11" s="182">
        <f t="shared" si="1"/>
        <v>8700</v>
      </c>
      <c r="D11" s="182">
        <f t="shared" si="1"/>
        <v>9700</v>
      </c>
      <c r="E11" s="182">
        <f t="shared" si="1"/>
        <v>8700</v>
      </c>
      <c r="F11" s="182">
        <f t="shared" si="1"/>
        <v>7700</v>
      </c>
      <c r="G11" s="182">
        <f t="shared" si="1"/>
        <v>8700</v>
      </c>
      <c r="H11" s="182">
        <f t="shared" si="1"/>
        <v>6700</v>
      </c>
      <c r="I11" s="182">
        <f t="shared" si="1"/>
        <v>7700</v>
      </c>
      <c r="J11" s="182">
        <f t="shared" si="1"/>
        <v>6700</v>
      </c>
      <c r="K11" s="182">
        <f t="shared" si="1"/>
        <v>6300</v>
      </c>
      <c r="L11" s="12" t="e">
        <f>ROUNDUP('C завтраками| Bed and breakfast'!#REF!*0.85,)</f>
        <v>#REF!</v>
      </c>
      <c r="M11" s="12" t="e">
        <f>ROUNDUP('C завтраками| Bed and breakfast'!#REF!*0.85,)</f>
        <v>#REF!</v>
      </c>
      <c r="N11" s="12" t="e">
        <f>'C завтраками| Bed and breakfast'!#REF!*0.85</f>
        <v>#REF!</v>
      </c>
      <c r="O11" s="12" t="e">
        <f>'C завтраками| Bed and breakfast'!#REF!*0.85</f>
        <v>#REF!</v>
      </c>
      <c r="P11" s="12" t="e">
        <f>'C завтраками| Bed and breakfast'!#REF!*0.85</f>
        <v>#REF!</v>
      </c>
      <c r="Q11" s="12" t="e">
        <f>'C завтраками| Bed and breakfast'!#REF!*0.85</f>
        <v>#REF!</v>
      </c>
      <c r="R11" s="12" t="e">
        <f>'C завтраками| Bed and breakfast'!#REF!*0.85</f>
        <v>#REF!</v>
      </c>
      <c r="S11" s="12" t="e">
        <f>'C завтраками| Bed and breakfast'!#REF!*0.85</f>
        <v>#REF!</v>
      </c>
      <c r="T11" s="12" t="e">
        <f>'C завтраками| Bed and breakfast'!#REF!*0.85</f>
        <v>#REF!</v>
      </c>
      <c r="U11" s="12" t="e">
        <f>'C завтраками| Bed and breakfast'!#REF!*0.85</f>
        <v>#REF!</v>
      </c>
      <c r="V11" s="12" t="e">
        <f>'C завтраками| Bed and breakfast'!#REF!*0.85</f>
        <v>#REF!</v>
      </c>
      <c r="W11" s="12" t="e">
        <f>'C завтраками| Bed and breakfast'!#REF!*0.85</f>
        <v>#REF!</v>
      </c>
      <c r="X11" s="12" t="e">
        <f>'C завтраками| Bed and breakfast'!#REF!*0.85</f>
        <v>#REF!</v>
      </c>
      <c r="Y11" s="12" t="e">
        <f>'C завтраками| Bed and breakfast'!#REF!*0.85</f>
        <v>#REF!</v>
      </c>
      <c r="Z11" s="12" t="e">
        <f>'C завтраками| Bed and breakfast'!#REF!*0.85</f>
        <v>#REF!</v>
      </c>
      <c r="AA11" s="12" t="e">
        <f>'C завтраками| Bed and breakfast'!#REF!*0.85</f>
        <v>#REF!</v>
      </c>
      <c r="AB11" s="12" t="e">
        <f>'C завтраками| Bed and breakfast'!#REF!*0.85</f>
        <v>#REF!</v>
      </c>
      <c r="AC11" s="12" t="e">
        <f>'C завтраками| Bed and breakfast'!#REF!*0.85</f>
        <v>#REF!</v>
      </c>
      <c r="AD11" s="12" t="e">
        <f>'C завтраками| Bed and breakfast'!#REF!*0.85</f>
        <v>#REF!</v>
      </c>
      <c r="AE11" s="12" t="e">
        <f>'C завтраками| Bed and breakfast'!#REF!*0.85</f>
        <v>#REF!</v>
      </c>
      <c r="AF11" s="12" t="e">
        <f>'C завтраками| Bed and breakfast'!#REF!*0.85</f>
        <v>#REF!</v>
      </c>
    </row>
    <row r="12" spans="1:32">
      <c r="A12" s="10">
        <v>2</v>
      </c>
      <c r="B12" s="182">
        <f t="shared" ref="B12:K12" si="2">B11+800</f>
        <v>10500</v>
      </c>
      <c r="C12" s="182">
        <f t="shared" si="2"/>
        <v>9500</v>
      </c>
      <c r="D12" s="182">
        <f t="shared" si="2"/>
        <v>10500</v>
      </c>
      <c r="E12" s="182">
        <f t="shared" si="2"/>
        <v>9500</v>
      </c>
      <c r="F12" s="182">
        <f t="shared" si="2"/>
        <v>8500</v>
      </c>
      <c r="G12" s="182">
        <f t="shared" si="2"/>
        <v>9500</v>
      </c>
      <c r="H12" s="182">
        <f t="shared" si="2"/>
        <v>7500</v>
      </c>
      <c r="I12" s="182">
        <f t="shared" si="2"/>
        <v>8500</v>
      </c>
      <c r="J12" s="182">
        <f t="shared" si="2"/>
        <v>7500</v>
      </c>
      <c r="K12" s="182">
        <f t="shared" si="2"/>
        <v>7100</v>
      </c>
      <c r="L12" s="12" t="e">
        <f>ROUNDUP('C завтраками| Bed and breakfast'!#REF!*0.85,)</f>
        <v>#REF!</v>
      </c>
      <c r="M12" s="12" t="e">
        <f>ROUNDUP('C завтраками| Bed and breakfast'!#REF!*0.85,)</f>
        <v>#REF!</v>
      </c>
      <c r="N12" s="12" t="e">
        <f>'C завтраками| Bed and breakfast'!#REF!*0.85</f>
        <v>#REF!</v>
      </c>
      <c r="O12" s="12" t="e">
        <f>'C завтраками| Bed and breakfast'!#REF!*0.85</f>
        <v>#REF!</v>
      </c>
      <c r="P12" s="12" t="e">
        <f>'C завтраками| Bed and breakfast'!#REF!*0.85</f>
        <v>#REF!</v>
      </c>
      <c r="Q12" s="12" t="e">
        <f>'C завтраками| Bed and breakfast'!#REF!*0.85</f>
        <v>#REF!</v>
      </c>
      <c r="R12" s="12" t="e">
        <f>'C завтраками| Bed and breakfast'!#REF!*0.85</f>
        <v>#REF!</v>
      </c>
      <c r="S12" s="12" t="e">
        <f>'C завтраками| Bed and breakfast'!#REF!*0.85</f>
        <v>#REF!</v>
      </c>
      <c r="T12" s="12" t="e">
        <f>'C завтраками| Bed and breakfast'!#REF!*0.85</f>
        <v>#REF!</v>
      </c>
      <c r="U12" s="12" t="e">
        <f>'C завтраками| Bed and breakfast'!#REF!*0.85</f>
        <v>#REF!</v>
      </c>
      <c r="V12" s="12" t="e">
        <f>'C завтраками| Bed and breakfast'!#REF!*0.85</f>
        <v>#REF!</v>
      </c>
      <c r="W12" s="12" t="e">
        <f>'C завтраками| Bed and breakfast'!#REF!*0.85</f>
        <v>#REF!</v>
      </c>
      <c r="X12" s="12" t="e">
        <f>'C завтраками| Bed and breakfast'!#REF!*0.85</f>
        <v>#REF!</v>
      </c>
      <c r="Y12" s="12" t="e">
        <f>'C завтраками| Bed and breakfast'!#REF!*0.85</f>
        <v>#REF!</v>
      </c>
      <c r="Z12" s="12" t="e">
        <f>'C завтраками| Bed and breakfast'!#REF!*0.85</f>
        <v>#REF!</v>
      </c>
      <c r="AA12" s="12" t="e">
        <f>'C завтраками| Bed and breakfast'!#REF!*0.85</f>
        <v>#REF!</v>
      </c>
      <c r="AB12" s="12" t="e">
        <f>'C завтраками| Bed and breakfast'!#REF!*0.85</f>
        <v>#REF!</v>
      </c>
      <c r="AC12" s="12" t="e">
        <f>'C завтраками| Bed and breakfast'!#REF!*0.85</f>
        <v>#REF!</v>
      </c>
      <c r="AD12" s="12" t="e">
        <f>'C завтраками| Bed and breakfast'!#REF!*0.85</f>
        <v>#REF!</v>
      </c>
      <c r="AE12" s="12" t="e">
        <f>'C завтраками| Bed and breakfast'!#REF!*0.85</f>
        <v>#REF!</v>
      </c>
      <c r="AF12" s="12" t="e">
        <f>'C завтраками| Bed and breakfast'!#REF!*0.85</f>
        <v>#REF!</v>
      </c>
    </row>
    <row r="13" spans="1:32">
      <c r="A13" s="14" t="s">
        <v>7</v>
      </c>
      <c r="B13" s="182"/>
      <c r="C13" s="182"/>
      <c r="D13" s="182"/>
      <c r="E13" s="182"/>
      <c r="F13" s="182"/>
      <c r="G13" s="182"/>
      <c r="H13" s="12"/>
      <c r="I13" s="182"/>
      <c r="J13" s="12"/>
      <c r="K13" s="12"/>
      <c r="L13" s="12"/>
      <c r="M13" s="12"/>
      <c r="N13" s="12"/>
      <c r="O13" s="12"/>
      <c r="P13" s="12"/>
      <c r="Q13" s="12"/>
      <c r="R13" s="12"/>
      <c r="S13" s="12"/>
      <c r="T13" s="12"/>
      <c r="U13" s="12"/>
      <c r="V13" s="12"/>
      <c r="W13" s="12"/>
      <c r="X13" s="12"/>
      <c r="Y13" s="12"/>
      <c r="Z13" s="12"/>
      <c r="AA13" s="12"/>
      <c r="AB13" s="12"/>
      <c r="AC13" s="12"/>
      <c r="AD13" s="12"/>
      <c r="AE13" s="12"/>
      <c r="AF13" s="12"/>
    </row>
    <row r="14" spans="1:32">
      <c r="A14" s="10">
        <v>1</v>
      </c>
      <c r="B14" s="182">
        <f t="shared" ref="B14:K14" si="3">B11+900</f>
        <v>10600</v>
      </c>
      <c r="C14" s="182">
        <f t="shared" si="3"/>
        <v>9600</v>
      </c>
      <c r="D14" s="182">
        <f t="shared" si="3"/>
        <v>10600</v>
      </c>
      <c r="E14" s="182">
        <f t="shared" si="3"/>
        <v>9600</v>
      </c>
      <c r="F14" s="182">
        <f t="shared" si="3"/>
        <v>8600</v>
      </c>
      <c r="G14" s="182">
        <f t="shared" si="3"/>
        <v>9600</v>
      </c>
      <c r="H14" s="182">
        <f t="shared" si="3"/>
        <v>7600</v>
      </c>
      <c r="I14" s="182">
        <f t="shared" si="3"/>
        <v>8600</v>
      </c>
      <c r="J14" s="182">
        <f t="shared" si="3"/>
        <v>7600</v>
      </c>
      <c r="K14" s="182">
        <f t="shared" si="3"/>
        <v>7200</v>
      </c>
      <c r="L14" s="12" t="e">
        <f>ROUNDUP('C завтраками| Bed and breakfast'!#REF!*0.85,)</f>
        <v>#REF!</v>
      </c>
      <c r="M14" s="12" t="e">
        <f>ROUNDUP('C завтраками| Bed and breakfast'!#REF!*0.85,)</f>
        <v>#REF!</v>
      </c>
      <c r="N14" s="12" t="e">
        <f>'C завтраками| Bed and breakfast'!#REF!*0.85</f>
        <v>#REF!</v>
      </c>
      <c r="O14" s="12" t="e">
        <f>'C завтраками| Bed and breakfast'!#REF!*0.85</f>
        <v>#REF!</v>
      </c>
      <c r="P14" s="12" t="e">
        <f>'C завтраками| Bed and breakfast'!#REF!*0.85</f>
        <v>#REF!</v>
      </c>
      <c r="Q14" s="12" t="e">
        <f>'C завтраками| Bed and breakfast'!#REF!*0.85</f>
        <v>#REF!</v>
      </c>
      <c r="R14" s="12" t="e">
        <f>'C завтраками| Bed and breakfast'!#REF!*0.85</f>
        <v>#REF!</v>
      </c>
      <c r="S14" s="12" t="e">
        <f>'C завтраками| Bed and breakfast'!#REF!*0.85</f>
        <v>#REF!</v>
      </c>
      <c r="T14" s="12" t="e">
        <f>'C завтраками| Bed and breakfast'!#REF!*0.85</f>
        <v>#REF!</v>
      </c>
      <c r="U14" s="12" t="e">
        <f>'C завтраками| Bed and breakfast'!#REF!*0.85</f>
        <v>#REF!</v>
      </c>
      <c r="V14" s="12" t="e">
        <f>'C завтраками| Bed and breakfast'!#REF!*0.85</f>
        <v>#REF!</v>
      </c>
      <c r="W14" s="12" t="e">
        <f>'C завтраками| Bed and breakfast'!#REF!*0.85</f>
        <v>#REF!</v>
      </c>
      <c r="X14" s="12" t="e">
        <f>'C завтраками| Bed and breakfast'!#REF!*0.85</f>
        <v>#REF!</v>
      </c>
      <c r="Y14" s="12" t="e">
        <f>'C завтраками| Bed and breakfast'!#REF!*0.85</f>
        <v>#REF!</v>
      </c>
      <c r="Z14" s="12" t="e">
        <f>'C завтраками| Bed and breakfast'!#REF!*0.85</f>
        <v>#REF!</v>
      </c>
      <c r="AA14" s="12" t="e">
        <f>'C завтраками| Bed and breakfast'!#REF!*0.85</f>
        <v>#REF!</v>
      </c>
      <c r="AB14" s="12" t="e">
        <f>'C завтраками| Bed and breakfast'!#REF!*0.85</f>
        <v>#REF!</v>
      </c>
      <c r="AC14" s="12" t="e">
        <f>'C завтраками| Bed and breakfast'!#REF!*0.85</f>
        <v>#REF!</v>
      </c>
      <c r="AD14" s="12" t="e">
        <f>'C завтраками| Bed and breakfast'!#REF!*0.85</f>
        <v>#REF!</v>
      </c>
      <c r="AE14" s="12" t="e">
        <f>'C завтраками| Bed and breakfast'!#REF!*0.85</f>
        <v>#REF!</v>
      </c>
      <c r="AF14" s="12" t="e">
        <f>'C завтраками| Bed and breakfast'!#REF!*0.85</f>
        <v>#REF!</v>
      </c>
    </row>
    <row r="15" spans="1:32">
      <c r="A15" s="10">
        <v>2</v>
      </c>
      <c r="B15" s="182">
        <f t="shared" ref="B15:K15" si="4">B14+800</f>
        <v>11400</v>
      </c>
      <c r="C15" s="182">
        <f t="shared" si="4"/>
        <v>10400</v>
      </c>
      <c r="D15" s="182">
        <f t="shared" si="4"/>
        <v>11400</v>
      </c>
      <c r="E15" s="182">
        <f t="shared" si="4"/>
        <v>10400</v>
      </c>
      <c r="F15" s="182">
        <f t="shared" si="4"/>
        <v>9400</v>
      </c>
      <c r="G15" s="182">
        <f t="shared" si="4"/>
        <v>10400</v>
      </c>
      <c r="H15" s="182">
        <f t="shared" si="4"/>
        <v>8400</v>
      </c>
      <c r="I15" s="182">
        <f t="shared" si="4"/>
        <v>9400</v>
      </c>
      <c r="J15" s="182">
        <f t="shared" si="4"/>
        <v>8400</v>
      </c>
      <c r="K15" s="182">
        <f t="shared" si="4"/>
        <v>8000</v>
      </c>
      <c r="L15" s="12" t="e">
        <f>ROUNDUP('C завтраками| Bed and breakfast'!#REF!*0.85,)</f>
        <v>#REF!</v>
      </c>
      <c r="M15" s="12" t="e">
        <f>ROUNDUP('C завтраками| Bed and breakfast'!#REF!*0.85,)</f>
        <v>#REF!</v>
      </c>
      <c r="N15" s="12" t="e">
        <f>'C завтраками| Bed and breakfast'!#REF!*0.85</f>
        <v>#REF!</v>
      </c>
      <c r="O15" s="12" t="e">
        <f>'C завтраками| Bed and breakfast'!#REF!*0.85</f>
        <v>#REF!</v>
      </c>
      <c r="P15" s="12" t="e">
        <f>'C завтраками| Bed and breakfast'!#REF!*0.85</f>
        <v>#REF!</v>
      </c>
      <c r="Q15" s="12" t="e">
        <f>'C завтраками| Bed and breakfast'!#REF!*0.85</f>
        <v>#REF!</v>
      </c>
      <c r="R15" s="12" t="e">
        <f>'C завтраками| Bed and breakfast'!#REF!*0.85</f>
        <v>#REF!</v>
      </c>
      <c r="S15" s="12" t="e">
        <f>'C завтраками| Bed and breakfast'!#REF!*0.85</f>
        <v>#REF!</v>
      </c>
      <c r="T15" s="12" t="e">
        <f>'C завтраками| Bed and breakfast'!#REF!*0.85</f>
        <v>#REF!</v>
      </c>
      <c r="U15" s="12" t="e">
        <f>'C завтраками| Bed and breakfast'!#REF!*0.85</f>
        <v>#REF!</v>
      </c>
      <c r="V15" s="12" t="e">
        <f>'C завтраками| Bed and breakfast'!#REF!*0.85</f>
        <v>#REF!</v>
      </c>
      <c r="W15" s="12" t="e">
        <f>'C завтраками| Bed and breakfast'!#REF!*0.85</f>
        <v>#REF!</v>
      </c>
      <c r="X15" s="12" t="e">
        <f>'C завтраками| Bed and breakfast'!#REF!*0.85</f>
        <v>#REF!</v>
      </c>
      <c r="Y15" s="12" t="e">
        <f>'C завтраками| Bed and breakfast'!#REF!*0.85</f>
        <v>#REF!</v>
      </c>
      <c r="Z15" s="12" t="e">
        <f>'C завтраками| Bed and breakfast'!#REF!*0.85</f>
        <v>#REF!</v>
      </c>
      <c r="AA15" s="12" t="e">
        <f>'C завтраками| Bed and breakfast'!#REF!*0.85</f>
        <v>#REF!</v>
      </c>
      <c r="AB15" s="12" t="e">
        <f>'C завтраками| Bed and breakfast'!#REF!*0.85</f>
        <v>#REF!</v>
      </c>
      <c r="AC15" s="12" t="e">
        <f>'C завтраками| Bed and breakfast'!#REF!*0.85</f>
        <v>#REF!</v>
      </c>
      <c r="AD15" s="12" t="e">
        <f>'C завтраками| Bed and breakfast'!#REF!*0.85</f>
        <v>#REF!</v>
      </c>
      <c r="AE15" s="12" t="e">
        <f>'C завтраками| Bed and breakfast'!#REF!*0.85</f>
        <v>#REF!</v>
      </c>
      <c r="AF15" s="12" t="e">
        <f>'C завтраками| Bed and breakfast'!#REF!*0.85</f>
        <v>#REF!</v>
      </c>
    </row>
    <row r="16" spans="1:32">
      <c r="A16" s="15" t="s">
        <v>42</v>
      </c>
      <c r="B16" s="182"/>
      <c r="C16" s="182"/>
      <c r="D16" s="182"/>
      <c r="E16" s="182"/>
      <c r="F16" s="182"/>
      <c r="G16" s="182"/>
      <c r="H16" s="12"/>
      <c r="I16" s="182"/>
      <c r="J16" s="12"/>
      <c r="K16" s="12"/>
      <c r="L16" s="12"/>
      <c r="M16" s="12"/>
      <c r="N16" s="12"/>
      <c r="O16" s="12"/>
      <c r="P16" s="12"/>
      <c r="Q16" s="12"/>
      <c r="R16" s="12"/>
      <c r="S16" s="12"/>
      <c r="T16" s="12"/>
      <c r="U16" s="12"/>
      <c r="V16" s="12"/>
      <c r="W16" s="12"/>
      <c r="X16" s="12"/>
      <c r="Y16" s="12"/>
      <c r="Z16" s="12"/>
      <c r="AA16" s="12"/>
      <c r="AB16" s="12"/>
      <c r="AC16" s="12"/>
      <c r="AD16" s="12"/>
      <c r="AE16" s="12"/>
      <c r="AF16" s="12"/>
    </row>
    <row r="17" spans="1:32">
      <c r="A17" s="10">
        <v>1</v>
      </c>
      <c r="B17" s="182">
        <f t="shared" ref="B17:K17" si="5">B14+1900</f>
        <v>12500</v>
      </c>
      <c r="C17" s="182">
        <f t="shared" si="5"/>
        <v>11500</v>
      </c>
      <c r="D17" s="182">
        <f t="shared" si="5"/>
        <v>12500</v>
      </c>
      <c r="E17" s="182">
        <f t="shared" si="5"/>
        <v>11500</v>
      </c>
      <c r="F17" s="182">
        <f t="shared" si="5"/>
        <v>10500</v>
      </c>
      <c r="G17" s="182">
        <f t="shared" si="5"/>
        <v>11500</v>
      </c>
      <c r="H17" s="182">
        <f t="shared" si="5"/>
        <v>9500</v>
      </c>
      <c r="I17" s="182">
        <f t="shared" si="5"/>
        <v>10500</v>
      </c>
      <c r="J17" s="182">
        <f t="shared" si="5"/>
        <v>9500</v>
      </c>
      <c r="K17" s="182">
        <f t="shared" si="5"/>
        <v>9100</v>
      </c>
      <c r="L17" s="12" t="e">
        <f>ROUNDUP('C завтраками| Bed and breakfast'!#REF!*0.85,)</f>
        <v>#REF!</v>
      </c>
      <c r="M17" s="12" t="e">
        <f>ROUNDUP('C завтраками| Bed and breakfast'!#REF!*0.85,)</f>
        <v>#REF!</v>
      </c>
      <c r="N17" s="12" t="e">
        <f>'C завтраками| Bed and breakfast'!#REF!*0.85</f>
        <v>#REF!</v>
      </c>
      <c r="O17" s="12" t="e">
        <f>'C завтраками| Bed and breakfast'!#REF!*0.85</f>
        <v>#REF!</v>
      </c>
      <c r="P17" s="12" t="e">
        <f>'C завтраками| Bed and breakfast'!#REF!*0.85</f>
        <v>#REF!</v>
      </c>
      <c r="Q17" s="12" t="e">
        <f>'C завтраками| Bed and breakfast'!#REF!*0.85</f>
        <v>#REF!</v>
      </c>
      <c r="R17" s="12" t="e">
        <f>'C завтраками| Bed and breakfast'!#REF!*0.85</f>
        <v>#REF!</v>
      </c>
      <c r="S17" s="12" t="e">
        <f>'C завтраками| Bed and breakfast'!#REF!*0.85</f>
        <v>#REF!</v>
      </c>
      <c r="T17" s="12" t="e">
        <f>'C завтраками| Bed and breakfast'!#REF!*0.85</f>
        <v>#REF!</v>
      </c>
      <c r="U17" s="12" t="e">
        <f>'C завтраками| Bed and breakfast'!#REF!*0.85</f>
        <v>#REF!</v>
      </c>
      <c r="V17" s="12" t="e">
        <f>'C завтраками| Bed and breakfast'!#REF!*0.85</f>
        <v>#REF!</v>
      </c>
      <c r="W17" s="12" t="e">
        <f>'C завтраками| Bed and breakfast'!#REF!*0.85</f>
        <v>#REF!</v>
      </c>
      <c r="X17" s="12" t="e">
        <f>'C завтраками| Bed and breakfast'!#REF!*0.85</f>
        <v>#REF!</v>
      </c>
      <c r="Y17" s="12" t="e">
        <f>'C завтраками| Bed and breakfast'!#REF!*0.85</f>
        <v>#REF!</v>
      </c>
      <c r="Z17" s="12" t="e">
        <f>'C завтраками| Bed and breakfast'!#REF!*0.85</f>
        <v>#REF!</v>
      </c>
      <c r="AA17" s="12" t="e">
        <f>'C завтраками| Bed and breakfast'!#REF!*0.85</f>
        <v>#REF!</v>
      </c>
      <c r="AB17" s="12" t="e">
        <f>'C завтраками| Bed and breakfast'!#REF!*0.85</f>
        <v>#REF!</v>
      </c>
      <c r="AC17" s="12" t="e">
        <f>'C завтраками| Bed and breakfast'!#REF!*0.85</f>
        <v>#REF!</v>
      </c>
      <c r="AD17" s="12" t="e">
        <f>'C завтраками| Bed and breakfast'!#REF!*0.85</f>
        <v>#REF!</v>
      </c>
      <c r="AE17" s="12" t="e">
        <f>'C завтраками| Bed and breakfast'!#REF!*0.85</f>
        <v>#REF!</v>
      </c>
      <c r="AF17" s="12" t="e">
        <f>'C завтраками| Bed and breakfast'!#REF!*0.85</f>
        <v>#REF!</v>
      </c>
    </row>
    <row r="18" spans="1:32">
      <c r="A18" s="10">
        <v>2</v>
      </c>
      <c r="B18" s="182">
        <f t="shared" ref="B18:K18" si="6">B17+800</f>
        <v>13300</v>
      </c>
      <c r="C18" s="182">
        <f t="shared" si="6"/>
        <v>12300</v>
      </c>
      <c r="D18" s="182">
        <f t="shared" si="6"/>
        <v>13300</v>
      </c>
      <c r="E18" s="182">
        <f t="shared" si="6"/>
        <v>12300</v>
      </c>
      <c r="F18" s="182">
        <f t="shared" si="6"/>
        <v>11300</v>
      </c>
      <c r="G18" s="182">
        <f t="shared" si="6"/>
        <v>12300</v>
      </c>
      <c r="H18" s="182">
        <f t="shared" si="6"/>
        <v>10300</v>
      </c>
      <c r="I18" s="182">
        <f t="shared" si="6"/>
        <v>11300</v>
      </c>
      <c r="J18" s="182">
        <f t="shared" si="6"/>
        <v>10300</v>
      </c>
      <c r="K18" s="182">
        <f t="shared" si="6"/>
        <v>9900</v>
      </c>
      <c r="L18" s="12" t="e">
        <f>ROUNDUP('C завтраками| Bed and breakfast'!#REF!*0.85,)</f>
        <v>#REF!</v>
      </c>
      <c r="M18" s="12" t="e">
        <f>ROUNDUP('C завтраками| Bed and breakfast'!#REF!*0.85,)</f>
        <v>#REF!</v>
      </c>
      <c r="N18" s="12" t="e">
        <f>'C завтраками| Bed and breakfast'!#REF!*0.85</f>
        <v>#REF!</v>
      </c>
      <c r="O18" s="12" t="e">
        <f>'C завтраками| Bed and breakfast'!#REF!*0.85</f>
        <v>#REF!</v>
      </c>
      <c r="P18" s="12" t="e">
        <f>'C завтраками| Bed and breakfast'!#REF!*0.85</f>
        <v>#REF!</v>
      </c>
      <c r="Q18" s="12" t="e">
        <f>'C завтраками| Bed and breakfast'!#REF!*0.85</f>
        <v>#REF!</v>
      </c>
      <c r="R18" s="12" t="e">
        <f>'C завтраками| Bed and breakfast'!#REF!*0.85</f>
        <v>#REF!</v>
      </c>
      <c r="S18" s="12" t="e">
        <f>'C завтраками| Bed and breakfast'!#REF!*0.85</f>
        <v>#REF!</v>
      </c>
      <c r="T18" s="12" t="e">
        <f>'C завтраками| Bed and breakfast'!#REF!*0.85</f>
        <v>#REF!</v>
      </c>
      <c r="U18" s="12" t="e">
        <f>'C завтраками| Bed and breakfast'!#REF!*0.85</f>
        <v>#REF!</v>
      </c>
      <c r="V18" s="12" t="e">
        <f>'C завтраками| Bed and breakfast'!#REF!*0.85</f>
        <v>#REF!</v>
      </c>
      <c r="W18" s="12" t="e">
        <f>'C завтраками| Bed and breakfast'!#REF!*0.85</f>
        <v>#REF!</v>
      </c>
      <c r="X18" s="12" t="e">
        <f>'C завтраками| Bed and breakfast'!#REF!*0.85</f>
        <v>#REF!</v>
      </c>
      <c r="Y18" s="12" t="e">
        <f>'C завтраками| Bed and breakfast'!#REF!*0.85</f>
        <v>#REF!</v>
      </c>
      <c r="Z18" s="12" t="e">
        <f>'C завтраками| Bed and breakfast'!#REF!*0.85</f>
        <v>#REF!</v>
      </c>
      <c r="AA18" s="12" t="e">
        <f>'C завтраками| Bed and breakfast'!#REF!*0.85</f>
        <v>#REF!</v>
      </c>
      <c r="AB18" s="12" t="e">
        <f>'C завтраками| Bed and breakfast'!#REF!*0.85</f>
        <v>#REF!</v>
      </c>
      <c r="AC18" s="12" t="e">
        <f>'C завтраками| Bed and breakfast'!#REF!*0.85</f>
        <v>#REF!</v>
      </c>
      <c r="AD18" s="12" t="e">
        <f>'C завтраками| Bed and breakfast'!#REF!*0.85</f>
        <v>#REF!</v>
      </c>
      <c r="AE18" s="12" t="e">
        <f>'C завтраками| Bed and breakfast'!#REF!*0.85</f>
        <v>#REF!</v>
      </c>
      <c r="AF18" s="12" t="e">
        <f>'C завтраками| Bed and breakfast'!#REF!*0.85</f>
        <v>#REF!</v>
      </c>
    </row>
    <row r="19" spans="1:32">
      <c r="A19" s="16" t="s">
        <v>9</v>
      </c>
      <c r="B19" s="182"/>
      <c r="C19" s="182"/>
      <c r="D19" s="182"/>
      <c r="E19" s="182"/>
      <c r="F19" s="182"/>
      <c r="G19" s="182"/>
      <c r="H19" s="12"/>
      <c r="I19" s="182"/>
      <c r="J19" s="12"/>
      <c r="K19" s="12"/>
      <c r="L19" s="12"/>
      <c r="M19" s="12"/>
      <c r="N19" s="12"/>
      <c r="O19" s="12"/>
      <c r="P19" s="12"/>
      <c r="Q19" s="12"/>
      <c r="R19" s="12"/>
      <c r="S19" s="12"/>
      <c r="T19" s="12"/>
      <c r="U19" s="12"/>
      <c r="V19" s="12"/>
      <c r="W19" s="12"/>
      <c r="X19" s="12"/>
      <c r="Y19" s="12"/>
      <c r="Z19" s="12"/>
      <c r="AA19" s="12"/>
      <c r="AB19" s="12"/>
      <c r="AC19" s="12"/>
      <c r="AD19" s="12"/>
      <c r="AE19" s="12"/>
      <c r="AF19" s="12"/>
    </row>
    <row r="20" spans="1:32">
      <c r="A20" s="17" t="s">
        <v>10</v>
      </c>
      <c r="B20" s="182">
        <v>59000</v>
      </c>
      <c r="C20" s="182">
        <v>58000</v>
      </c>
      <c r="D20" s="182">
        <v>59000</v>
      </c>
      <c r="E20" s="182">
        <v>58000</v>
      </c>
      <c r="F20" s="182">
        <v>57000</v>
      </c>
      <c r="G20" s="182">
        <v>58000</v>
      </c>
      <c r="H20" s="12">
        <v>56000</v>
      </c>
      <c r="I20" s="182">
        <v>57000</v>
      </c>
      <c r="J20" s="12">
        <v>56000</v>
      </c>
      <c r="K20" s="12">
        <v>55600</v>
      </c>
      <c r="L20" s="12" t="e">
        <f>ROUNDUP('C завтраками| Bed and breakfast'!#REF!*0.85,)</f>
        <v>#REF!</v>
      </c>
      <c r="M20" s="12" t="e">
        <f>ROUNDUP('C завтраками| Bed and breakfast'!#REF!*0.85,)</f>
        <v>#REF!</v>
      </c>
      <c r="N20" s="12" t="e">
        <f>'C завтраками| Bed and breakfast'!#REF!*0.85</f>
        <v>#REF!</v>
      </c>
      <c r="O20" s="12" t="e">
        <f>'C завтраками| Bed and breakfast'!#REF!*0.85</f>
        <v>#REF!</v>
      </c>
      <c r="P20" s="12" t="e">
        <f>'C завтраками| Bed and breakfast'!#REF!*0.85</f>
        <v>#REF!</v>
      </c>
      <c r="Q20" s="12" t="e">
        <f>'C завтраками| Bed and breakfast'!#REF!*0.85</f>
        <v>#REF!</v>
      </c>
      <c r="R20" s="12" t="e">
        <f>'C завтраками| Bed and breakfast'!#REF!*0.85</f>
        <v>#REF!</v>
      </c>
      <c r="S20" s="12" t="e">
        <f>'C завтраками| Bed and breakfast'!#REF!*0.85</f>
        <v>#REF!</v>
      </c>
      <c r="T20" s="12" t="e">
        <f>'C завтраками| Bed and breakfast'!#REF!*0.85</f>
        <v>#REF!</v>
      </c>
      <c r="U20" s="12" t="e">
        <f>'C завтраками| Bed and breakfast'!#REF!*0.85</f>
        <v>#REF!</v>
      </c>
      <c r="V20" s="12" t="e">
        <f>'C завтраками| Bed and breakfast'!#REF!*0.85</f>
        <v>#REF!</v>
      </c>
      <c r="W20" s="12" t="e">
        <f>'C завтраками| Bed and breakfast'!#REF!*0.85</f>
        <v>#REF!</v>
      </c>
      <c r="X20" s="12" t="e">
        <f>'C завтраками| Bed and breakfast'!#REF!*0.85</f>
        <v>#REF!</v>
      </c>
      <c r="Y20" s="12" t="e">
        <f>'C завтраками| Bed and breakfast'!#REF!*0.85</f>
        <v>#REF!</v>
      </c>
      <c r="Z20" s="12" t="e">
        <f>'C завтраками| Bed and breakfast'!#REF!*0.85</f>
        <v>#REF!</v>
      </c>
      <c r="AA20" s="12" t="e">
        <f>'C завтраками| Bed and breakfast'!#REF!*0.85</f>
        <v>#REF!</v>
      </c>
      <c r="AB20" s="12" t="e">
        <f>'C завтраками| Bed and breakfast'!#REF!*0.85</f>
        <v>#REF!</v>
      </c>
      <c r="AC20" s="12" t="e">
        <f>'C завтраками| Bed and breakfast'!#REF!*0.85</f>
        <v>#REF!</v>
      </c>
      <c r="AD20" s="12" t="e">
        <f>'C завтраками| Bed and breakfast'!#REF!*0.85</f>
        <v>#REF!</v>
      </c>
      <c r="AE20" s="12" t="e">
        <f>'C завтраками| Bed and breakfast'!#REF!*0.85</f>
        <v>#REF!</v>
      </c>
      <c r="AF20" s="12" t="e">
        <f>'C завтраками| Bed and breakfast'!#REF!*0.85</f>
        <v>#REF!</v>
      </c>
    </row>
    <row r="21" spans="1:32">
      <c r="A21" s="16" t="s">
        <v>11</v>
      </c>
      <c r="N21" s="12"/>
      <c r="O21" s="12"/>
      <c r="P21" s="12"/>
      <c r="Q21" s="12"/>
      <c r="R21" s="12"/>
      <c r="S21" s="12"/>
      <c r="T21" s="12"/>
      <c r="U21" s="12"/>
      <c r="V21" s="12"/>
      <c r="W21" s="12"/>
      <c r="X21" s="12"/>
      <c r="Y21" s="12"/>
      <c r="Z21" s="12"/>
      <c r="AA21" s="12"/>
      <c r="AB21" s="12"/>
      <c r="AC21" s="12"/>
      <c r="AD21" s="12"/>
      <c r="AE21" s="12"/>
      <c r="AF21" s="12"/>
    </row>
    <row r="22" spans="1:32">
      <c r="A22" s="17" t="s">
        <v>12</v>
      </c>
      <c r="B22" s="182">
        <f t="shared" ref="B22:K22" si="7">B20+10000</f>
        <v>69000</v>
      </c>
      <c r="C22" s="182">
        <f t="shared" si="7"/>
        <v>68000</v>
      </c>
      <c r="D22" s="182">
        <f t="shared" si="7"/>
        <v>69000</v>
      </c>
      <c r="E22" s="182">
        <f t="shared" si="7"/>
        <v>68000</v>
      </c>
      <c r="F22" s="182">
        <f t="shared" si="7"/>
        <v>67000</v>
      </c>
      <c r="G22" s="182">
        <f t="shared" si="7"/>
        <v>68000</v>
      </c>
      <c r="H22" s="182">
        <f t="shared" si="7"/>
        <v>66000</v>
      </c>
      <c r="I22" s="182">
        <f t="shared" si="7"/>
        <v>67000</v>
      </c>
      <c r="J22" s="182">
        <f t="shared" si="7"/>
        <v>66000</v>
      </c>
      <c r="K22" s="182">
        <f t="shared" si="7"/>
        <v>65600</v>
      </c>
      <c r="L22" s="182" t="e">
        <f>ROUNDUP('C завтраками| Bed and breakfast'!#REF!*0.85,)</f>
        <v>#REF!</v>
      </c>
      <c r="M22" s="182" t="e">
        <f>ROUNDUP('C завтраками| Bed and breakfast'!#REF!*0.85,)</f>
        <v>#REF!</v>
      </c>
      <c r="N22" s="12" t="e">
        <f>'C завтраками| Bed and breakfast'!#REF!*0.85</f>
        <v>#REF!</v>
      </c>
      <c r="O22" s="12" t="e">
        <f>'C завтраками| Bed and breakfast'!#REF!*0.85</f>
        <v>#REF!</v>
      </c>
      <c r="P22" s="12" t="e">
        <f>'C завтраками| Bed and breakfast'!#REF!*0.85</f>
        <v>#REF!</v>
      </c>
      <c r="Q22" s="12" t="e">
        <f>'C завтраками| Bed and breakfast'!#REF!*0.85</f>
        <v>#REF!</v>
      </c>
      <c r="R22" s="12" t="e">
        <f>'C завтраками| Bed and breakfast'!#REF!*0.85</f>
        <v>#REF!</v>
      </c>
      <c r="S22" s="12" t="e">
        <f>'C завтраками| Bed and breakfast'!#REF!*0.85</f>
        <v>#REF!</v>
      </c>
      <c r="T22" s="12" t="e">
        <f>'C завтраками| Bed and breakfast'!#REF!*0.85</f>
        <v>#REF!</v>
      </c>
      <c r="U22" s="12" t="e">
        <f>'C завтраками| Bed and breakfast'!#REF!*0.85</f>
        <v>#REF!</v>
      </c>
      <c r="V22" s="12" t="e">
        <f>'C завтраками| Bed and breakfast'!#REF!*0.85</f>
        <v>#REF!</v>
      </c>
      <c r="W22" s="12" t="e">
        <f>'C завтраками| Bed and breakfast'!#REF!*0.85</f>
        <v>#REF!</v>
      </c>
      <c r="X22" s="12" t="e">
        <f>'C завтраками| Bed and breakfast'!#REF!*0.85</f>
        <v>#REF!</v>
      </c>
      <c r="Y22" s="12" t="e">
        <f>'C завтраками| Bed and breakfast'!#REF!*0.85</f>
        <v>#REF!</v>
      </c>
      <c r="Z22" s="12" t="e">
        <f>'C завтраками| Bed and breakfast'!#REF!*0.85</f>
        <v>#REF!</v>
      </c>
      <c r="AA22" s="12" t="e">
        <f>'C завтраками| Bed and breakfast'!#REF!*0.85</f>
        <v>#REF!</v>
      </c>
      <c r="AB22" s="12" t="e">
        <f>'C завтраками| Bed and breakfast'!#REF!*0.85</f>
        <v>#REF!</v>
      </c>
      <c r="AC22" s="12" t="e">
        <f>'C завтраками| Bed and breakfast'!#REF!*0.85</f>
        <v>#REF!</v>
      </c>
      <c r="AD22" s="12" t="e">
        <f>'C завтраками| Bed and breakfast'!#REF!*0.85</f>
        <v>#REF!</v>
      </c>
      <c r="AE22" s="12" t="e">
        <f>'C завтраками| Bed and breakfast'!#REF!*0.85</f>
        <v>#REF!</v>
      </c>
      <c r="AF22" s="12" t="e">
        <f>'C завтраками| Bed and breakfast'!#REF!*0.85</f>
        <v>#REF!</v>
      </c>
    </row>
    <row r="23" spans="1:32" ht="17.25" customHeight="1">
      <c r="A23" s="27" t="s">
        <v>41</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row>
    <row r="24" spans="1:32" ht="21">
      <c r="A24" s="7" t="s">
        <v>3</v>
      </c>
      <c r="B24" s="183" t="s">
        <v>150</v>
      </c>
      <c r="C24" s="183" t="s">
        <v>151</v>
      </c>
      <c r="D24" s="183" t="s">
        <v>152</v>
      </c>
      <c r="E24" s="183" t="s">
        <v>153</v>
      </c>
      <c r="F24" s="183" t="s">
        <v>154</v>
      </c>
      <c r="G24" s="183" t="s">
        <v>155</v>
      </c>
      <c r="H24" s="183" t="s">
        <v>156</v>
      </c>
      <c r="I24" s="183" t="s">
        <v>157</v>
      </c>
      <c r="J24" s="183" t="s">
        <v>158</v>
      </c>
      <c r="K24" s="183" t="s">
        <v>159</v>
      </c>
      <c r="L24" s="104">
        <v>44453</v>
      </c>
      <c r="M24" s="104">
        <v>44455</v>
      </c>
      <c r="N24" s="104" t="e">
        <f>N5</f>
        <v>#REF!</v>
      </c>
      <c r="O24" s="104">
        <v>44462</v>
      </c>
      <c r="P24" s="104">
        <v>44463</v>
      </c>
      <c r="Q24" s="104">
        <v>44466</v>
      </c>
      <c r="R24" s="104">
        <v>44470</v>
      </c>
      <c r="S24" s="8">
        <v>44480</v>
      </c>
      <c r="T24" s="104" t="e">
        <f t="shared" ref="T24" si="8">T5</f>
        <v>#REF!</v>
      </c>
      <c r="U24" s="104" t="e">
        <f t="shared" ref="U24:X24" si="9">U5</f>
        <v>#REF!</v>
      </c>
      <c r="V24" s="104" t="e">
        <f t="shared" si="9"/>
        <v>#REF!</v>
      </c>
      <c r="W24" s="104" t="e">
        <f t="shared" si="9"/>
        <v>#REF!</v>
      </c>
      <c r="X24" s="104" t="e">
        <f t="shared" si="9"/>
        <v>#REF!</v>
      </c>
      <c r="Y24" s="104" t="e">
        <f t="shared" ref="Y24" si="10">Y5</f>
        <v>#REF!</v>
      </c>
      <c r="Z24" s="104" t="e">
        <f t="shared" ref="Z24:AB24" si="11">Z5</f>
        <v>#REF!</v>
      </c>
      <c r="AA24" s="104" t="e">
        <f t="shared" si="11"/>
        <v>#REF!</v>
      </c>
      <c r="AB24" s="104" t="e">
        <f t="shared" si="11"/>
        <v>#REF!</v>
      </c>
      <c r="AC24" s="8" t="e">
        <f t="shared" ref="AC24:AF24" si="12">AC5</f>
        <v>#REF!</v>
      </c>
      <c r="AD24" s="104" t="e">
        <f t="shared" si="12"/>
        <v>#REF!</v>
      </c>
      <c r="AE24" s="104" t="e">
        <f t="shared" si="12"/>
        <v>#REF!</v>
      </c>
      <c r="AF24" s="104" t="e">
        <f t="shared" si="12"/>
        <v>#REF!</v>
      </c>
    </row>
    <row r="25" spans="1:32" ht="20.25" customHeight="1">
      <c r="A25" s="7"/>
      <c r="B25" s="183"/>
      <c r="C25" s="184"/>
      <c r="D25" s="184"/>
      <c r="E25" s="184"/>
      <c r="F25" s="184"/>
      <c r="G25" s="184"/>
      <c r="H25" s="184"/>
      <c r="I25" s="184"/>
      <c r="J25" s="184"/>
      <c r="K25" s="184"/>
      <c r="L25" s="104">
        <v>44454</v>
      </c>
      <c r="M25" s="104">
        <v>44457</v>
      </c>
      <c r="N25" s="104" t="e">
        <f>N6</f>
        <v>#REF!</v>
      </c>
      <c r="O25" s="104">
        <v>44462</v>
      </c>
      <c r="P25" s="104">
        <v>44465</v>
      </c>
      <c r="Q25" s="104">
        <v>44469</v>
      </c>
      <c r="R25" s="104">
        <v>44479</v>
      </c>
      <c r="S25" s="8">
        <v>44500</v>
      </c>
      <c r="T25" s="104" t="e">
        <f t="shared" ref="T25" si="13">T6</f>
        <v>#REF!</v>
      </c>
      <c r="U25" s="104" t="e">
        <f t="shared" ref="U25:X25" si="14">U6</f>
        <v>#REF!</v>
      </c>
      <c r="V25" s="104" t="e">
        <f t="shared" si="14"/>
        <v>#REF!</v>
      </c>
      <c r="W25" s="104" t="e">
        <f t="shared" si="14"/>
        <v>#REF!</v>
      </c>
      <c r="X25" s="104" t="e">
        <f t="shared" si="14"/>
        <v>#REF!</v>
      </c>
      <c r="Y25" s="104" t="e">
        <f t="shared" ref="Y25" si="15">Y6</f>
        <v>#REF!</v>
      </c>
      <c r="Z25" s="104" t="e">
        <f t="shared" ref="Z25:AB25" si="16">Z6</f>
        <v>#REF!</v>
      </c>
      <c r="AA25" s="104" t="e">
        <f t="shared" si="16"/>
        <v>#REF!</v>
      </c>
      <c r="AB25" s="104" t="e">
        <f t="shared" si="16"/>
        <v>#REF!</v>
      </c>
      <c r="AC25" s="8" t="e">
        <f t="shared" ref="AC25:AF25" si="17">AC6</f>
        <v>#REF!</v>
      </c>
      <c r="AD25" s="104" t="e">
        <f t="shared" si="17"/>
        <v>#REF!</v>
      </c>
      <c r="AE25" s="104" t="e">
        <f t="shared" si="17"/>
        <v>#REF!</v>
      </c>
      <c r="AF25" s="104" t="e">
        <f t="shared" si="17"/>
        <v>#REF!</v>
      </c>
    </row>
    <row r="26" spans="1:32">
      <c r="A26" s="10" t="s">
        <v>4</v>
      </c>
      <c r="B26" s="12"/>
      <c r="C26" s="185"/>
      <c r="S26" s="2"/>
    </row>
    <row r="27" spans="1:32">
      <c r="A27" s="10">
        <v>1</v>
      </c>
      <c r="B27" s="182">
        <v>9000</v>
      </c>
      <c r="C27" s="182">
        <v>8000</v>
      </c>
      <c r="D27" s="182">
        <v>9000</v>
      </c>
      <c r="E27" s="182">
        <v>8000</v>
      </c>
      <c r="F27" s="182">
        <v>7000</v>
      </c>
      <c r="G27" s="182">
        <v>8000</v>
      </c>
      <c r="H27" s="12">
        <v>6000</v>
      </c>
      <c r="I27" s="182">
        <v>7000</v>
      </c>
      <c r="J27" s="12">
        <v>6000</v>
      </c>
      <c r="K27" s="12">
        <v>5600</v>
      </c>
      <c r="L27" s="12" t="e">
        <f>ROUNDUP(L8*0.9,)</f>
        <v>#REF!</v>
      </c>
      <c r="M27" s="12" t="e">
        <f t="shared" ref="M27:T27" si="18">ROUNDUP(M8*0.9,)</f>
        <v>#REF!</v>
      </c>
      <c r="N27" s="12" t="e">
        <f t="shared" si="18"/>
        <v>#REF!</v>
      </c>
      <c r="O27" s="12" t="e">
        <f t="shared" si="18"/>
        <v>#REF!</v>
      </c>
      <c r="P27" s="12" t="e">
        <f t="shared" si="18"/>
        <v>#REF!</v>
      </c>
      <c r="Q27" s="12" t="e">
        <f t="shared" si="18"/>
        <v>#REF!</v>
      </c>
      <c r="R27" s="12" t="e">
        <f t="shared" si="18"/>
        <v>#REF!</v>
      </c>
      <c r="S27" s="12" t="e">
        <f t="shared" si="18"/>
        <v>#REF!</v>
      </c>
      <c r="T27" s="12" t="e">
        <f t="shared" si="18"/>
        <v>#REF!</v>
      </c>
      <c r="U27" s="12" t="e">
        <f t="shared" ref="U27:X27" si="19">ROUNDUP(U8*0.9,)</f>
        <v>#REF!</v>
      </c>
      <c r="V27" s="12" t="e">
        <f t="shared" si="19"/>
        <v>#REF!</v>
      </c>
      <c r="W27" s="12" t="e">
        <f t="shared" si="19"/>
        <v>#REF!</v>
      </c>
      <c r="X27" s="12" t="e">
        <f t="shared" si="19"/>
        <v>#REF!</v>
      </c>
      <c r="Y27" s="12" t="e">
        <f t="shared" ref="Y27" si="20">ROUNDUP(Y8*0.9,)</f>
        <v>#REF!</v>
      </c>
      <c r="Z27" s="12" t="e">
        <f t="shared" ref="Z27:AB27" si="21">ROUNDUP(Z8*0.9,)</f>
        <v>#REF!</v>
      </c>
      <c r="AA27" s="12" t="e">
        <f t="shared" si="21"/>
        <v>#REF!</v>
      </c>
      <c r="AB27" s="12" t="e">
        <f t="shared" si="21"/>
        <v>#REF!</v>
      </c>
      <c r="AC27" s="12" t="e">
        <f t="shared" ref="AC27:AF27" si="22">ROUNDUP(AC8*0.9,)</f>
        <v>#REF!</v>
      </c>
      <c r="AD27" s="12" t="e">
        <f t="shared" si="22"/>
        <v>#REF!</v>
      </c>
      <c r="AE27" s="12" t="e">
        <f t="shared" si="22"/>
        <v>#REF!</v>
      </c>
      <c r="AF27" s="12" t="e">
        <f t="shared" si="22"/>
        <v>#REF!</v>
      </c>
    </row>
    <row r="28" spans="1:32">
      <c r="A28" s="10">
        <v>2</v>
      </c>
      <c r="B28" s="182">
        <f t="shared" ref="B28:K28" si="23">B27+800</f>
        <v>9800</v>
      </c>
      <c r="C28" s="182">
        <f t="shared" si="23"/>
        <v>8800</v>
      </c>
      <c r="D28" s="182">
        <f t="shared" si="23"/>
        <v>9800</v>
      </c>
      <c r="E28" s="182">
        <f t="shared" si="23"/>
        <v>8800</v>
      </c>
      <c r="F28" s="182">
        <f t="shared" si="23"/>
        <v>7800</v>
      </c>
      <c r="G28" s="182">
        <f t="shared" si="23"/>
        <v>8800</v>
      </c>
      <c r="H28" s="182">
        <f t="shared" si="23"/>
        <v>6800</v>
      </c>
      <c r="I28" s="182">
        <f t="shared" si="23"/>
        <v>7800</v>
      </c>
      <c r="J28" s="182">
        <f t="shared" si="23"/>
        <v>6800</v>
      </c>
      <c r="K28" s="182">
        <f t="shared" si="23"/>
        <v>6400</v>
      </c>
      <c r="L28" s="12" t="e">
        <f t="shared" ref="L28:S41" si="24">ROUNDUP(L9*0.9,)</f>
        <v>#REF!</v>
      </c>
      <c r="M28" s="12" t="e">
        <f t="shared" si="24"/>
        <v>#REF!</v>
      </c>
      <c r="N28" s="12" t="e">
        <f t="shared" si="24"/>
        <v>#REF!</v>
      </c>
      <c r="O28" s="12" t="e">
        <f t="shared" si="24"/>
        <v>#REF!</v>
      </c>
      <c r="P28" s="12" t="e">
        <f t="shared" si="24"/>
        <v>#REF!</v>
      </c>
      <c r="Q28" s="12" t="e">
        <f t="shared" si="24"/>
        <v>#REF!</v>
      </c>
      <c r="R28" s="12" t="e">
        <f t="shared" si="24"/>
        <v>#REF!</v>
      </c>
      <c r="S28" s="12" t="e">
        <f t="shared" si="24"/>
        <v>#REF!</v>
      </c>
      <c r="T28" s="12" t="e">
        <f t="shared" ref="T28" si="25">ROUNDUP(T9*0.9,)</f>
        <v>#REF!</v>
      </c>
      <c r="U28" s="12" t="e">
        <f t="shared" ref="U28:X28" si="26">ROUNDUP(U9*0.9,)</f>
        <v>#REF!</v>
      </c>
      <c r="V28" s="12" t="e">
        <f t="shared" si="26"/>
        <v>#REF!</v>
      </c>
      <c r="W28" s="12" t="e">
        <f t="shared" si="26"/>
        <v>#REF!</v>
      </c>
      <c r="X28" s="12" t="e">
        <f t="shared" si="26"/>
        <v>#REF!</v>
      </c>
      <c r="Y28" s="12" t="e">
        <f t="shared" ref="Y28" si="27">ROUNDUP(Y9*0.9,)</f>
        <v>#REF!</v>
      </c>
      <c r="Z28" s="12" t="e">
        <f t="shared" ref="Z28:AB28" si="28">ROUNDUP(Z9*0.9,)</f>
        <v>#REF!</v>
      </c>
      <c r="AA28" s="12" t="e">
        <f t="shared" si="28"/>
        <v>#REF!</v>
      </c>
      <c r="AB28" s="12" t="e">
        <f t="shared" si="28"/>
        <v>#REF!</v>
      </c>
      <c r="AC28" s="12" t="e">
        <f t="shared" ref="AC28:AF28" si="29">ROUNDUP(AC9*0.9,)</f>
        <v>#REF!</v>
      </c>
      <c r="AD28" s="12" t="e">
        <f t="shared" si="29"/>
        <v>#REF!</v>
      </c>
      <c r="AE28" s="12" t="e">
        <f t="shared" si="29"/>
        <v>#REF!</v>
      </c>
      <c r="AF28" s="12" t="e">
        <f t="shared" si="29"/>
        <v>#REF!</v>
      </c>
    </row>
    <row r="29" spans="1:32">
      <c r="A29" s="10" t="s">
        <v>5</v>
      </c>
      <c r="B29" s="182"/>
      <c r="C29" s="182"/>
      <c r="D29" s="182"/>
      <c r="E29" s="182"/>
      <c r="F29" s="182"/>
      <c r="G29" s="182"/>
      <c r="H29" s="12"/>
      <c r="I29" s="182"/>
      <c r="J29" s="12"/>
      <c r="K29" s="12"/>
      <c r="L29" s="12"/>
      <c r="M29" s="12"/>
      <c r="N29" s="12"/>
      <c r="O29" s="12"/>
      <c r="P29" s="12"/>
      <c r="Q29" s="12"/>
      <c r="R29" s="12"/>
      <c r="S29" s="12"/>
      <c r="T29" s="12"/>
      <c r="U29" s="12"/>
      <c r="V29" s="12"/>
      <c r="W29" s="12"/>
      <c r="X29" s="12"/>
      <c r="Y29" s="12"/>
      <c r="Z29" s="12"/>
      <c r="AA29" s="12"/>
      <c r="AB29" s="12"/>
      <c r="AC29" s="12"/>
      <c r="AD29" s="12"/>
      <c r="AE29" s="12"/>
      <c r="AF29" s="12"/>
    </row>
    <row r="30" spans="1:32">
      <c r="A30" s="10">
        <v>1</v>
      </c>
      <c r="B30" s="182">
        <f t="shared" ref="B30:K30" si="30">B27+700</f>
        <v>9700</v>
      </c>
      <c r="C30" s="182">
        <f t="shared" si="30"/>
        <v>8700</v>
      </c>
      <c r="D30" s="182">
        <f t="shared" si="30"/>
        <v>9700</v>
      </c>
      <c r="E30" s="182">
        <f t="shared" si="30"/>
        <v>8700</v>
      </c>
      <c r="F30" s="182">
        <f t="shared" si="30"/>
        <v>7700</v>
      </c>
      <c r="G30" s="182">
        <f t="shared" si="30"/>
        <v>8700</v>
      </c>
      <c r="H30" s="182">
        <f t="shared" si="30"/>
        <v>6700</v>
      </c>
      <c r="I30" s="182">
        <f t="shared" si="30"/>
        <v>7700</v>
      </c>
      <c r="J30" s="182">
        <f t="shared" si="30"/>
        <v>6700</v>
      </c>
      <c r="K30" s="182">
        <f t="shared" si="30"/>
        <v>6300</v>
      </c>
      <c r="L30" s="12" t="e">
        <f t="shared" si="24"/>
        <v>#REF!</v>
      </c>
      <c r="M30" s="12" t="e">
        <f t="shared" si="24"/>
        <v>#REF!</v>
      </c>
      <c r="N30" s="12" t="e">
        <f t="shared" si="24"/>
        <v>#REF!</v>
      </c>
      <c r="O30" s="12" t="e">
        <f t="shared" si="24"/>
        <v>#REF!</v>
      </c>
      <c r="P30" s="12" t="e">
        <f t="shared" si="24"/>
        <v>#REF!</v>
      </c>
      <c r="Q30" s="12" t="e">
        <f t="shared" si="24"/>
        <v>#REF!</v>
      </c>
      <c r="R30" s="12" t="e">
        <f t="shared" si="24"/>
        <v>#REF!</v>
      </c>
      <c r="S30" s="12" t="e">
        <f t="shared" si="24"/>
        <v>#REF!</v>
      </c>
      <c r="T30" s="12" t="e">
        <f t="shared" ref="T30" si="31">ROUNDUP(T11*0.9,)</f>
        <v>#REF!</v>
      </c>
      <c r="U30" s="12" t="e">
        <f t="shared" ref="U30:X30" si="32">ROUNDUP(U11*0.9,)</f>
        <v>#REF!</v>
      </c>
      <c r="V30" s="12" t="e">
        <f t="shared" si="32"/>
        <v>#REF!</v>
      </c>
      <c r="W30" s="12" t="e">
        <f t="shared" si="32"/>
        <v>#REF!</v>
      </c>
      <c r="X30" s="12" t="e">
        <f t="shared" si="32"/>
        <v>#REF!</v>
      </c>
      <c r="Y30" s="12" t="e">
        <f t="shared" ref="Y30" si="33">ROUNDUP(Y11*0.9,)</f>
        <v>#REF!</v>
      </c>
      <c r="Z30" s="12" t="e">
        <f t="shared" ref="Z30:AB30" si="34">ROUNDUP(Z11*0.9,)</f>
        <v>#REF!</v>
      </c>
      <c r="AA30" s="12" t="e">
        <f t="shared" si="34"/>
        <v>#REF!</v>
      </c>
      <c r="AB30" s="12" t="e">
        <f t="shared" si="34"/>
        <v>#REF!</v>
      </c>
      <c r="AC30" s="12" t="e">
        <f t="shared" ref="AC30:AF30" si="35">ROUNDUP(AC11*0.9,)</f>
        <v>#REF!</v>
      </c>
      <c r="AD30" s="12" t="e">
        <f t="shared" si="35"/>
        <v>#REF!</v>
      </c>
      <c r="AE30" s="12" t="e">
        <f t="shared" si="35"/>
        <v>#REF!</v>
      </c>
      <c r="AF30" s="12" t="e">
        <f t="shared" si="35"/>
        <v>#REF!</v>
      </c>
    </row>
    <row r="31" spans="1:32">
      <c r="A31" s="10">
        <v>2</v>
      </c>
      <c r="B31" s="182">
        <f t="shared" ref="B31:K31" si="36">B30+800</f>
        <v>10500</v>
      </c>
      <c r="C31" s="182">
        <f t="shared" si="36"/>
        <v>9500</v>
      </c>
      <c r="D31" s="182">
        <f t="shared" si="36"/>
        <v>10500</v>
      </c>
      <c r="E31" s="182">
        <f t="shared" si="36"/>
        <v>9500</v>
      </c>
      <c r="F31" s="182">
        <f t="shared" si="36"/>
        <v>8500</v>
      </c>
      <c r="G31" s="182">
        <f t="shared" si="36"/>
        <v>9500</v>
      </c>
      <c r="H31" s="182">
        <f t="shared" si="36"/>
        <v>7500</v>
      </c>
      <c r="I31" s="182">
        <f t="shared" si="36"/>
        <v>8500</v>
      </c>
      <c r="J31" s="182">
        <f t="shared" si="36"/>
        <v>7500</v>
      </c>
      <c r="K31" s="182">
        <f t="shared" si="36"/>
        <v>7100</v>
      </c>
      <c r="L31" s="12" t="e">
        <f t="shared" si="24"/>
        <v>#REF!</v>
      </c>
      <c r="M31" s="12" t="e">
        <f t="shared" si="24"/>
        <v>#REF!</v>
      </c>
      <c r="N31" s="12" t="e">
        <f t="shared" si="24"/>
        <v>#REF!</v>
      </c>
      <c r="O31" s="12" t="e">
        <f t="shared" si="24"/>
        <v>#REF!</v>
      </c>
      <c r="P31" s="12" t="e">
        <f t="shared" si="24"/>
        <v>#REF!</v>
      </c>
      <c r="Q31" s="12" t="e">
        <f t="shared" si="24"/>
        <v>#REF!</v>
      </c>
      <c r="R31" s="12" t="e">
        <f t="shared" si="24"/>
        <v>#REF!</v>
      </c>
      <c r="S31" s="12" t="e">
        <f t="shared" si="24"/>
        <v>#REF!</v>
      </c>
      <c r="T31" s="12" t="e">
        <f t="shared" ref="T31" si="37">ROUNDUP(T12*0.9,)</f>
        <v>#REF!</v>
      </c>
      <c r="U31" s="12" t="e">
        <f t="shared" ref="U31:X31" si="38">ROUNDUP(U12*0.9,)</f>
        <v>#REF!</v>
      </c>
      <c r="V31" s="12" t="e">
        <f t="shared" si="38"/>
        <v>#REF!</v>
      </c>
      <c r="W31" s="12" t="e">
        <f t="shared" si="38"/>
        <v>#REF!</v>
      </c>
      <c r="X31" s="12" t="e">
        <f t="shared" si="38"/>
        <v>#REF!</v>
      </c>
      <c r="Y31" s="12" t="e">
        <f t="shared" ref="Y31" si="39">ROUNDUP(Y12*0.9,)</f>
        <v>#REF!</v>
      </c>
      <c r="Z31" s="12" t="e">
        <f t="shared" ref="Z31:AB31" si="40">ROUNDUP(Z12*0.9,)</f>
        <v>#REF!</v>
      </c>
      <c r="AA31" s="12" t="e">
        <f t="shared" si="40"/>
        <v>#REF!</v>
      </c>
      <c r="AB31" s="12" t="e">
        <f t="shared" si="40"/>
        <v>#REF!</v>
      </c>
      <c r="AC31" s="12" t="e">
        <f t="shared" ref="AC31:AF31" si="41">ROUNDUP(AC12*0.9,)</f>
        <v>#REF!</v>
      </c>
      <c r="AD31" s="12" t="e">
        <f t="shared" si="41"/>
        <v>#REF!</v>
      </c>
      <c r="AE31" s="12" t="e">
        <f t="shared" si="41"/>
        <v>#REF!</v>
      </c>
      <c r="AF31" s="12" t="e">
        <f t="shared" si="41"/>
        <v>#REF!</v>
      </c>
    </row>
    <row r="32" spans="1:32">
      <c r="A32" s="14" t="s">
        <v>7</v>
      </c>
      <c r="B32" s="182"/>
      <c r="C32" s="182"/>
      <c r="D32" s="182"/>
      <c r="E32" s="182"/>
      <c r="F32" s="182"/>
      <c r="G32" s="182"/>
      <c r="H32" s="12"/>
      <c r="I32" s="182"/>
      <c r="J32" s="12"/>
      <c r="K32" s="12"/>
      <c r="L32" s="12"/>
      <c r="M32" s="12"/>
      <c r="N32" s="12"/>
      <c r="O32" s="12"/>
      <c r="P32" s="12"/>
      <c r="Q32" s="12"/>
      <c r="R32" s="12"/>
      <c r="S32" s="12"/>
      <c r="T32" s="12"/>
      <c r="U32" s="12"/>
      <c r="V32" s="12"/>
      <c r="W32" s="12"/>
      <c r="X32" s="12"/>
      <c r="Y32" s="12"/>
      <c r="Z32" s="12"/>
      <c r="AA32" s="12"/>
      <c r="AB32" s="12"/>
      <c r="AC32" s="12"/>
      <c r="AD32" s="12"/>
      <c r="AE32" s="12"/>
      <c r="AF32" s="12"/>
    </row>
    <row r="33" spans="1:32">
      <c r="A33" s="10">
        <v>1</v>
      </c>
      <c r="B33" s="182">
        <f t="shared" ref="B33:K33" si="42">B30+900</f>
        <v>10600</v>
      </c>
      <c r="C33" s="182">
        <f t="shared" si="42"/>
        <v>9600</v>
      </c>
      <c r="D33" s="182">
        <f t="shared" si="42"/>
        <v>10600</v>
      </c>
      <c r="E33" s="182">
        <f t="shared" si="42"/>
        <v>9600</v>
      </c>
      <c r="F33" s="182">
        <f t="shared" si="42"/>
        <v>8600</v>
      </c>
      <c r="G33" s="182">
        <f t="shared" si="42"/>
        <v>9600</v>
      </c>
      <c r="H33" s="182">
        <f t="shared" si="42"/>
        <v>7600</v>
      </c>
      <c r="I33" s="182">
        <f t="shared" si="42"/>
        <v>8600</v>
      </c>
      <c r="J33" s="182">
        <f t="shared" si="42"/>
        <v>7600</v>
      </c>
      <c r="K33" s="182">
        <f t="shared" si="42"/>
        <v>7200</v>
      </c>
      <c r="L33" s="12" t="e">
        <f t="shared" si="24"/>
        <v>#REF!</v>
      </c>
      <c r="M33" s="12" t="e">
        <f t="shared" si="24"/>
        <v>#REF!</v>
      </c>
      <c r="N33" s="12" t="e">
        <f t="shared" si="24"/>
        <v>#REF!</v>
      </c>
      <c r="O33" s="12" t="e">
        <f t="shared" si="24"/>
        <v>#REF!</v>
      </c>
      <c r="P33" s="12" t="e">
        <f t="shared" si="24"/>
        <v>#REF!</v>
      </c>
      <c r="Q33" s="12" t="e">
        <f t="shared" si="24"/>
        <v>#REF!</v>
      </c>
      <c r="R33" s="12" t="e">
        <f t="shared" si="24"/>
        <v>#REF!</v>
      </c>
      <c r="S33" s="12" t="e">
        <f t="shared" si="24"/>
        <v>#REF!</v>
      </c>
      <c r="T33" s="12" t="e">
        <f t="shared" ref="T33" si="43">ROUNDUP(T14*0.9,)</f>
        <v>#REF!</v>
      </c>
      <c r="U33" s="12" t="e">
        <f t="shared" ref="U33:X33" si="44">ROUNDUP(U14*0.9,)</f>
        <v>#REF!</v>
      </c>
      <c r="V33" s="12" t="e">
        <f t="shared" si="44"/>
        <v>#REF!</v>
      </c>
      <c r="W33" s="12" t="e">
        <f t="shared" si="44"/>
        <v>#REF!</v>
      </c>
      <c r="X33" s="12" t="e">
        <f t="shared" si="44"/>
        <v>#REF!</v>
      </c>
      <c r="Y33" s="12" t="e">
        <f t="shared" ref="Y33" si="45">ROUNDUP(Y14*0.9,)</f>
        <v>#REF!</v>
      </c>
      <c r="Z33" s="12" t="e">
        <f t="shared" ref="Z33:AB33" si="46">ROUNDUP(Z14*0.9,)</f>
        <v>#REF!</v>
      </c>
      <c r="AA33" s="12" t="e">
        <f t="shared" si="46"/>
        <v>#REF!</v>
      </c>
      <c r="AB33" s="12" t="e">
        <f t="shared" si="46"/>
        <v>#REF!</v>
      </c>
      <c r="AC33" s="12" t="e">
        <f t="shared" ref="AC33:AF33" si="47">ROUNDUP(AC14*0.9,)</f>
        <v>#REF!</v>
      </c>
      <c r="AD33" s="12" t="e">
        <f t="shared" si="47"/>
        <v>#REF!</v>
      </c>
      <c r="AE33" s="12" t="e">
        <f t="shared" si="47"/>
        <v>#REF!</v>
      </c>
      <c r="AF33" s="12" t="e">
        <f t="shared" si="47"/>
        <v>#REF!</v>
      </c>
    </row>
    <row r="34" spans="1:32">
      <c r="A34" s="10">
        <v>2</v>
      </c>
      <c r="B34" s="182">
        <f t="shared" ref="B34:K34" si="48">B33+800</f>
        <v>11400</v>
      </c>
      <c r="C34" s="182">
        <f t="shared" si="48"/>
        <v>10400</v>
      </c>
      <c r="D34" s="182">
        <f t="shared" si="48"/>
        <v>11400</v>
      </c>
      <c r="E34" s="182">
        <f t="shared" si="48"/>
        <v>10400</v>
      </c>
      <c r="F34" s="182">
        <f t="shared" si="48"/>
        <v>9400</v>
      </c>
      <c r="G34" s="182">
        <f t="shared" si="48"/>
        <v>10400</v>
      </c>
      <c r="H34" s="182">
        <f t="shared" si="48"/>
        <v>8400</v>
      </c>
      <c r="I34" s="182">
        <f t="shared" si="48"/>
        <v>9400</v>
      </c>
      <c r="J34" s="182">
        <f t="shared" si="48"/>
        <v>8400</v>
      </c>
      <c r="K34" s="182">
        <f t="shared" si="48"/>
        <v>8000</v>
      </c>
      <c r="L34" s="12" t="e">
        <f t="shared" si="24"/>
        <v>#REF!</v>
      </c>
      <c r="M34" s="12" t="e">
        <f t="shared" si="24"/>
        <v>#REF!</v>
      </c>
      <c r="N34" s="12" t="e">
        <f t="shared" si="24"/>
        <v>#REF!</v>
      </c>
      <c r="O34" s="12" t="e">
        <f t="shared" si="24"/>
        <v>#REF!</v>
      </c>
      <c r="P34" s="12" t="e">
        <f t="shared" si="24"/>
        <v>#REF!</v>
      </c>
      <c r="Q34" s="12" t="e">
        <f t="shared" si="24"/>
        <v>#REF!</v>
      </c>
      <c r="R34" s="12" t="e">
        <f t="shared" si="24"/>
        <v>#REF!</v>
      </c>
      <c r="S34" s="12" t="e">
        <f t="shared" si="24"/>
        <v>#REF!</v>
      </c>
      <c r="T34" s="12" t="e">
        <f t="shared" ref="T34" si="49">ROUNDUP(T15*0.9,)</f>
        <v>#REF!</v>
      </c>
      <c r="U34" s="12" t="e">
        <f t="shared" ref="U34:X34" si="50">ROUNDUP(U15*0.9,)</f>
        <v>#REF!</v>
      </c>
      <c r="V34" s="12" t="e">
        <f t="shared" si="50"/>
        <v>#REF!</v>
      </c>
      <c r="W34" s="12" t="e">
        <f t="shared" si="50"/>
        <v>#REF!</v>
      </c>
      <c r="X34" s="12" t="e">
        <f t="shared" si="50"/>
        <v>#REF!</v>
      </c>
      <c r="Y34" s="12" t="e">
        <f t="shared" ref="Y34" si="51">ROUNDUP(Y15*0.9,)</f>
        <v>#REF!</v>
      </c>
      <c r="Z34" s="12" t="e">
        <f t="shared" ref="Z34:AB34" si="52">ROUNDUP(Z15*0.9,)</f>
        <v>#REF!</v>
      </c>
      <c r="AA34" s="12" t="e">
        <f t="shared" si="52"/>
        <v>#REF!</v>
      </c>
      <c r="AB34" s="12" t="e">
        <f t="shared" si="52"/>
        <v>#REF!</v>
      </c>
      <c r="AC34" s="12" t="e">
        <f t="shared" ref="AC34:AF34" si="53">ROUNDUP(AC15*0.9,)</f>
        <v>#REF!</v>
      </c>
      <c r="AD34" s="12" t="e">
        <f t="shared" si="53"/>
        <v>#REF!</v>
      </c>
      <c r="AE34" s="12" t="e">
        <f t="shared" si="53"/>
        <v>#REF!</v>
      </c>
      <c r="AF34" s="12" t="e">
        <f t="shared" si="53"/>
        <v>#REF!</v>
      </c>
    </row>
    <row r="35" spans="1:32">
      <c r="A35" s="15" t="s">
        <v>42</v>
      </c>
      <c r="B35" s="182"/>
      <c r="C35" s="182"/>
      <c r="D35" s="182"/>
      <c r="E35" s="182"/>
      <c r="F35" s="182"/>
      <c r="G35" s="182"/>
      <c r="H35" s="12"/>
      <c r="I35" s="182"/>
      <c r="J35" s="12"/>
      <c r="K35" s="12"/>
      <c r="L35" s="12"/>
      <c r="M35" s="12"/>
      <c r="N35" s="12"/>
      <c r="O35" s="12"/>
      <c r="P35" s="12"/>
      <c r="Q35" s="12"/>
      <c r="R35" s="12"/>
      <c r="S35" s="12"/>
      <c r="T35" s="12"/>
      <c r="U35" s="12"/>
      <c r="V35" s="12"/>
      <c r="W35" s="12"/>
      <c r="X35" s="12"/>
      <c r="Y35" s="12"/>
      <c r="Z35" s="12"/>
      <c r="AA35" s="12"/>
      <c r="AB35" s="12"/>
      <c r="AC35" s="12"/>
      <c r="AD35" s="12"/>
      <c r="AE35" s="12"/>
      <c r="AF35" s="12"/>
    </row>
    <row r="36" spans="1:32">
      <c r="A36" s="10">
        <v>1</v>
      </c>
      <c r="B36" s="182">
        <f t="shared" ref="B36:K36" si="54">B33+1900</f>
        <v>12500</v>
      </c>
      <c r="C36" s="182">
        <f t="shared" si="54"/>
        <v>11500</v>
      </c>
      <c r="D36" s="182">
        <f t="shared" si="54"/>
        <v>12500</v>
      </c>
      <c r="E36" s="182">
        <f t="shared" si="54"/>
        <v>11500</v>
      </c>
      <c r="F36" s="182">
        <f t="shared" si="54"/>
        <v>10500</v>
      </c>
      <c r="G36" s="182">
        <f t="shared" si="54"/>
        <v>11500</v>
      </c>
      <c r="H36" s="182">
        <f t="shared" si="54"/>
        <v>9500</v>
      </c>
      <c r="I36" s="182">
        <f t="shared" si="54"/>
        <v>10500</v>
      </c>
      <c r="J36" s="182">
        <f t="shared" si="54"/>
        <v>9500</v>
      </c>
      <c r="K36" s="182">
        <f t="shared" si="54"/>
        <v>9100</v>
      </c>
      <c r="L36" s="12" t="e">
        <f t="shared" si="24"/>
        <v>#REF!</v>
      </c>
      <c r="M36" s="12" t="e">
        <f t="shared" si="24"/>
        <v>#REF!</v>
      </c>
      <c r="N36" s="12" t="e">
        <f t="shared" si="24"/>
        <v>#REF!</v>
      </c>
      <c r="O36" s="12" t="e">
        <f t="shared" si="24"/>
        <v>#REF!</v>
      </c>
      <c r="P36" s="12" t="e">
        <f t="shared" si="24"/>
        <v>#REF!</v>
      </c>
      <c r="Q36" s="12" t="e">
        <f t="shared" si="24"/>
        <v>#REF!</v>
      </c>
      <c r="R36" s="12" t="e">
        <f t="shared" si="24"/>
        <v>#REF!</v>
      </c>
      <c r="S36" s="12" t="e">
        <f t="shared" si="24"/>
        <v>#REF!</v>
      </c>
      <c r="T36" s="12" t="e">
        <f t="shared" ref="T36" si="55">ROUNDUP(T17*0.9,)</f>
        <v>#REF!</v>
      </c>
      <c r="U36" s="12" t="e">
        <f t="shared" ref="U36:X36" si="56">ROUNDUP(U17*0.9,)</f>
        <v>#REF!</v>
      </c>
      <c r="V36" s="12" t="e">
        <f t="shared" si="56"/>
        <v>#REF!</v>
      </c>
      <c r="W36" s="12" t="e">
        <f t="shared" si="56"/>
        <v>#REF!</v>
      </c>
      <c r="X36" s="12" t="e">
        <f t="shared" si="56"/>
        <v>#REF!</v>
      </c>
      <c r="Y36" s="12" t="e">
        <f t="shared" ref="Y36" si="57">ROUNDUP(Y17*0.9,)</f>
        <v>#REF!</v>
      </c>
      <c r="Z36" s="12" t="e">
        <f t="shared" ref="Z36:AB36" si="58">ROUNDUP(Z17*0.9,)</f>
        <v>#REF!</v>
      </c>
      <c r="AA36" s="12" t="e">
        <f t="shared" si="58"/>
        <v>#REF!</v>
      </c>
      <c r="AB36" s="12" t="e">
        <f t="shared" si="58"/>
        <v>#REF!</v>
      </c>
      <c r="AC36" s="12" t="e">
        <f t="shared" ref="AC36:AF36" si="59">ROUNDUP(AC17*0.9,)</f>
        <v>#REF!</v>
      </c>
      <c r="AD36" s="12" t="e">
        <f t="shared" si="59"/>
        <v>#REF!</v>
      </c>
      <c r="AE36" s="12" t="e">
        <f t="shared" si="59"/>
        <v>#REF!</v>
      </c>
      <c r="AF36" s="12" t="e">
        <f t="shared" si="59"/>
        <v>#REF!</v>
      </c>
    </row>
    <row r="37" spans="1:32">
      <c r="A37" s="10">
        <v>2</v>
      </c>
      <c r="B37" s="182">
        <f t="shared" ref="B37:K37" si="60">B36+800</f>
        <v>13300</v>
      </c>
      <c r="C37" s="182">
        <f t="shared" si="60"/>
        <v>12300</v>
      </c>
      <c r="D37" s="182">
        <f t="shared" si="60"/>
        <v>13300</v>
      </c>
      <c r="E37" s="182">
        <f t="shared" si="60"/>
        <v>12300</v>
      </c>
      <c r="F37" s="182">
        <f t="shared" si="60"/>
        <v>11300</v>
      </c>
      <c r="G37" s="182">
        <f t="shared" si="60"/>
        <v>12300</v>
      </c>
      <c r="H37" s="182">
        <f t="shared" si="60"/>
        <v>10300</v>
      </c>
      <c r="I37" s="182">
        <f t="shared" si="60"/>
        <v>11300</v>
      </c>
      <c r="J37" s="182">
        <f t="shared" si="60"/>
        <v>10300</v>
      </c>
      <c r="K37" s="182">
        <f t="shared" si="60"/>
        <v>9900</v>
      </c>
      <c r="L37" s="12" t="e">
        <f t="shared" si="24"/>
        <v>#REF!</v>
      </c>
      <c r="M37" s="12" t="e">
        <f t="shared" si="24"/>
        <v>#REF!</v>
      </c>
      <c r="N37" s="12" t="e">
        <f t="shared" si="24"/>
        <v>#REF!</v>
      </c>
      <c r="O37" s="12" t="e">
        <f t="shared" si="24"/>
        <v>#REF!</v>
      </c>
      <c r="P37" s="12" t="e">
        <f t="shared" si="24"/>
        <v>#REF!</v>
      </c>
      <c r="Q37" s="12" t="e">
        <f t="shared" si="24"/>
        <v>#REF!</v>
      </c>
      <c r="R37" s="12" t="e">
        <f t="shared" si="24"/>
        <v>#REF!</v>
      </c>
      <c r="S37" s="12" t="e">
        <f t="shared" si="24"/>
        <v>#REF!</v>
      </c>
      <c r="T37" s="12" t="e">
        <f t="shared" ref="T37" si="61">ROUNDUP(T18*0.9,)</f>
        <v>#REF!</v>
      </c>
      <c r="U37" s="12" t="e">
        <f t="shared" ref="U37:X37" si="62">ROUNDUP(U18*0.9,)</f>
        <v>#REF!</v>
      </c>
      <c r="V37" s="12" t="e">
        <f t="shared" si="62"/>
        <v>#REF!</v>
      </c>
      <c r="W37" s="12" t="e">
        <f t="shared" si="62"/>
        <v>#REF!</v>
      </c>
      <c r="X37" s="12" t="e">
        <f t="shared" si="62"/>
        <v>#REF!</v>
      </c>
      <c r="Y37" s="12" t="e">
        <f t="shared" ref="Y37" si="63">ROUNDUP(Y18*0.9,)</f>
        <v>#REF!</v>
      </c>
      <c r="Z37" s="12" t="e">
        <f t="shared" ref="Z37:AB37" si="64">ROUNDUP(Z18*0.9,)</f>
        <v>#REF!</v>
      </c>
      <c r="AA37" s="12" t="e">
        <f t="shared" si="64"/>
        <v>#REF!</v>
      </c>
      <c r="AB37" s="12" t="e">
        <f t="shared" si="64"/>
        <v>#REF!</v>
      </c>
      <c r="AC37" s="12" t="e">
        <f t="shared" ref="AC37:AF37" si="65">ROUNDUP(AC18*0.9,)</f>
        <v>#REF!</v>
      </c>
      <c r="AD37" s="12" t="e">
        <f t="shared" si="65"/>
        <v>#REF!</v>
      </c>
      <c r="AE37" s="12" t="e">
        <f t="shared" si="65"/>
        <v>#REF!</v>
      </c>
      <c r="AF37" s="12" t="e">
        <f t="shared" si="65"/>
        <v>#REF!</v>
      </c>
    </row>
    <row r="38" spans="1:32">
      <c r="A38" s="16" t="s">
        <v>9</v>
      </c>
      <c r="B38" s="182"/>
      <c r="C38" s="182"/>
      <c r="D38" s="182"/>
      <c r="E38" s="182"/>
      <c r="F38" s="182"/>
      <c r="G38" s="182"/>
      <c r="H38" s="12"/>
      <c r="I38" s="182"/>
      <c r="J38" s="12"/>
      <c r="K38" s="12"/>
      <c r="L38" s="12"/>
      <c r="M38" s="12"/>
      <c r="N38" s="12"/>
      <c r="O38" s="12"/>
      <c r="P38" s="12"/>
      <c r="Q38" s="12"/>
      <c r="R38" s="12"/>
      <c r="S38" s="12"/>
      <c r="T38" s="12"/>
      <c r="U38" s="12"/>
      <c r="V38" s="12"/>
      <c r="W38" s="12"/>
      <c r="X38" s="12"/>
      <c r="Y38" s="12"/>
      <c r="Z38" s="12"/>
      <c r="AA38" s="12"/>
      <c r="AB38" s="12"/>
      <c r="AC38" s="12"/>
      <c r="AD38" s="12"/>
      <c r="AE38" s="12"/>
      <c r="AF38" s="12"/>
    </row>
    <row r="39" spans="1:32">
      <c r="A39" s="17" t="s">
        <v>10</v>
      </c>
      <c r="B39" s="182">
        <v>59000</v>
      </c>
      <c r="C39" s="182">
        <v>58000</v>
      </c>
      <c r="D39" s="182">
        <v>59000</v>
      </c>
      <c r="E39" s="182">
        <v>58000</v>
      </c>
      <c r="F39" s="182">
        <v>57000</v>
      </c>
      <c r="G39" s="182">
        <v>58000</v>
      </c>
      <c r="H39" s="12">
        <v>56000</v>
      </c>
      <c r="I39" s="182">
        <v>57000</v>
      </c>
      <c r="J39" s="12">
        <v>56000</v>
      </c>
      <c r="K39" s="12">
        <v>55600</v>
      </c>
      <c r="L39" s="12" t="e">
        <f t="shared" si="24"/>
        <v>#REF!</v>
      </c>
      <c r="M39" s="12" t="e">
        <f t="shared" si="24"/>
        <v>#REF!</v>
      </c>
      <c r="N39" s="12" t="e">
        <f t="shared" si="24"/>
        <v>#REF!</v>
      </c>
      <c r="O39" s="12" t="e">
        <f t="shared" si="24"/>
        <v>#REF!</v>
      </c>
      <c r="P39" s="12" t="e">
        <f t="shared" si="24"/>
        <v>#REF!</v>
      </c>
      <c r="Q39" s="12" t="e">
        <f t="shared" si="24"/>
        <v>#REF!</v>
      </c>
      <c r="R39" s="12" t="e">
        <f t="shared" si="24"/>
        <v>#REF!</v>
      </c>
      <c r="S39" s="12" t="e">
        <f t="shared" si="24"/>
        <v>#REF!</v>
      </c>
      <c r="T39" s="12" t="e">
        <f t="shared" ref="T39" si="66">ROUNDUP(T20*0.9,)</f>
        <v>#REF!</v>
      </c>
      <c r="U39" s="12" t="e">
        <f t="shared" ref="U39:X39" si="67">ROUNDUP(U20*0.9,)</f>
        <v>#REF!</v>
      </c>
      <c r="V39" s="12" t="e">
        <f t="shared" si="67"/>
        <v>#REF!</v>
      </c>
      <c r="W39" s="12" t="e">
        <f t="shared" si="67"/>
        <v>#REF!</v>
      </c>
      <c r="X39" s="12" t="e">
        <f t="shared" si="67"/>
        <v>#REF!</v>
      </c>
      <c r="Y39" s="12" t="e">
        <f t="shared" ref="Y39" si="68">ROUNDUP(Y20*0.9,)</f>
        <v>#REF!</v>
      </c>
      <c r="Z39" s="12" t="e">
        <f t="shared" ref="Z39:AB39" si="69">ROUNDUP(Z20*0.9,)</f>
        <v>#REF!</v>
      </c>
      <c r="AA39" s="12" t="e">
        <f t="shared" si="69"/>
        <v>#REF!</v>
      </c>
      <c r="AB39" s="12" t="e">
        <f t="shared" si="69"/>
        <v>#REF!</v>
      </c>
      <c r="AC39" s="12" t="e">
        <f t="shared" ref="AC39:AF39" si="70">ROUNDUP(AC20*0.9,)</f>
        <v>#REF!</v>
      </c>
      <c r="AD39" s="12" t="e">
        <f t="shared" si="70"/>
        <v>#REF!</v>
      </c>
      <c r="AE39" s="12" t="e">
        <f t="shared" si="70"/>
        <v>#REF!</v>
      </c>
      <c r="AF39" s="12" t="e">
        <f t="shared" si="70"/>
        <v>#REF!</v>
      </c>
    </row>
    <row r="40" spans="1:32">
      <c r="A40" s="16" t="s">
        <v>11</v>
      </c>
      <c r="S40" s="2"/>
    </row>
    <row r="41" spans="1:32">
      <c r="A41" s="17" t="s">
        <v>12</v>
      </c>
      <c r="B41" s="182">
        <f t="shared" ref="B41:K41" si="71">B39+10000</f>
        <v>69000</v>
      </c>
      <c r="C41" s="182">
        <f t="shared" si="71"/>
        <v>68000</v>
      </c>
      <c r="D41" s="182">
        <f t="shared" si="71"/>
        <v>69000</v>
      </c>
      <c r="E41" s="182">
        <f t="shared" si="71"/>
        <v>68000</v>
      </c>
      <c r="F41" s="182">
        <f t="shared" si="71"/>
        <v>67000</v>
      </c>
      <c r="G41" s="182">
        <f t="shared" si="71"/>
        <v>68000</v>
      </c>
      <c r="H41" s="182">
        <f t="shared" si="71"/>
        <v>66000</v>
      </c>
      <c r="I41" s="182">
        <f t="shared" si="71"/>
        <v>67000</v>
      </c>
      <c r="J41" s="182">
        <f t="shared" si="71"/>
        <v>66000</v>
      </c>
      <c r="K41" s="182">
        <f t="shared" si="71"/>
        <v>65600</v>
      </c>
      <c r="L41" s="182" t="e">
        <f t="shared" si="24"/>
        <v>#REF!</v>
      </c>
      <c r="M41" s="182" t="e">
        <f t="shared" si="24"/>
        <v>#REF!</v>
      </c>
      <c r="N41" s="182" t="e">
        <f t="shared" si="24"/>
        <v>#REF!</v>
      </c>
      <c r="O41" s="182" t="e">
        <f t="shared" si="24"/>
        <v>#REF!</v>
      </c>
      <c r="P41" s="182" t="e">
        <f t="shared" si="24"/>
        <v>#REF!</v>
      </c>
      <c r="Q41" s="182" t="e">
        <f t="shared" si="24"/>
        <v>#REF!</v>
      </c>
      <c r="R41" s="182" t="e">
        <f t="shared" si="24"/>
        <v>#REF!</v>
      </c>
      <c r="S41" s="182" t="e">
        <f t="shared" si="24"/>
        <v>#REF!</v>
      </c>
      <c r="T41" s="182" t="e">
        <f t="shared" ref="T41:X41" si="72">ROUNDUP(T22*0.9,)</f>
        <v>#REF!</v>
      </c>
      <c r="U41" s="182" t="e">
        <f t="shared" si="72"/>
        <v>#REF!</v>
      </c>
      <c r="V41" s="182" t="e">
        <f t="shared" si="72"/>
        <v>#REF!</v>
      </c>
      <c r="W41" s="182" t="e">
        <f t="shared" si="72"/>
        <v>#REF!</v>
      </c>
      <c r="X41" s="182" t="e">
        <f t="shared" si="72"/>
        <v>#REF!</v>
      </c>
      <c r="Y41" s="182" t="e">
        <f t="shared" ref="Y41" si="73">ROUNDUP(Y22*0.9,)</f>
        <v>#REF!</v>
      </c>
      <c r="Z41" s="182" t="e">
        <f t="shared" ref="Z41:AB41" si="74">ROUNDUP(Z22*0.9,)</f>
        <v>#REF!</v>
      </c>
      <c r="AA41" s="182" t="e">
        <f t="shared" si="74"/>
        <v>#REF!</v>
      </c>
      <c r="AB41" s="182" t="e">
        <f t="shared" si="74"/>
        <v>#REF!</v>
      </c>
      <c r="AC41" s="182" t="e">
        <f t="shared" ref="AC41:AF41" si="75">ROUNDUP(AC22*0.9,)</f>
        <v>#REF!</v>
      </c>
      <c r="AD41" s="182" t="e">
        <f t="shared" si="75"/>
        <v>#REF!</v>
      </c>
      <c r="AE41" s="182" t="e">
        <f t="shared" si="75"/>
        <v>#REF!</v>
      </c>
      <c r="AF41" s="182" t="e">
        <f t="shared" si="75"/>
        <v>#REF!</v>
      </c>
    </row>
    <row r="42" spans="1:32" ht="11.45" customHeight="1">
      <c r="A42" s="111"/>
      <c r="S42" s="2"/>
    </row>
    <row r="43" spans="1:32" ht="12" customHeight="1">
      <c r="S43" s="2"/>
    </row>
    <row r="44" spans="1:32" ht="9.6" customHeight="1">
      <c r="S44" s="2"/>
    </row>
    <row r="45" spans="1:32" ht="11.45" customHeight="1">
      <c r="A45" s="4" t="s">
        <v>13</v>
      </c>
      <c r="S45" s="2"/>
    </row>
    <row r="46" spans="1:32" ht="11.45" customHeight="1">
      <c r="A46" s="19" t="s">
        <v>14</v>
      </c>
      <c r="S46" s="2"/>
    </row>
    <row r="47" spans="1:32" ht="11.45" customHeight="1">
      <c r="A47" s="19" t="s">
        <v>15</v>
      </c>
      <c r="S47" s="2"/>
    </row>
    <row r="48" spans="1:32" ht="11.45" customHeight="1">
      <c r="A48" s="19" t="s">
        <v>16</v>
      </c>
      <c r="S48" s="2"/>
    </row>
    <row r="49" spans="1:19" ht="11.45" customHeight="1">
      <c r="A49" s="19" t="s">
        <v>160</v>
      </c>
      <c r="S49" s="2"/>
    </row>
    <row r="50" spans="1:19" ht="11.45" customHeight="1">
      <c r="S50" s="2"/>
    </row>
    <row r="51" spans="1:19">
      <c r="A51" s="21" t="s">
        <v>27</v>
      </c>
      <c r="S51" s="2"/>
    </row>
    <row r="52" spans="1:19">
      <c r="A52" s="186" t="s">
        <v>161</v>
      </c>
      <c r="S52" s="2"/>
    </row>
    <row r="53" spans="1:19">
      <c r="A53" s="23"/>
      <c r="S53" s="2"/>
    </row>
    <row r="54" spans="1:19">
      <c r="A54" s="24" t="s">
        <v>18</v>
      </c>
      <c r="S54" s="2"/>
    </row>
    <row r="55" spans="1:19" ht="48">
      <c r="A55" s="25" t="s">
        <v>29</v>
      </c>
      <c r="S55" s="2"/>
    </row>
    <row r="56" spans="1:19">
      <c r="S56" s="2"/>
    </row>
    <row r="57" spans="1:19">
      <c r="S57" s="2"/>
    </row>
    <row r="58" spans="1:19">
      <c r="S58" s="2"/>
    </row>
    <row r="59" spans="1:19">
      <c r="S59" s="2"/>
    </row>
    <row r="60" spans="1:19">
      <c r="S60" s="2"/>
    </row>
    <row r="61" spans="1:19">
      <c r="S61" s="2"/>
    </row>
    <row r="62" spans="1:19">
      <c r="S62" s="2"/>
    </row>
    <row r="63" spans="1:19">
      <c r="S63" s="2"/>
    </row>
    <row r="64" spans="1:19">
      <c r="S64" s="2"/>
    </row>
    <row r="65" spans="19:19">
      <c r="S65" s="2"/>
    </row>
    <row r="66" spans="19:19">
      <c r="S66" s="2"/>
    </row>
    <row r="67" spans="19:19">
      <c r="S67" s="2"/>
    </row>
    <row r="68" spans="19:19">
      <c r="S68" s="2"/>
    </row>
    <row r="69" spans="19:19">
      <c r="S69" s="2"/>
    </row>
    <row r="70" spans="19:19">
      <c r="S70" s="2"/>
    </row>
    <row r="71" spans="19:19">
      <c r="S71" s="2"/>
    </row>
    <row r="72" spans="19:19">
      <c r="S72" s="2"/>
    </row>
    <row r="73" spans="19:19">
      <c r="S73" s="2"/>
    </row>
    <row r="74" spans="19:19">
      <c r="S74" s="2"/>
    </row>
    <row r="75" spans="19:19">
      <c r="S75" s="2"/>
    </row>
    <row r="76" spans="19:19">
      <c r="S76" s="2"/>
    </row>
    <row r="77" spans="19:19">
      <c r="S77" s="2"/>
    </row>
    <row r="78" spans="19:19">
      <c r="S78" s="2"/>
    </row>
    <row r="79" spans="19:19">
      <c r="S79" s="2"/>
    </row>
    <row r="80" spans="19:19">
      <c r="S80" s="2"/>
    </row>
    <row r="81" spans="19:19">
      <c r="S81" s="2"/>
    </row>
    <row r="82" spans="19:19">
      <c r="S82" s="2"/>
    </row>
    <row r="83" spans="19:19">
      <c r="S83" s="2"/>
    </row>
    <row r="84" spans="19:19">
      <c r="S84" s="2"/>
    </row>
    <row r="85" spans="19:19">
      <c r="S85" s="2"/>
    </row>
    <row r="86" spans="19:19">
      <c r="S86" s="2"/>
    </row>
    <row r="87" spans="19:19">
      <c r="S87" s="2"/>
    </row>
    <row r="88" spans="19:19">
      <c r="S88" s="2"/>
    </row>
    <row r="89" spans="19:19">
      <c r="S89" s="2"/>
    </row>
    <row r="90" spans="19:19">
      <c r="S90" s="2"/>
    </row>
    <row r="91" spans="19:19">
      <c r="S91" s="2"/>
    </row>
    <row r="92" spans="19:19">
      <c r="S92" s="2"/>
    </row>
    <row r="93" spans="19:19">
      <c r="S93" s="2"/>
    </row>
    <row r="94" spans="19:19">
      <c r="S94" s="2"/>
    </row>
    <row r="95" spans="19:19">
      <c r="S95" s="2"/>
    </row>
    <row r="96" spans="19:19">
      <c r="S96" s="2"/>
    </row>
    <row r="97" spans="19:19">
      <c r="S97" s="2"/>
    </row>
    <row r="98" spans="19:19">
      <c r="S98" s="2"/>
    </row>
    <row r="99" spans="19:19">
      <c r="S99" s="2"/>
    </row>
    <row r="100" spans="19:19">
      <c r="S100" s="2"/>
    </row>
    <row r="101" spans="19:19">
      <c r="S101" s="2"/>
    </row>
    <row r="102" spans="19:19">
      <c r="S102" s="2"/>
    </row>
    <row r="103" spans="19:19">
      <c r="S103" s="2"/>
    </row>
    <row r="104" spans="19:19">
      <c r="S104" s="2"/>
    </row>
    <row r="105" spans="19:19">
      <c r="S105" s="2"/>
    </row>
    <row r="106" spans="19:19">
      <c r="S106" s="2"/>
    </row>
    <row r="107" spans="19:19">
      <c r="S107" s="2"/>
    </row>
    <row r="108" spans="19:19">
      <c r="S108" s="2"/>
    </row>
    <row r="109" spans="19:19">
      <c r="S109" s="2"/>
    </row>
    <row r="110" spans="19:19">
      <c r="S110" s="2"/>
    </row>
    <row r="111" spans="19:19">
      <c r="S111" s="2"/>
    </row>
    <row r="112" spans="19:19">
      <c r="S112" s="2"/>
    </row>
    <row r="113" spans="19:19">
      <c r="S113" s="2"/>
    </row>
    <row r="114" spans="19:19">
      <c r="S114" s="2"/>
    </row>
    <row r="115" spans="19:19">
      <c r="S115" s="2"/>
    </row>
    <row r="116" spans="19:19">
      <c r="S116" s="2"/>
    </row>
    <row r="117" spans="19:19">
      <c r="S117" s="2"/>
    </row>
    <row r="118" spans="19:19">
      <c r="S118" s="2"/>
    </row>
    <row r="119" spans="19:19">
      <c r="S119" s="2"/>
    </row>
    <row r="120" spans="19:19">
      <c r="S120" s="2"/>
    </row>
    <row r="121" spans="19:19">
      <c r="S121" s="2"/>
    </row>
    <row r="122" spans="19:19">
      <c r="S122" s="2"/>
    </row>
    <row r="123" spans="19:19">
      <c r="S123" s="2"/>
    </row>
    <row r="124" spans="19:19">
      <c r="S124" s="2"/>
    </row>
    <row r="125" spans="19:19">
      <c r="S125" s="2"/>
    </row>
    <row r="126" spans="19:19">
      <c r="S126" s="2"/>
    </row>
    <row r="127" spans="19:19">
      <c r="S127" s="2"/>
    </row>
    <row r="128" spans="19:19">
      <c r="S128" s="2"/>
    </row>
    <row r="129" spans="19:19">
      <c r="S129" s="2"/>
    </row>
    <row r="130" spans="19:19">
      <c r="S130" s="2"/>
    </row>
    <row r="131" spans="19:19">
      <c r="S131" s="2"/>
    </row>
    <row r="132" spans="19:19">
      <c r="S132" s="2"/>
    </row>
    <row r="133" spans="19:19">
      <c r="S133" s="2"/>
    </row>
    <row r="134" spans="19:19">
      <c r="S134" s="2"/>
    </row>
    <row r="135" spans="19:19">
      <c r="S135" s="2"/>
    </row>
    <row r="136" spans="19:19">
      <c r="S136" s="2"/>
    </row>
    <row r="137" spans="19:19">
      <c r="S137" s="2"/>
    </row>
    <row r="138" spans="19:19">
      <c r="S138" s="2"/>
    </row>
    <row r="139" spans="19:19">
      <c r="S139" s="2"/>
    </row>
    <row r="140" spans="19:19">
      <c r="S140" s="2"/>
    </row>
    <row r="141" spans="19:19">
      <c r="S141" s="2"/>
    </row>
    <row r="142" spans="19:19">
      <c r="S142" s="2"/>
    </row>
    <row r="143" spans="19:19">
      <c r="S143" s="2"/>
    </row>
    <row r="144" spans="19:19">
      <c r="S144" s="2"/>
    </row>
    <row r="145" spans="19:19">
      <c r="S145" s="2"/>
    </row>
    <row r="146" spans="19:19">
      <c r="S146" s="2"/>
    </row>
    <row r="147" spans="19:19">
      <c r="S147" s="2"/>
    </row>
  </sheetData>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E55"/>
  <sheetViews>
    <sheetView workbookViewId="0">
      <selection activeCell="AB24" sqref="AB24:AE25"/>
    </sheetView>
  </sheetViews>
  <sheetFormatPr defaultColWidth="9.140625" defaultRowHeight="12"/>
  <cols>
    <col min="1" max="1" width="91.5703125" style="2" customWidth="1"/>
    <col min="2" max="27" width="9.140625" style="2" hidden="1" customWidth="1"/>
    <col min="28" max="16384" width="9.140625" style="2"/>
  </cols>
  <sheetData>
    <row r="1" spans="1:31" ht="12" customHeight="1">
      <c r="A1" s="3" t="s">
        <v>0</v>
      </c>
    </row>
    <row r="2" spans="1:31" ht="12" customHeight="1">
      <c r="A2" s="4" t="s">
        <v>149</v>
      </c>
    </row>
    <row r="3" spans="1:31" ht="10.35" customHeight="1">
      <c r="A3" s="4"/>
    </row>
    <row r="4" spans="1:31" ht="11.45" customHeight="1">
      <c r="A4" s="4" t="s">
        <v>2</v>
      </c>
    </row>
    <row r="5" spans="1:31" s="1" customFormat="1" ht="33.75" customHeight="1">
      <c r="A5" s="7" t="s">
        <v>3</v>
      </c>
      <c r="B5" s="183" t="s">
        <v>150</v>
      </c>
      <c r="C5" s="183" t="s">
        <v>151</v>
      </c>
      <c r="D5" s="183" t="s">
        <v>152</v>
      </c>
      <c r="E5" s="183" t="s">
        <v>153</v>
      </c>
      <c r="F5" s="183" t="s">
        <v>154</v>
      </c>
      <c r="G5" s="183" t="s">
        <v>155</v>
      </c>
      <c r="H5" s="183" t="s">
        <v>156</v>
      </c>
      <c r="I5" s="183" t="s">
        <v>157</v>
      </c>
      <c r="J5" s="183" t="s">
        <v>158</v>
      </c>
      <c r="K5" s="183" t="s">
        <v>159</v>
      </c>
      <c r="L5" s="104">
        <v>44453</v>
      </c>
      <c r="M5" s="104">
        <v>44455</v>
      </c>
      <c r="N5" s="104">
        <v>44458</v>
      </c>
      <c r="O5" s="104">
        <v>44462</v>
      </c>
      <c r="P5" s="104">
        <v>44463</v>
      </c>
      <c r="Q5" s="104">
        <v>44466</v>
      </c>
      <c r="R5" s="104" t="e">
        <f>'C завтраками| Bed and breakfast'!#REF!</f>
        <v>#REF!</v>
      </c>
      <c r="S5" s="104" t="e">
        <f>'C завтраками| Bed and breakfast'!#REF!</f>
        <v>#REF!</v>
      </c>
      <c r="T5" s="104" t="e">
        <f>'C завтраками| Bed and breakfast'!#REF!</f>
        <v>#REF!</v>
      </c>
      <c r="U5" s="104" t="e">
        <f>'C завтраками| Bed and breakfast'!#REF!</f>
        <v>#REF!</v>
      </c>
      <c r="V5" s="104" t="e">
        <f>'C завтраками| Bed and breakfast'!#REF!</f>
        <v>#REF!</v>
      </c>
      <c r="W5" s="104" t="e">
        <f>'C завтраками| Bed and breakfast'!#REF!</f>
        <v>#REF!</v>
      </c>
      <c r="X5" s="104" t="e">
        <f>'C завтраками| Bed and breakfast'!#REF!</f>
        <v>#REF!</v>
      </c>
      <c r="Y5" s="104" t="e">
        <f>'C завтраками| Bed and breakfast'!#REF!</f>
        <v>#REF!</v>
      </c>
      <c r="Z5" s="104" t="e">
        <f>'C завтраками| Bed and breakfast'!#REF!</f>
        <v>#REF!</v>
      </c>
      <c r="AA5" s="104" t="e">
        <f>'C завтраками| Bed and breakfast'!#REF!</f>
        <v>#REF!</v>
      </c>
      <c r="AB5" s="104" t="e">
        <f>'C завтраками| Bed and breakfast'!#REF!</f>
        <v>#REF!</v>
      </c>
      <c r="AC5" s="104" t="e">
        <f>'C завтраками| Bed and breakfast'!#REF!</f>
        <v>#REF!</v>
      </c>
      <c r="AD5" s="104" t="e">
        <f>'C завтраками| Bed and breakfast'!#REF!</f>
        <v>#REF!</v>
      </c>
      <c r="AE5" s="104" t="e">
        <f>'C завтраками| Bed and breakfast'!#REF!</f>
        <v>#REF!</v>
      </c>
    </row>
    <row r="6" spans="1:31">
      <c r="A6" s="7"/>
      <c r="B6" s="183"/>
      <c r="C6" s="184"/>
      <c r="D6" s="184"/>
      <c r="E6" s="184"/>
      <c r="F6" s="184"/>
      <c r="G6" s="184"/>
      <c r="H6" s="184"/>
      <c r="I6" s="184"/>
      <c r="J6" s="184"/>
      <c r="K6" s="184"/>
      <c r="L6" s="104">
        <v>44454</v>
      </c>
      <c r="M6" s="104">
        <v>44457</v>
      </c>
      <c r="N6" s="104">
        <v>44461</v>
      </c>
      <c r="O6" s="104">
        <v>44462</v>
      </c>
      <c r="P6" s="104">
        <v>44465</v>
      </c>
      <c r="Q6" s="104">
        <v>44469</v>
      </c>
      <c r="R6" s="104" t="e">
        <f>'C завтраками| Bed and breakfast'!#REF!</f>
        <v>#REF!</v>
      </c>
      <c r="S6" s="104" t="e">
        <f>'C завтраками| Bed and breakfast'!#REF!</f>
        <v>#REF!</v>
      </c>
      <c r="T6" s="104" t="e">
        <f>'C завтраками| Bed and breakfast'!#REF!</f>
        <v>#REF!</v>
      </c>
      <c r="U6" s="104" t="e">
        <f>'C завтраками| Bed and breakfast'!#REF!</f>
        <v>#REF!</v>
      </c>
      <c r="V6" s="104" t="e">
        <f>'C завтраками| Bed and breakfast'!#REF!</f>
        <v>#REF!</v>
      </c>
      <c r="W6" s="104" t="e">
        <f>'C завтраками| Bed and breakfast'!#REF!</f>
        <v>#REF!</v>
      </c>
      <c r="X6" s="104" t="e">
        <f>'C завтраками| Bed and breakfast'!#REF!</f>
        <v>#REF!</v>
      </c>
      <c r="Y6" s="104" t="e">
        <f>'C завтраками| Bed and breakfast'!#REF!</f>
        <v>#REF!</v>
      </c>
      <c r="Z6" s="104" t="e">
        <f>'C завтраками| Bed and breakfast'!#REF!</f>
        <v>#REF!</v>
      </c>
      <c r="AA6" s="104" t="e">
        <f>'C завтраками| Bed and breakfast'!#REF!</f>
        <v>#REF!</v>
      </c>
      <c r="AB6" s="104" t="e">
        <f>'C завтраками| Bed and breakfast'!#REF!</f>
        <v>#REF!</v>
      </c>
      <c r="AC6" s="104" t="e">
        <f>'C завтраками| Bed and breakfast'!#REF!</f>
        <v>#REF!</v>
      </c>
      <c r="AD6" s="104" t="e">
        <f>'C завтраками| Bed and breakfast'!#REF!</f>
        <v>#REF!</v>
      </c>
      <c r="AE6" s="104" t="e">
        <f>'C завтраками| Bed and breakfast'!#REF!</f>
        <v>#REF!</v>
      </c>
    </row>
    <row r="7" spans="1:31">
      <c r="A7" s="10" t="s">
        <v>4</v>
      </c>
      <c r="B7" s="12"/>
      <c r="C7" s="185"/>
    </row>
    <row r="8" spans="1:31">
      <c r="A8" s="10">
        <v>1</v>
      </c>
      <c r="B8" s="182">
        <v>9000</v>
      </c>
      <c r="C8" s="182">
        <v>8000</v>
      </c>
      <c r="D8" s="182">
        <v>9000</v>
      </c>
      <c r="E8" s="182">
        <v>8000</v>
      </c>
      <c r="F8" s="182">
        <v>7000</v>
      </c>
      <c r="G8" s="182">
        <v>8000</v>
      </c>
      <c r="H8" s="12">
        <v>6000</v>
      </c>
      <c r="I8" s="182">
        <v>7000</v>
      </c>
      <c r="J8" s="12">
        <v>6000</v>
      </c>
      <c r="K8" s="12">
        <v>5600</v>
      </c>
      <c r="L8" s="12" t="e">
        <f>ROUNDUP('C завтраками| Bed and breakfast'!#REF!*0.85,)</f>
        <v>#REF!</v>
      </c>
      <c r="M8" s="12" t="e">
        <f>ROUNDUP('C завтраками| Bed and breakfast'!#REF!*0.85,)</f>
        <v>#REF!</v>
      </c>
      <c r="N8" s="12" t="e">
        <f>ROUNDUP('C завтраками| Bed and breakfast'!#REF!*0.85,)</f>
        <v>#REF!</v>
      </c>
      <c r="O8" s="12" t="e">
        <f>ROUNDUP('C завтраками| Bed and breakfast'!#REF!*0.85,)</f>
        <v>#REF!</v>
      </c>
      <c r="P8" s="12" t="e">
        <f>ROUNDUP('C завтраками| Bed and breakfast'!#REF!*0.85,)</f>
        <v>#REF!</v>
      </c>
      <c r="Q8" s="12" t="e">
        <f>ROUNDUP('C завтраками| Bed and breakfast'!#REF!*0.85,)</f>
        <v>#REF!</v>
      </c>
      <c r="R8" s="12" t="e">
        <f>ROUNDUP('C завтраками| Bed and breakfast'!#REF!*0.85,)</f>
        <v>#REF!</v>
      </c>
      <c r="S8" s="12" t="e">
        <f>ROUNDUP('C завтраками| Bed and breakfast'!#REF!*0.85,)</f>
        <v>#REF!</v>
      </c>
      <c r="T8" s="12" t="e">
        <f>ROUNDUP('C завтраками| Bed and breakfast'!#REF!*0.85,)</f>
        <v>#REF!</v>
      </c>
      <c r="U8" s="12" t="e">
        <f>ROUNDUP('C завтраками| Bed and breakfast'!#REF!*0.85,)</f>
        <v>#REF!</v>
      </c>
      <c r="V8" s="12" t="e">
        <f>ROUNDUP('C завтраками| Bed and breakfast'!#REF!*0.85,)</f>
        <v>#REF!</v>
      </c>
      <c r="W8" s="12" t="e">
        <f>ROUNDUP('C завтраками| Bed and breakfast'!#REF!*0.85,)</f>
        <v>#REF!</v>
      </c>
      <c r="X8" s="12" t="e">
        <f>ROUNDUP('C завтраками| Bed and breakfast'!#REF!*0.85,)</f>
        <v>#REF!</v>
      </c>
      <c r="Y8" s="12" t="e">
        <f>ROUNDUP('C завтраками| Bed and breakfast'!#REF!*0.85,)</f>
        <v>#REF!</v>
      </c>
      <c r="Z8" s="12" t="e">
        <f>ROUNDUP('C завтраками| Bed and breakfast'!#REF!*0.85,)</f>
        <v>#REF!</v>
      </c>
      <c r="AA8" s="12" t="e">
        <f>ROUNDUP('C завтраками| Bed and breakfast'!#REF!*0.85,)</f>
        <v>#REF!</v>
      </c>
      <c r="AB8" s="12" t="e">
        <f>ROUNDUP('C завтраками| Bed and breakfast'!#REF!*0.85,)</f>
        <v>#REF!</v>
      </c>
      <c r="AC8" s="12" t="e">
        <f>ROUNDUP('C завтраками| Bed and breakfast'!#REF!*0.85,)</f>
        <v>#REF!</v>
      </c>
      <c r="AD8" s="12" t="e">
        <f>ROUNDUP('C завтраками| Bed and breakfast'!#REF!*0.85,)</f>
        <v>#REF!</v>
      </c>
      <c r="AE8" s="12" t="e">
        <f>ROUNDUP('C завтраками| Bed and breakfast'!#REF!*0.85,)</f>
        <v>#REF!</v>
      </c>
    </row>
    <row r="9" spans="1:31">
      <c r="A9" s="10">
        <v>2</v>
      </c>
      <c r="B9" s="182">
        <f t="shared" ref="B9:K9" si="0">B8+800</f>
        <v>9800</v>
      </c>
      <c r="C9" s="182">
        <f t="shared" si="0"/>
        <v>8800</v>
      </c>
      <c r="D9" s="182">
        <f t="shared" si="0"/>
        <v>9800</v>
      </c>
      <c r="E9" s="182">
        <f t="shared" si="0"/>
        <v>8800</v>
      </c>
      <c r="F9" s="182">
        <f t="shared" si="0"/>
        <v>7800</v>
      </c>
      <c r="G9" s="182">
        <f t="shared" si="0"/>
        <v>8800</v>
      </c>
      <c r="H9" s="182">
        <f t="shared" si="0"/>
        <v>6800</v>
      </c>
      <c r="I9" s="182">
        <f t="shared" si="0"/>
        <v>7800</v>
      </c>
      <c r="J9" s="182">
        <f t="shared" si="0"/>
        <v>6800</v>
      </c>
      <c r="K9" s="182">
        <f t="shared" si="0"/>
        <v>6400</v>
      </c>
      <c r="L9" s="12" t="e">
        <f>ROUNDUP('C завтраками| Bed and breakfast'!#REF!*0.85,)</f>
        <v>#REF!</v>
      </c>
      <c r="M9" s="12" t="e">
        <f>ROUNDUP('C завтраками| Bed and breakfast'!#REF!*0.85,)</f>
        <v>#REF!</v>
      </c>
      <c r="N9" s="12" t="e">
        <f>ROUNDUP('C завтраками| Bed and breakfast'!#REF!*0.85,)</f>
        <v>#REF!</v>
      </c>
      <c r="O9" s="12" t="e">
        <f>ROUNDUP('C завтраками| Bed and breakfast'!#REF!*0.85,)</f>
        <v>#REF!</v>
      </c>
      <c r="P9" s="12" t="e">
        <f>ROUNDUP('C завтраками| Bed and breakfast'!#REF!*0.85,)</f>
        <v>#REF!</v>
      </c>
      <c r="Q9" s="12" t="e">
        <f>ROUNDUP('C завтраками| Bed and breakfast'!#REF!*0.85,)</f>
        <v>#REF!</v>
      </c>
      <c r="R9" s="12" t="e">
        <f>ROUNDUP('C завтраками| Bed and breakfast'!#REF!*0.85,)</f>
        <v>#REF!</v>
      </c>
      <c r="S9" s="12" t="e">
        <f>ROUNDUP('C завтраками| Bed and breakfast'!#REF!*0.85,)</f>
        <v>#REF!</v>
      </c>
      <c r="T9" s="12" t="e">
        <f>ROUNDUP('C завтраками| Bed and breakfast'!#REF!*0.85,)</f>
        <v>#REF!</v>
      </c>
      <c r="U9" s="12" t="e">
        <f>ROUNDUP('C завтраками| Bed and breakfast'!#REF!*0.85,)</f>
        <v>#REF!</v>
      </c>
      <c r="V9" s="12" t="e">
        <f>ROUNDUP('C завтраками| Bed and breakfast'!#REF!*0.85,)</f>
        <v>#REF!</v>
      </c>
      <c r="W9" s="12" t="e">
        <f>ROUNDUP('C завтраками| Bed and breakfast'!#REF!*0.85,)</f>
        <v>#REF!</v>
      </c>
      <c r="X9" s="12" t="e">
        <f>ROUNDUP('C завтраками| Bed and breakfast'!#REF!*0.85,)</f>
        <v>#REF!</v>
      </c>
      <c r="Y9" s="12" t="e">
        <f>ROUNDUP('C завтраками| Bed and breakfast'!#REF!*0.85,)</f>
        <v>#REF!</v>
      </c>
      <c r="Z9" s="12" t="e">
        <f>ROUNDUP('C завтраками| Bed and breakfast'!#REF!*0.85,)</f>
        <v>#REF!</v>
      </c>
      <c r="AA9" s="12" t="e">
        <f>ROUNDUP('C завтраками| Bed and breakfast'!#REF!*0.85,)</f>
        <v>#REF!</v>
      </c>
      <c r="AB9" s="12" t="e">
        <f>ROUNDUP('C завтраками| Bed and breakfast'!#REF!*0.85,)</f>
        <v>#REF!</v>
      </c>
      <c r="AC9" s="12" t="e">
        <f>ROUNDUP('C завтраками| Bed and breakfast'!#REF!*0.85,)</f>
        <v>#REF!</v>
      </c>
      <c r="AD9" s="12" t="e">
        <f>ROUNDUP('C завтраками| Bed and breakfast'!#REF!*0.85,)</f>
        <v>#REF!</v>
      </c>
      <c r="AE9" s="12" t="e">
        <f>ROUNDUP('C завтраками| Bed and breakfast'!#REF!*0.85,)</f>
        <v>#REF!</v>
      </c>
    </row>
    <row r="10" spans="1:31">
      <c r="A10" s="10" t="s">
        <v>5</v>
      </c>
      <c r="B10" s="182"/>
      <c r="C10" s="182"/>
      <c r="D10" s="182"/>
      <c r="E10" s="182"/>
      <c r="F10" s="182"/>
      <c r="G10" s="182"/>
      <c r="H10" s="12"/>
      <c r="I10" s="182"/>
      <c r="J10" s="12"/>
      <c r="K10" s="12"/>
      <c r="L10" s="12"/>
      <c r="M10" s="12"/>
      <c r="N10" s="12"/>
      <c r="O10" s="12"/>
      <c r="P10" s="12"/>
      <c r="Q10" s="12"/>
      <c r="R10" s="12"/>
      <c r="S10" s="12"/>
      <c r="T10" s="12"/>
      <c r="U10" s="12"/>
      <c r="V10" s="12"/>
      <c r="W10" s="12"/>
      <c r="X10" s="12"/>
      <c r="Y10" s="12"/>
      <c r="Z10" s="12"/>
      <c r="AA10" s="12"/>
      <c r="AB10" s="12"/>
      <c r="AC10" s="12"/>
      <c r="AD10" s="12"/>
      <c r="AE10" s="12"/>
    </row>
    <row r="11" spans="1:31">
      <c r="A11" s="10">
        <v>1</v>
      </c>
      <c r="B11" s="182">
        <f t="shared" ref="B11:K11" si="1">B8+700</f>
        <v>9700</v>
      </c>
      <c r="C11" s="182">
        <f t="shared" si="1"/>
        <v>8700</v>
      </c>
      <c r="D11" s="182">
        <f t="shared" si="1"/>
        <v>9700</v>
      </c>
      <c r="E11" s="182">
        <f t="shared" si="1"/>
        <v>8700</v>
      </c>
      <c r="F11" s="182">
        <f t="shared" si="1"/>
        <v>7700</v>
      </c>
      <c r="G11" s="182">
        <f t="shared" si="1"/>
        <v>8700</v>
      </c>
      <c r="H11" s="182">
        <f t="shared" si="1"/>
        <v>6700</v>
      </c>
      <c r="I11" s="182">
        <f t="shared" si="1"/>
        <v>7700</v>
      </c>
      <c r="J11" s="182">
        <f t="shared" si="1"/>
        <v>6700</v>
      </c>
      <c r="K11" s="182">
        <f t="shared" si="1"/>
        <v>6300</v>
      </c>
      <c r="L11" s="12" t="e">
        <f>ROUNDUP('C завтраками| Bed and breakfast'!#REF!*0.85,)</f>
        <v>#REF!</v>
      </c>
      <c r="M11" s="12" t="e">
        <f>ROUNDUP('C завтраками| Bed and breakfast'!#REF!*0.85,)</f>
        <v>#REF!</v>
      </c>
      <c r="N11" s="12" t="e">
        <f>ROUNDUP('C завтраками| Bed and breakfast'!#REF!*0.85,)</f>
        <v>#REF!</v>
      </c>
      <c r="O11" s="12" t="e">
        <f>ROUNDUP('C завтраками| Bed and breakfast'!#REF!*0.85,)</f>
        <v>#REF!</v>
      </c>
      <c r="P11" s="12" t="e">
        <f>ROUNDUP('C завтраками| Bed and breakfast'!#REF!*0.85,)</f>
        <v>#REF!</v>
      </c>
      <c r="Q11" s="12" t="e">
        <f>ROUNDUP('C завтраками| Bed and breakfast'!#REF!*0.85,)</f>
        <v>#REF!</v>
      </c>
      <c r="R11" s="12" t="e">
        <f>ROUNDUP('C завтраками| Bed and breakfast'!#REF!*0.85,)</f>
        <v>#REF!</v>
      </c>
      <c r="S11" s="12" t="e">
        <f>ROUNDUP('C завтраками| Bed and breakfast'!#REF!*0.85,)</f>
        <v>#REF!</v>
      </c>
      <c r="T11" s="12" t="e">
        <f>ROUNDUP('C завтраками| Bed and breakfast'!#REF!*0.85,)</f>
        <v>#REF!</v>
      </c>
      <c r="U11" s="12" t="e">
        <f>ROUNDUP('C завтраками| Bed and breakfast'!#REF!*0.85,)</f>
        <v>#REF!</v>
      </c>
      <c r="V11" s="12" t="e">
        <f>ROUNDUP('C завтраками| Bed and breakfast'!#REF!*0.85,)</f>
        <v>#REF!</v>
      </c>
      <c r="W11" s="12" t="e">
        <f>ROUNDUP('C завтраками| Bed and breakfast'!#REF!*0.85,)</f>
        <v>#REF!</v>
      </c>
      <c r="X11" s="12" t="e">
        <f>ROUNDUP('C завтраками| Bed and breakfast'!#REF!*0.85,)</f>
        <v>#REF!</v>
      </c>
      <c r="Y11" s="12" t="e">
        <f>ROUNDUP('C завтраками| Bed and breakfast'!#REF!*0.85,)</f>
        <v>#REF!</v>
      </c>
      <c r="Z11" s="12" t="e">
        <f>ROUNDUP('C завтраками| Bed and breakfast'!#REF!*0.85,)</f>
        <v>#REF!</v>
      </c>
      <c r="AA11" s="12" t="e">
        <f>ROUNDUP('C завтраками| Bed and breakfast'!#REF!*0.85,)</f>
        <v>#REF!</v>
      </c>
      <c r="AB11" s="12" t="e">
        <f>ROUNDUP('C завтраками| Bed and breakfast'!#REF!*0.85,)</f>
        <v>#REF!</v>
      </c>
      <c r="AC11" s="12" t="e">
        <f>ROUNDUP('C завтраками| Bed and breakfast'!#REF!*0.85,)</f>
        <v>#REF!</v>
      </c>
      <c r="AD11" s="12" t="e">
        <f>ROUNDUP('C завтраками| Bed and breakfast'!#REF!*0.85,)</f>
        <v>#REF!</v>
      </c>
      <c r="AE11" s="12" t="e">
        <f>ROUNDUP('C завтраками| Bed and breakfast'!#REF!*0.85,)</f>
        <v>#REF!</v>
      </c>
    </row>
    <row r="12" spans="1:31">
      <c r="A12" s="10">
        <v>2</v>
      </c>
      <c r="B12" s="182">
        <f t="shared" ref="B12:K12" si="2">B11+800</f>
        <v>10500</v>
      </c>
      <c r="C12" s="182">
        <f t="shared" si="2"/>
        <v>9500</v>
      </c>
      <c r="D12" s="182">
        <f t="shared" si="2"/>
        <v>10500</v>
      </c>
      <c r="E12" s="182">
        <f t="shared" si="2"/>
        <v>9500</v>
      </c>
      <c r="F12" s="182">
        <f t="shared" si="2"/>
        <v>8500</v>
      </c>
      <c r="G12" s="182">
        <f t="shared" si="2"/>
        <v>9500</v>
      </c>
      <c r="H12" s="182">
        <f t="shared" si="2"/>
        <v>7500</v>
      </c>
      <c r="I12" s="182">
        <f t="shared" si="2"/>
        <v>8500</v>
      </c>
      <c r="J12" s="182">
        <f t="shared" si="2"/>
        <v>7500</v>
      </c>
      <c r="K12" s="182">
        <f t="shared" si="2"/>
        <v>7100</v>
      </c>
      <c r="L12" s="12" t="e">
        <f>ROUNDUP('C завтраками| Bed and breakfast'!#REF!*0.85,)</f>
        <v>#REF!</v>
      </c>
      <c r="M12" s="12" t="e">
        <f>ROUNDUP('C завтраками| Bed and breakfast'!#REF!*0.85,)</f>
        <v>#REF!</v>
      </c>
      <c r="N12" s="12" t="e">
        <f>ROUNDUP('C завтраками| Bed and breakfast'!#REF!*0.85,)</f>
        <v>#REF!</v>
      </c>
      <c r="O12" s="12" t="e">
        <f>ROUNDUP('C завтраками| Bed and breakfast'!#REF!*0.85,)</f>
        <v>#REF!</v>
      </c>
      <c r="P12" s="12" t="e">
        <f>ROUNDUP('C завтраками| Bed and breakfast'!#REF!*0.85,)</f>
        <v>#REF!</v>
      </c>
      <c r="Q12" s="12" t="e">
        <f>ROUNDUP('C завтраками| Bed and breakfast'!#REF!*0.85,)</f>
        <v>#REF!</v>
      </c>
      <c r="R12" s="12" t="e">
        <f>ROUNDUP('C завтраками| Bed and breakfast'!#REF!*0.85,)</f>
        <v>#REF!</v>
      </c>
      <c r="S12" s="12" t="e">
        <f>ROUNDUP('C завтраками| Bed and breakfast'!#REF!*0.85,)</f>
        <v>#REF!</v>
      </c>
      <c r="T12" s="12" t="e">
        <f>ROUNDUP('C завтраками| Bed and breakfast'!#REF!*0.85,)</f>
        <v>#REF!</v>
      </c>
      <c r="U12" s="12" t="e">
        <f>ROUNDUP('C завтраками| Bed and breakfast'!#REF!*0.85,)</f>
        <v>#REF!</v>
      </c>
      <c r="V12" s="12" t="e">
        <f>ROUNDUP('C завтраками| Bed and breakfast'!#REF!*0.85,)</f>
        <v>#REF!</v>
      </c>
      <c r="W12" s="12" t="e">
        <f>ROUNDUP('C завтраками| Bed and breakfast'!#REF!*0.85,)</f>
        <v>#REF!</v>
      </c>
      <c r="X12" s="12" t="e">
        <f>ROUNDUP('C завтраками| Bed and breakfast'!#REF!*0.85,)</f>
        <v>#REF!</v>
      </c>
      <c r="Y12" s="12" t="e">
        <f>ROUNDUP('C завтраками| Bed and breakfast'!#REF!*0.85,)</f>
        <v>#REF!</v>
      </c>
      <c r="Z12" s="12" t="e">
        <f>ROUNDUP('C завтраками| Bed and breakfast'!#REF!*0.85,)</f>
        <v>#REF!</v>
      </c>
      <c r="AA12" s="12" t="e">
        <f>ROUNDUP('C завтраками| Bed and breakfast'!#REF!*0.85,)</f>
        <v>#REF!</v>
      </c>
      <c r="AB12" s="12" t="e">
        <f>ROUNDUP('C завтраками| Bed and breakfast'!#REF!*0.85,)</f>
        <v>#REF!</v>
      </c>
      <c r="AC12" s="12" t="e">
        <f>ROUNDUP('C завтраками| Bed and breakfast'!#REF!*0.85,)</f>
        <v>#REF!</v>
      </c>
      <c r="AD12" s="12" t="e">
        <f>ROUNDUP('C завтраками| Bed and breakfast'!#REF!*0.85,)</f>
        <v>#REF!</v>
      </c>
      <c r="AE12" s="12" t="e">
        <f>ROUNDUP('C завтраками| Bed and breakfast'!#REF!*0.85,)</f>
        <v>#REF!</v>
      </c>
    </row>
    <row r="13" spans="1:31">
      <c r="A13" s="14" t="s">
        <v>7</v>
      </c>
      <c r="B13" s="182"/>
      <c r="C13" s="182"/>
      <c r="D13" s="182"/>
      <c r="E13" s="182"/>
      <c r="F13" s="182"/>
      <c r="G13" s="182"/>
      <c r="H13" s="12"/>
      <c r="I13" s="182"/>
      <c r="J13" s="12"/>
      <c r="K13" s="12"/>
      <c r="L13" s="12"/>
      <c r="M13" s="12"/>
      <c r="N13" s="12"/>
      <c r="O13" s="12"/>
      <c r="P13" s="12"/>
      <c r="Q13" s="12"/>
      <c r="R13" s="12"/>
      <c r="S13" s="12"/>
      <c r="T13" s="12"/>
      <c r="U13" s="12"/>
      <c r="V13" s="12"/>
      <c r="W13" s="12"/>
      <c r="X13" s="12"/>
      <c r="Y13" s="12"/>
      <c r="Z13" s="12"/>
      <c r="AA13" s="12"/>
      <c r="AB13" s="12"/>
      <c r="AC13" s="12"/>
      <c r="AD13" s="12"/>
      <c r="AE13" s="12"/>
    </row>
    <row r="14" spans="1:31">
      <c r="A14" s="10">
        <v>1</v>
      </c>
      <c r="B14" s="182">
        <f t="shared" ref="B14:K14" si="3">B11+900</f>
        <v>10600</v>
      </c>
      <c r="C14" s="182">
        <f t="shared" si="3"/>
        <v>9600</v>
      </c>
      <c r="D14" s="182">
        <f t="shared" si="3"/>
        <v>10600</v>
      </c>
      <c r="E14" s="182">
        <f t="shared" si="3"/>
        <v>9600</v>
      </c>
      <c r="F14" s="182">
        <f t="shared" si="3"/>
        <v>8600</v>
      </c>
      <c r="G14" s="182">
        <f t="shared" si="3"/>
        <v>9600</v>
      </c>
      <c r="H14" s="182">
        <f t="shared" si="3"/>
        <v>7600</v>
      </c>
      <c r="I14" s="182">
        <f t="shared" si="3"/>
        <v>8600</v>
      </c>
      <c r="J14" s="182">
        <f t="shared" si="3"/>
        <v>7600</v>
      </c>
      <c r="K14" s="182">
        <f t="shared" si="3"/>
        <v>7200</v>
      </c>
      <c r="L14" s="12" t="e">
        <f>ROUNDUP('C завтраками| Bed and breakfast'!#REF!*0.85,)</f>
        <v>#REF!</v>
      </c>
      <c r="M14" s="12" t="e">
        <f>ROUNDUP('C завтраками| Bed and breakfast'!#REF!*0.85,)</f>
        <v>#REF!</v>
      </c>
      <c r="N14" s="12" t="e">
        <f>ROUNDUP('C завтраками| Bed and breakfast'!#REF!*0.85,)</f>
        <v>#REF!</v>
      </c>
      <c r="O14" s="12" t="e">
        <f>ROUNDUP('C завтраками| Bed and breakfast'!#REF!*0.85,)</f>
        <v>#REF!</v>
      </c>
      <c r="P14" s="12" t="e">
        <f>ROUNDUP('C завтраками| Bed and breakfast'!#REF!*0.85,)</f>
        <v>#REF!</v>
      </c>
      <c r="Q14" s="12" t="e">
        <f>ROUNDUP('C завтраками| Bed and breakfast'!#REF!*0.85,)</f>
        <v>#REF!</v>
      </c>
      <c r="R14" s="12" t="e">
        <f>ROUNDUP('C завтраками| Bed and breakfast'!#REF!*0.85,)</f>
        <v>#REF!</v>
      </c>
      <c r="S14" s="12" t="e">
        <f>ROUNDUP('C завтраками| Bed and breakfast'!#REF!*0.85,)</f>
        <v>#REF!</v>
      </c>
      <c r="T14" s="12" t="e">
        <f>ROUNDUP('C завтраками| Bed and breakfast'!#REF!*0.85,)</f>
        <v>#REF!</v>
      </c>
      <c r="U14" s="12" t="e">
        <f>ROUNDUP('C завтраками| Bed and breakfast'!#REF!*0.85,)</f>
        <v>#REF!</v>
      </c>
      <c r="V14" s="12" t="e">
        <f>ROUNDUP('C завтраками| Bed and breakfast'!#REF!*0.85,)</f>
        <v>#REF!</v>
      </c>
      <c r="W14" s="12" t="e">
        <f>ROUNDUP('C завтраками| Bed and breakfast'!#REF!*0.85,)</f>
        <v>#REF!</v>
      </c>
      <c r="X14" s="12" t="e">
        <f>ROUNDUP('C завтраками| Bed and breakfast'!#REF!*0.85,)</f>
        <v>#REF!</v>
      </c>
      <c r="Y14" s="12" t="e">
        <f>ROUNDUP('C завтраками| Bed and breakfast'!#REF!*0.85,)</f>
        <v>#REF!</v>
      </c>
      <c r="Z14" s="12" t="e">
        <f>ROUNDUP('C завтраками| Bed and breakfast'!#REF!*0.85,)</f>
        <v>#REF!</v>
      </c>
      <c r="AA14" s="12" t="e">
        <f>ROUNDUP('C завтраками| Bed and breakfast'!#REF!*0.85,)</f>
        <v>#REF!</v>
      </c>
      <c r="AB14" s="12" t="e">
        <f>ROUNDUP('C завтраками| Bed and breakfast'!#REF!*0.85,)</f>
        <v>#REF!</v>
      </c>
      <c r="AC14" s="12" t="e">
        <f>ROUNDUP('C завтраками| Bed and breakfast'!#REF!*0.85,)</f>
        <v>#REF!</v>
      </c>
      <c r="AD14" s="12" t="e">
        <f>ROUNDUP('C завтраками| Bed and breakfast'!#REF!*0.85,)</f>
        <v>#REF!</v>
      </c>
      <c r="AE14" s="12" t="e">
        <f>ROUNDUP('C завтраками| Bed and breakfast'!#REF!*0.85,)</f>
        <v>#REF!</v>
      </c>
    </row>
    <row r="15" spans="1:31">
      <c r="A15" s="10">
        <v>2</v>
      </c>
      <c r="B15" s="182">
        <f t="shared" ref="B15:K15" si="4">B14+800</f>
        <v>11400</v>
      </c>
      <c r="C15" s="182">
        <f t="shared" si="4"/>
        <v>10400</v>
      </c>
      <c r="D15" s="182">
        <f t="shared" si="4"/>
        <v>11400</v>
      </c>
      <c r="E15" s="182">
        <f t="shared" si="4"/>
        <v>10400</v>
      </c>
      <c r="F15" s="182">
        <f t="shared" si="4"/>
        <v>9400</v>
      </c>
      <c r="G15" s="182">
        <f t="shared" si="4"/>
        <v>10400</v>
      </c>
      <c r="H15" s="182">
        <f t="shared" si="4"/>
        <v>8400</v>
      </c>
      <c r="I15" s="182">
        <f t="shared" si="4"/>
        <v>9400</v>
      </c>
      <c r="J15" s="182">
        <f t="shared" si="4"/>
        <v>8400</v>
      </c>
      <c r="K15" s="182">
        <f t="shared" si="4"/>
        <v>8000</v>
      </c>
      <c r="L15" s="12" t="e">
        <f>ROUNDUP('C завтраками| Bed and breakfast'!#REF!*0.85,)</f>
        <v>#REF!</v>
      </c>
      <c r="M15" s="12" t="e">
        <f>ROUNDUP('C завтраками| Bed and breakfast'!#REF!*0.85,)</f>
        <v>#REF!</v>
      </c>
      <c r="N15" s="12" t="e">
        <f>ROUNDUP('C завтраками| Bed and breakfast'!#REF!*0.85,)</f>
        <v>#REF!</v>
      </c>
      <c r="O15" s="12" t="e">
        <f>ROUNDUP('C завтраками| Bed and breakfast'!#REF!*0.85,)</f>
        <v>#REF!</v>
      </c>
      <c r="P15" s="12" t="e">
        <f>ROUNDUP('C завтраками| Bed and breakfast'!#REF!*0.85,)</f>
        <v>#REF!</v>
      </c>
      <c r="Q15" s="12" t="e">
        <f>ROUNDUP('C завтраками| Bed and breakfast'!#REF!*0.85,)</f>
        <v>#REF!</v>
      </c>
      <c r="R15" s="12" t="e">
        <f>ROUNDUP('C завтраками| Bed and breakfast'!#REF!*0.85,)</f>
        <v>#REF!</v>
      </c>
      <c r="S15" s="12" t="e">
        <f>ROUNDUP('C завтраками| Bed and breakfast'!#REF!*0.85,)</f>
        <v>#REF!</v>
      </c>
      <c r="T15" s="12" t="e">
        <f>ROUNDUP('C завтраками| Bed and breakfast'!#REF!*0.85,)</f>
        <v>#REF!</v>
      </c>
      <c r="U15" s="12" t="e">
        <f>ROUNDUP('C завтраками| Bed and breakfast'!#REF!*0.85,)</f>
        <v>#REF!</v>
      </c>
      <c r="V15" s="12" t="e">
        <f>ROUNDUP('C завтраками| Bed and breakfast'!#REF!*0.85,)</f>
        <v>#REF!</v>
      </c>
      <c r="W15" s="12" t="e">
        <f>ROUNDUP('C завтраками| Bed and breakfast'!#REF!*0.85,)</f>
        <v>#REF!</v>
      </c>
      <c r="X15" s="12" t="e">
        <f>ROUNDUP('C завтраками| Bed and breakfast'!#REF!*0.85,)</f>
        <v>#REF!</v>
      </c>
      <c r="Y15" s="12" t="e">
        <f>ROUNDUP('C завтраками| Bed and breakfast'!#REF!*0.85,)</f>
        <v>#REF!</v>
      </c>
      <c r="Z15" s="12" t="e">
        <f>ROUNDUP('C завтраками| Bed and breakfast'!#REF!*0.85,)</f>
        <v>#REF!</v>
      </c>
      <c r="AA15" s="12" t="e">
        <f>ROUNDUP('C завтраками| Bed and breakfast'!#REF!*0.85,)</f>
        <v>#REF!</v>
      </c>
      <c r="AB15" s="12" t="e">
        <f>ROUNDUP('C завтраками| Bed and breakfast'!#REF!*0.85,)</f>
        <v>#REF!</v>
      </c>
      <c r="AC15" s="12" t="e">
        <f>ROUNDUP('C завтраками| Bed and breakfast'!#REF!*0.85,)</f>
        <v>#REF!</v>
      </c>
      <c r="AD15" s="12" t="e">
        <f>ROUNDUP('C завтраками| Bed and breakfast'!#REF!*0.85,)</f>
        <v>#REF!</v>
      </c>
      <c r="AE15" s="12" t="e">
        <f>ROUNDUP('C завтраками| Bed and breakfast'!#REF!*0.85,)</f>
        <v>#REF!</v>
      </c>
    </row>
    <row r="16" spans="1:31">
      <c r="A16" s="15" t="s">
        <v>42</v>
      </c>
      <c r="B16" s="182"/>
      <c r="C16" s="182"/>
      <c r="D16" s="182"/>
      <c r="E16" s="182"/>
      <c r="F16" s="182"/>
      <c r="G16" s="182"/>
      <c r="H16" s="12"/>
      <c r="I16" s="182"/>
      <c r="J16" s="12"/>
      <c r="K16" s="12"/>
      <c r="L16" s="12"/>
      <c r="M16" s="12"/>
      <c r="N16" s="12"/>
      <c r="O16" s="12"/>
      <c r="P16" s="12"/>
      <c r="Q16" s="12"/>
      <c r="R16" s="12"/>
      <c r="S16" s="12"/>
      <c r="T16" s="12"/>
      <c r="U16" s="12"/>
      <c r="V16" s="12"/>
      <c r="W16" s="12"/>
      <c r="X16" s="12"/>
      <c r="Y16" s="12"/>
      <c r="Z16" s="12"/>
      <c r="AA16" s="12"/>
      <c r="AB16" s="12"/>
      <c r="AC16" s="12"/>
      <c r="AD16" s="12"/>
      <c r="AE16" s="12"/>
    </row>
    <row r="17" spans="1:31">
      <c r="A17" s="10">
        <v>1</v>
      </c>
      <c r="B17" s="182">
        <f t="shared" ref="B17:K17" si="5">B14+1900</f>
        <v>12500</v>
      </c>
      <c r="C17" s="182">
        <f t="shared" si="5"/>
        <v>11500</v>
      </c>
      <c r="D17" s="182">
        <f t="shared" si="5"/>
        <v>12500</v>
      </c>
      <c r="E17" s="182">
        <f t="shared" si="5"/>
        <v>11500</v>
      </c>
      <c r="F17" s="182">
        <f t="shared" si="5"/>
        <v>10500</v>
      </c>
      <c r="G17" s="182">
        <f t="shared" si="5"/>
        <v>11500</v>
      </c>
      <c r="H17" s="182">
        <f t="shared" si="5"/>
        <v>9500</v>
      </c>
      <c r="I17" s="182">
        <f t="shared" si="5"/>
        <v>10500</v>
      </c>
      <c r="J17" s="182">
        <f t="shared" si="5"/>
        <v>9500</v>
      </c>
      <c r="K17" s="182">
        <f t="shared" si="5"/>
        <v>9100</v>
      </c>
      <c r="L17" s="12" t="e">
        <f>ROUNDUP('C завтраками| Bed and breakfast'!#REF!*0.85,)</f>
        <v>#REF!</v>
      </c>
      <c r="M17" s="12" t="e">
        <f>ROUNDUP('C завтраками| Bed and breakfast'!#REF!*0.85,)</f>
        <v>#REF!</v>
      </c>
      <c r="N17" s="12" t="e">
        <f>ROUNDUP('C завтраками| Bed and breakfast'!#REF!*0.85,)</f>
        <v>#REF!</v>
      </c>
      <c r="O17" s="12" t="e">
        <f>ROUNDUP('C завтраками| Bed and breakfast'!#REF!*0.85,)</f>
        <v>#REF!</v>
      </c>
      <c r="P17" s="12" t="e">
        <f>ROUNDUP('C завтраками| Bed and breakfast'!#REF!*0.85,)</f>
        <v>#REF!</v>
      </c>
      <c r="Q17" s="12" t="e">
        <f>ROUNDUP('C завтраками| Bed and breakfast'!#REF!*0.85,)</f>
        <v>#REF!</v>
      </c>
      <c r="R17" s="12" t="e">
        <f>ROUNDUP('C завтраками| Bed and breakfast'!#REF!*0.85,)</f>
        <v>#REF!</v>
      </c>
      <c r="S17" s="12" t="e">
        <f>ROUNDUP('C завтраками| Bed and breakfast'!#REF!*0.85,)</f>
        <v>#REF!</v>
      </c>
      <c r="T17" s="12" t="e">
        <f>ROUNDUP('C завтраками| Bed and breakfast'!#REF!*0.85,)</f>
        <v>#REF!</v>
      </c>
      <c r="U17" s="12" t="e">
        <f>ROUNDUP('C завтраками| Bed and breakfast'!#REF!*0.85,)</f>
        <v>#REF!</v>
      </c>
      <c r="V17" s="12" t="e">
        <f>ROUNDUP('C завтраками| Bed and breakfast'!#REF!*0.85,)</f>
        <v>#REF!</v>
      </c>
      <c r="W17" s="12" t="e">
        <f>ROUNDUP('C завтраками| Bed and breakfast'!#REF!*0.85,)</f>
        <v>#REF!</v>
      </c>
      <c r="X17" s="12" t="e">
        <f>ROUNDUP('C завтраками| Bed and breakfast'!#REF!*0.85,)</f>
        <v>#REF!</v>
      </c>
      <c r="Y17" s="12" t="e">
        <f>ROUNDUP('C завтраками| Bed and breakfast'!#REF!*0.85,)</f>
        <v>#REF!</v>
      </c>
      <c r="Z17" s="12" t="e">
        <f>ROUNDUP('C завтраками| Bed and breakfast'!#REF!*0.85,)</f>
        <v>#REF!</v>
      </c>
      <c r="AA17" s="12" t="e">
        <f>ROUNDUP('C завтраками| Bed and breakfast'!#REF!*0.85,)</f>
        <v>#REF!</v>
      </c>
      <c r="AB17" s="12" t="e">
        <f>ROUNDUP('C завтраками| Bed and breakfast'!#REF!*0.85,)</f>
        <v>#REF!</v>
      </c>
      <c r="AC17" s="12" t="e">
        <f>ROUNDUP('C завтраками| Bed and breakfast'!#REF!*0.85,)</f>
        <v>#REF!</v>
      </c>
      <c r="AD17" s="12" t="e">
        <f>ROUNDUP('C завтраками| Bed and breakfast'!#REF!*0.85,)</f>
        <v>#REF!</v>
      </c>
      <c r="AE17" s="12" t="e">
        <f>ROUNDUP('C завтраками| Bed and breakfast'!#REF!*0.85,)</f>
        <v>#REF!</v>
      </c>
    </row>
    <row r="18" spans="1:31">
      <c r="A18" s="10">
        <v>2</v>
      </c>
      <c r="B18" s="182">
        <f t="shared" ref="B18:K18" si="6">B17+800</f>
        <v>13300</v>
      </c>
      <c r="C18" s="182">
        <f t="shared" si="6"/>
        <v>12300</v>
      </c>
      <c r="D18" s="182">
        <f t="shared" si="6"/>
        <v>13300</v>
      </c>
      <c r="E18" s="182">
        <f t="shared" si="6"/>
        <v>12300</v>
      </c>
      <c r="F18" s="182">
        <f t="shared" si="6"/>
        <v>11300</v>
      </c>
      <c r="G18" s="182">
        <f t="shared" si="6"/>
        <v>12300</v>
      </c>
      <c r="H18" s="182">
        <f t="shared" si="6"/>
        <v>10300</v>
      </c>
      <c r="I18" s="182">
        <f t="shared" si="6"/>
        <v>11300</v>
      </c>
      <c r="J18" s="182">
        <f t="shared" si="6"/>
        <v>10300</v>
      </c>
      <c r="K18" s="182">
        <f t="shared" si="6"/>
        <v>9900</v>
      </c>
      <c r="L18" s="12" t="e">
        <f>ROUNDUP('C завтраками| Bed and breakfast'!#REF!*0.85,)</f>
        <v>#REF!</v>
      </c>
      <c r="M18" s="12" t="e">
        <f>ROUNDUP('C завтраками| Bed and breakfast'!#REF!*0.85,)</f>
        <v>#REF!</v>
      </c>
      <c r="N18" s="12" t="e">
        <f>ROUNDUP('C завтраками| Bed and breakfast'!#REF!*0.85,)</f>
        <v>#REF!</v>
      </c>
      <c r="O18" s="12" t="e">
        <f>ROUNDUP('C завтраками| Bed and breakfast'!#REF!*0.85,)</f>
        <v>#REF!</v>
      </c>
      <c r="P18" s="12" t="e">
        <f>ROUNDUP('C завтраками| Bed and breakfast'!#REF!*0.85,)</f>
        <v>#REF!</v>
      </c>
      <c r="Q18" s="12" t="e">
        <f>ROUNDUP('C завтраками| Bed and breakfast'!#REF!*0.85,)</f>
        <v>#REF!</v>
      </c>
      <c r="R18" s="12" t="e">
        <f>ROUNDUP('C завтраками| Bed and breakfast'!#REF!*0.85,)</f>
        <v>#REF!</v>
      </c>
      <c r="S18" s="12" t="e">
        <f>ROUNDUP('C завтраками| Bed and breakfast'!#REF!*0.85,)</f>
        <v>#REF!</v>
      </c>
      <c r="T18" s="12" t="e">
        <f>ROUNDUP('C завтраками| Bed and breakfast'!#REF!*0.85,)</f>
        <v>#REF!</v>
      </c>
      <c r="U18" s="12" t="e">
        <f>ROUNDUP('C завтраками| Bed and breakfast'!#REF!*0.85,)</f>
        <v>#REF!</v>
      </c>
      <c r="V18" s="12" t="e">
        <f>ROUNDUP('C завтраками| Bed and breakfast'!#REF!*0.85,)</f>
        <v>#REF!</v>
      </c>
      <c r="W18" s="12" t="e">
        <f>ROUNDUP('C завтраками| Bed and breakfast'!#REF!*0.85,)</f>
        <v>#REF!</v>
      </c>
      <c r="X18" s="12" t="e">
        <f>ROUNDUP('C завтраками| Bed and breakfast'!#REF!*0.85,)</f>
        <v>#REF!</v>
      </c>
      <c r="Y18" s="12" t="e">
        <f>ROUNDUP('C завтраками| Bed and breakfast'!#REF!*0.85,)</f>
        <v>#REF!</v>
      </c>
      <c r="Z18" s="12" t="e">
        <f>ROUNDUP('C завтраками| Bed and breakfast'!#REF!*0.85,)</f>
        <v>#REF!</v>
      </c>
      <c r="AA18" s="12" t="e">
        <f>ROUNDUP('C завтраками| Bed and breakfast'!#REF!*0.85,)</f>
        <v>#REF!</v>
      </c>
      <c r="AB18" s="12" t="e">
        <f>ROUNDUP('C завтраками| Bed and breakfast'!#REF!*0.85,)</f>
        <v>#REF!</v>
      </c>
      <c r="AC18" s="12" t="e">
        <f>ROUNDUP('C завтраками| Bed and breakfast'!#REF!*0.85,)</f>
        <v>#REF!</v>
      </c>
      <c r="AD18" s="12" t="e">
        <f>ROUNDUP('C завтраками| Bed and breakfast'!#REF!*0.85,)</f>
        <v>#REF!</v>
      </c>
      <c r="AE18" s="12" t="e">
        <f>ROUNDUP('C завтраками| Bed and breakfast'!#REF!*0.85,)</f>
        <v>#REF!</v>
      </c>
    </row>
    <row r="19" spans="1:31">
      <c r="A19" s="16" t="s">
        <v>9</v>
      </c>
      <c r="B19" s="182"/>
      <c r="C19" s="182"/>
      <c r="D19" s="182"/>
      <c r="E19" s="182"/>
      <c r="F19" s="182"/>
      <c r="G19" s="182"/>
      <c r="H19" s="12"/>
      <c r="I19" s="182"/>
      <c r="J19" s="12"/>
      <c r="K19" s="12"/>
      <c r="L19" s="12"/>
      <c r="M19" s="12"/>
      <c r="N19" s="12"/>
      <c r="O19" s="12"/>
      <c r="P19" s="12"/>
      <c r="Q19" s="12"/>
      <c r="R19" s="12"/>
      <c r="S19" s="12"/>
      <c r="T19" s="12"/>
      <c r="U19" s="12"/>
      <c r="V19" s="12"/>
      <c r="W19" s="12"/>
      <c r="X19" s="12"/>
      <c r="Y19" s="12"/>
      <c r="Z19" s="12"/>
      <c r="AA19" s="12"/>
      <c r="AB19" s="12"/>
      <c r="AC19" s="12"/>
      <c r="AD19" s="12"/>
      <c r="AE19" s="12"/>
    </row>
    <row r="20" spans="1:31">
      <c r="A20" s="17" t="s">
        <v>10</v>
      </c>
      <c r="B20" s="182">
        <v>59000</v>
      </c>
      <c r="C20" s="182">
        <v>58000</v>
      </c>
      <c r="D20" s="182">
        <v>59000</v>
      </c>
      <c r="E20" s="182">
        <v>58000</v>
      </c>
      <c r="F20" s="182">
        <v>57000</v>
      </c>
      <c r="G20" s="182">
        <v>58000</v>
      </c>
      <c r="H20" s="12">
        <v>56000</v>
      </c>
      <c r="I20" s="182">
        <v>57000</v>
      </c>
      <c r="J20" s="12">
        <v>56000</v>
      </c>
      <c r="K20" s="12">
        <v>55600</v>
      </c>
      <c r="L20" s="12" t="e">
        <f>ROUNDUP('C завтраками| Bed and breakfast'!#REF!*0.85,)</f>
        <v>#REF!</v>
      </c>
      <c r="M20" s="12" t="e">
        <f>ROUNDUP('C завтраками| Bed and breakfast'!#REF!*0.85,)</f>
        <v>#REF!</v>
      </c>
      <c r="N20" s="12" t="e">
        <f>ROUNDUP('C завтраками| Bed and breakfast'!#REF!*0.85,)</f>
        <v>#REF!</v>
      </c>
      <c r="O20" s="12" t="e">
        <f>ROUNDUP('C завтраками| Bed and breakfast'!#REF!*0.85,)</f>
        <v>#REF!</v>
      </c>
      <c r="P20" s="12" t="e">
        <f>ROUNDUP('C завтраками| Bed and breakfast'!#REF!*0.85,)</f>
        <v>#REF!</v>
      </c>
      <c r="Q20" s="12" t="e">
        <f>ROUNDUP('C завтраками| Bed and breakfast'!#REF!*0.85,)</f>
        <v>#REF!</v>
      </c>
      <c r="R20" s="12" t="e">
        <f>ROUNDUP('C завтраками| Bed and breakfast'!#REF!*0.85,)</f>
        <v>#REF!</v>
      </c>
      <c r="S20" s="12" t="e">
        <f>ROUNDUP('C завтраками| Bed and breakfast'!#REF!*0.85,)</f>
        <v>#REF!</v>
      </c>
      <c r="T20" s="12" t="e">
        <f>ROUNDUP('C завтраками| Bed and breakfast'!#REF!*0.85,)</f>
        <v>#REF!</v>
      </c>
      <c r="U20" s="12" t="e">
        <f>ROUNDUP('C завтраками| Bed and breakfast'!#REF!*0.85,)</f>
        <v>#REF!</v>
      </c>
      <c r="V20" s="12" t="e">
        <f>ROUNDUP('C завтраками| Bed and breakfast'!#REF!*0.85,)</f>
        <v>#REF!</v>
      </c>
      <c r="W20" s="12" t="e">
        <f>ROUNDUP('C завтраками| Bed and breakfast'!#REF!*0.85,)</f>
        <v>#REF!</v>
      </c>
      <c r="X20" s="12" t="e">
        <f>ROUNDUP('C завтраками| Bed and breakfast'!#REF!*0.85,)</f>
        <v>#REF!</v>
      </c>
      <c r="Y20" s="12" t="e">
        <f>ROUNDUP('C завтраками| Bed and breakfast'!#REF!*0.85,)</f>
        <v>#REF!</v>
      </c>
      <c r="Z20" s="12" t="e">
        <f>ROUNDUP('C завтраками| Bed and breakfast'!#REF!*0.85,)</f>
        <v>#REF!</v>
      </c>
      <c r="AA20" s="12" t="e">
        <f>ROUNDUP('C завтраками| Bed and breakfast'!#REF!*0.85,)</f>
        <v>#REF!</v>
      </c>
      <c r="AB20" s="12" t="e">
        <f>ROUNDUP('C завтраками| Bed and breakfast'!#REF!*0.85,)</f>
        <v>#REF!</v>
      </c>
      <c r="AC20" s="12" t="e">
        <f>ROUNDUP('C завтраками| Bed and breakfast'!#REF!*0.85,)</f>
        <v>#REF!</v>
      </c>
      <c r="AD20" s="12" t="e">
        <f>ROUNDUP('C завтраками| Bed and breakfast'!#REF!*0.85,)</f>
        <v>#REF!</v>
      </c>
      <c r="AE20" s="12" t="e">
        <f>ROUNDUP('C завтраками| Bed and breakfast'!#REF!*0.85,)</f>
        <v>#REF!</v>
      </c>
    </row>
    <row r="21" spans="1:31">
      <c r="A21" s="16" t="s">
        <v>11</v>
      </c>
      <c r="R21" s="12"/>
      <c r="S21" s="12"/>
      <c r="T21" s="12"/>
      <c r="U21" s="12"/>
      <c r="V21" s="12"/>
      <c r="W21" s="12"/>
      <c r="X21" s="12"/>
      <c r="Y21" s="12"/>
      <c r="Z21" s="12"/>
      <c r="AA21" s="12"/>
      <c r="AB21" s="12"/>
      <c r="AC21" s="12"/>
      <c r="AD21" s="12"/>
      <c r="AE21" s="12"/>
    </row>
    <row r="22" spans="1:31">
      <c r="A22" s="17" t="s">
        <v>12</v>
      </c>
      <c r="B22" s="182">
        <f t="shared" ref="B22:K22" si="7">B20+10000</f>
        <v>69000</v>
      </c>
      <c r="C22" s="182">
        <f t="shared" si="7"/>
        <v>68000</v>
      </c>
      <c r="D22" s="182">
        <f t="shared" si="7"/>
        <v>69000</v>
      </c>
      <c r="E22" s="182">
        <f t="shared" si="7"/>
        <v>68000</v>
      </c>
      <c r="F22" s="182">
        <f t="shared" si="7"/>
        <v>67000</v>
      </c>
      <c r="G22" s="182">
        <f t="shared" si="7"/>
        <v>68000</v>
      </c>
      <c r="H22" s="182">
        <f t="shared" si="7"/>
        <v>66000</v>
      </c>
      <c r="I22" s="182">
        <f t="shared" si="7"/>
        <v>67000</v>
      </c>
      <c r="J22" s="182">
        <f t="shared" si="7"/>
        <v>66000</v>
      </c>
      <c r="K22" s="182">
        <f t="shared" si="7"/>
        <v>65600</v>
      </c>
      <c r="L22" s="182" t="e">
        <f>ROUNDUP('C завтраками| Bed and breakfast'!#REF!*0.85,)</f>
        <v>#REF!</v>
      </c>
      <c r="M22" s="182" t="e">
        <f>ROUNDUP('C завтраками| Bed and breakfast'!#REF!*0.85,)</f>
        <v>#REF!</v>
      </c>
      <c r="N22" s="182" t="e">
        <f>ROUNDUP('C завтраками| Bed and breakfast'!#REF!*0.85,)</f>
        <v>#REF!</v>
      </c>
      <c r="O22" s="182" t="e">
        <f>ROUNDUP('C завтраками| Bed and breakfast'!#REF!*0.85,)</f>
        <v>#REF!</v>
      </c>
      <c r="P22" s="182" t="e">
        <f>ROUNDUP('C завтраками| Bed and breakfast'!#REF!*0.85,)</f>
        <v>#REF!</v>
      </c>
      <c r="Q22" s="182" t="e">
        <f>ROUNDUP('C завтраками| Bed and breakfast'!#REF!*0.85,)</f>
        <v>#REF!</v>
      </c>
      <c r="R22" s="12" t="e">
        <f>ROUNDUP('C завтраками| Bed and breakfast'!#REF!*0.85,)</f>
        <v>#REF!</v>
      </c>
      <c r="S22" s="12" t="e">
        <f>ROUNDUP('C завтраками| Bed and breakfast'!#REF!*0.85,)</f>
        <v>#REF!</v>
      </c>
      <c r="T22" s="12" t="e">
        <f>ROUNDUP('C завтраками| Bed and breakfast'!#REF!*0.85,)</f>
        <v>#REF!</v>
      </c>
      <c r="U22" s="12" t="e">
        <f>ROUNDUP('C завтраками| Bed and breakfast'!#REF!*0.85,)</f>
        <v>#REF!</v>
      </c>
      <c r="V22" s="12" t="e">
        <f>ROUNDUP('C завтраками| Bed and breakfast'!#REF!*0.85,)</f>
        <v>#REF!</v>
      </c>
      <c r="W22" s="12" t="e">
        <f>ROUNDUP('C завтраками| Bed and breakfast'!#REF!*0.85,)</f>
        <v>#REF!</v>
      </c>
      <c r="X22" s="12" t="e">
        <f>ROUNDUP('C завтраками| Bed and breakfast'!#REF!*0.85,)</f>
        <v>#REF!</v>
      </c>
      <c r="Y22" s="12" t="e">
        <f>ROUNDUP('C завтраками| Bed and breakfast'!#REF!*0.85,)</f>
        <v>#REF!</v>
      </c>
      <c r="Z22" s="12" t="e">
        <f>ROUNDUP('C завтраками| Bed and breakfast'!#REF!*0.85,)</f>
        <v>#REF!</v>
      </c>
      <c r="AA22" s="12" t="e">
        <f>ROUNDUP('C завтраками| Bed and breakfast'!#REF!*0.85,)</f>
        <v>#REF!</v>
      </c>
      <c r="AB22" s="12" t="e">
        <f>ROUNDUP('C завтраками| Bed and breakfast'!#REF!*0.85,)</f>
        <v>#REF!</v>
      </c>
      <c r="AC22" s="12" t="e">
        <f>ROUNDUP('C завтраками| Bed and breakfast'!#REF!*0.85,)</f>
        <v>#REF!</v>
      </c>
      <c r="AD22" s="12" t="e">
        <f>ROUNDUP('C завтраками| Bed and breakfast'!#REF!*0.85,)</f>
        <v>#REF!</v>
      </c>
      <c r="AE22" s="12" t="e">
        <f>ROUNDUP('C завтраками| Bed and breakfast'!#REF!*0.85,)</f>
        <v>#REF!</v>
      </c>
    </row>
    <row r="23" spans="1:31" ht="30" customHeight="1">
      <c r="A23" s="27" t="s">
        <v>41</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row>
    <row r="24" spans="1:31" ht="21">
      <c r="A24" s="7" t="s">
        <v>3</v>
      </c>
      <c r="B24" s="183" t="s">
        <v>150</v>
      </c>
      <c r="C24" s="183" t="s">
        <v>151</v>
      </c>
      <c r="D24" s="183" t="s">
        <v>152</v>
      </c>
      <c r="E24" s="183" t="s">
        <v>153</v>
      </c>
      <c r="F24" s="183" t="s">
        <v>154</v>
      </c>
      <c r="G24" s="183" t="s">
        <v>155</v>
      </c>
      <c r="H24" s="183" t="s">
        <v>156</v>
      </c>
      <c r="I24" s="183" t="s">
        <v>157</v>
      </c>
      <c r="J24" s="183" t="s">
        <v>158</v>
      </c>
      <c r="K24" s="183" t="s">
        <v>159</v>
      </c>
      <c r="L24" s="104">
        <v>44453</v>
      </c>
      <c r="M24" s="104">
        <v>44455</v>
      </c>
      <c r="N24" s="104">
        <v>44458</v>
      </c>
      <c r="O24" s="104">
        <v>44462</v>
      </c>
      <c r="P24" s="104">
        <v>44463</v>
      </c>
      <c r="Q24" s="104">
        <v>44466</v>
      </c>
      <c r="R24" s="104" t="e">
        <f>R5</f>
        <v>#REF!</v>
      </c>
      <c r="S24" s="104" t="e">
        <f t="shared" ref="S24" si="8">S5</f>
        <v>#REF!</v>
      </c>
      <c r="T24" s="104" t="e">
        <f t="shared" ref="T24:W24" si="9">T5</f>
        <v>#REF!</v>
      </c>
      <c r="U24" s="104" t="e">
        <f t="shared" si="9"/>
        <v>#REF!</v>
      </c>
      <c r="V24" s="104" t="e">
        <f t="shared" si="9"/>
        <v>#REF!</v>
      </c>
      <c r="W24" s="104" t="e">
        <f t="shared" si="9"/>
        <v>#REF!</v>
      </c>
      <c r="X24" s="104" t="e">
        <f t="shared" ref="X24" si="10">X5</f>
        <v>#REF!</v>
      </c>
      <c r="Y24" s="104" t="e">
        <f t="shared" ref="Y24:AA24" si="11">Y5</f>
        <v>#REF!</v>
      </c>
      <c r="Z24" s="104" t="e">
        <f t="shared" si="11"/>
        <v>#REF!</v>
      </c>
      <c r="AA24" s="104" t="e">
        <f t="shared" si="11"/>
        <v>#REF!</v>
      </c>
      <c r="AB24" s="8" t="e">
        <f t="shared" ref="AB24:AE24" si="12">AB5</f>
        <v>#REF!</v>
      </c>
      <c r="AC24" s="104" t="e">
        <f t="shared" si="12"/>
        <v>#REF!</v>
      </c>
      <c r="AD24" s="104" t="e">
        <f t="shared" si="12"/>
        <v>#REF!</v>
      </c>
      <c r="AE24" s="104" t="e">
        <f t="shared" si="12"/>
        <v>#REF!</v>
      </c>
    </row>
    <row r="25" spans="1:31" ht="20.25" customHeight="1">
      <c r="A25" s="7"/>
      <c r="B25" s="183"/>
      <c r="C25" s="184"/>
      <c r="D25" s="184"/>
      <c r="E25" s="184"/>
      <c r="F25" s="184"/>
      <c r="G25" s="184"/>
      <c r="H25" s="184"/>
      <c r="I25" s="184"/>
      <c r="J25" s="184"/>
      <c r="K25" s="184"/>
      <c r="L25" s="104">
        <v>44454</v>
      </c>
      <c r="M25" s="104">
        <v>44457</v>
      </c>
      <c r="N25" s="104">
        <v>44461</v>
      </c>
      <c r="O25" s="104">
        <v>44462</v>
      </c>
      <c r="P25" s="104">
        <v>44465</v>
      </c>
      <c r="Q25" s="104">
        <v>44469</v>
      </c>
      <c r="R25" s="104" t="e">
        <f>R6</f>
        <v>#REF!</v>
      </c>
      <c r="S25" s="104" t="e">
        <f t="shared" ref="S25" si="13">S6</f>
        <v>#REF!</v>
      </c>
      <c r="T25" s="104" t="e">
        <f t="shared" ref="T25:W25" si="14">T6</f>
        <v>#REF!</v>
      </c>
      <c r="U25" s="104" t="e">
        <f t="shared" si="14"/>
        <v>#REF!</v>
      </c>
      <c r="V25" s="104" t="e">
        <f t="shared" si="14"/>
        <v>#REF!</v>
      </c>
      <c r="W25" s="104" t="e">
        <f t="shared" si="14"/>
        <v>#REF!</v>
      </c>
      <c r="X25" s="104" t="e">
        <f t="shared" ref="X25" si="15">X6</f>
        <v>#REF!</v>
      </c>
      <c r="Y25" s="104" t="e">
        <f t="shared" ref="Y25:AA25" si="16">Y6</f>
        <v>#REF!</v>
      </c>
      <c r="Z25" s="104" t="e">
        <f t="shared" si="16"/>
        <v>#REF!</v>
      </c>
      <c r="AA25" s="104" t="e">
        <f t="shared" si="16"/>
        <v>#REF!</v>
      </c>
      <c r="AB25" s="8" t="e">
        <f t="shared" ref="AB25:AE25" si="17">AB6</f>
        <v>#REF!</v>
      </c>
      <c r="AC25" s="104" t="e">
        <f t="shared" si="17"/>
        <v>#REF!</v>
      </c>
      <c r="AD25" s="104" t="e">
        <f t="shared" si="17"/>
        <v>#REF!</v>
      </c>
      <c r="AE25" s="104" t="e">
        <f t="shared" si="17"/>
        <v>#REF!</v>
      </c>
    </row>
    <row r="26" spans="1:31">
      <c r="A26" s="10" t="s">
        <v>4</v>
      </c>
      <c r="B26" s="12"/>
      <c r="C26" s="185"/>
    </row>
    <row r="27" spans="1:31">
      <c r="A27" s="10">
        <v>1</v>
      </c>
      <c r="B27" s="182">
        <v>9000</v>
      </c>
      <c r="C27" s="182">
        <v>8000</v>
      </c>
      <c r="D27" s="182">
        <v>9000</v>
      </c>
      <c r="E27" s="182">
        <v>8000</v>
      </c>
      <c r="F27" s="182">
        <v>7000</v>
      </c>
      <c r="G27" s="182">
        <v>8000</v>
      </c>
      <c r="H27" s="12">
        <v>6000</v>
      </c>
      <c r="I27" s="182">
        <v>7000</v>
      </c>
      <c r="J27" s="12">
        <v>6000</v>
      </c>
      <c r="K27" s="12">
        <v>5600</v>
      </c>
      <c r="L27" s="12" t="e">
        <f>ROUNDUP(L8*0.87,)</f>
        <v>#REF!</v>
      </c>
      <c r="M27" s="12" t="e">
        <f t="shared" ref="M27:R27" si="18">ROUNDUP(M8*0.87,)</f>
        <v>#REF!</v>
      </c>
      <c r="N27" s="12" t="e">
        <f t="shared" si="18"/>
        <v>#REF!</v>
      </c>
      <c r="O27" s="12" t="e">
        <f t="shared" si="18"/>
        <v>#REF!</v>
      </c>
      <c r="P27" s="12" t="e">
        <f t="shared" si="18"/>
        <v>#REF!</v>
      </c>
      <c r="Q27" s="12" t="e">
        <f t="shared" si="18"/>
        <v>#REF!</v>
      </c>
      <c r="R27" s="12" t="e">
        <f t="shared" si="18"/>
        <v>#REF!</v>
      </c>
      <c r="S27" s="12" t="e">
        <f t="shared" ref="S27" si="19">ROUNDUP(S8*0.87,)</f>
        <v>#REF!</v>
      </c>
      <c r="T27" s="12" t="e">
        <f t="shared" ref="T27:W27" si="20">ROUNDUP(T8*0.87,)</f>
        <v>#REF!</v>
      </c>
      <c r="U27" s="12" t="e">
        <f t="shared" si="20"/>
        <v>#REF!</v>
      </c>
      <c r="V27" s="12" t="e">
        <f t="shared" si="20"/>
        <v>#REF!</v>
      </c>
      <c r="W27" s="12" t="e">
        <f t="shared" si="20"/>
        <v>#REF!</v>
      </c>
      <c r="X27" s="12" t="e">
        <f t="shared" ref="X27" si="21">ROUNDUP(X8*0.87,)</f>
        <v>#REF!</v>
      </c>
      <c r="Y27" s="12" t="e">
        <f t="shared" ref="Y27:AA27" si="22">ROUNDUP(Y8*0.87,)</f>
        <v>#REF!</v>
      </c>
      <c r="Z27" s="12" t="e">
        <f t="shared" si="22"/>
        <v>#REF!</v>
      </c>
      <c r="AA27" s="12" t="e">
        <f t="shared" si="22"/>
        <v>#REF!</v>
      </c>
      <c r="AB27" s="12" t="e">
        <f t="shared" ref="AB27:AE27" si="23">ROUNDUP(AB8*0.87,)</f>
        <v>#REF!</v>
      </c>
      <c r="AC27" s="12" t="e">
        <f t="shared" si="23"/>
        <v>#REF!</v>
      </c>
      <c r="AD27" s="12" t="e">
        <f t="shared" si="23"/>
        <v>#REF!</v>
      </c>
      <c r="AE27" s="12" t="e">
        <f t="shared" si="23"/>
        <v>#REF!</v>
      </c>
    </row>
    <row r="28" spans="1:31">
      <c r="A28" s="10">
        <v>2</v>
      </c>
      <c r="B28" s="182">
        <f t="shared" ref="B28:K28" si="24">B27+800</f>
        <v>9800</v>
      </c>
      <c r="C28" s="182">
        <f t="shared" si="24"/>
        <v>8800</v>
      </c>
      <c r="D28" s="182">
        <f t="shared" si="24"/>
        <v>9800</v>
      </c>
      <c r="E28" s="182">
        <f t="shared" si="24"/>
        <v>8800</v>
      </c>
      <c r="F28" s="182">
        <f t="shared" si="24"/>
        <v>7800</v>
      </c>
      <c r="G28" s="182">
        <f t="shared" si="24"/>
        <v>8800</v>
      </c>
      <c r="H28" s="182">
        <f t="shared" si="24"/>
        <v>6800</v>
      </c>
      <c r="I28" s="182">
        <f t="shared" si="24"/>
        <v>7800</v>
      </c>
      <c r="J28" s="182">
        <f t="shared" si="24"/>
        <v>6800</v>
      </c>
      <c r="K28" s="182">
        <f t="shared" si="24"/>
        <v>6400</v>
      </c>
      <c r="L28" s="12" t="e">
        <f t="shared" ref="L28:R41" si="25">ROUNDUP(L9*0.87,)</f>
        <v>#REF!</v>
      </c>
      <c r="M28" s="12" t="e">
        <f t="shared" si="25"/>
        <v>#REF!</v>
      </c>
      <c r="N28" s="12" t="e">
        <f t="shared" si="25"/>
        <v>#REF!</v>
      </c>
      <c r="O28" s="12" t="e">
        <f t="shared" si="25"/>
        <v>#REF!</v>
      </c>
      <c r="P28" s="12" t="e">
        <f t="shared" si="25"/>
        <v>#REF!</v>
      </c>
      <c r="Q28" s="12" t="e">
        <f t="shared" si="25"/>
        <v>#REF!</v>
      </c>
      <c r="R28" s="12" t="e">
        <f t="shared" si="25"/>
        <v>#REF!</v>
      </c>
      <c r="S28" s="12" t="e">
        <f t="shared" ref="S28" si="26">ROUNDUP(S9*0.87,)</f>
        <v>#REF!</v>
      </c>
      <c r="T28" s="12" t="e">
        <f t="shared" ref="T28:W28" si="27">ROUNDUP(T9*0.87,)</f>
        <v>#REF!</v>
      </c>
      <c r="U28" s="12" t="e">
        <f t="shared" si="27"/>
        <v>#REF!</v>
      </c>
      <c r="V28" s="12" t="e">
        <f t="shared" si="27"/>
        <v>#REF!</v>
      </c>
      <c r="W28" s="12" t="e">
        <f t="shared" si="27"/>
        <v>#REF!</v>
      </c>
      <c r="X28" s="12" t="e">
        <f t="shared" ref="X28" si="28">ROUNDUP(X9*0.87,)</f>
        <v>#REF!</v>
      </c>
      <c r="Y28" s="12" t="e">
        <f t="shared" ref="Y28:AA28" si="29">ROUNDUP(Y9*0.87,)</f>
        <v>#REF!</v>
      </c>
      <c r="Z28" s="12" t="e">
        <f t="shared" si="29"/>
        <v>#REF!</v>
      </c>
      <c r="AA28" s="12" t="e">
        <f t="shared" si="29"/>
        <v>#REF!</v>
      </c>
      <c r="AB28" s="12" t="e">
        <f t="shared" ref="AB28:AE28" si="30">ROUNDUP(AB9*0.87,)</f>
        <v>#REF!</v>
      </c>
      <c r="AC28" s="12" t="e">
        <f t="shared" si="30"/>
        <v>#REF!</v>
      </c>
      <c r="AD28" s="12" t="e">
        <f t="shared" si="30"/>
        <v>#REF!</v>
      </c>
      <c r="AE28" s="12" t="e">
        <f t="shared" si="30"/>
        <v>#REF!</v>
      </c>
    </row>
    <row r="29" spans="1:31">
      <c r="A29" s="10" t="s">
        <v>5</v>
      </c>
      <c r="B29" s="182"/>
      <c r="C29" s="182"/>
      <c r="D29" s="182"/>
      <c r="E29" s="182"/>
      <c r="F29" s="182"/>
      <c r="G29" s="182"/>
      <c r="H29" s="12"/>
      <c r="I29" s="182"/>
      <c r="J29" s="12"/>
      <c r="K29" s="12"/>
      <c r="L29" s="12"/>
      <c r="M29" s="12"/>
      <c r="N29" s="12"/>
      <c r="O29" s="12"/>
      <c r="P29" s="12"/>
      <c r="Q29" s="12"/>
      <c r="R29" s="12"/>
      <c r="S29" s="12"/>
      <c r="T29" s="12"/>
      <c r="U29" s="12"/>
      <c r="V29" s="12"/>
      <c r="W29" s="12"/>
      <c r="X29" s="12"/>
      <c r="Y29" s="12"/>
      <c r="Z29" s="12"/>
      <c r="AA29" s="12"/>
      <c r="AB29" s="12"/>
      <c r="AC29" s="12"/>
      <c r="AD29" s="12"/>
      <c r="AE29" s="12"/>
    </row>
    <row r="30" spans="1:31">
      <c r="A30" s="10">
        <v>1</v>
      </c>
      <c r="B30" s="182">
        <f t="shared" ref="B30:K30" si="31">B27+700</f>
        <v>9700</v>
      </c>
      <c r="C30" s="182">
        <f t="shared" si="31"/>
        <v>8700</v>
      </c>
      <c r="D30" s="182">
        <f t="shared" si="31"/>
        <v>9700</v>
      </c>
      <c r="E30" s="182">
        <f t="shared" si="31"/>
        <v>8700</v>
      </c>
      <c r="F30" s="182">
        <f t="shared" si="31"/>
        <v>7700</v>
      </c>
      <c r="G30" s="182">
        <f t="shared" si="31"/>
        <v>8700</v>
      </c>
      <c r="H30" s="182">
        <f t="shared" si="31"/>
        <v>6700</v>
      </c>
      <c r="I30" s="182">
        <f t="shared" si="31"/>
        <v>7700</v>
      </c>
      <c r="J30" s="182">
        <f t="shared" si="31"/>
        <v>6700</v>
      </c>
      <c r="K30" s="182">
        <f t="shared" si="31"/>
        <v>6300</v>
      </c>
      <c r="L30" s="12" t="e">
        <f t="shared" si="25"/>
        <v>#REF!</v>
      </c>
      <c r="M30" s="12" t="e">
        <f t="shared" si="25"/>
        <v>#REF!</v>
      </c>
      <c r="N30" s="12" t="e">
        <f t="shared" si="25"/>
        <v>#REF!</v>
      </c>
      <c r="O30" s="12" t="e">
        <f t="shared" si="25"/>
        <v>#REF!</v>
      </c>
      <c r="P30" s="12" t="e">
        <f t="shared" si="25"/>
        <v>#REF!</v>
      </c>
      <c r="Q30" s="12" t="e">
        <f t="shared" si="25"/>
        <v>#REF!</v>
      </c>
      <c r="R30" s="12" t="e">
        <f t="shared" si="25"/>
        <v>#REF!</v>
      </c>
      <c r="S30" s="12" t="e">
        <f t="shared" ref="S30" si="32">ROUNDUP(S11*0.87,)</f>
        <v>#REF!</v>
      </c>
      <c r="T30" s="12" t="e">
        <f t="shared" ref="T30:W30" si="33">ROUNDUP(T11*0.87,)</f>
        <v>#REF!</v>
      </c>
      <c r="U30" s="12" t="e">
        <f t="shared" si="33"/>
        <v>#REF!</v>
      </c>
      <c r="V30" s="12" t="e">
        <f t="shared" si="33"/>
        <v>#REF!</v>
      </c>
      <c r="W30" s="12" t="e">
        <f t="shared" si="33"/>
        <v>#REF!</v>
      </c>
      <c r="X30" s="12" t="e">
        <f t="shared" ref="X30" si="34">ROUNDUP(X11*0.87,)</f>
        <v>#REF!</v>
      </c>
      <c r="Y30" s="12" t="e">
        <f t="shared" ref="Y30:AA30" si="35">ROUNDUP(Y11*0.87,)</f>
        <v>#REF!</v>
      </c>
      <c r="Z30" s="12" t="e">
        <f t="shared" si="35"/>
        <v>#REF!</v>
      </c>
      <c r="AA30" s="12" t="e">
        <f t="shared" si="35"/>
        <v>#REF!</v>
      </c>
      <c r="AB30" s="12" t="e">
        <f t="shared" ref="AB30:AE30" si="36">ROUNDUP(AB11*0.87,)</f>
        <v>#REF!</v>
      </c>
      <c r="AC30" s="12" t="e">
        <f t="shared" si="36"/>
        <v>#REF!</v>
      </c>
      <c r="AD30" s="12" t="e">
        <f t="shared" si="36"/>
        <v>#REF!</v>
      </c>
      <c r="AE30" s="12" t="e">
        <f t="shared" si="36"/>
        <v>#REF!</v>
      </c>
    </row>
    <row r="31" spans="1:31">
      <c r="A31" s="10">
        <v>2</v>
      </c>
      <c r="B31" s="182">
        <f t="shared" ref="B31:K31" si="37">B30+800</f>
        <v>10500</v>
      </c>
      <c r="C31" s="182">
        <f t="shared" si="37"/>
        <v>9500</v>
      </c>
      <c r="D31" s="182">
        <f t="shared" si="37"/>
        <v>10500</v>
      </c>
      <c r="E31" s="182">
        <f t="shared" si="37"/>
        <v>9500</v>
      </c>
      <c r="F31" s="182">
        <f t="shared" si="37"/>
        <v>8500</v>
      </c>
      <c r="G31" s="182">
        <f t="shared" si="37"/>
        <v>9500</v>
      </c>
      <c r="H31" s="182">
        <f t="shared" si="37"/>
        <v>7500</v>
      </c>
      <c r="I31" s="182">
        <f t="shared" si="37"/>
        <v>8500</v>
      </c>
      <c r="J31" s="182">
        <f t="shared" si="37"/>
        <v>7500</v>
      </c>
      <c r="K31" s="182">
        <f t="shared" si="37"/>
        <v>7100</v>
      </c>
      <c r="L31" s="12" t="e">
        <f t="shared" si="25"/>
        <v>#REF!</v>
      </c>
      <c r="M31" s="12" t="e">
        <f t="shared" si="25"/>
        <v>#REF!</v>
      </c>
      <c r="N31" s="12" t="e">
        <f t="shared" si="25"/>
        <v>#REF!</v>
      </c>
      <c r="O31" s="12" t="e">
        <f t="shared" si="25"/>
        <v>#REF!</v>
      </c>
      <c r="P31" s="12" t="e">
        <f t="shared" si="25"/>
        <v>#REF!</v>
      </c>
      <c r="Q31" s="12" t="e">
        <f t="shared" si="25"/>
        <v>#REF!</v>
      </c>
      <c r="R31" s="12" t="e">
        <f t="shared" si="25"/>
        <v>#REF!</v>
      </c>
      <c r="S31" s="12" t="e">
        <f t="shared" ref="S31" si="38">ROUNDUP(S12*0.87,)</f>
        <v>#REF!</v>
      </c>
      <c r="T31" s="12" t="e">
        <f t="shared" ref="T31:W31" si="39">ROUNDUP(T12*0.87,)</f>
        <v>#REF!</v>
      </c>
      <c r="U31" s="12" t="e">
        <f t="shared" si="39"/>
        <v>#REF!</v>
      </c>
      <c r="V31" s="12" t="e">
        <f t="shared" si="39"/>
        <v>#REF!</v>
      </c>
      <c r="W31" s="12" t="e">
        <f t="shared" si="39"/>
        <v>#REF!</v>
      </c>
      <c r="X31" s="12" t="e">
        <f t="shared" ref="X31" si="40">ROUNDUP(X12*0.87,)</f>
        <v>#REF!</v>
      </c>
      <c r="Y31" s="12" t="e">
        <f t="shared" ref="Y31:AA31" si="41">ROUNDUP(Y12*0.87,)</f>
        <v>#REF!</v>
      </c>
      <c r="Z31" s="12" t="e">
        <f t="shared" si="41"/>
        <v>#REF!</v>
      </c>
      <c r="AA31" s="12" t="e">
        <f t="shared" si="41"/>
        <v>#REF!</v>
      </c>
      <c r="AB31" s="12" t="e">
        <f t="shared" ref="AB31:AE31" si="42">ROUNDUP(AB12*0.87,)</f>
        <v>#REF!</v>
      </c>
      <c r="AC31" s="12" t="e">
        <f t="shared" si="42"/>
        <v>#REF!</v>
      </c>
      <c r="AD31" s="12" t="e">
        <f t="shared" si="42"/>
        <v>#REF!</v>
      </c>
      <c r="AE31" s="12" t="e">
        <f t="shared" si="42"/>
        <v>#REF!</v>
      </c>
    </row>
    <row r="32" spans="1:31">
      <c r="A32" s="14" t="s">
        <v>7</v>
      </c>
      <c r="B32" s="182"/>
      <c r="C32" s="182"/>
      <c r="D32" s="182"/>
      <c r="E32" s="182"/>
      <c r="F32" s="182"/>
      <c r="G32" s="182"/>
      <c r="H32" s="12"/>
      <c r="I32" s="182"/>
      <c r="J32" s="12"/>
      <c r="K32" s="12"/>
      <c r="L32" s="12"/>
      <c r="M32" s="12"/>
      <c r="N32" s="12"/>
      <c r="O32" s="12"/>
      <c r="P32" s="12"/>
      <c r="Q32" s="12"/>
      <c r="R32" s="12"/>
      <c r="S32" s="12"/>
      <c r="T32" s="12"/>
      <c r="U32" s="12"/>
      <c r="V32" s="12"/>
      <c r="W32" s="12"/>
      <c r="X32" s="12"/>
      <c r="Y32" s="12"/>
      <c r="Z32" s="12"/>
      <c r="AA32" s="12"/>
      <c r="AB32" s="12"/>
      <c r="AC32" s="12"/>
      <c r="AD32" s="12"/>
      <c r="AE32" s="12"/>
    </row>
    <row r="33" spans="1:31">
      <c r="A33" s="10">
        <v>1</v>
      </c>
      <c r="B33" s="182">
        <f t="shared" ref="B33:K33" si="43">B30+900</f>
        <v>10600</v>
      </c>
      <c r="C33" s="182">
        <f t="shared" si="43"/>
        <v>9600</v>
      </c>
      <c r="D33" s="182">
        <f t="shared" si="43"/>
        <v>10600</v>
      </c>
      <c r="E33" s="182">
        <f t="shared" si="43"/>
        <v>9600</v>
      </c>
      <c r="F33" s="182">
        <f t="shared" si="43"/>
        <v>8600</v>
      </c>
      <c r="G33" s="182">
        <f t="shared" si="43"/>
        <v>9600</v>
      </c>
      <c r="H33" s="182">
        <f t="shared" si="43"/>
        <v>7600</v>
      </c>
      <c r="I33" s="182">
        <f t="shared" si="43"/>
        <v>8600</v>
      </c>
      <c r="J33" s="182">
        <f t="shared" si="43"/>
        <v>7600</v>
      </c>
      <c r="K33" s="182">
        <f t="shared" si="43"/>
        <v>7200</v>
      </c>
      <c r="L33" s="12" t="e">
        <f t="shared" si="25"/>
        <v>#REF!</v>
      </c>
      <c r="M33" s="12" t="e">
        <f t="shared" si="25"/>
        <v>#REF!</v>
      </c>
      <c r="N33" s="12" t="e">
        <f t="shared" si="25"/>
        <v>#REF!</v>
      </c>
      <c r="O33" s="12" t="e">
        <f t="shared" si="25"/>
        <v>#REF!</v>
      </c>
      <c r="P33" s="12" t="e">
        <f t="shared" si="25"/>
        <v>#REF!</v>
      </c>
      <c r="Q33" s="12" t="e">
        <f t="shared" si="25"/>
        <v>#REF!</v>
      </c>
      <c r="R33" s="12" t="e">
        <f t="shared" si="25"/>
        <v>#REF!</v>
      </c>
      <c r="S33" s="12" t="e">
        <f t="shared" ref="S33" si="44">ROUNDUP(S14*0.87,)</f>
        <v>#REF!</v>
      </c>
      <c r="T33" s="12" t="e">
        <f t="shared" ref="T33:W33" si="45">ROUNDUP(T14*0.87,)</f>
        <v>#REF!</v>
      </c>
      <c r="U33" s="12" t="e">
        <f t="shared" si="45"/>
        <v>#REF!</v>
      </c>
      <c r="V33" s="12" t="e">
        <f t="shared" si="45"/>
        <v>#REF!</v>
      </c>
      <c r="W33" s="12" t="e">
        <f t="shared" si="45"/>
        <v>#REF!</v>
      </c>
      <c r="X33" s="12" t="e">
        <f t="shared" ref="X33" si="46">ROUNDUP(X14*0.87,)</f>
        <v>#REF!</v>
      </c>
      <c r="Y33" s="12" t="e">
        <f t="shared" ref="Y33:AA33" si="47">ROUNDUP(Y14*0.87,)</f>
        <v>#REF!</v>
      </c>
      <c r="Z33" s="12" t="e">
        <f t="shared" si="47"/>
        <v>#REF!</v>
      </c>
      <c r="AA33" s="12" t="e">
        <f t="shared" si="47"/>
        <v>#REF!</v>
      </c>
      <c r="AB33" s="12" t="e">
        <f t="shared" ref="AB33:AE33" si="48">ROUNDUP(AB14*0.87,)</f>
        <v>#REF!</v>
      </c>
      <c r="AC33" s="12" t="e">
        <f t="shared" si="48"/>
        <v>#REF!</v>
      </c>
      <c r="AD33" s="12" t="e">
        <f t="shared" si="48"/>
        <v>#REF!</v>
      </c>
      <c r="AE33" s="12" t="e">
        <f t="shared" si="48"/>
        <v>#REF!</v>
      </c>
    </row>
    <row r="34" spans="1:31">
      <c r="A34" s="10">
        <v>2</v>
      </c>
      <c r="B34" s="182">
        <f t="shared" ref="B34:K34" si="49">B33+800</f>
        <v>11400</v>
      </c>
      <c r="C34" s="182">
        <f t="shared" si="49"/>
        <v>10400</v>
      </c>
      <c r="D34" s="182">
        <f t="shared" si="49"/>
        <v>11400</v>
      </c>
      <c r="E34" s="182">
        <f t="shared" si="49"/>
        <v>10400</v>
      </c>
      <c r="F34" s="182">
        <f t="shared" si="49"/>
        <v>9400</v>
      </c>
      <c r="G34" s="182">
        <f t="shared" si="49"/>
        <v>10400</v>
      </c>
      <c r="H34" s="182">
        <f t="shared" si="49"/>
        <v>8400</v>
      </c>
      <c r="I34" s="182">
        <f t="shared" si="49"/>
        <v>9400</v>
      </c>
      <c r="J34" s="182">
        <f t="shared" si="49"/>
        <v>8400</v>
      </c>
      <c r="K34" s="182">
        <f t="shared" si="49"/>
        <v>8000</v>
      </c>
      <c r="L34" s="12" t="e">
        <f t="shared" si="25"/>
        <v>#REF!</v>
      </c>
      <c r="M34" s="12" t="e">
        <f t="shared" si="25"/>
        <v>#REF!</v>
      </c>
      <c r="N34" s="12" t="e">
        <f t="shared" si="25"/>
        <v>#REF!</v>
      </c>
      <c r="O34" s="12" t="e">
        <f t="shared" si="25"/>
        <v>#REF!</v>
      </c>
      <c r="P34" s="12" t="e">
        <f t="shared" si="25"/>
        <v>#REF!</v>
      </c>
      <c r="Q34" s="12" t="e">
        <f t="shared" si="25"/>
        <v>#REF!</v>
      </c>
      <c r="R34" s="12" t="e">
        <f t="shared" si="25"/>
        <v>#REF!</v>
      </c>
      <c r="S34" s="12" t="e">
        <f t="shared" ref="S34" si="50">ROUNDUP(S15*0.87,)</f>
        <v>#REF!</v>
      </c>
      <c r="T34" s="12" t="e">
        <f t="shared" ref="T34:W34" si="51">ROUNDUP(T15*0.87,)</f>
        <v>#REF!</v>
      </c>
      <c r="U34" s="12" t="e">
        <f t="shared" si="51"/>
        <v>#REF!</v>
      </c>
      <c r="V34" s="12" t="e">
        <f t="shared" si="51"/>
        <v>#REF!</v>
      </c>
      <c r="W34" s="12" t="e">
        <f t="shared" si="51"/>
        <v>#REF!</v>
      </c>
      <c r="X34" s="12" t="e">
        <f t="shared" ref="X34" si="52">ROUNDUP(X15*0.87,)</f>
        <v>#REF!</v>
      </c>
      <c r="Y34" s="12" t="e">
        <f t="shared" ref="Y34:AA34" si="53">ROUNDUP(Y15*0.87,)</f>
        <v>#REF!</v>
      </c>
      <c r="Z34" s="12" t="e">
        <f t="shared" si="53"/>
        <v>#REF!</v>
      </c>
      <c r="AA34" s="12" t="e">
        <f t="shared" si="53"/>
        <v>#REF!</v>
      </c>
      <c r="AB34" s="12" t="e">
        <f t="shared" ref="AB34:AE34" si="54">ROUNDUP(AB15*0.87,)</f>
        <v>#REF!</v>
      </c>
      <c r="AC34" s="12" t="e">
        <f t="shared" si="54"/>
        <v>#REF!</v>
      </c>
      <c r="AD34" s="12" t="e">
        <f t="shared" si="54"/>
        <v>#REF!</v>
      </c>
      <c r="AE34" s="12" t="e">
        <f t="shared" si="54"/>
        <v>#REF!</v>
      </c>
    </row>
    <row r="35" spans="1:31">
      <c r="A35" s="15" t="s">
        <v>42</v>
      </c>
      <c r="B35" s="182"/>
      <c r="C35" s="182"/>
      <c r="D35" s="182"/>
      <c r="E35" s="182"/>
      <c r="F35" s="182"/>
      <c r="G35" s="182"/>
      <c r="H35" s="12"/>
      <c r="I35" s="182"/>
      <c r="J35" s="12"/>
      <c r="K35" s="12"/>
      <c r="L35" s="12"/>
      <c r="M35" s="12"/>
      <c r="N35" s="12"/>
      <c r="O35" s="12"/>
      <c r="P35" s="12"/>
      <c r="Q35" s="12"/>
      <c r="R35" s="12"/>
      <c r="S35" s="12"/>
      <c r="T35" s="12"/>
      <c r="U35" s="12"/>
      <c r="V35" s="12"/>
      <c r="W35" s="12"/>
      <c r="X35" s="12"/>
      <c r="Y35" s="12"/>
      <c r="Z35" s="12"/>
      <c r="AA35" s="12"/>
      <c r="AB35" s="12"/>
      <c r="AC35" s="12"/>
      <c r="AD35" s="12"/>
      <c r="AE35" s="12"/>
    </row>
    <row r="36" spans="1:31">
      <c r="A36" s="10">
        <v>1</v>
      </c>
      <c r="B36" s="182">
        <f t="shared" ref="B36:K36" si="55">B33+1900</f>
        <v>12500</v>
      </c>
      <c r="C36" s="182">
        <f t="shared" si="55"/>
        <v>11500</v>
      </c>
      <c r="D36" s="182">
        <f t="shared" si="55"/>
        <v>12500</v>
      </c>
      <c r="E36" s="182">
        <f t="shared" si="55"/>
        <v>11500</v>
      </c>
      <c r="F36" s="182">
        <f t="shared" si="55"/>
        <v>10500</v>
      </c>
      <c r="G36" s="182">
        <f t="shared" si="55"/>
        <v>11500</v>
      </c>
      <c r="H36" s="182">
        <f t="shared" si="55"/>
        <v>9500</v>
      </c>
      <c r="I36" s="182">
        <f t="shared" si="55"/>
        <v>10500</v>
      </c>
      <c r="J36" s="182">
        <f t="shared" si="55"/>
        <v>9500</v>
      </c>
      <c r="K36" s="182">
        <f t="shared" si="55"/>
        <v>9100</v>
      </c>
      <c r="L36" s="12" t="e">
        <f t="shared" si="25"/>
        <v>#REF!</v>
      </c>
      <c r="M36" s="12" t="e">
        <f t="shared" si="25"/>
        <v>#REF!</v>
      </c>
      <c r="N36" s="12" t="e">
        <f t="shared" si="25"/>
        <v>#REF!</v>
      </c>
      <c r="O36" s="12" t="e">
        <f t="shared" si="25"/>
        <v>#REF!</v>
      </c>
      <c r="P36" s="12" t="e">
        <f t="shared" si="25"/>
        <v>#REF!</v>
      </c>
      <c r="Q36" s="12" t="e">
        <f t="shared" si="25"/>
        <v>#REF!</v>
      </c>
      <c r="R36" s="12" t="e">
        <f t="shared" si="25"/>
        <v>#REF!</v>
      </c>
      <c r="S36" s="12" t="e">
        <f t="shared" ref="S36" si="56">ROUNDUP(S17*0.87,)</f>
        <v>#REF!</v>
      </c>
      <c r="T36" s="12" t="e">
        <f t="shared" ref="T36:W36" si="57">ROUNDUP(T17*0.87,)</f>
        <v>#REF!</v>
      </c>
      <c r="U36" s="12" t="e">
        <f t="shared" si="57"/>
        <v>#REF!</v>
      </c>
      <c r="V36" s="12" t="e">
        <f t="shared" si="57"/>
        <v>#REF!</v>
      </c>
      <c r="W36" s="12" t="e">
        <f t="shared" si="57"/>
        <v>#REF!</v>
      </c>
      <c r="X36" s="12" t="e">
        <f t="shared" ref="X36" si="58">ROUNDUP(X17*0.87,)</f>
        <v>#REF!</v>
      </c>
      <c r="Y36" s="12" t="e">
        <f t="shared" ref="Y36:AA36" si="59">ROUNDUP(Y17*0.87,)</f>
        <v>#REF!</v>
      </c>
      <c r="Z36" s="12" t="e">
        <f t="shared" si="59"/>
        <v>#REF!</v>
      </c>
      <c r="AA36" s="12" t="e">
        <f t="shared" si="59"/>
        <v>#REF!</v>
      </c>
      <c r="AB36" s="12" t="e">
        <f t="shared" ref="AB36:AE36" si="60">ROUNDUP(AB17*0.87,)</f>
        <v>#REF!</v>
      </c>
      <c r="AC36" s="12" t="e">
        <f t="shared" si="60"/>
        <v>#REF!</v>
      </c>
      <c r="AD36" s="12" t="e">
        <f t="shared" si="60"/>
        <v>#REF!</v>
      </c>
      <c r="AE36" s="12" t="e">
        <f t="shared" si="60"/>
        <v>#REF!</v>
      </c>
    </row>
    <row r="37" spans="1:31">
      <c r="A37" s="10">
        <v>2</v>
      </c>
      <c r="B37" s="182">
        <f t="shared" ref="B37:K37" si="61">B36+800</f>
        <v>13300</v>
      </c>
      <c r="C37" s="182">
        <f t="shared" si="61"/>
        <v>12300</v>
      </c>
      <c r="D37" s="182">
        <f t="shared" si="61"/>
        <v>13300</v>
      </c>
      <c r="E37" s="182">
        <f t="shared" si="61"/>
        <v>12300</v>
      </c>
      <c r="F37" s="182">
        <f t="shared" si="61"/>
        <v>11300</v>
      </c>
      <c r="G37" s="182">
        <f t="shared" si="61"/>
        <v>12300</v>
      </c>
      <c r="H37" s="182">
        <f t="shared" si="61"/>
        <v>10300</v>
      </c>
      <c r="I37" s="182">
        <f t="shared" si="61"/>
        <v>11300</v>
      </c>
      <c r="J37" s="182">
        <f t="shared" si="61"/>
        <v>10300</v>
      </c>
      <c r="K37" s="182">
        <f t="shared" si="61"/>
        <v>9900</v>
      </c>
      <c r="L37" s="12" t="e">
        <f t="shared" si="25"/>
        <v>#REF!</v>
      </c>
      <c r="M37" s="12" t="e">
        <f t="shared" si="25"/>
        <v>#REF!</v>
      </c>
      <c r="N37" s="12" t="e">
        <f t="shared" si="25"/>
        <v>#REF!</v>
      </c>
      <c r="O37" s="12" t="e">
        <f t="shared" si="25"/>
        <v>#REF!</v>
      </c>
      <c r="P37" s="12" t="e">
        <f t="shared" si="25"/>
        <v>#REF!</v>
      </c>
      <c r="Q37" s="12" t="e">
        <f t="shared" si="25"/>
        <v>#REF!</v>
      </c>
      <c r="R37" s="12" t="e">
        <f t="shared" si="25"/>
        <v>#REF!</v>
      </c>
      <c r="S37" s="12" t="e">
        <f t="shared" ref="S37" si="62">ROUNDUP(S18*0.87,)</f>
        <v>#REF!</v>
      </c>
      <c r="T37" s="12" t="e">
        <f t="shared" ref="T37:W37" si="63">ROUNDUP(T18*0.87,)</f>
        <v>#REF!</v>
      </c>
      <c r="U37" s="12" t="e">
        <f t="shared" si="63"/>
        <v>#REF!</v>
      </c>
      <c r="V37" s="12" t="e">
        <f t="shared" si="63"/>
        <v>#REF!</v>
      </c>
      <c r="W37" s="12" t="e">
        <f t="shared" si="63"/>
        <v>#REF!</v>
      </c>
      <c r="X37" s="12" t="e">
        <f t="shared" ref="X37" si="64">ROUNDUP(X18*0.87,)</f>
        <v>#REF!</v>
      </c>
      <c r="Y37" s="12" t="e">
        <f t="shared" ref="Y37:AA37" si="65">ROUNDUP(Y18*0.87,)</f>
        <v>#REF!</v>
      </c>
      <c r="Z37" s="12" t="e">
        <f t="shared" si="65"/>
        <v>#REF!</v>
      </c>
      <c r="AA37" s="12" t="e">
        <f t="shared" si="65"/>
        <v>#REF!</v>
      </c>
      <c r="AB37" s="12" t="e">
        <f t="shared" ref="AB37:AE37" si="66">ROUNDUP(AB18*0.87,)</f>
        <v>#REF!</v>
      </c>
      <c r="AC37" s="12" t="e">
        <f t="shared" si="66"/>
        <v>#REF!</v>
      </c>
      <c r="AD37" s="12" t="e">
        <f t="shared" si="66"/>
        <v>#REF!</v>
      </c>
      <c r="AE37" s="12" t="e">
        <f t="shared" si="66"/>
        <v>#REF!</v>
      </c>
    </row>
    <row r="38" spans="1:31">
      <c r="A38" s="16" t="s">
        <v>9</v>
      </c>
      <c r="B38" s="182"/>
      <c r="C38" s="182"/>
      <c r="D38" s="182"/>
      <c r="E38" s="182"/>
      <c r="F38" s="182"/>
      <c r="G38" s="182"/>
      <c r="H38" s="12"/>
      <c r="I38" s="182"/>
      <c r="J38" s="12"/>
      <c r="K38" s="12"/>
      <c r="L38" s="12"/>
      <c r="M38" s="12"/>
      <c r="N38" s="12"/>
      <c r="O38" s="12"/>
      <c r="P38" s="12"/>
      <c r="Q38" s="12"/>
      <c r="R38" s="12"/>
      <c r="S38" s="12"/>
      <c r="T38" s="12"/>
      <c r="U38" s="12"/>
      <c r="V38" s="12"/>
      <c r="W38" s="12"/>
      <c r="X38" s="12"/>
      <c r="Y38" s="12"/>
      <c r="Z38" s="12"/>
      <c r="AA38" s="12"/>
      <c r="AB38" s="12"/>
      <c r="AC38" s="12"/>
      <c r="AD38" s="12"/>
      <c r="AE38" s="12"/>
    </row>
    <row r="39" spans="1:31">
      <c r="A39" s="17" t="s">
        <v>10</v>
      </c>
      <c r="B39" s="182">
        <v>59000</v>
      </c>
      <c r="C39" s="182">
        <v>58000</v>
      </c>
      <c r="D39" s="182">
        <v>59000</v>
      </c>
      <c r="E39" s="182">
        <v>58000</v>
      </c>
      <c r="F39" s="182">
        <v>57000</v>
      </c>
      <c r="G39" s="182">
        <v>58000</v>
      </c>
      <c r="H39" s="12">
        <v>56000</v>
      </c>
      <c r="I39" s="182">
        <v>57000</v>
      </c>
      <c r="J39" s="12">
        <v>56000</v>
      </c>
      <c r="K39" s="12">
        <v>55600</v>
      </c>
      <c r="L39" s="12" t="e">
        <f t="shared" si="25"/>
        <v>#REF!</v>
      </c>
      <c r="M39" s="12" t="e">
        <f t="shared" si="25"/>
        <v>#REF!</v>
      </c>
      <c r="N39" s="12" t="e">
        <f t="shared" si="25"/>
        <v>#REF!</v>
      </c>
      <c r="O39" s="12" t="e">
        <f t="shared" si="25"/>
        <v>#REF!</v>
      </c>
      <c r="P39" s="12" t="e">
        <f t="shared" si="25"/>
        <v>#REF!</v>
      </c>
      <c r="Q39" s="12" t="e">
        <f t="shared" si="25"/>
        <v>#REF!</v>
      </c>
      <c r="R39" s="12" t="e">
        <f t="shared" si="25"/>
        <v>#REF!</v>
      </c>
      <c r="S39" s="12" t="e">
        <f t="shared" ref="S39" si="67">ROUNDUP(S20*0.87,)</f>
        <v>#REF!</v>
      </c>
      <c r="T39" s="12" t="e">
        <f t="shared" ref="T39:W39" si="68">ROUNDUP(T20*0.87,)</f>
        <v>#REF!</v>
      </c>
      <c r="U39" s="12" t="e">
        <f t="shared" si="68"/>
        <v>#REF!</v>
      </c>
      <c r="V39" s="12" t="e">
        <f t="shared" si="68"/>
        <v>#REF!</v>
      </c>
      <c r="W39" s="12" t="e">
        <f t="shared" si="68"/>
        <v>#REF!</v>
      </c>
      <c r="X39" s="12" t="e">
        <f t="shared" ref="X39" si="69">ROUNDUP(X20*0.87,)</f>
        <v>#REF!</v>
      </c>
      <c r="Y39" s="12" t="e">
        <f t="shared" ref="Y39:AA39" si="70">ROUNDUP(Y20*0.87,)</f>
        <v>#REF!</v>
      </c>
      <c r="Z39" s="12" t="e">
        <f t="shared" si="70"/>
        <v>#REF!</v>
      </c>
      <c r="AA39" s="12" t="e">
        <f t="shared" si="70"/>
        <v>#REF!</v>
      </c>
      <c r="AB39" s="12" t="e">
        <f t="shared" ref="AB39:AE39" si="71">ROUNDUP(AB20*0.87,)</f>
        <v>#REF!</v>
      </c>
      <c r="AC39" s="12" t="e">
        <f t="shared" si="71"/>
        <v>#REF!</v>
      </c>
      <c r="AD39" s="12" t="e">
        <f t="shared" si="71"/>
        <v>#REF!</v>
      </c>
      <c r="AE39" s="12" t="e">
        <f t="shared" si="71"/>
        <v>#REF!</v>
      </c>
    </row>
    <row r="40" spans="1:31">
      <c r="A40" s="16" t="s">
        <v>11</v>
      </c>
    </row>
    <row r="41" spans="1:31">
      <c r="A41" s="17" t="s">
        <v>12</v>
      </c>
      <c r="B41" s="182">
        <f t="shared" ref="B41:K41" si="72">B39+10000</f>
        <v>69000</v>
      </c>
      <c r="C41" s="182">
        <f t="shared" si="72"/>
        <v>68000</v>
      </c>
      <c r="D41" s="182">
        <f t="shared" si="72"/>
        <v>69000</v>
      </c>
      <c r="E41" s="182">
        <f t="shared" si="72"/>
        <v>68000</v>
      </c>
      <c r="F41" s="182">
        <f t="shared" si="72"/>
        <v>67000</v>
      </c>
      <c r="G41" s="182">
        <f t="shared" si="72"/>
        <v>68000</v>
      </c>
      <c r="H41" s="182">
        <f t="shared" si="72"/>
        <v>66000</v>
      </c>
      <c r="I41" s="182">
        <f t="shared" si="72"/>
        <v>67000</v>
      </c>
      <c r="J41" s="182">
        <f t="shared" si="72"/>
        <v>66000</v>
      </c>
      <c r="K41" s="182">
        <f t="shared" si="72"/>
        <v>65600</v>
      </c>
      <c r="L41" s="182" t="e">
        <f t="shared" si="25"/>
        <v>#REF!</v>
      </c>
      <c r="M41" s="182" t="e">
        <f t="shared" si="25"/>
        <v>#REF!</v>
      </c>
      <c r="N41" s="182" t="e">
        <f t="shared" si="25"/>
        <v>#REF!</v>
      </c>
      <c r="O41" s="182" t="e">
        <f t="shared" si="25"/>
        <v>#REF!</v>
      </c>
      <c r="P41" s="182" t="e">
        <f t="shared" si="25"/>
        <v>#REF!</v>
      </c>
      <c r="Q41" s="182" t="e">
        <f t="shared" si="25"/>
        <v>#REF!</v>
      </c>
      <c r="R41" s="182" t="e">
        <f t="shared" si="25"/>
        <v>#REF!</v>
      </c>
      <c r="S41" s="182" t="e">
        <f t="shared" ref="S41" si="73">ROUNDUP(S22*0.87,)</f>
        <v>#REF!</v>
      </c>
      <c r="T41" s="182" t="e">
        <f t="shared" ref="T41:W41" si="74">ROUNDUP(T22*0.87,)</f>
        <v>#REF!</v>
      </c>
      <c r="U41" s="182" t="e">
        <f t="shared" si="74"/>
        <v>#REF!</v>
      </c>
      <c r="V41" s="182" t="e">
        <f t="shared" si="74"/>
        <v>#REF!</v>
      </c>
      <c r="W41" s="182" t="e">
        <f t="shared" si="74"/>
        <v>#REF!</v>
      </c>
      <c r="X41" s="182" t="e">
        <f t="shared" ref="X41" si="75">ROUNDUP(X22*0.87,)</f>
        <v>#REF!</v>
      </c>
      <c r="Y41" s="182" t="e">
        <f t="shared" ref="Y41:AA41" si="76">ROUNDUP(Y22*0.87,)</f>
        <v>#REF!</v>
      </c>
      <c r="Z41" s="182" t="e">
        <f t="shared" si="76"/>
        <v>#REF!</v>
      </c>
      <c r="AA41" s="182" t="e">
        <f t="shared" si="76"/>
        <v>#REF!</v>
      </c>
      <c r="AB41" s="182" t="e">
        <f t="shared" ref="AB41:AE41" si="77">ROUNDUP(AB22*0.87,)</f>
        <v>#REF!</v>
      </c>
      <c r="AC41" s="182" t="e">
        <f t="shared" si="77"/>
        <v>#REF!</v>
      </c>
      <c r="AD41" s="182" t="e">
        <f t="shared" si="77"/>
        <v>#REF!</v>
      </c>
      <c r="AE41" s="182" t="e">
        <f t="shared" si="77"/>
        <v>#REF!</v>
      </c>
    </row>
    <row r="42" spans="1:31" ht="11.45" customHeight="1">
      <c r="A42" s="111"/>
    </row>
    <row r="43" spans="1:31" ht="12" customHeight="1"/>
    <row r="44" spans="1:31" ht="9.6" customHeight="1"/>
    <row r="45" spans="1:31" ht="11.45" customHeight="1">
      <c r="A45" s="4" t="s">
        <v>13</v>
      </c>
    </row>
    <row r="46" spans="1:31" ht="11.45" customHeight="1">
      <c r="A46" s="19" t="s">
        <v>14</v>
      </c>
    </row>
    <row r="47" spans="1:31" ht="11.45" customHeight="1">
      <c r="A47" s="19" t="s">
        <v>15</v>
      </c>
    </row>
    <row r="48" spans="1:31" ht="11.45" customHeight="1">
      <c r="A48" s="19" t="s">
        <v>16</v>
      </c>
    </row>
    <row r="49" spans="1:1" ht="11.45" customHeight="1">
      <c r="A49" s="19" t="s">
        <v>160</v>
      </c>
    </row>
    <row r="50" spans="1:1" ht="11.45" customHeight="1"/>
    <row r="51" spans="1:1">
      <c r="A51" s="21" t="s">
        <v>27</v>
      </c>
    </row>
    <row r="52" spans="1:1">
      <c r="A52" s="186" t="s">
        <v>161</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F128"/>
  <sheetViews>
    <sheetView workbookViewId="0">
      <selection activeCell="AC5" sqref="AC5:AF6"/>
    </sheetView>
  </sheetViews>
  <sheetFormatPr defaultColWidth="9.140625" defaultRowHeight="12"/>
  <cols>
    <col min="1" max="1" width="91.5703125" style="2" customWidth="1"/>
    <col min="2" max="18" width="9.140625" style="2" hidden="1" customWidth="1"/>
    <col min="19" max="19" width="9.140625" style="120" hidden="1" customWidth="1"/>
    <col min="20" max="28" width="9.140625" style="2" hidden="1" customWidth="1"/>
    <col min="29" max="16384" width="9.140625" style="2"/>
  </cols>
  <sheetData>
    <row r="1" spans="1:32" ht="12" customHeight="1">
      <c r="A1" s="3" t="s">
        <v>0</v>
      </c>
      <c r="S1" s="2"/>
    </row>
    <row r="2" spans="1:32" ht="12" customHeight="1">
      <c r="A2" s="4" t="s">
        <v>149</v>
      </c>
      <c r="S2" s="2"/>
    </row>
    <row r="3" spans="1:32" ht="10.35" customHeight="1">
      <c r="A3" s="4"/>
      <c r="S3" s="2"/>
    </row>
    <row r="4" spans="1:32" ht="11.45" customHeight="1">
      <c r="A4" s="4" t="s">
        <v>2</v>
      </c>
      <c r="S4" s="2"/>
    </row>
    <row r="5" spans="1:32" s="1" customFormat="1" ht="33.75" customHeight="1">
      <c r="A5" s="7" t="s">
        <v>3</v>
      </c>
      <c r="B5" s="183" t="s">
        <v>150</v>
      </c>
      <c r="C5" s="183" t="s">
        <v>151</v>
      </c>
      <c r="D5" s="183" t="s">
        <v>152</v>
      </c>
      <c r="E5" s="183" t="s">
        <v>153</v>
      </c>
      <c r="F5" s="183" t="s">
        <v>154</v>
      </c>
      <c r="G5" s="183" t="s">
        <v>155</v>
      </c>
      <c r="H5" s="183" t="s">
        <v>156</v>
      </c>
      <c r="I5" s="183" t="s">
        <v>157</v>
      </c>
      <c r="J5" s="183" t="s">
        <v>158</v>
      </c>
      <c r="K5" s="183" t="s">
        <v>159</v>
      </c>
      <c r="L5" s="104">
        <v>44453</v>
      </c>
      <c r="M5" s="104">
        <v>44455</v>
      </c>
      <c r="N5" s="104">
        <v>44458</v>
      </c>
      <c r="O5" s="104">
        <v>44462</v>
      </c>
      <c r="P5" s="104">
        <v>44463</v>
      </c>
      <c r="Q5" s="104">
        <v>44466</v>
      </c>
      <c r="R5" s="104" t="e">
        <f>'C завтраками| Bed and breakfast'!#REF!</f>
        <v>#REF!</v>
      </c>
      <c r="S5" s="104" t="e">
        <f>'C завтраками| Bed and breakfast'!#REF!</f>
        <v>#REF!</v>
      </c>
      <c r="T5" s="104" t="e">
        <f>'C завтраками| Bed and breakfast'!#REF!</f>
        <v>#REF!</v>
      </c>
      <c r="U5" s="104" t="e">
        <f>'C завтраками| Bed and breakfast'!#REF!</f>
        <v>#REF!</v>
      </c>
      <c r="V5" s="104" t="e">
        <f>'C завтраками| Bed and breakfast'!#REF!</f>
        <v>#REF!</v>
      </c>
      <c r="W5" s="104" t="e">
        <f>'C завтраками| Bed and breakfast'!#REF!</f>
        <v>#REF!</v>
      </c>
      <c r="X5" s="104" t="e">
        <f>'C завтраками| Bed and breakfast'!#REF!</f>
        <v>#REF!</v>
      </c>
      <c r="Y5" s="104" t="e">
        <f>'C завтраками| Bed and breakfast'!#REF!</f>
        <v>#REF!</v>
      </c>
      <c r="Z5" s="104" t="e">
        <f>'C завтраками| Bed and breakfast'!#REF!</f>
        <v>#REF!</v>
      </c>
      <c r="AA5" s="104" t="e">
        <f>'C завтраками| Bed and breakfast'!#REF!</f>
        <v>#REF!</v>
      </c>
      <c r="AB5" s="104" t="e">
        <f>'C завтраками| Bed and breakfast'!#REF!</f>
        <v>#REF!</v>
      </c>
      <c r="AC5" s="8" t="e">
        <f>'C завтраками| Bed and breakfast'!#REF!</f>
        <v>#REF!</v>
      </c>
      <c r="AD5" s="104" t="e">
        <f>'C завтраками| Bed and breakfast'!#REF!</f>
        <v>#REF!</v>
      </c>
      <c r="AE5" s="104" t="e">
        <f>'C завтраками| Bed and breakfast'!#REF!</f>
        <v>#REF!</v>
      </c>
      <c r="AF5" s="104" t="e">
        <f>'C завтраками| Bed and breakfast'!#REF!</f>
        <v>#REF!</v>
      </c>
    </row>
    <row r="6" spans="1:32">
      <c r="A6" s="7"/>
      <c r="B6" s="183"/>
      <c r="C6" s="184"/>
      <c r="D6" s="184"/>
      <c r="E6" s="184"/>
      <c r="F6" s="184"/>
      <c r="G6" s="184"/>
      <c r="H6" s="184"/>
      <c r="I6" s="184"/>
      <c r="J6" s="184"/>
      <c r="K6" s="184"/>
      <c r="L6" s="104">
        <v>44454</v>
      </c>
      <c r="M6" s="104">
        <v>44457</v>
      </c>
      <c r="N6" s="104">
        <v>44461</v>
      </c>
      <c r="O6" s="104">
        <v>44462</v>
      </c>
      <c r="P6" s="104">
        <v>44465</v>
      </c>
      <c r="Q6" s="104">
        <v>44469</v>
      </c>
      <c r="R6" s="104" t="e">
        <f>'C завтраками| Bed and breakfast'!#REF!</f>
        <v>#REF!</v>
      </c>
      <c r="S6" s="104" t="e">
        <f>'C завтраками| Bed and breakfast'!#REF!</f>
        <v>#REF!</v>
      </c>
      <c r="T6" s="104" t="e">
        <f>'C завтраками| Bed and breakfast'!#REF!</f>
        <v>#REF!</v>
      </c>
      <c r="U6" s="104" t="e">
        <f>'C завтраками| Bed and breakfast'!#REF!</f>
        <v>#REF!</v>
      </c>
      <c r="V6" s="104" t="e">
        <f>'C завтраками| Bed and breakfast'!#REF!</f>
        <v>#REF!</v>
      </c>
      <c r="W6" s="104" t="e">
        <f>'C завтраками| Bed and breakfast'!#REF!</f>
        <v>#REF!</v>
      </c>
      <c r="X6" s="104" t="e">
        <f>'C завтраками| Bed and breakfast'!#REF!</f>
        <v>#REF!</v>
      </c>
      <c r="Y6" s="104" t="e">
        <f>'C завтраками| Bed and breakfast'!#REF!</f>
        <v>#REF!</v>
      </c>
      <c r="Z6" s="104" t="e">
        <f>'C завтраками| Bed and breakfast'!#REF!</f>
        <v>#REF!</v>
      </c>
      <c r="AA6" s="104" t="e">
        <f>'C завтраками| Bed and breakfast'!#REF!</f>
        <v>#REF!</v>
      </c>
      <c r="AB6" s="104" t="e">
        <f>'C завтраками| Bed and breakfast'!#REF!</f>
        <v>#REF!</v>
      </c>
      <c r="AC6" s="8" t="e">
        <f>'C завтраками| Bed and breakfast'!#REF!</f>
        <v>#REF!</v>
      </c>
      <c r="AD6" s="104" t="e">
        <f>'C завтраками| Bed and breakfast'!#REF!</f>
        <v>#REF!</v>
      </c>
      <c r="AE6" s="104" t="e">
        <f>'C завтраками| Bed and breakfast'!#REF!</f>
        <v>#REF!</v>
      </c>
      <c r="AF6" s="104" t="e">
        <f>'C завтраками| Bed and breakfast'!#REF!</f>
        <v>#REF!</v>
      </c>
    </row>
    <row r="7" spans="1:32">
      <c r="A7" s="10" t="s">
        <v>4</v>
      </c>
      <c r="B7" s="12"/>
      <c r="C7" s="185"/>
      <c r="S7" s="2"/>
    </row>
    <row r="8" spans="1:32">
      <c r="A8" s="10">
        <v>1</v>
      </c>
      <c r="B8" s="182">
        <v>9000</v>
      </c>
      <c r="C8" s="182">
        <v>8000</v>
      </c>
      <c r="D8" s="182">
        <v>9000</v>
      </c>
      <c r="E8" s="182">
        <v>8000</v>
      </c>
      <c r="F8" s="182">
        <v>7000</v>
      </c>
      <c r="G8" s="182">
        <v>8000</v>
      </c>
      <c r="H8" s="12">
        <v>6000</v>
      </c>
      <c r="I8" s="182">
        <v>7000</v>
      </c>
      <c r="J8" s="12">
        <v>6000</v>
      </c>
      <c r="K8" s="12">
        <v>5600</v>
      </c>
      <c r="L8" s="12" t="e">
        <f>ROUNDUP('C завтраками| Bed and breakfast'!#REF!*0.85,)</f>
        <v>#REF!</v>
      </c>
      <c r="M8" s="12" t="e">
        <f>ROUNDUP('C завтраками| Bed and breakfast'!#REF!*0.85,)</f>
        <v>#REF!</v>
      </c>
      <c r="N8" s="12" t="e">
        <f>ROUNDUP('C завтраками| Bed and breakfast'!#REF!*0.85,)</f>
        <v>#REF!</v>
      </c>
      <c r="O8" s="12" t="e">
        <f>ROUNDUP('C завтраками| Bed and breakfast'!#REF!*0.85,)</f>
        <v>#REF!</v>
      </c>
      <c r="P8" s="12" t="e">
        <f>ROUNDUP('C завтраками| Bed and breakfast'!#REF!*0.85,)</f>
        <v>#REF!</v>
      </c>
      <c r="Q8" s="12" t="e">
        <f>ROUNDUP('C завтраками| Bed and breakfast'!#REF!*0.85,)</f>
        <v>#REF!</v>
      </c>
      <c r="R8" s="12" t="e">
        <f>ROUNDUP('C завтраками| Bed and breakfast'!#REF!*0.85,)</f>
        <v>#REF!</v>
      </c>
      <c r="S8" s="12" t="e">
        <f>ROUNDUP('C завтраками| Bed and breakfast'!#REF!*0.85,)</f>
        <v>#REF!</v>
      </c>
      <c r="T8" s="12" t="e">
        <f>ROUNDUP('C завтраками| Bed and breakfast'!#REF!*0.85,)</f>
        <v>#REF!</v>
      </c>
      <c r="U8" s="12" t="e">
        <f>ROUNDUP('C завтраками| Bed and breakfast'!#REF!*0.85,)</f>
        <v>#REF!</v>
      </c>
      <c r="V8" s="12" t="e">
        <f>ROUNDUP('C завтраками| Bed and breakfast'!#REF!*0.85,)</f>
        <v>#REF!</v>
      </c>
      <c r="W8" s="12" t="e">
        <f>ROUNDUP('C завтраками| Bed and breakfast'!#REF!*0.85,)</f>
        <v>#REF!</v>
      </c>
      <c r="X8" s="12" t="e">
        <f>ROUNDUP('C завтраками| Bed and breakfast'!#REF!*0.85,)</f>
        <v>#REF!</v>
      </c>
      <c r="Y8" s="12" t="e">
        <f>ROUNDUP('C завтраками| Bed and breakfast'!#REF!*0.85,)</f>
        <v>#REF!</v>
      </c>
      <c r="Z8" s="12" t="e">
        <f>ROUNDUP('C завтраками| Bed and breakfast'!#REF!*0.85,)</f>
        <v>#REF!</v>
      </c>
      <c r="AA8" s="12" t="e">
        <f>ROUNDUP('C завтраками| Bed and breakfast'!#REF!*0.85,)</f>
        <v>#REF!</v>
      </c>
      <c r="AB8" s="12" t="e">
        <f>ROUNDUP('C завтраками| Bed and breakfast'!#REF!*0.85,)</f>
        <v>#REF!</v>
      </c>
      <c r="AC8" s="12" t="e">
        <f>ROUNDUP('C завтраками| Bed and breakfast'!#REF!*0.85,)</f>
        <v>#REF!</v>
      </c>
      <c r="AD8" s="12" t="e">
        <f>ROUNDUP('C завтраками| Bed and breakfast'!#REF!*0.85,)</f>
        <v>#REF!</v>
      </c>
      <c r="AE8" s="12" t="e">
        <f>ROUNDUP('C завтраками| Bed and breakfast'!#REF!*0.85,)</f>
        <v>#REF!</v>
      </c>
      <c r="AF8" s="12" t="e">
        <f>ROUNDUP('C завтраками| Bed and breakfast'!#REF!*0.85,)</f>
        <v>#REF!</v>
      </c>
    </row>
    <row r="9" spans="1:32">
      <c r="A9" s="10">
        <v>2</v>
      </c>
      <c r="B9" s="182">
        <f t="shared" ref="B9:K9" si="0">B8+800</f>
        <v>9800</v>
      </c>
      <c r="C9" s="182">
        <f t="shared" si="0"/>
        <v>8800</v>
      </c>
      <c r="D9" s="182">
        <f t="shared" si="0"/>
        <v>9800</v>
      </c>
      <c r="E9" s="182">
        <f t="shared" si="0"/>
        <v>8800</v>
      </c>
      <c r="F9" s="182">
        <f t="shared" si="0"/>
        <v>7800</v>
      </c>
      <c r="G9" s="182">
        <f t="shared" si="0"/>
        <v>8800</v>
      </c>
      <c r="H9" s="182">
        <f t="shared" si="0"/>
        <v>6800</v>
      </c>
      <c r="I9" s="182">
        <f t="shared" si="0"/>
        <v>7800</v>
      </c>
      <c r="J9" s="182">
        <f t="shared" si="0"/>
        <v>6800</v>
      </c>
      <c r="K9" s="182">
        <f t="shared" si="0"/>
        <v>6400</v>
      </c>
      <c r="L9" s="12" t="e">
        <f>ROUNDUP('C завтраками| Bed and breakfast'!#REF!*0.85,)</f>
        <v>#REF!</v>
      </c>
      <c r="M9" s="12" t="e">
        <f>ROUNDUP('C завтраками| Bed and breakfast'!#REF!*0.85,)</f>
        <v>#REF!</v>
      </c>
      <c r="N9" s="12" t="e">
        <f>ROUNDUP('C завтраками| Bed and breakfast'!#REF!*0.85,)</f>
        <v>#REF!</v>
      </c>
      <c r="O9" s="12" t="e">
        <f>ROUNDUP('C завтраками| Bed and breakfast'!#REF!*0.85,)</f>
        <v>#REF!</v>
      </c>
      <c r="P9" s="12" t="e">
        <f>ROUNDUP('C завтраками| Bed and breakfast'!#REF!*0.85,)</f>
        <v>#REF!</v>
      </c>
      <c r="Q9" s="12" t="e">
        <f>ROUNDUP('C завтраками| Bed and breakfast'!#REF!*0.85,)</f>
        <v>#REF!</v>
      </c>
      <c r="R9" s="12" t="e">
        <f>ROUNDUP('C завтраками| Bed and breakfast'!#REF!*0.85,)</f>
        <v>#REF!</v>
      </c>
      <c r="S9" s="12" t="e">
        <f>ROUNDUP('C завтраками| Bed and breakfast'!#REF!*0.85,)</f>
        <v>#REF!</v>
      </c>
      <c r="T9" s="12" t="e">
        <f>ROUNDUP('C завтраками| Bed and breakfast'!#REF!*0.85,)</f>
        <v>#REF!</v>
      </c>
      <c r="U9" s="12" t="e">
        <f>ROUNDUP('C завтраками| Bed and breakfast'!#REF!*0.85,)</f>
        <v>#REF!</v>
      </c>
      <c r="V9" s="12" t="e">
        <f>ROUNDUP('C завтраками| Bed and breakfast'!#REF!*0.85,)</f>
        <v>#REF!</v>
      </c>
      <c r="W9" s="12" t="e">
        <f>ROUNDUP('C завтраками| Bed and breakfast'!#REF!*0.85,)</f>
        <v>#REF!</v>
      </c>
      <c r="X9" s="12" t="e">
        <f>ROUNDUP('C завтраками| Bed and breakfast'!#REF!*0.85,)</f>
        <v>#REF!</v>
      </c>
      <c r="Y9" s="12" t="e">
        <f>ROUNDUP('C завтраками| Bed and breakfast'!#REF!*0.85,)</f>
        <v>#REF!</v>
      </c>
      <c r="Z9" s="12" t="e">
        <f>ROUNDUP('C завтраками| Bed and breakfast'!#REF!*0.85,)</f>
        <v>#REF!</v>
      </c>
      <c r="AA9" s="12" t="e">
        <f>ROUNDUP('C завтраками| Bed and breakfast'!#REF!*0.85,)</f>
        <v>#REF!</v>
      </c>
      <c r="AB9" s="12" t="e">
        <f>ROUNDUP('C завтраками| Bed and breakfast'!#REF!*0.85,)</f>
        <v>#REF!</v>
      </c>
      <c r="AC9" s="12" t="e">
        <f>ROUNDUP('C завтраками| Bed and breakfast'!#REF!*0.85,)</f>
        <v>#REF!</v>
      </c>
      <c r="AD9" s="12" t="e">
        <f>ROUNDUP('C завтраками| Bed and breakfast'!#REF!*0.85,)</f>
        <v>#REF!</v>
      </c>
      <c r="AE9" s="12" t="e">
        <f>ROUNDUP('C завтраками| Bed and breakfast'!#REF!*0.85,)</f>
        <v>#REF!</v>
      </c>
      <c r="AF9" s="12" t="e">
        <f>ROUNDUP('C завтраками| Bed and breakfast'!#REF!*0.85,)</f>
        <v>#REF!</v>
      </c>
    </row>
    <row r="10" spans="1:32">
      <c r="A10" s="10" t="s">
        <v>5</v>
      </c>
      <c r="B10" s="182"/>
      <c r="C10" s="182"/>
      <c r="D10" s="182"/>
      <c r="E10" s="182"/>
      <c r="F10" s="182"/>
      <c r="G10" s="182"/>
      <c r="H10" s="12"/>
      <c r="I10" s="182"/>
      <c r="J10" s="12"/>
      <c r="K10" s="12"/>
      <c r="L10" s="12"/>
      <c r="M10" s="12"/>
      <c r="N10" s="12"/>
      <c r="O10" s="12"/>
      <c r="P10" s="12"/>
      <c r="Q10" s="12"/>
      <c r="R10" s="12"/>
      <c r="S10" s="12"/>
      <c r="T10" s="12"/>
      <c r="U10" s="12"/>
      <c r="V10" s="12"/>
      <c r="W10" s="12"/>
      <c r="X10" s="12"/>
      <c r="Y10" s="12"/>
      <c r="Z10" s="12"/>
      <c r="AA10" s="12"/>
      <c r="AB10" s="12"/>
      <c r="AC10" s="12"/>
      <c r="AD10" s="12"/>
      <c r="AE10" s="12"/>
      <c r="AF10" s="12"/>
    </row>
    <row r="11" spans="1:32">
      <c r="A11" s="10">
        <v>1</v>
      </c>
      <c r="B11" s="182">
        <f t="shared" ref="B11:K11" si="1">B8+700</f>
        <v>9700</v>
      </c>
      <c r="C11" s="182">
        <f t="shared" si="1"/>
        <v>8700</v>
      </c>
      <c r="D11" s="182">
        <f t="shared" si="1"/>
        <v>9700</v>
      </c>
      <c r="E11" s="182">
        <f t="shared" si="1"/>
        <v>8700</v>
      </c>
      <c r="F11" s="182">
        <f t="shared" si="1"/>
        <v>7700</v>
      </c>
      <c r="G11" s="182">
        <f t="shared" si="1"/>
        <v>8700</v>
      </c>
      <c r="H11" s="182">
        <f t="shared" si="1"/>
        <v>6700</v>
      </c>
      <c r="I11" s="182">
        <f t="shared" si="1"/>
        <v>7700</v>
      </c>
      <c r="J11" s="182">
        <f t="shared" si="1"/>
        <v>6700</v>
      </c>
      <c r="K11" s="182">
        <f t="shared" si="1"/>
        <v>6300</v>
      </c>
      <c r="L11" s="12" t="e">
        <f>ROUNDUP('C завтраками| Bed and breakfast'!#REF!*0.85,)</f>
        <v>#REF!</v>
      </c>
      <c r="M11" s="12" t="e">
        <f>ROUNDUP('C завтраками| Bed and breakfast'!#REF!*0.85,)</f>
        <v>#REF!</v>
      </c>
      <c r="N11" s="12" t="e">
        <f>ROUNDUP('C завтраками| Bed and breakfast'!#REF!*0.85,)</f>
        <v>#REF!</v>
      </c>
      <c r="O11" s="12" t="e">
        <f>ROUNDUP('C завтраками| Bed and breakfast'!#REF!*0.85,)</f>
        <v>#REF!</v>
      </c>
      <c r="P11" s="12" t="e">
        <f>ROUNDUP('C завтраками| Bed and breakfast'!#REF!*0.85,)</f>
        <v>#REF!</v>
      </c>
      <c r="Q11" s="12" t="e">
        <f>ROUNDUP('C завтраками| Bed and breakfast'!#REF!*0.85,)</f>
        <v>#REF!</v>
      </c>
      <c r="R11" s="12" t="e">
        <f>ROUNDUP('C завтраками| Bed and breakfast'!#REF!*0.85,)</f>
        <v>#REF!</v>
      </c>
      <c r="S11" s="12" t="e">
        <f>ROUNDUP('C завтраками| Bed and breakfast'!#REF!*0.85,)</f>
        <v>#REF!</v>
      </c>
      <c r="T11" s="12" t="e">
        <f>ROUNDUP('C завтраками| Bed and breakfast'!#REF!*0.85,)</f>
        <v>#REF!</v>
      </c>
      <c r="U11" s="12" t="e">
        <f>ROUNDUP('C завтраками| Bed and breakfast'!#REF!*0.85,)</f>
        <v>#REF!</v>
      </c>
      <c r="V11" s="12" t="e">
        <f>ROUNDUP('C завтраками| Bed and breakfast'!#REF!*0.85,)</f>
        <v>#REF!</v>
      </c>
      <c r="W11" s="12" t="e">
        <f>ROUNDUP('C завтраками| Bed and breakfast'!#REF!*0.85,)</f>
        <v>#REF!</v>
      </c>
      <c r="X11" s="12" t="e">
        <f>ROUNDUP('C завтраками| Bed and breakfast'!#REF!*0.85,)</f>
        <v>#REF!</v>
      </c>
      <c r="Y11" s="12" t="e">
        <f>ROUNDUP('C завтраками| Bed and breakfast'!#REF!*0.85,)</f>
        <v>#REF!</v>
      </c>
      <c r="Z11" s="12" t="e">
        <f>ROUNDUP('C завтраками| Bed and breakfast'!#REF!*0.85,)</f>
        <v>#REF!</v>
      </c>
      <c r="AA11" s="12" t="e">
        <f>ROUNDUP('C завтраками| Bed and breakfast'!#REF!*0.85,)</f>
        <v>#REF!</v>
      </c>
      <c r="AB11" s="12" t="e">
        <f>ROUNDUP('C завтраками| Bed and breakfast'!#REF!*0.85,)</f>
        <v>#REF!</v>
      </c>
      <c r="AC11" s="12" t="e">
        <f>ROUNDUP('C завтраками| Bed and breakfast'!#REF!*0.85,)</f>
        <v>#REF!</v>
      </c>
      <c r="AD11" s="12" t="e">
        <f>ROUNDUP('C завтраками| Bed and breakfast'!#REF!*0.85,)</f>
        <v>#REF!</v>
      </c>
      <c r="AE11" s="12" t="e">
        <f>ROUNDUP('C завтраками| Bed and breakfast'!#REF!*0.85,)</f>
        <v>#REF!</v>
      </c>
      <c r="AF11" s="12" t="e">
        <f>ROUNDUP('C завтраками| Bed and breakfast'!#REF!*0.85,)</f>
        <v>#REF!</v>
      </c>
    </row>
    <row r="12" spans="1:32">
      <c r="A12" s="10">
        <v>2</v>
      </c>
      <c r="B12" s="182">
        <f t="shared" ref="B12:K12" si="2">B11+800</f>
        <v>10500</v>
      </c>
      <c r="C12" s="182">
        <f t="shared" si="2"/>
        <v>9500</v>
      </c>
      <c r="D12" s="182">
        <f t="shared" si="2"/>
        <v>10500</v>
      </c>
      <c r="E12" s="182">
        <f t="shared" si="2"/>
        <v>9500</v>
      </c>
      <c r="F12" s="182">
        <f t="shared" si="2"/>
        <v>8500</v>
      </c>
      <c r="G12" s="182">
        <f t="shared" si="2"/>
        <v>9500</v>
      </c>
      <c r="H12" s="182">
        <f t="shared" si="2"/>
        <v>7500</v>
      </c>
      <c r="I12" s="182">
        <f t="shared" si="2"/>
        <v>8500</v>
      </c>
      <c r="J12" s="182">
        <f t="shared" si="2"/>
        <v>7500</v>
      </c>
      <c r="K12" s="182">
        <f t="shared" si="2"/>
        <v>7100</v>
      </c>
      <c r="L12" s="12" t="e">
        <f>ROUNDUP('C завтраками| Bed and breakfast'!#REF!*0.85,)</f>
        <v>#REF!</v>
      </c>
      <c r="M12" s="12" t="e">
        <f>ROUNDUP('C завтраками| Bed and breakfast'!#REF!*0.85,)</f>
        <v>#REF!</v>
      </c>
      <c r="N12" s="12" t="e">
        <f>ROUNDUP('C завтраками| Bed and breakfast'!#REF!*0.85,)</f>
        <v>#REF!</v>
      </c>
      <c r="O12" s="12" t="e">
        <f>ROUNDUP('C завтраками| Bed and breakfast'!#REF!*0.85,)</f>
        <v>#REF!</v>
      </c>
      <c r="P12" s="12" t="e">
        <f>ROUNDUP('C завтраками| Bed and breakfast'!#REF!*0.85,)</f>
        <v>#REF!</v>
      </c>
      <c r="Q12" s="12" t="e">
        <f>ROUNDUP('C завтраками| Bed and breakfast'!#REF!*0.85,)</f>
        <v>#REF!</v>
      </c>
      <c r="R12" s="12" t="e">
        <f>ROUNDUP('C завтраками| Bed and breakfast'!#REF!*0.85,)</f>
        <v>#REF!</v>
      </c>
      <c r="S12" s="12" t="e">
        <f>ROUNDUP('C завтраками| Bed and breakfast'!#REF!*0.85,)</f>
        <v>#REF!</v>
      </c>
      <c r="T12" s="12" t="e">
        <f>ROUNDUP('C завтраками| Bed and breakfast'!#REF!*0.85,)</f>
        <v>#REF!</v>
      </c>
      <c r="U12" s="12" t="e">
        <f>ROUNDUP('C завтраками| Bed and breakfast'!#REF!*0.85,)</f>
        <v>#REF!</v>
      </c>
      <c r="V12" s="12" t="e">
        <f>ROUNDUP('C завтраками| Bed and breakfast'!#REF!*0.85,)</f>
        <v>#REF!</v>
      </c>
      <c r="W12" s="12" t="e">
        <f>ROUNDUP('C завтраками| Bed and breakfast'!#REF!*0.85,)</f>
        <v>#REF!</v>
      </c>
      <c r="X12" s="12" t="e">
        <f>ROUNDUP('C завтраками| Bed and breakfast'!#REF!*0.85,)</f>
        <v>#REF!</v>
      </c>
      <c r="Y12" s="12" t="e">
        <f>ROUNDUP('C завтраками| Bed and breakfast'!#REF!*0.85,)</f>
        <v>#REF!</v>
      </c>
      <c r="Z12" s="12" t="e">
        <f>ROUNDUP('C завтраками| Bed and breakfast'!#REF!*0.85,)</f>
        <v>#REF!</v>
      </c>
      <c r="AA12" s="12" t="e">
        <f>ROUNDUP('C завтраками| Bed and breakfast'!#REF!*0.85,)</f>
        <v>#REF!</v>
      </c>
      <c r="AB12" s="12" t="e">
        <f>ROUNDUP('C завтраками| Bed and breakfast'!#REF!*0.85,)</f>
        <v>#REF!</v>
      </c>
      <c r="AC12" s="12" t="e">
        <f>ROUNDUP('C завтраками| Bed and breakfast'!#REF!*0.85,)</f>
        <v>#REF!</v>
      </c>
      <c r="AD12" s="12" t="e">
        <f>ROUNDUP('C завтраками| Bed and breakfast'!#REF!*0.85,)</f>
        <v>#REF!</v>
      </c>
      <c r="AE12" s="12" t="e">
        <f>ROUNDUP('C завтраками| Bed and breakfast'!#REF!*0.85,)</f>
        <v>#REF!</v>
      </c>
      <c r="AF12" s="12" t="e">
        <f>ROUNDUP('C завтраками| Bed and breakfast'!#REF!*0.85,)</f>
        <v>#REF!</v>
      </c>
    </row>
    <row r="13" spans="1:32">
      <c r="A13" s="14" t="s">
        <v>7</v>
      </c>
      <c r="B13" s="182"/>
      <c r="C13" s="182"/>
      <c r="D13" s="182"/>
      <c r="E13" s="182"/>
      <c r="F13" s="182"/>
      <c r="G13" s="182"/>
      <c r="H13" s="12"/>
      <c r="I13" s="182"/>
      <c r="J13" s="12"/>
      <c r="K13" s="12"/>
      <c r="L13" s="12"/>
      <c r="M13" s="12"/>
      <c r="N13" s="12"/>
      <c r="O13" s="12"/>
      <c r="P13" s="12"/>
      <c r="Q13" s="12"/>
      <c r="R13" s="12"/>
      <c r="S13" s="12"/>
      <c r="T13" s="12"/>
      <c r="U13" s="12"/>
      <c r="V13" s="12"/>
      <c r="W13" s="12"/>
      <c r="X13" s="12"/>
      <c r="Y13" s="12"/>
      <c r="Z13" s="12"/>
      <c r="AA13" s="12"/>
      <c r="AB13" s="12"/>
      <c r="AC13" s="12"/>
      <c r="AD13" s="12"/>
      <c r="AE13" s="12"/>
      <c r="AF13" s="12"/>
    </row>
    <row r="14" spans="1:32">
      <c r="A14" s="10">
        <v>1</v>
      </c>
      <c r="B14" s="182">
        <f t="shared" ref="B14:K14" si="3">B11+900</f>
        <v>10600</v>
      </c>
      <c r="C14" s="182">
        <f t="shared" si="3"/>
        <v>9600</v>
      </c>
      <c r="D14" s="182">
        <f t="shared" si="3"/>
        <v>10600</v>
      </c>
      <c r="E14" s="182">
        <f t="shared" si="3"/>
        <v>9600</v>
      </c>
      <c r="F14" s="182">
        <f t="shared" si="3"/>
        <v>8600</v>
      </c>
      <c r="G14" s="182">
        <f t="shared" si="3"/>
        <v>9600</v>
      </c>
      <c r="H14" s="182">
        <f t="shared" si="3"/>
        <v>7600</v>
      </c>
      <c r="I14" s="182">
        <f t="shared" si="3"/>
        <v>8600</v>
      </c>
      <c r="J14" s="182">
        <f t="shared" si="3"/>
        <v>7600</v>
      </c>
      <c r="K14" s="182">
        <f t="shared" si="3"/>
        <v>7200</v>
      </c>
      <c r="L14" s="12" t="e">
        <f>ROUNDUP('C завтраками| Bed and breakfast'!#REF!*0.85,)</f>
        <v>#REF!</v>
      </c>
      <c r="M14" s="12" t="e">
        <f>ROUNDUP('C завтраками| Bed and breakfast'!#REF!*0.85,)</f>
        <v>#REF!</v>
      </c>
      <c r="N14" s="12" t="e">
        <f>ROUNDUP('C завтраками| Bed and breakfast'!#REF!*0.85,)</f>
        <v>#REF!</v>
      </c>
      <c r="O14" s="12" t="e">
        <f>ROUNDUP('C завтраками| Bed and breakfast'!#REF!*0.85,)</f>
        <v>#REF!</v>
      </c>
      <c r="P14" s="12" t="e">
        <f>ROUNDUP('C завтраками| Bed and breakfast'!#REF!*0.85,)</f>
        <v>#REF!</v>
      </c>
      <c r="Q14" s="12" t="e">
        <f>ROUNDUP('C завтраками| Bed and breakfast'!#REF!*0.85,)</f>
        <v>#REF!</v>
      </c>
      <c r="R14" s="12" t="e">
        <f>ROUNDUP('C завтраками| Bed and breakfast'!#REF!*0.85,)</f>
        <v>#REF!</v>
      </c>
      <c r="S14" s="12" t="e">
        <f>ROUNDUP('C завтраками| Bed and breakfast'!#REF!*0.85,)</f>
        <v>#REF!</v>
      </c>
      <c r="T14" s="12" t="e">
        <f>ROUNDUP('C завтраками| Bed and breakfast'!#REF!*0.85,)</f>
        <v>#REF!</v>
      </c>
      <c r="U14" s="12" t="e">
        <f>ROUNDUP('C завтраками| Bed and breakfast'!#REF!*0.85,)</f>
        <v>#REF!</v>
      </c>
      <c r="V14" s="12" t="e">
        <f>ROUNDUP('C завтраками| Bed and breakfast'!#REF!*0.85,)</f>
        <v>#REF!</v>
      </c>
      <c r="W14" s="12" t="e">
        <f>ROUNDUP('C завтраками| Bed and breakfast'!#REF!*0.85,)</f>
        <v>#REF!</v>
      </c>
      <c r="X14" s="12" t="e">
        <f>ROUNDUP('C завтраками| Bed and breakfast'!#REF!*0.85,)</f>
        <v>#REF!</v>
      </c>
      <c r="Y14" s="12" t="e">
        <f>ROUNDUP('C завтраками| Bed and breakfast'!#REF!*0.85,)</f>
        <v>#REF!</v>
      </c>
      <c r="Z14" s="12" t="e">
        <f>ROUNDUP('C завтраками| Bed and breakfast'!#REF!*0.85,)</f>
        <v>#REF!</v>
      </c>
      <c r="AA14" s="12" t="e">
        <f>ROUNDUP('C завтраками| Bed and breakfast'!#REF!*0.85,)</f>
        <v>#REF!</v>
      </c>
      <c r="AB14" s="12" t="e">
        <f>ROUNDUP('C завтраками| Bed and breakfast'!#REF!*0.85,)</f>
        <v>#REF!</v>
      </c>
      <c r="AC14" s="12" t="e">
        <f>ROUNDUP('C завтраками| Bed and breakfast'!#REF!*0.85,)</f>
        <v>#REF!</v>
      </c>
      <c r="AD14" s="12" t="e">
        <f>ROUNDUP('C завтраками| Bed and breakfast'!#REF!*0.85,)</f>
        <v>#REF!</v>
      </c>
      <c r="AE14" s="12" t="e">
        <f>ROUNDUP('C завтраками| Bed and breakfast'!#REF!*0.85,)</f>
        <v>#REF!</v>
      </c>
      <c r="AF14" s="12" t="e">
        <f>ROUNDUP('C завтраками| Bed and breakfast'!#REF!*0.85,)</f>
        <v>#REF!</v>
      </c>
    </row>
    <row r="15" spans="1:32">
      <c r="A15" s="10">
        <v>2</v>
      </c>
      <c r="B15" s="182">
        <f t="shared" ref="B15:K15" si="4">B14+800</f>
        <v>11400</v>
      </c>
      <c r="C15" s="182">
        <f t="shared" si="4"/>
        <v>10400</v>
      </c>
      <c r="D15" s="182">
        <f t="shared" si="4"/>
        <v>11400</v>
      </c>
      <c r="E15" s="182">
        <f t="shared" si="4"/>
        <v>10400</v>
      </c>
      <c r="F15" s="182">
        <f t="shared" si="4"/>
        <v>9400</v>
      </c>
      <c r="G15" s="182">
        <f t="shared" si="4"/>
        <v>10400</v>
      </c>
      <c r="H15" s="182">
        <f t="shared" si="4"/>
        <v>8400</v>
      </c>
      <c r="I15" s="182">
        <f t="shared" si="4"/>
        <v>9400</v>
      </c>
      <c r="J15" s="182">
        <f t="shared" si="4"/>
        <v>8400</v>
      </c>
      <c r="K15" s="182">
        <f t="shared" si="4"/>
        <v>8000</v>
      </c>
      <c r="L15" s="12" t="e">
        <f>ROUNDUP('C завтраками| Bed and breakfast'!#REF!*0.85,)</f>
        <v>#REF!</v>
      </c>
      <c r="M15" s="12" t="e">
        <f>ROUNDUP('C завтраками| Bed and breakfast'!#REF!*0.85,)</f>
        <v>#REF!</v>
      </c>
      <c r="N15" s="12" t="e">
        <f>ROUNDUP('C завтраками| Bed and breakfast'!#REF!*0.85,)</f>
        <v>#REF!</v>
      </c>
      <c r="O15" s="12" t="e">
        <f>ROUNDUP('C завтраками| Bed and breakfast'!#REF!*0.85,)</f>
        <v>#REF!</v>
      </c>
      <c r="P15" s="12" t="e">
        <f>ROUNDUP('C завтраками| Bed and breakfast'!#REF!*0.85,)</f>
        <v>#REF!</v>
      </c>
      <c r="Q15" s="12" t="e">
        <f>ROUNDUP('C завтраками| Bed and breakfast'!#REF!*0.85,)</f>
        <v>#REF!</v>
      </c>
      <c r="R15" s="12" t="e">
        <f>ROUNDUP('C завтраками| Bed and breakfast'!#REF!*0.85,)</f>
        <v>#REF!</v>
      </c>
      <c r="S15" s="12" t="e">
        <f>ROUNDUP('C завтраками| Bed and breakfast'!#REF!*0.85,)</f>
        <v>#REF!</v>
      </c>
      <c r="T15" s="12" t="e">
        <f>ROUNDUP('C завтраками| Bed and breakfast'!#REF!*0.85,)</f>
        <v>#REF!</v>
      </c>
      <c r="U15" s="12" t="e">
        <f>ROUNDUP('C завтраками| Bed and breakfast'!#REF!*0.85,)</f>
        <v>#REF!</v>
      </c>
      <c r="V15" s="12" t="e">
        <f>ROUNDUP('C завтраками| Bed and breakfast'!#REF!*0.85,)</f>
        <v>#REF!</v>
      </c>
      <c r="W15" s="12" t="e">
        <f>ROUNDUP('C завтраками| Bed and breakfast'!#REF!*0.85,)</f>
        <v>#REF!</v>
      </c>
      <c r="X15" s="12" t="e">
        <f>ROUNDUP('C завтраками| Bed and breakfast'!#REF!*0.85,)</f>
        <v>#REF!</v>
      </c>
      <c r="Y15" s="12" t="e">
        <f>ROUNDUP('C завтраками| Bed and breakfast'!#REF!*0.85,)</f>
        <v>#REF!</v>
      </c>
      <c r="Z15" s="12" t="e">
        <f>ROUNDUP('C завтраками| Bed and breakfast'!#REF!*0.85,)</f>
        <v>#REF!</v>
      </c>
      <c r="AA15" s="12" t="e">
        <f>ROUNDUP('C завтраками| Bed and breakfast'!#REF!*0.85,)</f>
        <v>#REF!</v>
      </c>
      <c r="AB15" s="12" t="e">
        <f>ROUNDUP('C завтраками| Bed and breakfast'!#REF!*0.85,)</f>
        <v>#REF!</v>
      </c>
      <c r="AC15" s="12" t="e">
        <f>ROUNDUP('C завтраками| Bed and breakfast'!#REF!*0.85,)</f>
        <v>#REF!</v>
      </c>
      <c r="AD15" s="12" t="e">
        <f>ROUNDUP('C завтраками| Bed and breakfast'!#REF!*0.85,)</f>
        <v>#REF!</v>
      </c>
      <c r="AE15" s="12" t="e">
        <f>ROUNDUP('C завтраками| Bed and breakfast'!#REF!*0.85,)</f>
        <v>#REF!</v>
      </c>
      <c r="AF15" s="12" t="e">
        <f>ROUNDUP('C завтраками| Bed and breakfast'!#REF!*0.85,)</f>
        <v>#REF!</v>
      </c>
    </row>
    <row r="16" spans="1:32">
      <c r="A16" s="15" t="s">
        <v>42</v>
      </c>
      <c r="B16" s="182"/>
      <c r="C16" s="182"/>
      <c r="D16" s="182"/>
      <c r="E16" s="182"/>
      <c r="F16" s="182"/>
      <c r="G16" s="182"/>
      <c r="H16" s="12"/>
      <c r="I16" s="182"/>
      <c r="J16" s="12"/>
      <c r="K16" s="12"/>
      <c r="L16" s="12"/>
      <c r="M16" s="12"/>
      <c r="N16" s="12"/>
      <c r="O16" s="12"/>
      <c r="P16" s="12"/>
      <c r="Q16" s="12"/>
      <c r="R16" s="12"/>
      <c r="S16" s="12"/>
      <c r="T16" s="12"/>
      <c r="U16" s="12"/>
      <c r="V16" s="12"/>
      <c r="W16" s="12"/>
      <c r="X16" s="12"/>
      <c r="Y16" s="12"/>
      <c r="Z16" s="12"/>
      <c r="AA16" s="12"/>
      <c r="AB16" s="12"/>
      <c r="AC16" s="12"/>
      <c r="AD16" s="12"/>
      <c r="AE16" s="12"/>
      <c r="AF16" s="12"/>
    </row>
    <row r="17" spans="1:32">
      <c r="A17" s="10">
        <v>1</v>
      </c>
      <c r="B17" s="182">
        <f t="shared" ref="B17:K17" si="5">B14+1900</f>
        <v>12500</v>
      </c>
      <c r="C17" s="182">
        <f t="shared" si="5"/>
        <v>11500</v>
      </c>
      <c r="D17" s="182">
        <f t="shared" si="5"/>
        <v>12500</v>
      </c>
      <c r="E17" s="182">
        <f t="shared" si="5"/>
        <v>11500</v>
      </c>
      <c r="F17" s="182">
        <f t="shared" si="5"/>
        <v>10500</v>
      </c>
      <c r="G17" s="182">
        <f t="shared" si="5"/>
        <v>11500</v>
      </c>
      <c r="H17" s="182">
        <f t="shared" si="5"/>
        <v>9500</v>
      </c>
      <c r="I17" s="182">
        <f t="shared" si="5"/>
        <v>10500</v>
      </c>
      <c r="J17" s="182">
        <f t="shared" si="5"/>
        <v>9500</v>
      </c>
      <c r="K17" s="182">
        <f t="shared" si="5"/>
        <v>9100</v>
      </c>
      <c r="L17" s="12" t="e">
        <f>ROUNDUP('C завтраками| Bed and breakfast'!#REF!*0.85,)</f>
        <v>#REF!</v>
      </c>
      <c r="M17" s="12" t="e">
        <f>ROUNDUP('C завтраками| Bed and breakfast'!#REF!*0.85,)</f>
        <v>#REF!</v>
      </c>
      <c r="N17" s="12" t="e">
        <f>ROUNDUP('C завтраками| Bed and breakfast'!#REF!*0.85,)</f>
        <v>#REF!</v>
      </c>
      <c r="O17" s="12" t="e">
        <f>ROUNDUP('C завтраками| Bed and breakfast'!#REF!*0.85,)</f>
        <v>#REF!</v>
      </c>
      <c r="P17" s="12" t="e">
        <f>ROUNDUP('C завтраками| Bed and breakfast'!#REF!*0.85,)</f>
        <v>#REF!</v>
      </c>
      <c r="Q17" s="12" t="e">
        <f>ROUNDUP('C завтраками| Bed and breakfast'!#REF!*0.85,)</f>
        <v>#REF!</v>
      </c>
      <c r="R17" s="12" t="e">
        <f>ROUNDUP('C завтраками| Bed and breakfast'!#REF!*0.85,)</f>
        <v>#REF!</v>
      </c>
      <c r="S17" s="12" t="e">
        <f>ROUNDUP('C завтраками| Bed and breakfast'!#REF!*0.85,)</f>
        <v>#REF!</v>
      </c>
      <c r="T17" s="12" t="e">
        <f>ROUNDUP('C завтраками| Bed and breakfast'!#REF!*0.85,)</f>
        <v>#REF!</v>
      </c>
      <c r="U17" s="12" t="e">
        <f>ROUNDUP('C завтраками| Bed and breakfast'!#REF!*0.85,)</f>
        <v>#REF!</v>
      </c>
      <c r="V17" s="12" t="e">
        <f>ROUNDUP('C завтраками| Bed and breakfast'!#REF!*0.85,)</f>
        <v>#REF!</v>
      </c>
      <c r="W17" s="12" t="e">
        <f>ROUNDUP('C завтраками| Bed and breakfast'!#REF!*0.85,)</f>
        <v>#REF!</v>
      </c>
      <c r="X17" s="12" t="e">
        <f>ROUNDUP('C завтраками| Bed and breakfast'!#REF!*0.85,)</f>
        <v>#REF!</v>
      </c>
      <c r="Y17" s="12" t="e">
        <f>ROUNDUP('C завтраками| Bed and breakfast'!#REF!*0.85,)</f>
        <v>#REF!</v>
      </c>
      <c r="Z17" s="12" t="e">
        <f>ROUNDUP('C завтраками| Bed and breakfast'!#REF!*0.85,)</f>
        <v>#REF!</v>
      </c>
      <c r="AA17" s="12" t="e">
        <f>ROUNDUP('C завтраками| Bed and breakfast'!#REF!*0.85,)</f>
        <v>#REF!</v>
      </c>
      <c r="AB17" s="12" t="e">
        <f>ROUNDUP('C завтраками| Bed and breakfast'!#REF!*0.85,)</f>
        <v>#REF!</v>
      </c>
      <c r="AC17" s="12" t="e">
        <f>ROUNDUP('C завтраками| Bed and breakfast'!#REF!*0.85,)</f>
        <v>#REF!</v>
      </c>
      <c r="AD17" s="12" t="e">
        <f>ROUNDUP('C завтраками| Bed and breakfast'!#REF!*0.85,)</f>
        <v>#REF!</v>
      </c>
      <c r="AE17" s="12" t="e">
        <f>ROUNDUP('C завтраками| Bed and breakfast'!#REF!*0.85,)</f>
        <v>#REF!</v>
      </c>
      <c r="AF17" s="12" t="e">
        <f>ROUNDUP('C завтраками| Bed and breakfast'!#REF!*0.85,)</f>
        <v>#REF!</v>
      </c>
    </row>
    <row r="18" spans="1:32">
      <c r="A18" s="10">
        <v>2</v>
      </c>
      <c r="B18" s="182">
        <f t="shared" ref="B18:K18" si="6">B17+800</f>
        <v>13300</v>
      </c>
      <c r="C18" s="182">
        <f t="shared" si="6"/>
        <v>12300</v>
      </c>
      <c r="D18" s="182">
        <f t="shared" si="6"/>
        <v>13300</v>
      </c>
      <c r="E18" s="182">
        <f t="shared" si="6"/>
        <v>12300</v>
      </c>
      <c r="F18" s="182">
        <f t="shared" si="6"/>
        <v>11300</v>
      </c>
      <c r="G18" s="182">
        <f t="shared" si="6"/>
        <v>12300</v>
      </c>
      <c r="H18" s="182">
        <f t="shared" si="6"/>
        <v>10300</v>
      </c>
      <c r="I18" s="182">
        <f t="shared" si="6"/>
        <v>11300</v>
      </c>
      <c r="J18" s="182">
        <f t="shared" si="6"/>
        <v>10300</v>
      </c>
      <c r="K18" s="182">
        <f t="shared" si="6"/>
        <v>9900</v>
      </c>
      <c r="L18" s="12" t="e">
        <f>ROUNDUP('C завтраками| Bed and breakfast'!#REF!*0.85,)</f>
        <v>#REF!</v>
      </c>
      <c r="M18" s="12" t="e">
        <f>ROUNDUP('C завтраками| Bed and breakfast'!#REF!*0.85,)</f>
        <v>#REF!</v>
      </c>
      <c r="N18" s="12" t="e">
        <f>ROUNDUP('C завтраками| Bed and breakfast'!#REF!*0.85,)</f>
        <v>#REF!</v>
      </c>
      <c r="O18" s="12" t="e">
        <f>ROUNDUP('C завтраками| Bed and breakfast'!#REF!*0.85,)</f>
        <v>#REF!</v>
      </c>
      <c r="P18" s="12" t="e">
        <f>ROUNDUP('C завтраками| Bed and breakfast'!#REF!*0.85,)</f>
        <v>#REF!</v>
      </c>
      <c r="Q18" s="12" t="e">
        <f>ROUNDUP('C завтраками| Bed and breakfast'!#REF!*0.85,)</f>
        <v>#REF!</v>
      </c>
      <c r="R18" s="12" t="e">
        <f>ROUNDUP('C завтраками| Bed and breakfast'!#REF!*0.85,)</f>
        <v>#REF!</v>
      </c>
      <c r="S18" s="12" t="e">
        <f>ROUNDUP('C завтраками| Bed and breakfast'!#REF!*0.85,)</f>
        <v>#REF!</v>
      </c>
      <c r="T18" s="12" t="e">
        <f>ROUNDUP('C завтраками| Bed and breakfast'!#REF!*0.85,)</f>
        <v>#REF!</v>
      </c>
      <c r="U18" s="12" t="e">
        <f>ROUNDUP('C завтраками| Bed and breakfast'!#REF!*0.85,)</f>
        <v>#REF!</v>
      </c>
      <c r="V18" s="12" t="e">
        <f>ROUNDUP('C завтраками| Bed and breakfast'!#REF!*0.85,)</f>
        <v>#REF!</v>
      </c>
      <c r="W18" s="12" t="e">
        <f>ROUNDUP('C завтраками| Bed and breakfast'!#REF!*0.85,)</f>
        <v>#REF!</v>
      </c>
      <c r="X18" s="12" t="e">
        <f>ROUNDUP('C завтраками| Bed and breakfast'!#REF!*0.85,)</f>
        <v>#REF!</v>
      </c>
      <c r="Y18" s="12" t="e">
        <f>ROUNDUP('C завтраками| Bed and breakfast'!#REF!*0.85,)</f>
        <v>#REF!</v>
      </c>
      <c r="Z18" s="12" t="e">
        <f>ROUNDUP('C завтраками| Bed and breakfast'!#REF!*0.85,)</f>
        <v>#REF!</v>
      </c>
      <c r="AA18" s="12" t="e">
        <f>ROUNDUP('C завтраками| Bed and breakfast'!#REF!*0.85,)</f>
        <v>#REF!</v>
      </c>
      <c r="AB18" s="12" t="e">
        <f>ROUNDUP('C завтраками| Bed and breakfast'!#REF!*0.85,)</f>
        <v>#REF!</v>
      </c>
      <c r="AC18" s="12" t="e">
        <f>ROUNDUP('C завтраками| Bed and breakfast'!#REF!*0.85,)</f>
        <v>#REF!</v>
      </c>
      <c r="AD18" s="12" t="e">
        <f>ROUNDUP('C завтраками| Bed and breakfast'!#REF!*0.85,)</f>
        <v>#REF!</v>
      </c>
      <c r="AE18" s="12" t="e">
        <f>ROUNDUP('C завтраками| Bed and breakfast'!#REF!*0.85,)</f>
        <v>#REF!</v>
      </c>
      <c r="AF18" s="12" t="e">
        <f>ROUNDUP('C завтраками| Bed and breakfast'!#REF!*0.85,)</f>
        <v>#REF!</v>
      </c>
    </row>
    <row r="19" spans="1:32">
      <c r="A19" s="16" t="s">
        <v>9</v>
      </c>
      <c r="B19" s="182"/>
      <c r="C19" s="182"/>
      <c r="D19" s="182"/>
      <c r="E19" s="182"/>
      <c r="F19" s="182"/>
      <c r="G19" s="182"/>
      <c r="H19" s="12"/>
      <c r="I19" s="182"/>
      <c r="J19" s="12"/>
      <c r="K19" s="12"/>
      <c r="L19" s="12"/>
      <c r="M19" s="12"/>
      <c r="N19" s="12"/>
      <c r="O19" s="12"/>
      <c r="P19" s="12"/>
      <c r="Q19" s="12"/>
      <c r="R19" s="12"/>
      <c r="S19" s="12"/>
      <c r="T19" s="12"/>
      <c r="U19" s="12"/>
      <c r="V19" s="12"/>
      <c r="W19" s="12"/>
      <c r="X19" s="12"/>
      <c r="Y19" s="12"/>
      <c r="Z19" s="12"/>
      <c r="AA19" s="12"/>
      <c r="AB19" s="12"/>
      <c r="AC19" s="12"/>
      <c r="AD19" s="12"/>
      <c r="AE19" s="12"/>
      <c r="AF19" s="12"/>
    </row>
    <row r="20" spans="1:32">
      <c r="A20" s="17" t="s">
        <v>10</v>
      </c>
      <c r="B20" s="182">
        <v>59000</v>
      </c>
      <c r="C20" s="182">
        <v>58000</v>
      </c>
      <c r="D20" s="182">
        <v>59000</v>
      </c>
      <c r="E20" s="182">
        <v>58000</v>
      </c>
      <c r="F20" s="182">
        <v>57000</v>
      </c>
      <c r="G20" s="182">
        <v>58000</v>
      </c>
      <c r="H20" s="12">
        <v>56000</v>
      </c>
      <c r="I20" s="182">
        <v>57000</v>
      </c>
      <c r="J20" s="12">
        <v>56000</v>
      </c>
      <c r="K20" s="12">
        <v>55600</v>
      </c>
      <c r="L20" s="12" t="e">
        <f>ROUNDUP('C завтраками| Bed and breakfast'!#REF!*0.85,)</f>
        <v>#REF!</v>
      </c>
      <c r="M20" s="12" t="e">
        <f>ROUNDUP('C завтраками| Bed and breakfast'!#REF!*0.85,)</f>
        <v>#REF!</v>
      </c>
      <c r="N20" s="12" t="e">
        <f>ROUNDUP('C завтраками| Bed and breakfast'!#REF!*0.85,)</f>
        <v>#REF!</v>
      </c>
      <c r="O20" s="12" t="e">
        <f>ROUNDUP('C завтраками| Bed and breakfast'!#REF!*0.85,)</f>
        <v>#REF!</v>
      </c>
      <c r="P20" s="12" t="e">
        <f>ROUNDUP('C завтраками| Bed and breakfast'!#REF!*0.85,)</f>
        <v>#REF!</v>
      </c>
      <c r="Q20" s="12" t="e">
        <f>ROUNDUP('C завтраками| Bed and breakfast'!#REF!*0.85,)</f>
        <v>#REF!</v>
      </c>
      <c r="R20" s="12" t="e">
        <f>ROUNDUP('C завтраками| Bed and breakfast'!#REF!*0.85,)</f>
        <v>#REF!</v>
      </c>
      <c r="S20" s="12" t="e">
        <f>ROUNDUP('C завтраками| Bed and breakfast'!#REF!*0.85,)</f>
        <v>#REF!</v>
      </c>
      <c r="T20" s="12" t="e">
        <f>ROUNDUP('C завтраками| Bed and breakfast'!#REF!*0.85,)</f>
        <v>#REF!</v>
      </c>
      <c r="U20" s="12" t="e">
        <f>ROUNDUP('C завтраками| Bed and breakfast'!#REF!*0.85,)</f>
        <v>#REF!</v>
      </c>
      <c r="V20" s="12" t="e">
        <f>ROUNDUP('C завтраками| Bed and breakfast'!#REF!*0.85,)</f>
        <v>#REF!</v>
      </c>
      <c r="W20" s="12" t="e">
        <f>ROUNDUP('C завтраками| Bed and breakfast'!#REF!*0.85,)</f>
        <v>#REF!</v>
      </c>
      <c r="X20" s="12" t="e">
        <f>ROUNDUP('C завтраками| Bed and breakfast'!#REF!*0.85,)</f>
        <v>#REF!</v>
      </c>
      <c r="Y20" s="12" t="e">
        <f>ROUNDUP('C завтраками| Bed and breakfast'!#REF!*0.85,)</f>
        <v>#REF!</v>
      </c>
      <c r="Z20" s="12" t="e">
        <f>ROUNDUP('C завтраками| Bed and breakfast'!#REF!*0.85,)</f>
        <v>#REF!</v>
      </c>
      <c r="AA20" s="12" t="e">
        <f>ROUNDUP('C завтраками| Bed and breakfast'!#REF!*0.85,)</f>
        <v>#REF!</v>
      </c>
      <c r="AB20" s="12" t="e">
        <f>ROUNDUP('C завтраками| Bed and breakfast'!#REF!*0.85,)</f>
        <v>#REF!</v>
      </c>
      <c r="AC20" s="12" t="e">
        <f>ROUNDUP('C завтраками| Bed and breakfast'!#REF!*0.85,)</f>
        <v>#REF!</v>
      </c>
      <c r="AD20" s="12" t="e">
        <f>ROUNDUP('C завтраками| Bed and breakfast'!#REF!*0.85,)</f>
        <v>#REF!</v>
      </c>
      <c r="AE20" s="12" t="e">
        <f>ROUNDUP('C завтраками| Bed and breakfast'!#REF!*0.85,)</f>
        <v>#REF!</v>
      </c>
      <c r="AF20" s="12" t="e">
        <f>ROUNDUP('C завтраками| Bed and breakfast'!#REF!*0.85,)</f>
        <v>#REF!</v>
      </c>
    </row>
    <row r="21" spans="1:32">
      <c r="A21" s="16" t="s">
        <v>11</v>
      </c>
      <c r="R21" s="12"/>
      <c r="S21" s="12"/>
      <c r="T21" s="12"/>
      <c r="U21" s="12"/>
      <c r="V21" s="12"/>
      <c r="W21" s="12"/>
      <c r="X21" s="12"/>
      <c r="Y21" s="12"/>
      <c r="Z21" s="12"/>
      <c r="AA21" s="12"/>
      <c r="AB21" s="12"/>
      <c r="AC21" s="12"/>
      <c r="AD21" s="12"/>
      <c r="AE21" s="12"/>
      <c r="AF21" s="12"/>
    </row>
    <row r="22" spans="1:32">
      <c r="A22" s="17" t="s">
        <v>12</v>
      </c>
      <c r="B22" s="182">
        <f t="shared" ref="B22:K22" si="7">B20+10000</f>
        <v>69000</v>
      </c>
      <c r="C22" s="182">
        <f t="shared" si="7"/>
        <v>68000</v>
      </c>
      <c r="D22" s="182">
        <f t="shared" si="7"/>
        <v>69000</v>
      </c>
      <c r="E22" s="182">
        <f t="shared" si="7"/>
        <v>68000</v>
      </c>
      <c r="F22" s="182">
        <f t="shared" si="7"/>
        <v>67000</v>
      </c>
      <c r="G22" s="182">
        <f t="shared" si="7"/>
        <v>68000</v>
      </c>
      <c r="H22" s="182">
        <f t="shared" si="7"/>
        <v>66000</v>
      </c>
      <c r="I22" s="182">
        <f t="shared" si="7"/>
        <v>67000</v>
      </c>
      <c r="J22" s="182">
        <f t="shared" si="7"/>
        <v>66000</v>
      </c>
      <c r="K22" s="182">
        <f t="shared" si="7"/>
        <v>65600</v>
      </c>
      <c r="L22" s="182" t="e">
        <f>ROUNDUP('C завтраками| Bed and breakfast'!#REF!*0.85,)</f>
        <v>#REF!</v>
      </c>
      <c r="M22" s="182" t="e">
        <f>ROUNDUP('C завтраками| Bed and breakfast'!#REF!*0.85,)</f>
        <v>#REF!</v>
      </c>
      <c r="N22" s="182" t="e">
        <f>ROUNDUP('C завтраками| Bed and breakfast'!#REF!*0.85,)</f>
        <v>#REF!</v>
      </c>
      <c r="O22" s="182" t="e">
        <f>ROUNDUP('C завтраками| Bed and breakfast'!#REF!*0.85,)</f>
        <v>#REF!</v>
      </c>
      <c r="P22" s="182" t="e">
        <f>ROUNDUP('C завтраками| Bed and breakfast'!#REF!*0.85,)</f>
        <v>#REF!</v>
      </c>
      <c r="Q22" s="182" t="e">
        <f>ROUNDUP('C завтраками| Bed and breakfast'!#REF!*0.85,)</f>
        <v>#REF!</v>
      </c>
      <c r="R22" s="12" t="e">
        <f>ROUNDUP('C завтраками| Bed and breakfast'!#REF!*0.85,)</f>
        <v>#REF!</v>
      </c>
      <c r="S22" s="12" t="e">
        <f>ROUNDUP('C завтраками| Bed and breakfast'!#REF!*0.85,)</f>
        <v>#REF!</v>
      </c>
      <c r="T22" s="12" t="e">
        <f>ROUNDUP('C завтраками| Bed and breakfast'!#REF!*0.85,)</f>
        <v>#REF!</v>
      </c>
      <c r="U22" s="12" t="e">
        <f>ROUNDUP('C завтраками| Bed and breakfast'!#REF!*0.85,)</f>
        <v>#REF!</v>
      </c>
      <c r="V22" s="12" t="e">
        <f>ROUNDUP('C завтраками| Bed and breakfast'!#REF!*0.85,)</f>
        <v>#REF!</v>
      </c>
      <c r="W22" s="12" t="e">
        <f>ROUNDUP('C завтраками| Bed and breakfast'!#REF!*0.85,)</f>
        <v>#REF!</v>
      </c>
      <c r="X22" s="12" t="e">
        <f>ROUNDUP('C завтраками| Bed and breakfast'!#REF!*0.85,)</f>
        <v>#REF!</v>
      </c>
      <c r="Y22" s="12" t="e">
        <f>ROUNDUP('C завтраками| Bed and breakfast'!#REF!*0.85,)</f>
        <v>#REF!</v>
      </c>
      <c r="Z22" s="12" t="e">
        <f>ROUNDUP('C завтраками| Bed and breakfast'!#REF!*0.85,)</f>
        <v>#REF!</v>
      </c>
      <c r="AA22" s="12" t="e">
        <f>ROUNDUP('C завтраками| Bed and breakfast'!#REF!*0.85,)</f>
        <v>#REF!</v>
      </c>
      <c r="AB22" s="12" t="e">
        <f>ROUNDUP('C завтраками| Bed and breakfast'!#REF!*0.85,)</f>
        <v>#REF!</v>
      </c>
      <c r="AC22" s="12" t="e">
        <f>ROUNDUP('C завтраками| Bed and breakfast'!#REF!*0.85,)</f>
        <v>#REF!</v>
      </c>
      <c r="AD22" s="12" t="e">
        <f>ROUNDUP('C завтраками| Bed and breakfast'!#REF!*0.85,)</f>
        <v>#REF!</v>
      </c>
      <c r="AE22" s="12" t="e">
        <f>ROUNDUP('C завтраками| Bed and breakfast'!#REF!*0.85,)</f>
        <v>#REF!</v>
      </c>
      <c r="AF22" s="12" t="e">
        <f>ROUNDUP('C завтраками| Bed and breakfast'!#REF!*0.85,)</f>
        <v>#REF!</v>
      </c>
    </row>
    <row r="23" spans="1:32" ht="11.45" customHeight="1">
      <c r="A23" s="111"/>
      <c r="S23" s="2"/>
    </row>
    <row r="24" spans="1:32" ht="12" customHeight="1">
      <c r="S24" s="2"/>
    </row>
    <row r="25" spans="1:32" ht="9.6" customHeight="1">
      <c r="S25" s="2"/>
    </row>
    <row r="26" spans="1:32" ht="11.45" customHeight="1">
      <c r="A26" s="19" t="s">
        <v>14</v>
      </c>
      <c r="S26" s="2"/>
    </row>
    <row r="27" spans="1:32" ht="11.45" customHeight="1">
      <c r="A27" s="19" t="s">
        <v>15</v>
      </c>
      <c r="S27" s="2"/>
    </row>
    <row r="28" spans="1:32" ht="11.45" customHeight="1">
      <c r="A28" s="19" t="s">
        <v>16</v>
      </c>
      <c r="S28" s="2"/>
    </row>
    <row r="29" spans="1:32" ht="11.45" customHeight="1">
      <c r="A29" s="19" t="s">
        <v>160</v>
      </c>
      <c r="S29" s="2"/>
    </row>
    <row r="30" spans="1:32" ht="11.45" customHeight="1">
      <c r="S30" s="2"/>
    </row>
    <row r="31" spans="1:32" ht="11.45" customHeight="1">
      <c r="A31" s="21" t="s">
        <v>27</v>
      </c>
      <c r="S31" s="2"/>
    </row>
    <row r="32" spans="1:32">
      <c r="A32" s="186" t="s">
        <v>161</v>
      </c>
      <c r="S32" s="2"/>
    </row>
    <row r="33" spans="1:19">
      <c r="A33" s="23"/>
      <c r="S33" s="2"/>
    </row>
    <row r="34" spans="1:19">
      <c r="A34" s="24" t="s">
        <v>18</v>
      </c>
      <c r="S34" s="2"/>
    </row>
    <row r="35" spans="1:19" ht="48">
      <c r="A35" s="25" t="s">
        <v>29</v>
      </c>
      <c r="S35" s="2"/>
    </row>
    <row r="36" spans="1:19">
      <c r="S36" s="2"/>
    </row>
    <row r="37" spans="1:19">
      <c r="S37" s="2"/>
    </row>
    <row r="38" spans="1:19">
      <c r="S38" s="2"/>
    </row>
    <row r="39" spans="1:19">
      <c r="S39" s="2"/>
    </row>
    <row r="40" spans="1:19">
      <c r="S40" s="2"/>
    </row>
    <row r="41" spans="1:19">
      <c r="S41" s="2"/>
    </row>
    <row r="42" spans="1:19">
      <c r="S42" s="2"/>
    </row>
    <row r="43" spans="1:19">
      <c r="S43" s="2"/>
    </row>
    <row r="44" spans="1:19">
      <c r="S44" s="2"/>
    </row>
    <row r="45" spans="1:19">
      <c r="S45" s="2"/>
    </row>
    <row r="46" spans="1:19">
      <c r="S46" s="2"/>
    </row>
    <row r="47" spans="1:19">
      <c r="S47" s="2"/>
    </row>
    <row r="48" spans="1:19">
      <c r="S48" s="2"/>
    </row>
    <row r="49" spans="19:19">
      <c r="S49" s="2"/>
    </row>
    <row r="50" spans="19:19">
      <c r="S50" s="2"/>
    </row>
    <row r="51" spans="19:19">
      <c r="S51" s="2"/>
    </row>
    <row r="52" spans="19:19">
      <c r="S52" s="2"/>
    </row>
    <row r="53" spans="19:19">
      <c r="S53" s="2"/>
    </row>
    <row r="54" spans="19:19">
      <c r="S54" s="2"/>
    </row>
    <row r="55" spans="19:19">
      <c r="S55" s="2"/>
    </row>
    <row r="56" spans="19:19">
      <c r="S56" s="2"/>
    </row>
    <row r="57" spans="19:19">
      <c r="S57" s="2"/>
    </row>
    <row r="58" spans="19:19">
      <c r="S58" s="2"/>
    </row>
    <row r="59" spans="19:19">
      <c r="S59" s="2"/>
    </row>
    <row r="60" spans="19:19">
      <c r="S60" s="2"/>
    </row>
    <row r="61" spans="19:19">
      <c r="S61" s="2"/>
    </row>
    <row r="62" spans="19:19">
      <c r="S62" s="2"/>
    </row>
    <row r="63" spans="19:19">
      <c r="S63" s="2"/>
    </row>
    <row r="64" spans="19:19">
      <c r="S64" s="2"/>
    </row>
    <row r="65" spans="19:19">
      <c r="S65" s="2"/>
    </row>
    <row r="66" spans="19:19">
      <c r="S66" s="2"/>
    </row>
    <row r="67" spans="19:19">
      <c r="S67" s="2"/>
    </row>
    <row r="68" spans="19:19">
      <c r="S68" s="2"/>
    </row>
    <row r="69" spans="19:19">
      <c r="S69" s="2"/>
    </row>
    <row r="70" spans="19:19">
      <c r="S70" s="2"/>
    </row>
    <row r="71" spans="19:19">
      <c r="S71" s="2"/>
    </row>
    <row r="72" spans="19:19">
      <c r="S72" s="2"/>
    </row>
    <row r="73" spans="19:19">
      <c r="S73" s="2"/>
    </row>
    <row r="74" spans="19:19">
      <c r="S74" s="2"/>
    </row>
    <row r="75" spans="19:19">
      <c r="S75" s="2"/>
    </row>
    <row r="76" spans="19:19">
      <c r="S76" s="2"/>
    </row>
    <row r="77" spans="19:19">
      <c r="S77" s="2"/>
    </row>
    <row r="78" spans="19:19">
      <c r="S78" s="2"/>
    </row>
    <row r="79" spans="19:19">
      <c r="S79" s="2"/>
    </row>
    <row r="80" spans="19:19">
      <c r="S80" s="2"/>
    </row>
    <row r="81" spans="19:19">
      <c r="S81" s="2"/>
    </row>
    <row r="82" spans="19:19">
      <c r="S82" s="2"/>
    </row>
    <row r="83" spans="19:19">
      <c r="S83" s="2"/>
    </row>
    <row r="84" spans="19:19">
      <c r="S84" s="2"/>
    </row>
    <row r="85" spans="19:19">
      <c r="S85" s="2"/>
    </row>
    <row r="86" spans="19:19">
      <c r="S86" s="2"/>
    </row>
    <row r="87" spans="19:19">
      <c r="S87" s="2"/>
    </row>
    <row r="88" spans="19:19">
      <c r="S88" s="2"/>
    </row>
    <row r="89" spans="19:19">
      <c r="S89" s="2"/>
    </row>
    <row r="90" spans="19:19">
      <c r="S90" s="2"/>
    </row>
    <row r="91" spans="19:19">
      <c r="S91" s="2"/>
    </row>
    <row r="92" spans="19:19">
      <c r="S92" s="2"/>
    </row>
    <row r="93" spans="19:19">
      <c r="S93" s="2"/>
    </row>
    <row r="94" spans="19:19">
      <c r="S94" s="2"/>
    </row>
    <row r="95" spans="19:19">
      <c r="S95" s="2"/>
    </row>
    <row r="96" spans="19:19">
      <c r="S96" s="2"/>
    </row>
    <row r="97" spans="19:19">
      <c r="S97" s="2"/>
    </row>
    <row r="98" spans="19:19">
      <c r="S98" s="2"/>
    </row>
    <row r="99" spans="19:19">
      <c r="S99" s="2"/>
    </row>
    <row r="100" spans="19:19">
      <c r="S100" s="2"/>
    </row>
    <row r="101" spans="19:19">
      <c r="S101" s="2"/>
    </row>
    <row r="102" spans="19:19">
      <c r="S102" s="2"/>
    </row>
    <row r="103" spans="19:19">
      <c r="S103" s="2"/>
    </row>
    <row r="104" spans="19:19">
      <c r="S104" s="2"/>
    </row>
    <row r="105" spans="19:19">
      <c r="S105" s="2"/>
    </row>
    <row r="106" spans="19:19">
      <c r="S106" s="2"/>
    </row>
    <row r="107" spans="19:19">
      <c r="S107" s="2"/>
    </row>
    <row r="108" spans="19:19">
      <c r="S108" s="2"/>
    </row>
    <row r="109" spans="19:19">
      <c r="S109" s="2"/>
    </row>
    <row r="110" spans="19:19">
      <c r="S110" s="2"/>
    </row>
    <row r="111" spans="19:19">
      <c r="S111" s="2"/>
    </row>
    <row r="112" spans="19:19">
      <c r="S112" s="2"/>
    </row>
    <row r="113" spans="19:19">
      <c r="S113" s="2"/>
    </row>
    <row r="114" spans="19:19">
      <c r="S114" s="2"/>
    </row>
    <row r="115" spans="19:19">
      <c r="S115" s="2"/>
    </row>
    <row r="116" spans="19:19">
      <c r="S116" s="2"/>
    </row>
    <row r="117" spans="19:19">
      <c r="S117" s="2"/>
    </row>
    <row r="118" spans="19:19">
      <c r="S118" s="2"/>
    </row>
    <row r="119" spans="19:19">
      <c r="S119" s="2"/>
    </row>
    <row r="120" spans="19:19">
      <c r="S120" s="2"/>
    </row>
    <row r="121" spans="19:19">
      <c r="S121" s="2"/>
    </row>
    <row r="122" spans="19:19">
      <c r="S122" s="2"/>
    </row>
    <row r="123" spans="19:19">
      <c r="S123" s="2"/>
    </row>
    <row r="124" spans="19:19">
      <c r="S124" s="2"/>
    </row>
    <row r="125" spans="19:19">
      <c r="S125" s="2"/>
    </row>
    <row r="126" spans="19:19">
      <c r="S126" s="2"/>
    </row>
    <row r="127" spans="19:19">
      <c r="S127" s="2"/>
    </row>
    <row r="128" spans="19:19">
      <c r="S128" s="2"/>
    </row>
  </sheetData>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Y55"/>
  <sheetViews>
    <sheetView topLeftCell="A17" zoomScale="110" zoomScaleNormal="110" workbookViewId="0">
      <selection activeCell="B27" sqref="B27:Y39"/>
    </sheetView>
  </sheetViews>
  <sheetFormatPr defaultColWidth="9.140625" defaultRowHeight="12"/>
  <cols>
    <col min="1" max="1" width="91.5703125" style="2" customWidth="1"/>
    <col min="2" max="16384" width="9.140625" style="2"/>
  </cols>
  <sheetData>
    <row r="1" spans="1:25" ht="12" customHeight="1">
      <c r="A1" s="3" t="s">
        <v>0</v>
      </c>
    </row>
    <row r="2" spans="1:25" ht="12" customHeight="1">
      <c r="A2" s="4" t="s">
        <v>149</v>
      </c>
    </row>
    <row r="3" spans="1:25" ht="10.35" customHeight="1">
      <c r="A3" s="5"/>
    </row>
    <row r="4" spans="1:25" ht="11.45" customHeight="1">
      <c r="A4" s="6" t="s">
        <v>2</v>
      </c>
    </row>
    <row r="5" spans="1:25" s="1" customFormat="1" ht="33.75" customHeight="1">
      <c r="A5" s="7" t="s">
        <v>3</v>
      </c>
      <c r="B5" s="104">
        <v>44935</v>
      </c>
      <c r="C5" s="104">
        <v>44940</v>
      </c>
      <c r="D5" s="104">
        <v>44942</v>
      </c>
      <c r="E5" s="104">
        <v>44947</v>
      </c>
      <c r="F5" s="104">
        <v>44949</v>
      </c>
      <c r="G5" s="104">
        <v>44954</v>
      </c>
      <c r="H5" s="104">
        <v>44956</v>
      </c>
      <c r="I5" s="104">
        <v>44958</v>
      </c>
      <c r="J5" s="104">
        <v>44961</v>
      </c>
      <c r="K5" s="104">
        <v>44964</v>
      </c>
      <c r="L5" s="104">
        <v>44967</v>
      </c>
      <c r="M5" s="104">
        <v>44971</v>
      </c>
      <c r="N5" s="104">
        <v>44975</v>
      </c>
      <c r="O5" s="104">
        <v>44981</v>
      </c>
      <c r="P5" s="104">
        <v>44986</v>
      </c>
      <c r="Q5" s="104">
        <v>44989</v>
      </c>
      <c r="R5" s="104">
        <v>44994</v>
      </c>
      <c r="S5" s="104">
        <v>44996</v>
      </c>
      <c r="T5" s="104">
        <v>44998</v>
      </c>
      <c r="U5" s="104">
        <v>45003</v>
      </c>
      <c r="V5" s="104">
        <v>45005</v>
      </c>
      <c r="W5" s="104">
        <v>45010</v>
      </c>
      <c r="X5" s="104">
        <v>45012</v>
      </c>
      <c r="Y5" s="104">
        <v>45015</v>
      </c>
    </row>
    <row r="6" spans="1:25">
      <c r="A6" s="7"/>
      <c r="B6" s="104">
        <v>44939</v>
      </c>
      <c r="C6" s="104">
        <v>44941</v>
      </c>
      <c r="D6" s="104">
        <v>44946</v>
      </c>
      <c r="E6" s="104">
        <v>44948</v>
      </c>
      <c r="F6" s="104">
        <v>44953</v>
      </c>
      <c r="G6" s="104">
        <v>44955</v>
      </c>
      <c r="H6" s="104">
        <v>44957</v>
      </c>
      <c r="I6" s="104">
        <v>44960</v>
      </c>
      <c r="J6" s="104">
        <v>44963</v>
      </c>
      <c r="K6" s="104">
        <v>44966</v>
      </c>
      <c r="L6" s="104">
        <v>44970</v>
      </c>
      <c r="M6" s="104">
        <v>44974</v>
      </c>
      <c r="N6" s="104">
        <v>44980</v>
      </c>
      <c r="O6" s="104">
        <v>44985</v>
      </c>
      <c r="P6" s="104">
        <v>44988</v>
      </c>
      <c r="Q6" s="104">
        <v>44993</v>
      </c>
      <c r="R6" s="104">
        <v>44995</v>
      </c>
      <c r="S6" s="104">
        <v>44997</v>
      </c>
      <c r="T6" s="104">
        <v>45002</v>
      </c>
      <c r="U6" s="104">
        <v>45004</v>
      </c>
      <c r="V6" s="104">
        <v>45009</v>
      </c>
      <c r="W6" s="104">
        <v>45011</v>
      </c>
      <c r="X6" s="104">
        <v>45014</v>
      </c>
      <c r="Y6" s="104">
        <v>45016</v>
      </c>
    </row>
    <row r="7" spans="1:25">
      <c r="A7" s="10" t="s">
        <v>4</v>
      </c>
    </row>
    <row r="8" spans="1:25">
      <c r="A8" s="10">
        <v>1</v>
      </c>
      <c r="B8" s="12">
        <v>8595</v>
      </c>
      <c r="C8" s="12">
        <v>10755</v>
      </c>
      <c r="D8" s="12">
        <v>9315</v>
      </c>
      <c r="E8" s="12">
        <v>10755</v>
      </c>
      <c r="F8" s="12">
        <v>9315</v>
      </c>
      <c r="G8" s="12">
        <v>10755</v>
      </c>
      <c r="H8" s="12">
        <v>9315</v>
      </c>
      <c r="I8" s="12">
        <v>9315</v>
      </c>
      <c r="J8" s="12">
        <v>10755</v>
      </c>
      <c r="K8" s="12">
        <v>9315</v>
      </c>
      <c r="L8" s="12">
        <v>10755</v>
      </c>
      <c r="M8" s="12">
        <v>12195</v>
      </c>
      <c r="N8" s="12">
        <v>13635</v>
      </c>
      <c r="O8" s="12">
        <v>10755</v>
      </c>
      <c r="P8" s="12">
        <v>8595</v>
      </c>
      <c r="Q8" s="12">
        <v>9315</v>
      </c>
      <c r="R8" s="12">
        <v>7695</v>
      </c>
      <c r="S8" s="12">
        <v>7425</v>
      </c>
      <c r="T8" s="12">
        <v>6525</v>
      </c>
      <c r="U8" s="12">
        <v>7425</v>
      </c>
      <c r="V8" s="12">
        <v>6525</v>
      </c>
      <c r="W8" s="12">
        <v>7425</v>
      </c>
      <c r="X8" s="12">
        <v>6525</v>
      </c>
      <c r="Y8" s="12">
        <v>5625</v>
      </c>
    </row>
    <row r="9" spans="1:25">
      <c r="A9" s="10">
        <v>2</v>
      </c>
      <c r="B9" s="12">
        <v>9405</v>
      </c>
      <c r="C9" s="12">
        <v>11565</v>
      </c>
      <c r="D9" s="12">
        <v>10125</v>
      </c>
      <c r="E9" s="12">
        <v>11565</v>
      </c>
      <c r="F9" s="12">
        <v>10125</v>
      </c>
      <c r="G9" s="12">
        <v>11565</v>
      </c>
      <c r="H9" s="12">
        <v>10125</v>
      </c>
      <c r="I9" s="12">
        <v>10125</v>
      </c>
      <c r="J9" s="12">
        <v>11565</v>
      </c>
      <c r="K9" s="12">
        <v>10125</v>
      </c>
      <c r="L9" s="12">
        <v>11565</v>
      </c>
      <c r="M9" s="12">
        <v>13005</v>
      </c>
      <c r="N9" s="12">
        <v>14445</v>
      </c>
      <c r="O9" s="12">
        <v>11565</v>
      </c>
      <c r="P9" s="12">
        <v>9405</v>
      </c>
      <c r="Q9" s="12">
        <v>10125</v>
      </c>
      <c r="R9" s="12">
        <v>8505</v>
      </c>
      <c r="S9" s="12">
        <v>8235</v>
      </c>
      <c r="T9" s="12">
        <v>7335</v>
      </c>
      <c r="U9" s="12">
        <v>8235</v>
      </c>
      <c r="V9" s="12">
        <v>7335</v>
      </c>
      <c r="W9" s="12">
        <v>8235</v>
      </c>
      <c r="X9" s="12">
        <v>7335</v>
      </c>
      <c r="Y9" s="12">
        <v>6435</v>
      </c>
    </row>
    <row r="10" spans="1:25">
      <c r="A10" s="10" t="s">
        <v>5</v>
      </c>
      <c r="B10" s="12"/>
      <c r="C10" s="12"/>
      <c r="D10" s="12"/>
      <c r="E10" s="12"/>
      <c r="F10" s="12"/>
      <c r="G10" s="12"/>
      <c r="H10" s="12"/>
      <c r="I10" s="12"/>
      <c r="J10" s="12"/>
      <c r="K10" s="12"/>
      <c r="L10" s="12"/>
      <c r="M10" s="12"/>
      <c r="N10" s="12"/>
      <c r="O10" s="12"/>
      <c r="P10" s="12"/>
      <c r="Q10" s="12"/>
      <c r="R10" s="12"/>
      <c r="S10" s="12"/>
      <c r="T10" s="12"/>
      <c r="U10" s="12"/>
      <c r="V10" s="12"/>
      <c r="W10" s="12"/>
      <c r="X10" s="12"/>
      <c r="Y10" s="12"/>
    </row>
    <row r="11" spans="1:25">
      <c r="A11" s="10">
        <v>1</v>
      </c>
      <c r="B11" s="12">
        <v>9225</v>
      </c>
      <c r="C11" s="12">
        <v>11385</v>
      </c>
      <c r="D11" s="12">
        <v>9945</v>
      </c>
      <c r="E11" s="12">
        <v>11385</v>
      </c>
      <c r="F11" s="12">
        <v>9945</v>
      </c>
      <c r="G11" s="12">
        <v>11385</v>
      </c>
      <c r="H11" s="12">
        <v>9945</v>
      </c>
      <c r="I11" s="12">
        <v>9945</v>
      </c>
      <c r="J11" s="12">
        <v>11385</v>
      </c>
      <c r="K11" s="12">
        <v>9945</v>
      </c>
      <c r="L11" s="12">
        <v>11385</v>
      </c>
      <c r="M11" s="12">
        <v>12825</v>
      </c>
      <c r="N11" s="12">
        <v>14265</v>
      </c>
      <c r="O11" s="12">
        <v>11385</v>
      </c>
      <c r="P11" s="12">
        <v>9225</v>
      </c>
      <c r="Q11" s="12">
        <v>9945</v>
      </c>
      <c r="R11" s="12">
        <v>8325</v>
      </c>
      <c r="S11" s="12">
        <v>8055</v>
      </c>
      <c r="T11" s="12">
        <v>7155</v>
      </c>
      <c r="U11" s="12">
        <v>8055</v>
      </c>
      <c r="V11" s="12">
        <v>7155</v>
      </c>
      <c r="W11" s="12">
        <v>8055</v>
      </c>
      <c r="X11" s="12">
        <v>7155</v>
      </c>
      <c r="Y11" s="12">
        <v>6255</v>
      </c>
    </row>
    <row r="12" spans="1:25">
      <c r="A12" s="10">
        <v>2</v>
      </c>
      <c r="B12" s="12">
        <v>10035</v>
      </c>
      <c r="C12" s="12">
        <v>12195</v>
      </c>
      <c r="D12" s="12">
        <v>10755</v>
      </c>
      <c r="E12" s="12">
        <v>12195</v>
      </c>
      <c r="F12" s="12">
        <v>10755</v>
      </c>
      <c r="G12" s="12">
        <v>12195</v>
      </c>
      <c r="H12" s="12">
        <v>10755</v>
      </c>
      <c r="I12" s="12">
        <v>10755</v>
      </c>
      <c r="J12" s="12">
        <v>12195</v>
      </c>
      <c r="K12" s="12">
        <v>10755</v>
      </c>
      <c r="L12" s="12">
        <v>12195</v>
      </c>
      <c r="M12" s="12">
        <v>13635</v>
      </c>
      <c r="N12" s="12">
        <v>15075</v>
      </c>
      <c r="O12" s="12">
        <v>12195</v>
      </c>
      <c r="P12" s="12">
        <v>10035</v>
      </c>
      <c r="Q12" s="12">
        <v>10755</v>
      </c>
      <c r="R12" s="12">
        <v>9135</v>
      </c>
      <c r="S12" s="12">
        <v>8865</v>
      </c>
      <c r="T12" s="12">
        <v>7965</v>
      </c>
      <c r="U12" s="12">
        <v>8865</v>
      </c>
      <c r="V12" s="12">
        <v>7965</v>
      </c>
      <c r="W12" s="12">
        <v>8865</v>
      </c>
      <c r="X12" s="12">
        <v>7965</v>
      </c>
      <c r="Y12" s="12">
        <v>7065</v>
      </c>
    </row>
    <row r="13" spans="1:25">
      <c r="A13" s="14" t="s">
        <v>7</v>
      </c>
      <c r="B13" s="12"/>
      <c r="C13" s="12"/>
      <c r="D13" s="12"/>
      <c r="E13" s="12"/>
      <c r="F13" s="12"/>
      <c r="G13" s="12"/>
      <c r="H13" s="12"/>
      <c r="I13" s="12"/>
      <c r="J13" s="12"/>
      <c r="K13" s="12"/>
      <c r="L13" s="12"/>
      <c r="M13" s="12"/>
      <c r="N13" s="12"/>
      <c r="O13" s="12"/>
      <c r="P13" s="12"/>
      <c r="Q13" s="12"/>
      <c r="R13" s="12"/>
      <c r="S13" s="12"/>
      <c r="T13" s="12"/>
      <c r="U13" s="12"/>
      <c r="V13" s="12"/>
      <c r="W13" s="12"/>
      <c r="X13" s="12"/>
      <c r="Y13" s="12"/>
    </row>
    <row r="14" spans="1:25">
      <c r="A14" s="10">
        <v>1</v>
      </c>
      <c r="B14" s="12">
        <v>10035</v>
      </c>
      <c r="C14" s="12">
        <v>12195</v>
      </c>
      <c r="D14" s="12">
        <v>10755</v>
      </c>
      <c r="E14" s="12">
        <v>12195</v>
      </c>
      <c r="F14" s="12">
        <v>10755</v>
      </c>
      <c r="G14" s="12">
        <v>12195</v>
      </c>
      <c r="H14" s="12">
        <v>10755</v>
      </c>
      <c r="I14" s="12">
        <v>10755</v>
      </c>
      <c r="J14" s="12">
        <v>12195</v>
      </c>
      <c r="K14" s="12">
        <v>10755</v>
      </c>
      <c r="L14" s="12">
        <v>12195</v>
      </c>
      <c r="M14" s="12">
        <v>13635</v>
      </c>
      <c r="N14" s="12">
        <v>15075</v>
      </c>
      <c r="O14" s="12">
        <v>12195</v>
      </c>
      <c r="P14" s="12">
        <v>10035</v>
      </c>
      <c r="Q14" s="12">
        <v>10755</v>
      </c>
      <c r="R14" s="12">
        <v>9135</v>
      </c>
      <c r="S14" s="12">
        <v>8865</v>
      </c>
      <c r="T14" s="12">
        <v>7965</v>
      </c>
      <c r="U14" s="12">
        <v>8865</v>
      </c>
      <c r="V14" s="12">
        <v>7965</v>
      </c>
      <c r="W14" s="12">
        <v>8865</v>
      </c>
      <c r="X14" s="12">
        <v>7965</v>
      </c>
      <c r="Y14" s="12">
        <v>7065</v>
      </c>
    </row>
    <row r="15" spans="1:25">
      <c r="A15" s="10">
        <v>2</v>
      </c>
      <c r="B15" s="12">
        <v>10845</v>
      </c>
      <c r="C15" s="12">
        <v>13005</v>
      </c>
      <c r="D15" s="12">
        <v>11565</v>
      </c>
      <c r="E15" s="12">
        <v>13005</v>
      </c>
      <c r="F15" s="12">
        <v>11565</v>
      </c>
      <c r="G15" s="12">
        <v>13005</v>
      </c>
      <c r="H15" s="12">
        <v>11565</v>
      </c>
      <c r="I15" s="12">
        <v>11565</v>
      </c>
      <c r="J15" s="12">
        <v>13005</v>
      </c>
      <c r="K15" s="12">
        <v>11565</v>
      </c>
      <c r="L15" s="12">
        <v>13005</v>
      </c>
      <c r="M15" s="12">
        <v>14445</v>
      </c>
      <c r="N15" s="12">
        <v>15885</v>
      </c>
      <c r="O15" s="12">
        <v>13005</v>
      </c>
      <c r="P15" s="12">
        <v>10845</v>
      </c>
      <c r="Q15" s="12">
        <v>11565</v>
      </c>
      <c r="R15" s="12">
        <v>9945</v>
      </c>
      <c r="S15" s="12">
        <v>9675</v>
      </c>
      <c r="T15" s="12">
        <v>8775</v>
      </c>
      <c r="U15" s="12">
        <v>9675</v>
      </c>
      <c r="V15" s="12">
        <v>8775</v>
      </c>
      <c r="W15" s="12">
        <v>9675</v>
      </c>
      <c r="X15" s="12">
        <v>8775</v>
      </c>
      <c r="Y15" s="12">
        <v>7875</v>
      </c>
    </row>
    <row r="16" spans="1:25">
      <c r="A16" s="15" t="s">
        <v>66</v>
      </c>
      <c r="B16" s="12"/>
      <c r="C16" s="12"/>
      <c r="D16" s="12"/>
      <c r="E16" s="12"/>
      <c r="F16" s="12"/>
      <c r="G16" s="12"/>
      <c r="H16" s="12"/>
      <c r="I16" s="12"/>
      <c r="J16" s="12"/>
      <c r="K16" s="12"/>
      <c r="L16" s="12"/>
      <c r="M16" s="12"/>
      <c r="N16" s="12"/>
      <c r="O16" s="12"/>
      <c r="P16" s="12"/>
      <c r="Q16" s="12"/>
      <c r="R16" s="12"/>
      <c r="S16" s="12"/>
      <c r="T16" s="12"/>
      <c r="U16" s="12"/>
      <c r="V16" s="12"/>
      <c r="W16" s="12"/>
      <c r="X16" s="12"/>
      <c r="Y16" s="12"/>
    </row>
    <row r="17" spans="1:25">
      <c r="A17" s="10">
        <v>1</v>
      </c>
      <c r="B17" s="12">
        <v>11745</v>
      </c>
      <c r="C17" s="12">
        <v>13905</v>
      </c>
      <c r="D17" s="12">
        <v>12465</v>
      </c>
      <c r="E17" s="12">
        <v>13905</v>
      </c>
      <c r="F17" s="12">
        <v>12465</v>
      </c>
      <c r="G17" s="12">
        <v>13905</v>
      </c>
      <c r="H17" s="12">
        <v>12465</v>
      </c>
      <c r="I17" s="12">
        <v>12465</v>
      </c>
      <c r="J17" s="12">
        <v>13905</v>
      </c>
      <c r="K17" s="12">
        <v>12465</v>
      </c>
      <c r="L17" s="12">
        <v>13905</v>
      </c>
      <c r="M17" s="12">
        <v>15345</v>
      </c>
      <c r="N17" s="12">
        <v>16785</v>
      </c>
      <c r="O17" s="12">
        <v>13905</v>
      </c>
      <c r="P17" s="12">
        <v>11745</v>
      </c>
      <c r="Q17" s="12">
        <v>12465</v>
      </c>
      <c r="R17" s="12">
        <v>10845</v>
      </c>
      <c r="S17" s="12">
        <v>10575</v>
      </c>
      <c r="T17" s="12">
        <v>9675</v>
      </c>
      <c r="U17" s="12">
        <v>10575</v>
      </c>
      <c r="V17" s="12">
        <v>9675</v>
      </c>
      <c r="W17" s="12">
        <v>10575</v>
      </c>
      <c r="X17" s="12">
        <v>9675</v>
      </c>
      <c r="Y17" s="12">
        <v>8775</v>
      </c>
    </row>
    <row r="18" spans="1:25">
      <c r="A18" s="10">
        <v>2</v>
      </c>
      <c r="B18" s="12">
        <v>12555</v>
      </c>
      <c r="C18" s="12">
        <v>14715</v>
      </c>
      <c r="D18" s="12">
        <v>13275</v>
      </c>
      <c r="E18" s="12">
        <v>14715</v>
      </c>
      <c r="F18" s="12">
        <v>13275</v>
      </c>
      <c r="G18" s="12">
        <v>14715</v>
      </c>
      <c r="H18" s="12">
        <v>13275</v>
      </c>
      <c r="I18" s="12">
        <v>13275</v>
      </c>
      <c r="J18" s="12">
        <v>14715</v>
      </c>
      <c r="K18" s="12">
        <v>13275</v>
      </c>
      <c r="L18" s="12">
        <v>14715</v>
      </c>
      <c r="M18" s="12">
        <v>16155</v>
      </c>
      <c r="N18" s="12">
        <v>17595</v>
      </c>
      <c r="O18" s="12">
        <v>14715</v>
      </c>
      <c r="P18" s="12">
        <v>12555</v>
      </c>
      <c r="Q18" s="12">
        <v>13275</v>
      </c>
      <c r="R18" s="12">
        <v>11655</v>
      </c>
      <c r="S18" s="12">
        <v>11385</v>
      </c>
      <c r="T18" s="12">
        <v>10485</v>
      </c>
      <c r="U18" s="12">
        <v>11385</v>
      </c>
      <c r="V18" s="12">
        <v>10485</v>
      </c>
      <c r="W18" s="12">
        <v>11385</v>
      </c>
      <c r="X18" s="12">
        <v>10485</v>
      </c>
      <c r="Y18" s="12">
        <v>9585</v>
      </c>
    </row>
    <row r="19" spans="1:25">
      <c r="A19" s="16" t="s">
        <v>9</v>
      </c>
      <c r="B19" s="12"/>
      <c r="C19" s="12"/>
      <c r="D19" s="12"/>
      <c r="E19" s="12"/>
      <c r="F19" s="12"/>
      <c r="G19" s="12"/>
      <c r="H19" s="12"/>
      <c r="I19" s="12"/>
      <c r="J19" s="12"/>
      <c r="K19" s="12"/>
      <c r="L19" s="12"/>
      <c r="M19" s="12"/>
      <c r="N19" s="12"/>
      <c r="O19" s="12"/>
      <c r="P19" s="12"/>
      <c r="Q19" s="12"/>
      <c r="R19" s="12"/>
      <c r="S19" s="12"/>
      <c r="T19" s="12"/>
      <c r="U19" s="12"/>
      <c r="V19" s="12"/>
      <c r="W19" s="12"/>
      <c r="X19" s="12"/>
      <c r="Y19" s="12"/>
    </row>
    <row r="20" spans="1:25">
      <c r="A20" s="17" t="s">
        <v>10</v>
      </c>
      <c r="B20" s="12">
        <v>67095</v>
      </c>
      <c r="C20" s="12">
        <v>69255</v>
      </c>
      <c r="D20" s="12">
        <v>67815</v>
      </c>
      <c r="E20" s="12">
        <v>69255</v>
      </c>
      <c r="F20" s="12">
        <v>67815</v>
      </c>
      <c r="G20" s="12">
        <v>69255</v>
      </c>
      <c r="H20" s="12">
        <v>67815</v>
      </c>
      <c r="I20" s="12">
        <v>67815</v>
      </c>
      <c r="J20" s="12">
        <v>69255</v>
      </c>
      <c r="K20" s="12">
        <v>67815</v>
      </c>
      <c r="L20" s="12">
        <v>69255</v>
      </c>
      <c r="M20" s="12">
        <v>70695</v>
      </c>
      <c r="N20" s="12">
        <v>72135</v>
      </c>
      <c r="O20" s="12">
        <v>69255</v>
      </c>
      <c r="P20" s="12">
        <v>67095</v>
      </c>
      <c r="Q20" s="12">
        <v>67815</v>
      </c>
      <c r="R20" s="12">
        <v>66195</v>
      </c>
      <c r="S20" s="12">
        <v>65925</v>
      </c>
      <c r="T20" s="12">
        <v>65025</v>
      </c>
      <c r="U20" s="12">
        <v>65925</v>
      </c>
      <c r="V20" s="12">
        <v>65025</v>
      </c>
      <c r="W20" s="12">
        <v>65925</v>
      </c>
      <c r="X20" s="12">
        <v>65025</v>
      </c>
      <c r="Y20" s="12">
        <v>64125</v>
      </c>
    </row>
    <row r="21" spans="1:25" hidden="1">
      <c r="A21" s="16" t="s">
        <v>11</v>
      </c>
      <c r="B21" s="12"/>
      <c r="C21" s="12"/>
      <c r="D21" s="12"/>
      <c r="E21" s="12"/>
      <c r="F21" s="12"/>
      <c r="G21" s="12"/>
      <c r="H21" s="12"/>
      <c r="I21" s="12"/>
      <c r="J21" s="12"/>
      <c r="K21" s="12"/>
      <c r="L21" s="12"/>
      <c r="M21" s="12"/>
      <c r="N21" s="12"/>
      <c r="O21" s="12"/>
      <c r="P21" s="12"/>
      <c r="Q21" s="12"/>
      <c r="R21" s="12"/>
      <c r="S21" s="12"/>
      <c r="T21" s="12"/>
      <c r="U21" s="12"/>
      <c r="V21" s="12"/>
      <c r="W21" s="12"/>
      <c r="X21" s="12"/>
      <c r="Y21" s="12"/>
    </row>
    <row r="22" spans="1:25" hidden="1">
      <c r="A22" s="17" t="s">
        <v>12</v>
      </c>
      <c r="B22" s="12" t="e">
        <v>#REF!</v>
      </c>
      <c r="C22" s="12" t="e">
        <v>#REF!</v>
      </c>
      <c r="D22" s="12" t="e">
        <v>#REF!</v>
      </c>
      <c r="E22" s="12">
        <v>0</v>
      </c>
      <c r="F22" s="12">
        <v>62505</v>
      </c>
      <c r="G22" s="12">
        <v>60030</v>
      </c>
      <c r="H22" s="12">
        <v>60030</v>
      </c>
      <c r="I22" s="12">
        <v>60030</v>
      </c>
      <c r="J22" s="12">
        <v>60030</v>
      </c>
      <c r="K22" s="12">
        <v>60030</v>
      </c>
      <c r="L22" s="12">
        <v>60030</v>
      </c>
      <c r="M22" s="12">
        <v>60030</v>
      </c>
      <c r="N22" s="12">
        <v>60030</v>
      </c>
      <c r="O22" s="12">
        <v>60030</v>
      </c>
      <c r="P22" s="12">
        <v>60030</v>
      </c>
      <c r="Q22" s="12">
        <v>60030</v>
      </c>
      <c r="R22" s="12">
        <v>60030</v>
      </c>
      <c r="S22" s="12">
        <v>60030</v>
      </c>
      <c r="T22" s="12">
        <v>60030</v>
      </c>
      <c r="U22" s="12">
        <v>60030</v>
      </c>
      <c r="V22" s="12">
        <v>57510</v>
      </c>
      <c r="W22" s="12">
        <v>57510</v>
      </c>
      <c r="X22" s="12">
        <v>57510</v>
      </c>
      <c r="Y22" s="12">
        <v>57510</v>
      </c>
    </row>
    <row r="23" spans="1:25" ht="17.25" customHeight="1">
      <c r="A23" s="27" t="s">
        <v>41</v>
      </c>
      <c r="B23" s="28"/>
      <c r="C23" s="28"/>
      <c r="D23" s="28"/>
      <c r="E23" s="28"/>
      <c r="F23" s="28"/>
      <c r="G23" s="28"/>
      <c r="H23" s="28"/>
      <c r="I23" s="28"/>
      <c r="J23" s="28"/>
      <c r="K23" s="28"/>
      <c r="L23" s="28"/>
      <c r="M23" s="28"/>
      <c r="N23" s="28"/>
      <c r="O23" s="28"/>
      <c r="P23" s="28"/>
      <c r="Q23" s="28"/>
      <c r="R23" s="28"/>
      <c r="S23" s="28"/>
      <c r="T23" s="28"/>
      <c r="U23" s="28"/>
      <c r="V23" s="28"/>
      <c r="W23" s="28"/>
      <c r="X23" s="28"/>
      <c r="Y23" s="28"/>
    </row>
    <row r="24" spans="1:25">
      <c r="A24" s="7" t="s">
        <v>3</v>
      </c>
      <c r="B24" s="8">
        <f t="shared" ref="B24:Y24" si="0">B5</f>
        <v>44935</v>
      </c>
      <c r="C24" s="8">
        <f t="shared" si="0"/>
        <v>44940</v>
      </c>
      <c r="D24" s="8">
        <f t="shared" si="0"/>
        <v>44942</v>
      </c>
      <c r="E24" s="8">
        <f t="shared" si="0"/>
        <v>44947</v>
      </c>
      <c r="F24" s="8">
        <f t="shared" si="0"/>
        <v>44949</v>
      </c>
      <c r="G24" s="8">
        <f t="shared" si="0"/>
        <v>44954</v>
      </c>
      <c r="H24" s="8">
        <f t="shared" si="0"/>
        <v>44956</v>
      </c>
      <c r="I24" s="8">
        <f t="shared" si="0"/>
        <v>44958</v>
      </c>
      <c r="J24" s="8">
        <f t="shared" si="0"/>
        <v>44961</v>
      </c>
      <c r="K24" s="8">
        <f t="shared" si="0"/>
        <v>44964</v>
      </c>
      <c r="L24" s="8">
        <f t="shared" si="0"/>
        <v>44967</v>
      </c>
      <c r="M24" s="8">
        <f t="shared" si="0"/>
        <v>44971</v>
      </c>
      <c r="N24" s="8">
        <f t="shared" si="0"/>
        <v>44975</v>
      </c>
      <c r="O24" s="8">
        <f t="shared" si="0"/>
        <v>44981</v>
      </c>
      <c r="P24" s="8">
        <f t="shared" si="0"/>
        <v>44986</v>
      </c>
      <c r="Q24" s="8">
        <f t="shared" si="0"/>
        <v>44989</v>
      </c>
      <c r="R24" s="8">
        <f t="shared" si="0"/>
        <v>44994</v>
      </c>
      <c r="S24" s="8">
        <f t="shared" si="0"/>
        <v>44996</v>
      </c>
      <c r="T24" s="8">
        <f t="shared" si="0"/>
        <v>44998</v>
      </c>
      <c r="U24" s="8">
        <f t="shared" si="0"/>
        <v>45003</v>
      </c>
      <c r="V24" s="8">
        <f t="shared" si="0"/>
        <v>45005</v>
      </c>
      <c r="W24" s="8">
        <f t="shared" si="0"/>
        <v>45010</v>
      </c>
      <c r="X24" s="8">
        <f t="shared" si="0"/>
        <v>45012</v>
      </c>
      <c r="Y24" s="8">
        <f t="shared" si="0"/>
        <v>45015</v>
      </c>
    </row>
    <row r="25" spans="1:25" ht="20.25" customHeight="1">
      <c r="A25" s="7"/>
      <c r="B25" s="8">
        <f t="shared" ref="B25:Y25" si="1">B6</f>
        <v>44939</v>
      </c>
      <c r="C25" s="8">
        <f t="shared" si="1"/>
        <v>44941</v>
      </c>
      <c r="D25" s="8">
        <f t="shared" si="1"/>
        <v>44946</v>
      </c>
      <c r="E25" s="8">
        <f t="shared" si="1"/>
        <v>44948</v>
      </c>
      <c r="F25" s="8">
        <f t="shared" si="1"/>
        <v>44953</v>
      </c>
      <c r="G25" s="8">
        <f t="shared" si="1"/>
        <v>44955</v>
      </c>
      <c r="H25" s="8">
        <f t="shared" si="1"/>
        <v>44957</v>
      </c>
      <c r="I25" s="8">
        <f t="shared" si="1"/>
        <v>44960</v>
      </c>
      <c r="J25" s="8">
        <f t="shared" si="1"/>
        <v>44963</v>
      </c>
      <c r="K25" s="8">
        <f t="shared" si="1"/>
        <v>44966</v>
      </c>
      <c r="L25" s="8">
        <f t="shared" si="1"/>
        <v>44970</v>
      </c>
      <c r="M25" s="8">
        <f t="shared" si="1"/>
        <v>44974</v>
      </c>
      <c r="N25" s="8">
        <f t="shared" si="1"/>
        <v>44980</v>
      </c>
      <c r="O25" s="8">
        <f t="shared" si="1"/>
        <v>44985</v>
      </c>
      <c r="P25" s="8">
        <f t="shared" si="1"/>
        <v>44988</v>
      </c>
      <c r="Q25" s="8">
        <f t="shared" si="1"/>
        <v>44993</v>
      </c>
      <c r="R25" s="8">
        <f t="shared" si="1"/>
        <v>44995</v>
      </c>
      <c r="S25" s="8">
        <f t="shared" si="1"/>
        <v>44997</v>
      </c>
      <c r="T25" s="8">
        <f t="shared" si="1"/>
        <v>45002</v>
      </c>
      <c r="U25" s="8">
        <f t="shared" si="1"/>
        <v>45004</v>
      </c>
      <c r="V25" s="8">
        <f t="shared" si="1"/>
        <v>45009</v>
      </c>
      <c r="W25" s="8">
        <f t="shared" si="1"/>
        <v>45011</v>
      </c>
      <c r="X25" s="8">
        <f t="shared" si="1"/>
        <v>45014</v>
      </c>
      <c r="Y25" s="8">
        <f t="shared" si="1"/>
        <v>45016</v>
      </c>
    </row>
    <row r="26" spans="1:25">
      <c r="A26" s="10" t="s">
        <v>4</v>
      </c>
    </row>
    <row r="27" spans="1:25">
      <c r="A27" s="10">
        <v>1</v>
      </c>
      <c r="B27" s="12">
        <f t="shared" ref="B27:Y27" si="2">ROUND(B8*0.87,)+25</f>
        <v>7503</v>
      </c>
      <c r="C27" s="12">
        <f t="shared" si="2"/>
        <v>9382</v>
      </c>
      <c r="D27" s="12">
        <f t="shared" si="2"/>
        <v>8129</v>
      </c>
      <c r="E27" s="12">
        <f t="shared" si="2"/>
        <v>9382</v>
      </c>
      <c r="F27" s="12">
        <f t="shared" si="2"/>
        <v>8129</v>
      </c>
      <c r="G27" s="12">
        <f t="shared" si="2"/>
        <v>9382</v>
      </c>
      <c r="H27" s="12">
        <f t="shared" si="2"/>
        <v>8129</v>
      </c>
      <c r="I27" s="12">
        <f t="shared" si="2"/>
        <v>8129</v>
      </c>
      <c r="J27" s="12">
        <f t="shared" si="2"/>
        <v>9382</v>
      </c>
      <c r="K27" s="12">
        <f t="shared" si="2"/>
        <v>8129</v>
      </c>
      <c r="L27" s="12">
        <f t="shared" si="2"/>
        <v>9382</v>
      </c>
      <c r="M27" s="12">
        <f t="shared" si="2"/>
        <v>10635</v>
      </c>
      <c r="N27" s="12">
        <f t="shared" si="2"/>
        <v>11887</v>
      </c>
      <c r="O27" s="12">
        <f t="shared" si="2"/>
        <v>9382</v>
      </c>
      <c r="P27" s="12">
        <f t="shared" si="2"/>
        <v>7503</v>
      </c>
      <c r="Q27" s="12">
        <f t="shared" si="2"/>
        <v>8129</v>
      </c>
      <c r="R27" s="12">
        <f t="shared" si="2"/>
        <v>6720</v>
      </c>
      <c r="S27" s="12">
        <f t="shared" si="2"/>
        <v>6485</v>
      </c>
      <c r="T27" s="12">
        <f t="shared" si="2"/>
        <v>5702</v>
      </c>
      <c r="U27" s="12">
        <f t="shared" si="2"/>
        <v>6485</v>
      </c>
      <c r="V27" s="12">
        <f t="shared" si="2"/>
        <v>5702</v>
      </c>
      <c r="W27" s="12">
        <f t="shared" si="2"/>
        <v>6485</v>
      </c>
      <c r="X27" s="12">
        <f t="shared" si="2"/>
        <v>5702</v>
      </c>
      <c r="Y27" s="12">
        <f t="shared" si="2"/>
        <v>4919</v>
      </c>
    </row>
    <row r="28" spans="1:25">
      <c r="A28" s="10">
        <v>2</v>
      </c>
      <c r="B28" s="12">
        <f t="shared" ref="B28:Y28" si="3">ROUND(B9*0.87,)+25</f>
        <v>8207</v>
      </c>
      <c r="C28" s="12">
        <f t="shared" si="3"/>
        <v>10087</v>
      </c>
      <c r="D28" s="12">
        <f t="shared" si="3"/>
        <v>8834</v>
      </c>
      <c r="E28" s="12">
        <f t="shared" si="3"/>
        <v>10087</v>
      </c>
      <c r="F28" s="12">
        <f t="shared" si="3"/>
        <v>8834</v>
      </c>
      <c r="G28" s="12">
        <f t="shared" si="3"/>
        <v>10087</v>
      </c>
      <c r="H28" s="12">
        <f t="shared" si="3"/>
        <v>8834</v>
      </c>
      <c r="I28" s="12">
        <f t="shared" si="3"/>
        <v>8834</v>
      </c>
      <c r="J28" s="12">
        <f t="shared" si="3"/>
        <v>10087</v>
      </c>
      <c r="K28" s="12">
        <f t="shared" si="3"/>
        <v>8834</v>
      </c>
      <c r="L28" s="12">
        <f t="shared" si="3"/>
        <v>10087</v>
      </c>
      <c r="M28" s="12">
        <f t="shared" si="3"/>
        <v>11339</v>
      </c>
      <c r="N28" s="12">
        <f t="shared" si="3"/>
        <v>12592</v>
      </c>
      <c r="O28" s="12">
        <f t="shared" si="3"/>
        <v>10087</v>
      </c>
      <c r="P28" s="12">
        <f t="shared" si="3"/>
        <v>8207</v>
      </c>
      <c r="Q28" s="12">
        <f t="shared" si="3"/>
        <v>8834</v>
      </c>
      <c r="R28" s="12">
        <f t="shared" si="3"/>
        <v>7424</v>
      </c>
      <c r="S28" s="12">
        <f t="shared" si="3"/>
        <v>7189</v>
      </c>
      <c r="T28" s="12">
        <f t="shared" si="3"/>
        <v>6406</v>
      </c>
      <c r="U28" s="12">
        <f t="shared" si="3"/>
        <v>7189</v>
      </c>
      <c r="V28" s="12">
        <f t="shared" si="3"/>
        <v>6406</v>
      </c>
      <c r="W28" s="12">
        <f t="shared" si="3"/>
        <v>7189</v>
      </c>
      <c r="X28" s="12">
        <f t="shared" si="3"/>
        <v>6406</v>
      </c>
      <c r="Y28" s="12">
        <f t="shared" si="3"/>
        <v>5623</v>
      </c>
    </row>
    <row r="29" spans="1:25">
      <c r="A29" s="10" t="s">
        <v>5</v>
      </c>
      <c r="B29" s="12"/>
      <c r="C29" s="12"/>
      <c r="D29" s="12"/>
      <c r="E29" s="12"/>
      <c r="F29" s="12"/>
      <c r="G29" s="12"/>
      <c r="H29" s="12"/>
      <c r="I29" s="12"/>
      <c r="J29" s="12"/>
      <c r="K29" s="12"/>
      <c r="L29" s="12"/>
      <c r="M29" s="12"/>
      <c r="N29" s="12"/>
      <c r="O29" s="12"/>
      <c r="P29" s="12"/>
      <c r="Q29" s="12"/>
      <c r="R29" s="12"/>
      <c r="S29" s="12"/>
      <c r="T29" s="12"/>
      <c r="U29" s="12"/>
      <c r="V29" s="12"/>
      <c r="W29" s="12"/>
      <c r="X29" s="12"/>
      <c r="Y29" s="12"/>
    </row>
    <row r="30" spans="1:25">
      <c r="A30" s="10">
        <v>1</v>
      </c>
      <c r="B30" s="12">
        <f t="shared" ref="B30:Y30" si="4">ROUND(B11*0.87,)+25</f>
        <v>8051</v>
      </c>
      <c r="C30" s="12">
        <f t="shared" si="4"/>
        <v>9930</v>
      </c>
      <c r="D30" s="12">
        <f t="shared" si="4"/>
        <v>8677</v>
      </c>
      <c r="E30" s="12">
        <f t="shared" si="4"/>
        <v>9930</v>
      </c>
      <c r="F30" s="12">
        <f t="shared" si="4"/>
        <v>8677</v>
      </c>
      <c r="G30" s="12">
        <f t="shared" si="4"/>
        <v>9930</v>
      </c>
      <c r="H30" s="12">
        <f t="shared" si="4"/>
        <v>8677</v>
      </c>
      <c r="I30" s="12">
        <f t="shared" si="4"/>
        <v>8677</v>
      </c>
      <c r="J30" s="12">
        <f t="shared" si="4"/>
        <v>9930</v>
      </c>
      <c r="K30" s="12">
        <f t="shared" si="4"/>
        <v>8677</v>
      </c>
      <c r="L30" s="12">
        <f t="shared" si="4"/>
        <v>9930</v>
      </c>
      <c r="M30" s="12">
        <f t="shared" si="4"/>
        <v>11183</v>
      </c>
      <c r="N30" s="12">
        <f t="shared" si="4"/>
        <v>12436</v>
      </c>
      <c r="O30" s="12">
        <f t="shared" si="4"/>
        <v>9930</v>
      </c>
      <c r="P30" s="12">
        <f t="shared" si="4"/>
        <v>8051</v>
      </c>
      <c r="Q30" s="12">
        <f t="shared" si="4"/>
        <v>8677</v>
      </c>
      <c r="R30" s="12">
        <f t="shared" si="4"/>
        <v>7268</v>
      </c>
      <c r="S30" s="12">
        <f t="shared" si="4"/>
        <v>7033</v>
      </c>
      <c r="T30" s="12">
        <f t="shared" si="4"/>
        <v>6250</v>
      </c>
      <c r="U30" s="12">
        <f t="shared" si="4"/>
        <v>7033</v>
      </c>
      <c r="V30" s="12">
        <f t="shared" si="4"/>
        <v>6250</v>
      </c>
      <c r="W30" s="12">
        <f t="shared" si="4"/>
        <v>7033</v>
      </c>
      <c r="X30" s="12">
        <f t="shared" si="4"/>
        <v>6250</v>
      </c>
      <c r="Y30" s="12">
        <f t="shared" si="4"/>
        <v>5467</v>
      </c>
    </row>
    <row r="31" spans="1:25">
      <c r="A31" s="10">
        <v>2</v>
      </c>
      <c r="B31" s="12">
        <f t="shared" ref="B31:Y31" si="5">ROUND(B12*0.87,)+25</f>
        <v>8755</v>
      </c>
      <c r="C31" s="12">
        <f t="shared" si="5"/>
        <v>10635</v>
      </c>
      <c r="D31" s="12">
        <f t="shared" si="5"/>
        <v>9382</v>
      </c>
      <c r="E31" s="12">
        <f t="shared" si="5"/>
        <v>10635</v>
      </c>
      <c r="F31" s="12">
        <f t="shared" si="5"/>
        <v>9382</v>
      </c>
      <c r="G31" s="12">
        <f t="shared" si="5"/>
        <v>10635</v>
      </c>
      <c r="H31" s="12">
        <f t="shared" si="5"/>
        <v>9382</v>
      </c>
      <c r="I31" s="12">
        <f t="shared" si="5"/>
        <v>9382</v>
      </c>
      <c r="J31" s="12">
        <f t="shared" si="5"/>
        <v>10635</v>
      </c>
      <c r="K31" s="12">
        <f t="shared" si="5"/>
        <v>9382</v>
      </c>
      <c r="L31" s="12">
        <f t="shared" si="5"/>
        <v>10635</v>
      </c>
      <c r="M31" s="12">
        <f t="shared" si="5"/>
        <v>11887</v>
      </c>
      <c r="N31" s="12">
        <f t="shared" si="5"/>
        <v>13140</v>
      </c>
      <c r="O31" s="12">
        <f t="shared" si="5"/>
        <v>10635</v>
      </c>
      <c r="P31" s="12">
        <f t="shared" si="5"/>
        <v>8755</v>
      </c>
      <c r="Q31" s="12">
        <f t="shared" si="5"/>
        <v>9382</v>
      </c>
      <c r="R31" s="12">
        <f t="shared" si="5"/>
        <v>7972</v>
      </c>
      <c r="S31" s="12">
        <f t="shared" si="5"/>
        <v>7738</v>
      </c>
      <c r="T31" s="12">
        <f t="shared" si="5"/>
        <v>6955</v>
      </c>
      <c r="U31" s="12">
        <f t="shared" si="5"/>
        <v>7738</v>
      </c>
      <c r="V31" s="12">
        <f t="shared" si="5"/>
        <v>6955</v>
      </c>
      <c r="W31" s="12">
        <f t="shared" si="5"/>
        <v>7738</v>
      </c>
      <c r="X31" s="12">
        <f t="shared" si="5"/>
        <v>6955</v>
      </c>
      <c r="Y31" s="12">
        <f t="shared" si="5"/>
        <v>6172</v>
      </c>
    </row>
    <row r="32" spans="1:25">
      <c r="A32" s="14" t="s">
        <v>7</v>
      </c>
      <c r="B32" s="12"/>
      <c r="C32" s="12"/>
      <c r="D32" s="12"/>
      <c r="E32" s="12"/>
      <c r="F32" s="12"/>
      <c r="G32" s="12"/>
      <c r="H32" s="12"/>
      <c r="I32" s="12"/>
      <c r="J32" s="12"/>
      <c r="K32" s="12"/>
      <c r="L32" s="12"/>
      <c r="M32" s="12"/>
      <c r="N32" s="12"/>
      <c r="O32" s="12"/>
      <c r="P32" s="12"/>
      <c r="Q32" s="12"/>
      <c r="R32" s="12"/>
      <c r="S32" s="12"/>
      <c r="T32" s="12"/>
      <c r="U32" s="12"/>
      <c r="V32" s="12"/>
      <c r="W32" s="12"/>
      <c r="X32" s="12"/>
      <c r="Y32" s="12"/>
    </row>
    <row r="33" spans="1:25">
      <c r="A33" s="10">
        <v>1</v>
      </c>
      <c r="B33" s="12">
        <f t="shared" ref="B33:Y33" si="6">ROUND(B14*0.87,)+25</f>
        <v>8755</v>
      </c>
      <c r="C33" s="12">
        <f t="shared" si="6"/>
        <v>10635</v>
      </c>
      <c r="D33" s="12">
        <f t="shared" si="6"/>
        <v>9382</v>
      </c>
      <c r="E33" s="12">
        <f t="shared" si="6"/>
        <v>10635</v>
      </c>
      <c r="F33" s="12">
        <f t="shared" si="6"/>
        <v>9382</v>
      </c>
      <c r="G33" s="12">
        <f t="shared" si="6"/>
        <v>10635</v>
      </c>
      <c r="H33" s="12">
        <f t="shared" si="6"/>
        <v>9382</v>
      </c>
      <c r="I33" s="12">
        <f t="shared" si="6"/>
        <v>9382</v>
      </c>
      <c r="J33" s="12">
        <f t="shared" si="6"/>
        <v>10635</v>
      </c>
      <c r="K33" s="12">
        <f t="shared" si="6"/>
        <v>9382</v>
      </c>
      <c r="L33" s="12">
        <f t="shared" si="6"/>
        <v>10635</v>
      </c>
      <c r="M33" s="12">
        <f t="shared" si="6"/>
        <v>11887</v>
      </c>
      <c r="N33" s="12">
        <f t="shared" si="6"/>
        <v>13140</v>
      </c>
      <c r="O33" s="12">
        <f t="shared" si="6"/>
        <v>10635</v>
      </c>
      <c r="P33" s="12">
        <f t="shared" si="6"/>
        <v>8755</v>
      </c>
      <c r="Q33" s="12">
        <f t="shared" si="6"/>
        <v>9382</v>
      </c>
      <c r="R33" s="12">
        <f t="shared" si="6"/>
        <v>7972</v>
      </c>
      <c r="S33" s="12">
        <f t="shared" si="6"/>
        <v>7738</v>
      </c>
      <c r="T33" s="12">
        <f t="shared" si="6"/>
        <v>6955</v>
      </c>
      <c r="U33" s="12">
        <f t="shared" si="6"/>
        <v>7738</v>
      </c>
      <c r="V33" s="12">
        <f t="shared" si="6"/>
        <v>6955</v>
      </c>
      <c r="W33" s="12">
        <f t="shared" si="6"/>
        <v>7738</v>
      </c>
      <c r="X33" s="12">
        <f t="shared" si="6"/>
        <v>6955</v>
      </c>
      <c r="Y33" s="12">
        <f t="shared" si="6"/>
        <v>6172</v>
      </c>
    </row>
    <row r="34" spans="1:25">
      <c r="A34" s="10">
        <v>2</v>
      </c>
      <c r="B34" s="12">
        <f t="shared" ref="B34:Y34" si="7">ROUND(B15*0.87,)+25</f>
        <v>9460</v>
      </c>
      <c r="C34" s="12">
        <f t="shared" si="7"/>
        <v>11339</v>
      </c>
      <c r="D34" s="12">
        <f t="shared" si="7"/>
        <v>10087</v>
      </c>
      <c r="E34" s="12">
        <f t="shared" si="7"/>
        <v>11339</v>
      </c>
      <c r="F34" s="12">
        <f t="shared" si="7"/>
        <v>10087</v>
      </c>
      <c r="G34" s="12">
        <f t="shared" si="7"/>
        <v>11339</v>
      </c>
      <c r="H34" s="12">
        <f t="shared" si="7"/>
        <v>10087</v>
      </c>
      <c r="I34" s="12">
        <f t="shared" si="7"/>
        <v>10087</v>
      </c>
      <c r="J34" s="12">
        <f t="shared" si="7"/>
        <v>11339</v>
      </c>
      <c r="K34" s="12">
        <f t="shared" si="7"/>
        <v>10087</v>
      </c>
      <c r="L34" s="12">
        <f t="shared" si="7"/>
        <v>11339</v>
      </c>
      <c r="M34" s="12">
        <f t="shared" si="7"/>
        <v>12592</v>
      </c>
      <c r="N34" s="12">
        <f t="shared" si="7"/>
        <v>13845</v>
      </c>
      <c r="O34" s="12">
        <f t="shared" si="7"/>
        <v>11339</v>
      </c>
      <c r="P34" s="12">
        <f t="shared" si="7"/>
        <v>9460</v>
      </c>
      <c r="Q34" s="12">
        <f t="shared" si="7"/>
        <v>10087</v>
      </c>
      <c r="R34" s="12">
        <f t="shared" si="7"/>
        <v>8677</v>
      </c>
      <c r="S34" s="12">
        <f t="shared" si="7"/>
        <v>8442</v>
      </c>
      <c r="T34" s="12">
        <f t="shared" si="7"/>
        <v>7659</v>
      </c>
      <c r="U34" s="12">
        <f t="shared" si="7"/>
        <v>8442</v>
      </c>
      <c r="V34" s="12">
        <f t="shared" si="7"/>
        <v>7659</v>
      </c>
      <c r="W34" s="12">
        <f t="shared" si="7"/>
        <v>8442</v>
      </c>
      <c r="X34" s="12">
        <f t="shared" si="7"/>
        <v>7659</v>
      </c>
      <c r="Y34" s="12">
        <f t="shared" si="7"/>
        <v>6876</v>
      </c>
    </row>
    <row r="35" spans="1:25">
      <c r="A35" s="15" t="s">
        <v>66</v>
      </c>
      <c r="B35" s="12"/>
      <c r="C35" s="12"/>
      <c r="D35" s="12"/>
      <c r="E35" s="12"/>
      <c r="F35" s="12"/>
      <c r="G35" s="12"/>
      <c r="H35" s="12"/>
      <c r="I35" s="12"/>
      <c r="J35" s="12"/>
      <c r="K35" s="12"/>
      <c r="L35" s="12"/>
      <c r="M35" s="12"/>
      <c r="N35" s="12"/>
      <c r="O35" s="12"/>
      <c r="P35" s="12"/>
      <c r="Q35" s="12"/>
      <c r="R35" s="12"/>
      <c r="S35" s="12"/>
      <c r="T35" s="12"/>
      <c r="U35" s="12"/>
      <c r="V35" s="12"/>
      <c r="W35" s="12"/>
      <c r="X35" s="12"/>
      <c r="Y35" s="12"/>
    </row>
    <row r="36" spans="1:25">
      <c r="A36" s="10">
        <v>1</v>
      </c>
      <c r="B36" s="12">
        <f t="shared" ref="B36:Y36" si="8">ROUND(B17*0.87,)+25</f>
        <v>10243</v>
      </c>
      <c r="C36" s="12">
        <f t="shared" si="8"/>
        <v>12122</v>
      </c>
      <c r="D36" s="12">
        <f t="shared" si="8"/>
        <v>10870</v>
      </c>
      <c r="E36" s="12">
        <f t="shared" si="8"/>
        <v>12122</v>
      </c>
      <c r="F36" s="12">
        <f t="shared" si="8"/>
        <v>10870</v>
      </c>
      <c r="G36" s="12">
        <f t="shared" si="8"/>
        <v>12122</v>
      </c>
      <c r="H36" s="12">
        <f t="shared" si="8"/>
        <v>10870</v>
      </c>
      <c r="I36" s="12">
        <f t="shared" si="8"/>
        <v>10870</v>
      </c>
      <c r="J36" s="12">
        <f t="shared" si="8"/>
        <v>12122</v>
      </c>
      <c r="K36" s="12">
        <f t="shared" si="8"/>
        <v>10870</v>
      </c>
      <c r="L36" s="12">
        <f t="shared" si="8"/>
        <v>12122</v>
      </c>
      <c r="M36" s="12">
        <f t="shared" si="8"/>
        <v>13375</v>
      </c>
      <c r="N36" s="12">
        <f t="shared" si="8"/>
        <v>14628</v>
      </c>
      <c r="O36" s="12">
        <f t="shared" si="8"/>
        <v>12122</v>
      </c>
      <c r="P36" s="12">
        <f t="shared" si="8"/>
        <v>10243</v>
      </c>
      <c r="Q36" s="12">
        <f t="shared" si="8"/>
        <v>10870</v>
      </c>
      <c r="R36" s="12">
        <f t="shared" si="8"/>
        <v>9460</v>
      </c>
      <c r="S36" s="12">
        <f t="shared" si="8"/>
        <v>9225</v>
      </c>
      <c r="T36" s="12">
        <f t="shared" si="8"/>
        <v>8442</v>
      </c>
      <c r="U36" s="12">
        <f t="shared" si="8"/>
        <v>9225</v>
      </c>
      <c r="V36" s="12">
        <f t="shared" si="8"/>
        <v>8442</v>
      </c>
      <c r="W36" s="12">
        <f t="shared" si="8"/>
        <v>9225</v>
      </c>
      <c r="X36" s="12">
        <f t="shared" si="8"/>
        <v>8442</v>
      </c>
      <c r="Y36" s="12">
        <f t="shared" si="8"/>
        <v>7659</v>
      </c>
    </row>
    <row r="37" spans="1:25">
      <c r="A37" s="10">
        <v>2</v>
      </c>
      <c r="B37" s="12">
        <f t="shared" ref="B37:Y37" si="9">ROUND(B18*0.87,)+25</f>
        <v>10948</v>
      </c>
      <c r="C37" s="12">
        <f t="shared" si="9"/>
        <v>12827</v>
      </c>
      <c r="D37" s="12">
        <f t="shared" si="9"/>
        <v>11574</v>
      </c>
      <c r="E37" s="12">
        <f t="shared" si="9"/>
        <v>12827</v>
      </c>
      <c r="F37" s="12">
        <f t="shared" si="9"/>
        <v>11574</v>
      </c>
      <c r="G37" s="12">
        <f t="shared" si="9"/>
        <v>12827</v>
      </c>
      <c r="H37" s="12">
        <f t="shared" si="9"/>
        <v>11574</v>
      </c>
      <c r="I37" s="12">
        <f t="shared" si="9"/>
        <v>11574</v>
      </c>
      <c r="J37" s="12">
        <f t="shared" si="9"/>
        <v>12827</v>
      </c>
      <c r="K37" s="12">
        <f t="shared" si="9"/>
        <v>11574</v>
      </c>
      <c r="L37" s="12">
        <f t="shared" si="9"/>
        <v>12827</v>
      </c>
      <c r="M37" s="12">
        <f t="shared" si="9"/>
        <v>14080</v>
      </c>
      <c r="N37" s="12">
        <f t="shared" si="9"/>
        <v>15333</v>
      </c>
      <c r="O37" s="12">
        <f t="shared" si="9"/>
        <v>12827</v>
      </c>
      <c r="P37" s="12">
        <f t="shared" si="9"/>
        <v>10948</v>
      </c>
      <c r="Q37" s="12">
        <f t="shared" si="9"/>
        <v>11574</v>
      </c>
      <c r="R37" s="12">
        <f t="shared" si="9"/>
        <v>10165</v>
      </c>
      <c r="S37" s="12">
        <f t="shared" si="9"/>
        <v>9930</v>
      </c>
      <c r="T37" s="12">
        <f t="shared" si="9"/>
        <v>9147</v>
      </c>
      <c r="U37" s="12">
        <f t="shared" si="9"/>
        <v>9930</v>
      </c>
      <c r="V37" s="12">
        <f t="shared" si="9"/>
        <v>9147</v>
      </c>
      <c r="W37" s="12">
        <f t="shared" si="9"/>
        <v>9930</v>
      </c>
      <c r="X37" s="12">
        <f t="shared" si="9"/>
        <v>9147</v>
      </c>
      <c r="Y37" s="12">
        <f t="shared" si="9"/>
        <v>8364</v>
      </c>
    </row>
    <row r="38" spans="1:25">
      <c r="A38" s="16" t="s">
        <v>9</v>
      </c>
      <c r="B38" s="12"/>
      <c r="C38" s="12"/>
      <c r="D38" s="12"/>
      <c r="E38" s="12"/>
      <c r="F38" s="12"/>
      <c r="G38" s="12"/>
      <c r="H38" s="12"/>
      <c r="I38" s="12"/>
      <c r="J38" s="12"/>
      <c r="K38" s="12"/>
      <c r="L38" s="12"/>
      <c r="M38" s="12"/>
      <c r="N38" s="12"/>
      <c r="O38" s="12"/>
      <c r="P38" s="12"/>
      <c r="Q38" s="12"/>
      <c r="R38" s="12"/>
      <c r="S38" s="12"/>
      <c r="T38" s="12"/>
      <c r="U38" s="12"/>
      <c r="V38" s="12"/>
      <c r="W38" s="12"/>
      <c r="X38" s="12"/>
      <c r="Y38" s="12"/>
    </row>
    <row r="39" spans="1:25">
      <c r="A39" s="17" t="s">
        <v>10</v>
      </c>
      <c r="B39" s="31">
        <f t="shared" ref="B39:Y39" si="10">ROUND(B20*0.87,)+25</f>
        <v>58398</v>
      </c>
      <c r="C39" s="31">
        <f t="shared" si="10"/>
        <v>60277</v>
      </c>
      <c r="D39" s="31">
        <f t="shared" si="10"/>
        <v>59024</v>
      </c>
      <c r="E39" s="31">
        <f t="shared" si="10"/>
        <v>60277</v>
      </c>
      <c r="F39" s="31">
        <f t="shared" si="10"/>
        <v>59024</v>
      </c>
      <c r="G39" s="31">
        <f t="shared" si="10"/>
        <v>60277</v>
      </c>
      <c r="H39" s="31">
        <f t="shared" si="10"/>
        <v>59024</v>
      </c>
      <c r="I39" s="31">
        <f t="shared" si="10"/>
        <v>59024</v>
      </c>
      <c r="J39" s="31">
        <f t="shared" si="10"/>
        <v>60277</v>
      </c>
      <c r="K39" s="31">
        <f t="shared" si="10"/>
        <v>59024</v>
      </c>
      <c r="L39" s="31">
        <f t="shared" si="10"/>
        <v>60277</v>
      </c>
      <c r="M39" s="31">
        <f t="shared" si="10"/>
        <v>61530</v>
      </c>
      <c r="N39" s="31">
        <f t="shared" si="10"/>
        <v>62782</v>
      </c>
      <c r="O39" s="31">
        <f t="shared" si="10"/>
        <v>60277</v>
      </c>
      <c r="P39" s="31">
        <f t="shared" si="10"/>
        <v>58398</v>
      </c>
      <c r="Q39" s="31">
        <f t="shared" si="10"/>
        <v>59024</v>
      </c>
      <c r="R39" s="31">
        <f t="shared" si="10"/>
        <v>57615</v>
      </c>
      <c r="S39" s="31">
        <f t="shared" si="10"/>
        <v>57380</v>
      </c>
      <c r="T39" s="31">
        <f t="shared" si="10"/>
        <v>56597</v>
      </c>
      <c r="U39" s="31">
        <f t="shared" si="10"/>
        <v>57380</v>
      </c>
      <c r="V39" s="31">
        <f t="shared" si="10"/>
        <v>56597</v>
      </c>
      <c r="W39" s="31">
        <f t="shared" si="10"/>
        <v>57380</v>
      </c>
      <c r="X39" s="31">
        <f t="shared" si="10"/>
        <v>56597</v>
      </c>
      <c r="Y39" s="31">
        <f t="shared" si="10"/>
        <v>55814</v>
      </c>
    </row>
    <row r="40" spans="1:25" hidden="1">
      <c r="A40" s="16" t="s">
        <v>11</v>
      </c>
      <c r="B40" s="12"/>
      <c r="C40" s="12"/>
      <c r="D40" s="12"/>
      <c r="E40" s="12"/>
      <c r="F40" s="12"/>
      <c r="G40" s="12"/>
      <c r="H40" s="12"/>
      <c r="I40" s="12"/>
      <c r="J40" s="12"/>
      <c r="K40" s="12"/>
      <c r="L40" s="12"/>
      <c r="M40" s="12"/>
      <c r="N40" s="12"/>
      <c r="O40" s="12"/>
      <c r="P40" s="12"/>
      <c r="Q40" s="12"/>
      <c r="R40" s="12"/>
      <c r="S40" s="12"/>
      <c r="T40" s="12"/>
      <c r="U40" s="12"/>
      <c r="V40" s="12"/>
      <c r="W40" s="12"/>
      <c r="X40" s="12"/>
      <c r="Y40" s="12"/>
    </row>
    <row r="41" spans="1:25" hidden="1">
      <c r="A41" s="17" t="s">
        <v>12</v>
      </c>
      <c r="B41" s="12" t="e">
        <f t="shared" ref="B41:Y41" si="11">ROUNDUP(B22*0.87,)</f>
        <v>#REF!</v>
      </c>
      <c r="C41" s="12" t="e">
        <f t="shared" si="11"/>
        <v>#REF!</v>
      </c>
      <c r="D41" s="12" t="e">
        <f t="shared" si="11"/>
        <v>#REF!</v>
      </c>
      <c r="E41" s="12">
        <f t="shared" si="11"/>
        <v>0</v>
      </c>
      <c r="F41" s="12">
        <f t="shared" si="11"/>
        <v>54380</v>
      </c>
      <c r="G41" s="12">
        <f t="shared" si="11"/>
        <v>52227</v>
      </c>
      <c r="H41" s="12">
        <f t="shared" si="11"/>
        <v>52227</v>
      </c>
      <c r="I41" s="12">
        <f t="shared" si="11"/>
        <v>52227</v>
      </c>
      <c r="J41" s="12">
        <f t="shared" si="11"/>
        <v>52227</v>
      </c>
      <c r="K41" s="12">
        <f t="shared" si="11"/>
        <v>52227</v>
      </c>
      <c r="L41" s="12">
        <f t="shared" si="11"/>
        <v>52227</v>
      </c>
      <c r="M41" s="12">
        <f t="shared" si="11"/>
        <v>52227</v>
      </c>
      <c r="N41" s="12">
        <f t="shared" si="11"/>
        <v>52227</v>
      </c>
      <c r="O41" s="12">
        <f t="shared" si="11"/>
        <v>52227</v>
      </c>
      <c r="P41" s="12">
        <f t="shared" si="11"/>
        <v>52227</v>
      </c>
      <c r="Q41" s="12">
        <f t="shared" si="11"/>
        <v>52227</v>
      </c>
      <c r="R41" s="12">
        <f t="shared" si="11"/>
        <v>52227</v>
      </c>
      <c r="S41" s="12">
        <f t="shared" si="11"/>
        <v>52227</v>
      </c>
      <c r="T41" s="12">
        <f t="shared" si="11"/>
        <v>52227</v>
      </c>
      <c r="U41" s="12">
        <f t="shared" si="11"/>
        <v>52227</v>
      </c>
      <c r="V41" s="12">
        <f t="shared" si="11"/>
        <v>50034</v>
      </c>
      <c r="W41" s="12">
        <f t="shared" si="11"/>
        <v>50034</v>
      </c>
      <c r="X41" s="12">
        <f t="shared" si="11"/>
        <v>50034</v>
      </c>
      <c r="Y41" s="12">
        <f t="shared" si="11"/>
        <v>50034</v>
      </c>
    </row>
    <row r="42" spans="1:25" ht="11.45" customHeight="1">
      <c r="A42" s="36" t="s">
        <v>26</v>
      </c>
    </row>
    <row r="43" spans="1:25" ht="12" customHeight="1"/>
    <row r="44" spans="1:25" ht="9.6" customHeight="1"/>
    <row r="45" spans="1:25" ht="11.45" customHeight="1">
      <c r="A45" s="4" t="s">
        <v>13</v>
      </c>
    </row>
    <row r="46" spans="1:25" ht="11.45" customHeight="1">
      <c r="A46" s="19" t="s">
        <v>14</v>
      </c>
    </row>
    <row r="47" spans="1:25" ht="11.45" customHeight="1">
      <c r="A47" s="19" t="s">
        <v>15</v>
      </c>
    </row>
    <row r="48" spans="1:25" ht="11.45" customHeight="1">
      <c r="A48" s="19" t="s">
        <v>16</v>
      </c>
    </row>
    <row r="49" spans="1:1" ht="11.45" customHeight="1">
      <c r="A49" s="161" t="s">
        <v>147</v>
      </c>
    </row>
    <row r="50" spans="1:1" ht="11.45" customHeight="1"/>
    <row r="51" spans="1:1">
      <c r="A51" s="21" t="s">
        <v>27</v>
      </c>
    </row>
    <row r="52" spans="1:1">
      <c r="A52" s="22" t="s">
        <v>28</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C59"/>
  <sheetViews>
    <sheetView zoomScale="110" zoomScaleNormal="110" workbookViewId="0">
      <selection activeCell="B5" sqref="B5"/>
    </sheetView>
  </sheetViews>
  <sheetFormatPr defaultColWidth="9.140625" defaultRowHeight="12"/>
  <cols>
    <col min="1" max="1" width="82" style="2" customWidth="1"/>
    <col min="2"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ROUNDUP('C завтраками| Bed and breakfast'!#REF!*0.85,)</f>
        <v>#REF!</v>
      </c>
      <c r="C8" s="12" t="e">
        <f>ROUNDUP('C завтраками| Bed and breakfast'!#REF!*0.85,)</f>
        <v>#REF!</v>
      </c>
    </row>
    <row r="9" spans="1:3">
      <c r="A9" s="10">
        <v>2</v>
      </c>
      <c r="B9" s="12" t="e">
        <f>ROUNDUP('C завтраками| Bed and breakfast'!#REF!*0.85,)</f>
        <v>#REF!</v>
      </c>
      <c r="C9" s="12" t="e">
        <f>ROUNDUP('C завтраками| Bed and breakfast'!#REF!*0.85,)</f>
        <v>#REF!</v>
      </c>
    </row>
    <row r="10" spans="1:3">
      <c r="A10" s="10" t="s">
        <v>5</v>
      </c>
      <c r="B10" s="12"/>
      <c r="C10" s="12"/>
    </row>
    <row r="11" spans="1:3">
      <c r="A11" s="10">
        <v>1</v>
      </c>
      <c r="B11" s="12" t="e">
        <f>ROUNDUP('C завтраками| Bed and breakfast'!#REF!*0.85,)</f>
        <v>#REF!</v>
      </c>
      <c r="C11" s="12" t="e">
        <f>ROUNDUP('C завтраками| Bed and breakfast'!#REF!*0.85,)</f>
        <v>#REF!</v>
      </c>
    </row>
    <row r="12" spans="1:3">
      <c r="A12" s="10">
        <v>2</v>
      </c>
      <c r="B12" s="12" t="e">
        <f>ROUNDUP('C завтраками| Bed and breakfast'!#REF!*0.85,)</f>
        <v>#REF!</v>
      </c>
      <c r="C12" s="12" t="e">
        <f>ROUNDUP('C завтраками| Bed and breakfast'!#REF!*0.85,)</f>
        <v>#REF!</v>
      </c>
    </row>
    <row r="13" spans="1:3">
      <c r="A13" s="14" t="s">
        <v>7</v>
      </c>
      <c r="B13" s="12"/>
      <c r="C13" s="12"/>
    </row>
    <row r="14" spans="1:3">
      <c r="A14" s="10">
        <v>1</v>
      </c>
      <c r="B14" s="12" t="e">
        <f>ROUNDUP('C завтраками| Bed and breakfast'!#REF!*0.85,)</f>
        <v>#REF!</v>
      </c>
      <c r="C14" s="12" t="e">
        <f>ROUNDUP('C завтраками| Bed and breakfast'!#REF!*0.85,)</f>
        <v>#REF!</v>
      </c>
    </row>
    <row r="15" spans="1:3">
      <c r="A15" s="10">
        <v>2</v>
      </c>
      <c r="B15" s="12" t="e">
        <f>ROUNDUP('C завтраками| Bed and breakfast'!#REF!*0.85,)</f>
        <v>#REF!</v>
      </c>
      <c r="C15" s="12" t="e">
        <f>ROUNDUP('C завтраками| Bed and breakfast'!#REF!*0.85,)</f>
        <v>#REF!</v>
      </c>
    </row>
    <row r="16" spans="1:3">
      <c r="A16" s="15" t="s">
        <v>66</v>
      </c>
      <c r="B16" s="12"/>
      <c r="C16" s="12"/>
    </row>
    <row r="17" spans="1:3">
      <c r="A17" s="10">
        <v>1</v>
      </c>
      <c r="B17" s="12" t="e">
        <f>ROUNDUP('C завтраками| Bed and breakfast'!#REF!*0.85,)</f>
        <v>#REF!</v>
      </c>
      <c r="C17" s="12" t="e">
        <f>ROUNDUP('C завтраками| Bed and breakfast'!#REF!*0.85,)</f>
        <v>#REF!</v>
      </c>
    </row>
    <row r="18" spans="1:3">
      <c r="A18" s="10">
        <v>2</v>
      </c>
      <c r="B18" s="12" t="e">
        <f>ROUNDUP('C завтраками| Bed and breakfast'!#REF!*0.85,)</f>
        <v>#REF!</v>
      </c>
      <c r="C18" s="12" t="e">
        <f>ROUNDUP('C завтраками| Bed and breakfast'!#REF!*0.85,)</f>
        <v>#REF!</v>
      </c>
    </row>
    <row r="19" spans="1:3">
      <c r="A19" s="16" t="s">
        <v>9</v>
      </c>
      <c r="B19" s="12"/>
      <c r="C19" s="12"/>
    </row>
    <row r="20" spans="1:3">
      <c r="A20" s="17" t="s">
        <v>10</v>
      </c>
      <c r="B20" s="12" t="e">
        <f>ROUNDUP('C завтраками| Bed and breakfast'!#REF!*0.85,)</f>
        <v>#REF!</v>
      </c>
      <c r="C20" s="12" t="e">
        <f>ROUNDUP('C завтраками| Bed and breakfast'!#REF!*0.85,)</f>
        <v>#REF!</v>
      </c>
    </row>
    <row r="21" spans="1:3" hidden="1">
      <c r="A21" s="16" t="s">
        <v>11</v>
      </c>
      <c r="B21" s="12"/>
      <c r="C21" s="12"/>
    </row>
    <row r="22" spans="1:3" hidden="1">
      <c r="A22" s="17" t="s">
        <v>12</v>
      </c>
      <c r="B22" s="12" t="e">
        <f>'C завтраками| Bed and breakfast'!#REF!*0.9</f>
        <v>#REF!</v>
      </c>
      <c r="C22" s="12" t="e">
        <f>'C завтраками| Bed and breakfast'!#REF!*0.9</f>
        <v>#REF!</v>
      </c>
    </row>
    <row r="23" spans="1:3" ht="17.25" customHeight="1">
      <c r="A23" s="27" t="s">
        <v>41</v>
      </c>
      <c r="B23" s="28"/>
      <c r="C23" s="28"/>
    </row>
    <row r="24" spans="1:3">
      <c r="A24" s="7" t="s">
        <v>3</v>
      </c>
      <c r="B24" s="104" t="e">
        <f t="shared" ref="B24:C24" si="0">B5</f>
        <v>#REF!</v>
      </c>
      <c r="C24" s="104" t="e">
        <f t="shared" si="0"/>
        <v>#REF!</v>
      </c>
    </row>
    <row r="25" spans="1:3" ht="20.25" customHeight="1">
      <c r="A25" s="7"/>
      <c r="B25" s="104" t="e">
        <f t="shared" ref="B25:C25" si="1">B6</f>
        <v>#REF!</v>
      </c>
      <c r="C25" s="104" t="e">
        <f t="shared" si="1"/>
        <v>#REF!</v>
      </c>
    </row>
    <row r="26" spans="1:3">
      <c r="A26" s="10" t="s">
        <v>4</v>
      </c>
    </row>
    <row r="27" spans="1:3">
      <c r="A27" s="10">
        <v>1</v>
      </c>
      <c r="B27" s="12" t="e">
        <f t="shared" ref="B27:C27" si="2">ROUNDUP(B8*0.9,)</f>
        <v>#REF!</v>
      </c>
      <c r="C27" s="12" t="e">
        <f t="shared" si="2"/>
        <v>#REF!</v>
      </c>
    </row>
    <row r="28" spans="1:3">
      <c r="A28" s="10">
        <v>2</v>
      </c>
      <c r="B28" s="10" t="e">
        <f t="shared" ref="B28:C28" si="3">ROUNDUP(B9*0.9,)</f>
        <v>#REF!</v>
      </c>
      <c r="C28" s="10" t="e">
        <f t="shared" si="3"/>
        <v>#REF!</v>
      </c>
    </row>
    <row r="29" spans="1:3">
      <c r="A29" s="10" t="s">
        <v>5</v>
      </c>
      <c r="B29" s="10"/>
      <c r="C29" s="10"/>
    </row>
    <row r="30" spans="1:3">
      <c r="A30" s="10">
        <v>1</v>
      </c>
      <c r="B30" s="10" t="e">
        <f t="shared" ref="B30:C30" si="4">ROUNDUP(B11*0.9,)</f>
        <v>#REF!</v>
      </c>
      <c r="C30" s="10" t="e">
        <f t="shared" si="4"/>
        <v>#REF!</v>
      </c>
    </row>
    <row r="31" spans="1:3">
      <c r="A31" s="10">
        <v>2</v>
      </c>
      <c r="B31" s="10" t="e">
        <f t="shared" ref="B31:C31" si="5">ROUNDUP(B12*0.9,)</f>
        <v>#REF!</v>
      </c>
      <c r="C31" s="10" t="e">
        <f t="shared" si="5"/>
        <v>#REF!</v>
      </c>
    </row>
    <row r="32" spans="1:3">
      <c r="A32" s="14" t="s">
        <v>7</v>
      </c>
      <c r="B32" s="10"/>
      <c r="C32" s="10"/>
    </row>
    <row r="33" spans="1:3">
      <c r="A33" s="10">
        <v>1</v>
      </c>
      <c r="B33" s="10" t="e">
        <f t="shared" ref="B33:C33" si="6">ROUNDUP(B14*0.9,)</f>
        <v>#REF!</v>
      </c>
      <c r="C33" s="10" t="e">
        <f t="shared" si="6"/>
        <v>#REF!</v>
      </c>
    </row>
    <row r="34" spans="1:3">
      <c r="A34" s="10">
        <v>2</v>
      </c>
      <c r="B34" s="10" t="e">
        <f t="shared" ref="B34:C34" si="7">ROUNDUP(B15*0.9,)</f>
        <v>#REF!</v>
      </c>
      <c r="C34" s="10" t="e">
        <f t="shared" si="7"/>
        <v>#REF!</v>
      </c>
    </row>
    <row r="35" spans="1:3">
      <c r="A35" s="15" t="s">
        <v>66</v>
      </c>
      <c r="B35" s="10"/>
      <c r="C35" s="10"/>
    </row>
    <row r="36" spans="1:3">
      <c r="A36" s="10">
        <v>1</v>
      </c>
      <c r="B36" s="10" t="e">
        <f t="shared" ref="B36:C36" si="8">ROUNDUP(B17*0.9,)</f>
        <v>#REF!</v>
      </c>
      <c r="C36" s="10" t="e">
        <f t="shared" si="8"/>
        <v>#REF!</v>
      </c>
    </row>
    <row r="37" spans="1:3">
      <c r="A37" s="10">
        <v>2</v>
      </c>
      <c r="B37" s="10" t="e">
        <f t="shared" ref="B37:C37" si="9">ROUNDUP(B18*0.9,)</f>
        <v>#REF!</v>
      </c>
      <c r="C37" s="10" t="e">
        <f t="shared" si="9"/>
        <v>#REF!</v>
      </c>
    </row>
    <row r="38" spans="1:3">
      <c r="A38" s="16" t="s">
        <v>9</v>
      </c>
      <c r="B38" s="10"/>
      <c r="C38" s="10"/>
    </row>
    <row r="39" spans="1:3">
      <c r="A39" s="17" t="s">
        <v>10</v>
      </c>
      <c r="B39" s="10" t="e">
        <f t="shared" ref="B39:C39" si="10">ROUNDUP(B20*0.9,)</f>
        <v>#REF!</v>
      </c>
      <c r="C39" s="10" t="e">
        <f t="shared" si="10"/>
        <v>#REF!</v>
      </c>
    </row>
    <row r="40" spans="1:3" hidden="1">
      <c r="A40" s="16" t="s">
        <v>11</v>
      </c>
    </row>
    <row r="41" spans="1:3" hidden="1">
      <c r="A41" s="17" t="s">
        <v>12</v>
      </c>
      <c r="B41" s="182" t="e">
        <f t="shared" ref="B41:C41" si="11">ROUNDUP(B22*0.9,)</f>
        <v>#REF!</v>
      </c>
      <c r="C41" s="182" t="e">
        <f t="shared" si="11"/>
        <v>#REF!</v>
      </c>
    </row>
    <row r="42" spans="1:3" ht="11.45" customHeight="1">
      <c r="A42" s="111"/>
    </row>
    <row r="43" spans="1:3" ht="12" customHeight="1"/>
    <row r="44" spans="1:3" ht="9.6" customHeight="1"/>
    <row r="45" spans="1:3" ht="11.45" customHeight="1">
      <c r="A45" s="4" t="s">
        <v>13</v>
      </c>
    </row>
    <row r="46" spans="1:3" ht="11.45" customHeight="1">
      <c r="A46" s="19" t="s">
        <v>14</v>
      </c>
    </row>
    <row r="47" spans="1:3" ht="11.45" customHeight="1">
      <c r="A47" s="19" t="s">
        <v>15</v>
      </c>
    </row>
    <row r="48" spans="1:3" ht="11.45" customHeight="1">
      <c r="A48" s="19" t="s">
        <v>16</v>
      </c>
    </row>
    <row r="49" spans="1:1" ht="11.45" customHeight="1">
      <c r="A49" s="20" t="s">
        <v>17</v>
      </c>
    </row>
    <row r="50" spans="1:1" ht="11.45" customHeight="1"/>
    <row r="51" spans="1:1">
      <c r="A51" s="21" t="s">
        <v>27</v>
      </c>
    </row>
    <row r="52" spans="1:1">
      <c r="A52" s="120" t="s">
        <v>162</v>
      </c>
    </row>
    <row r="53" spans="1:1">
      <c r="A53" s="23"/>
    </row>
    <row r="54" spans="1:1">
      <c r="A54" s="24" t="s">
        <v>18</v>
      </c>
    </row>
    <row r="55" spans="1:1" ht="48">
      <c r="A55" s="25" t="s">
        <v>29</v>
      </c>
    </row>
    <row r="57" spans="1:1">
      <c r="A57" s="21" t="s">
        <v>23</v>
      </c>
    </row>
    <row r="58" spans="1:1">
      <c r="A58" s="119" t="s">
        <v>163</v>
      </c>
    </row>
    <row r="59" spans="1:1">
      <c r="A59" s="120"/>
    </row>
  </sheetData>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C59"/>
  <sheetViews>
    <sheetView zoomScale="110" zoomScaleNormal="110" workbookViewId="0">
      <pane xSplit="1" topLeftCell="B1" activePane="topRight" state="frozen"/>
      <selection pane="topRight" activeCell="B1" sqref="B1:C1048576"/>
    </sheetView>
  </sheetViews>
  <sheetFormatPr defaultColWidth="9.140625" defaultRowHeight="12"/>
  <cols>
    <col min="1" max="1" width="78" style="2" customWidth="1"/>
    <col min="2"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ROUNDUP('C завтраками| Bed and breakfast'!#REF!*0.85,)</f>
        <v>#REF!</v>
      </c>
      <c r="C8" s="12" t="e">
        <f>ROUNDUP('C завтраками| Bed and breakfast'!#REF!*0.85,)</f>
        <v>#REF!</v>
      </c>
    </row>
    <row r="9" spans="1:3">
      <c r="A9" s="10">
        <v>2</v>
      </c>
      <c r="B9" s="12" t="e">
        <f>ROUNDUP('C завтраками| Bed and breakfast'!#REF!*0.85,)</f>
        <v>#REF!</v>
      </c>
      <c r="C9" s="12" t="e">
        <f>ROUNDUP('C завтраками| Bed and breakfast'!#REF!*0.85,)</f>
        <v>#REF!</v>
      </c>
    </row>
    <row r="10" spans="1:3">
      <c r="A10" s="10" t="s">
        <v>5</v>
      </c>
      <c r="B10" s="12"/>
      <c r="C10" s="12"/>
    </row>
    <row r="11" spans="1:3">
      <c r="A11" s="10">
        <v>1</v>
      </c>
      <c r="B11" s="12" t="e">
        <f>ROUNDUP('C завтраками| Bed and breakfast'!#REF!*0.85,)</f>
        <v>#REF!</v>
      </c>
      <c r="C11" s="12" t="e">
        <f>ROUNDUP('C завтраками| Bed and breakfast'!#REF!*0.85,)</f>
        <v>#REF!</v>
      </c>
    </row>
    <row r="12" spans="1:3">
      <c r="A12" s="10">
        <v>2</v>
      </c>
      <c r="B12" s="12" t="e">
        <f>ROUNDUP('C завтраками| Bed and breakfast'!#REF!*0.85,)</f>
        <v>#REF!</v>
      </c>
      <c r="C12" s="12" t="e">
        <f>ROUNDUP('C завтраками| Bed and breakfast'!#REF!*0.85,)</f>
        <v>#REF!</v>
      </c>
    </row>
    <row r="13" spans="1:3">
      <c r="A13" s="14" t="s">
        <v>7</v>
      </c>
      <c r="B13" s="12"/>
      <c r="C13" s="12"/>
    </row>
    <row r="14" spans="1:3">
      <c r="A14" s="10">
        <v>1</v>
      </c>
      <c r="B14" s="12" t="e">
        <f>ROUNDUP('C завтраками| Bed and breakfast'!#REF!*0.85,)</f>
        <v>#REF!</v>
      </c>
      <c r="C14" s="12" t="e">
        <f>ROUNDUP('C завтраками| Bed and breakfast'!#REF!*0.85,)</f>
        <v>#REF!</v>
      </c>
    </row>
    <row r="15" spans="1:3">
      <c r="A15" s="10">
        <v>2</v>
      </c>
      <c r="B15" s="12" t="e">
        <f>ROUNDUP('C завтраками| Bed and breakfast'!#REF!*0.85,)</f>
        <v>#REF!</v>
      </c>
      <c r="C15" s="12" t="e">
        <f>ROUNDUP('C завтраками| Bed and breakfast'!#REF!*0.85,)</f>
        <v>#REF!</v>
      </c>
    </row>
    <row r="16" spans="1:3">
      <c r="A16" s="15" t="s">
        <v>66</v>
      </c>
      <c r="B16" s="12"/>
      <c r="C16" s="12"/>
    </row>
    <row r="17" spans="1:3">
      <c r="A17" s="10">
        <v>1</v>
      </c>
      <c r="B17" s="12" t="e">
        <f>ROUNDUP('C завтраками| Bed and breakfast'!#REF!*0.85,)</f>
        <v>#REF!</v>
      </c>
      <c r="C17" s="12" t="e">
        <f>ROUNDUP('C завтраками| Bed and breakfast'!#REF!*0.85,)</f>
        <v>#REF!</v>
      </c>
    </row>
    <row r="18" spans="1:3">
      <c r="A18" s="10">
        <v>2</v>
      </c>
      <c r="B18" s="12" t="e">
        <f>ROUNDUP('C завтраками| Bed and breakfast'!#REF!*0.85,)</f>
        <v>#REF!</v>
      </c>
      <c r="C18" s="12" t="e">
        <f>ROUNDUP('C завтраками| Bed and breakfast'!#REF!*0.85,)</f>
        <v>#REF!</v>
      </c>
    </row>
    <row r="19" spans="1:3">
      <c r="A19" s="16" t="s">
        <v>9</v>
      </c>
      <c r="B19" s="12"/>
      <c r="C19" s="12"/>
    </row>
    <row r="20" spans="1:3">
      <c r="A20" s="17" t="s">
        <v>10</v>
      </c>
      <c r="B20" s="12" t="e">
        <f>ROUNDUP('C завтраками| Bed and breakfast'!#REF!*0.85,)</f>
        <v>#REF!</v>
      </c>
      <c r="C20" s="12" t="e">
        <f>ROUNDUP('C завтраками| Bed and breakfast'!#REF!*0.85,)</f>
        <v>#REF!</v>
      </c>
    </row>
    <row r="21" spans="1:3" hidden="1">
      <c r="A21" s="16" t="s">
        <v>11</v>
      </c>
      <c r="B21" s="12"/>
      <c r="C21" s="12"/>
    </row>
    <row r="22" spans="1:3" hidden="1">
      <c r="A22" s="17" t="s">
        <v>12</v>
      </c>
      <c r="B22" s="12" t="e">
        <f>'C завтраками| Bed and breakfast'!#REF!*0.9</f>
        <v>#REF!</v>
      </c>
      <c r="C22" s="12" t="e">
        <f>'C завтраками| Bed and breakfast'!#REF!*0.9</f>
        <v>#REF!</v>
      </c>
    </row>
    <row r="23" spans="1:3" ht="17.25" customHeight="1">
      <c r="A23" s="27" t="s">
        <v>41</v>
      </c>
      <c r="B23" s="28"/>
      <c r="C23" s="28"/>
    </row>
    <row r="24" spans="1:3">
      <c r="A24" s="7" t="s">
        <v>3</v>
      </c>
      <c r="B24" s="104" t="e">
        <f t="shared" ref="B24:C24" si="0">B5</f>
        <v>#REF!</v>
      </c>
      <c r="C24" s="104" t="e">
        <f t="shared" si="0"/>
        <v>#REF!</v>
      </c>
    </row>
    <row r="25" spans="1:3" ht="20.25" customHeight="1">
      <c r="A25" s="7"/>
      <c r="B25" s="104" t="e">
        <f t="shared" ref="B25:C25" si="1">B6</f>
        <v>#REF!</v>
      </c>
      <c r="C25" s="104" t="e">
        <f t="shared" si="1"/>
        <v>#REF!</v>
      </c>
    </row>
    <row r="26" spans="1:3">
      <c r="A26" s="10" t="s">
        <v>4</v>
      </c>
    </row>
    <row r="27" spans="1:3">
      <c r="A27" s="10">
        <v>1</v>
      </c>
      <c r="B27" s="12" t="e">
        <f t="shared" ref="B27:C27" si="2">ROUNDUP(B8*0.87,)</f>
        <v>#REF!</v>
      </c>
      <c r="C27" s="12" t="e">
        <f t="shared" si="2"/>
        <v>#REF!</v>
      </c>
    </row>
    <row r="28" spans="1:3">
      <c r="A28" s="10">
        <v>2</v>
      </c>
      <c r="B28" s="10" t="e">
        <f t="shared" ref="B28:C28" si="3">ROUNDUP(B9*0.87,)</f>
        <v>#REF!</v>
      </c>
      <c r="C28" s="10" t="e">
        <f t="shared" si="3"/>
        <v>#REF!</v>
      </c>
    </row>
    <row r="29" spans="1:3">
      <c r="A29" s="10" t="s">
        <v>5</v>
      </c>
      <c r="B29" s="10"/>
      <c r="C29" s="10"/>
    </row>
    <row r="30" spans="1:3">
      <c r="A30" s="10">
        <v>1</v>
      </c>
      <c r="B30" s="10" t="e">
        <f t="shared" ref="B30:C30" si="4">ROUNDUP(B11*0.87,)</f>
        <v>#REF!</v>
      </c>
      <c r="C30" s="10" t="e">
        <f t="shared" si="4"/>
        <v>#REF!</v>
      </c>
    </row>
    <row r="31" spans="1:3">
      <c r="A31" s="10">
        <v>2</v>
      </c>
      <c r="B31" s="10" t="e">
        <f t="shared" ref="B31:C31" si="5">ROUNDUP(B12*0.87,)</f>
        <v>#REF!</v>
      </c>
      <c r="C31" s="10" t="e">
        <f t="shared" si="5"/>
        <v>#REF!</v>
      </c>
    </row>
    <row r="32" spans="1:3">
      <c r="A32" s="14" t="s">
        <v>7</v>
      </c>
      <c r="B32" s="10"/>
      <c r="C32" s="10"/>
    </row>
    <row r="33" spans="1:3">
      <c r="A33" s="10">
        <v>1</v>
      </c>
      <c r="B33" s="10" t="e">
        <f t="shared" ref="B33:C33" si="6">ROUNDUP(B14*0.87,)</f>
        <v>#REF!</v>
      </c>
      <c r="C33" s="10" t="e">
        <f t="shared" si="6"/>
        <v>#REF!</v>
      </c>
    </row>
    <row r="34" spans="1:3">
      <c r="A34" s="10">
        <v>2</v>
      </c>
      <c r="B34" s="10" t="e">
        <f t="shared" ref="B34:C34" si="7">ROUNDUP(B15*0.87,)</f>
        <v>#REF!</v>
      </c>
      <c r="C34" s="10" t="e">
        <f t="shared" si="7"/>
        <v>#REF!</v>
      </c>
    </row>
    <row r="35" spans="1:3">
      <c r="A35" s="15" t="s">
        <v>66</v>
      </c>
      <c r="B35" s="10"/>
      <c r="C35" s="10"/>
    </row>
    <row r="36" spans="1:3">
      <c r="A36" s="10">
        <v>1</v>
      </c>
      <c r="B36" s="10" t="e">
        <f t="shared" ref="B36:C36" si="8">ROUNDUP(B17*0.87,)</f>
        <v>#REF!</v>
      </c>
      <c r="C36" s="10" t="e">
        <f t="shared" si="8"/>
        <v>#REF!</v>
      </c>
    </row>
    <row r="37" spans="1:3">
      <c r="A37" s="10">
        <v>2</v>
      </c>
      <c r="B37" s="10" t="e">
        <f t="shared" ref="B37:C37" si="9">ROUNDUP(B18*0.87,)</f>
        <v>#REF!</v>
      </c>
      <c r="C37" s="10" t="e">
        <f t="shared" si="9"/>
        <v>#REF!</v>
      </c>
    </row>
    <row r="38" spans="1:3">
      <c r="A38" s="16" t="s">
        <v>9</v>
      </c>
      <c r="B38" s="10"/>
      <c r="C38" s="10"/>
    </row>
    <row r="39" spans="1:3">
      <c r="A39" s="17" t="s">
        <v>10</v>
      </c>
      <c r="B39" s="10" t="e">
        <f t="shared" ref="B39:C39" si="10">ROUNDUP(B20*0.87,)</f>
        <v>#REF!</v>
      </c>
      <c r="C39" s="10" t="e">
        <f t="shared" si="10"/>
        <v>#REF!</v>
      </c>
    </row>
    <row r="40" spans="1:3" hidden="1">
      <c r="A40" s="16" t="s">
        <v>11</v>
      </c>
      <c r="B40" s="12"/>
      <c r="C40" s="12"/>
    </row>
    <row r="41" spans="1:3" hidden="1">
      <c r="A41" s="17" t="s">
        <v>12</v>
      </c>
      <c r="B41" s="12" t="e">
        <f t="shared" ref="B41:C41" si="11">ROUNDUP(B22*0.87,)</f>
        <v>#REF!</v>
      </c>
      <c r="C41" s="12" t="e">
        <f t="shared" si="11"/>
        <v>#REF!</v>
      </c>
    </row>
    <row r="42" spans="1:3" ht="11.45" customHeight="1">
      <c r="A42" s="111"/>
    </row>
    <row r="43" spans="1:3" ht="12" customHeight="1"/>
    <row r="44" spans="1:3" ht="9.6" customHeight="1"/>
    <row r="45" spans="1:3" ht="11.45" customHeight="1">
      <c r="A45" s="4" t="s">
        <v>13</v>
      </c>
    </row>
    <row r="46" spans="1:3" ht="11.45" customHeight="1">
      <c r="A46" s="19" t="s">
        <v>14</v>
      </c>
    </row>
    <row r="47" spans="1:3" ht="11.45" customHeight="1">
      <c r="A47" s="19" t="s">
        <v>15</v>
      </c>
    </row>
    <row r="48" spans="1:3" ht="11.45" customHeight="1">
      <c r="A48" s="19" t="s">
        <v>16</v>
      </c>
    </row>
    <row r="49" spans="1:1" ht="11.45" customHeight="1">
      <c r="A49" s="20" t="s">
        <v>17</v>
      </c>
    </row>
    <row r="50" spans="1:1" ht="11.45" customHeight="1"/>
    <row r="51" spans="1:1">
      <c r="A51" s="21" t="s">
        <v>27</v>
      </c>
    </row>
    <row r="52" spans="1:1">
      <c r="A52" s="120" t="s">
        <v>162</v>
      </c>
    </row>
    <row r="53" spans="1:1">
      <c r="A53" s="23"/>
    </row>
    <row r="54" spans="1:1">
      <c r="A54" s="24" t="s">
        <v>18</v>
      </c>
    </row>
    <row r="55" spans="1:1" ht="60">
      <c r="A55" s="25" t="s">
        <v>29</v>
      </c>
    </row>
    <row r="57" spans="1:1">
      <c r="A57" s="21" t="s">
        <v>23</v>
      </c>
    </row>
    <row r="58" spans="1:1">
      <c r="A58" s="119" t="s">
        <v>163</v>
      </c>
    </row>
    <row r="59" spans="1:1">
      <c r="A59" s="120"/>
    </row>
  </sheetData>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B55"/>
  <sheetViews>
    <sheetView topLeftCell="A14" zoomScale="110" zoomScaleNormal="110" workbookViewId="0">
      <pane xSplit="1" topLeftCell="B1" activePane="topRight" state="frozen"/>
      <selection pane="topRight" activeCell="B27" sqref="B27"/>
    </sheetView>
  </sheetViews>
  <sheetFormatPr defaultColWidth="9.140625" defaultRowHeight="12"/>
  <cols>
    <col min="1" max="1" width="91.5703125" style="2" customWidth="1"/>
    <col min="2" max="16384" width="9.140625" style="2"/>
  </cols>
  <sheetData>
    <row r="1" spans="1:54" ht="12" customHeight="1">
      <c r="A1" s="3" t="s">
        <v>0</v>
      </c>
    </row>
    <row r="2" spans="1:54" ht="12" customHeight="1">
      <c r="A2" s="4" t="s">
        <v>149</v>
      </c>
    </row>
    <row r="3" spans="1:54" ht="10.35" customHeight="1">
      <c r="A3" s="5"/>
    </row>
    <row r="4" spans="1:54" ht="11.45" customHeight="1">
      <c r="A4" s="6" t="s">
        <v>2</v>
      </c>
    </row>
    <row r="5" spans="1:54" s="1" customFormat="1" ht="33.75" customHeight="1">
      <c r="A5" s="7" t="s">
        <v>3</v>
      </c>
      <c r="B5" s="104">
        <v>44742</v>
      </c>
      <c r="C5" s="104">
        <v>44743</v>
      </c>
      <c r="D5" s="104">
        <v>44753</v>
      </c>
      <c r="E5" s="104">
        <v>44757</v>
      </c>
      <c r="F5" s="104">
        <v>44760</v>
      </c>
      <c r="G5" s="104">
        <v>44764</v>
      </c>
      <c r="H5" s="104">
        <v>44767</v>
      </c>
      <c r="I5" s="104">
        <v>44771</v>
      </c>
      <c r="J5" s="104">
        <v>44774</v>
      </c>
      <c r="K5" s="104">
        <v>44778</v>
      </c>
      <c r="L5" s="104">
        <v>44781</v>
      </c>
      <c r="M5" s="104">
        <v>44785</v>
      </c>
      <c r="N5" s="104">
        <v>44788</v>
      </c>
      <c r="O5" s="104">
        <v>44792</v>
      </c>
      <c r="P5" s="104">
        <v>44795</v>
      </c>
      <c r="Q5" s="104">
        <v>44799</v>
      </c>
      <c r="R5" s="104">
        <v>44802</v>
      </c>
      <c r="S5" s="104">
        <v>44805</v>
      </c>
      <c r="T5" s="104">
        <v>44806</v>
      </c>
      <c r="U5" s="104">
        <v>44809</v>
      </c>
      <c r="V5" s="104">
        <v>44813</v>
      </c>
      <c r="W5" s="104">
        <v>44816</v>
      </c>
      <c r="X5" s="104">
        <v>44820</v>
      </c>
      <c r="Y5" s="104">
        <v>44823</v>
      </c>
      <c r="Z5" s="104">
        <v>44827</v>
      </c>
      <c r="AA5" s="104">
        <v>44831</v>
      </c>
      <c r="AB5" s="104">
        <v>44834</v>
      </c>
      <c r="AC5" s="104">
        <v>44835</v>
      </c>
      <c r="AD5" s="104">
        <v>44837</v>
      </c>
      <c r="AE5" s="104">
        <v>44841</v>
      </c>
      <c r="AF5" s="104">
        <v>44844</v>
      </c>
      <c r="AG5" s="104">
        <v>44848</v>
      </c>
      <c r="AH5" s="104">
        <v>44851</v>
      </c>
      <c r="AI5" s="104">
        <v>44855</v>
      </c>
      <c r="AJ5" s="104">
        <v>44858</v>
      </c>
      <c r="AK5" s="104">
        <v>44862</v>
      </c>
      <c r="AL5" s="104">
        <v>44865</v>
      </c>
      <c r="AM5" s="104">
        <v>44866</v>
      </c>
      <c r="AN5" s="104">
        <v>44872</v>
      </c>
      <c r="AO5" s="104">
        <v>44876</v>
      </c>
      <c r="AP5" s="104">
        <v>44879</v>
      </c>
      <c r="AQ5" s="104">
        <v>44883</v>
      </c>
      <c r="AR5" s="104">
        <v>44886</v>
      </c>
      <c r="AS5" s="104">
        <v>44890</v>
      </c>
      <c r="AT5" s="104">
        <v>44893</v>
      </c>
      <c r="AU5" s="104">
        <v>44896</v>
      </c>
      <c r="AV5" s="104">
        <v>44897</v>
      </c>
      <c r="AW5" s="104">
        <v>44900</v>
      </c>
      <c r="AX5" s="104">
        <v>44904</v>
      </c>
      <c r="AY5" s="104">
        <v>44907</v>
      </c>
      <c r="AZ5" s="104">
        <v>44911</v>
      </c>
      <c r="BA5" s="104">
        <v>44914</v>
      </c>
      <c r="BB5" s="104">
        <v>44918</v>
      </c>
    </row>
    <row r="6" spans="1:54">
      <c r="A6" s="7"/>
      <c r="B6" s="104">
        <v>44742</v>
      </c>
      <c r="C6" s="104">
        <v>44752</v>
      </c>
      <c r="D6" s="104">
        <v>44756</v>
      </c>
      <c r="E6" s="104">
        <v>44759</v>
      </c>
      <c r="F6" s="104">
        <v>44763</v>
      </c>
      <c r="G6" s="104">
        <v>44766</v>
      </c>
      <c r="H6" s="104">
        <v>44770</v>
      </c>
      <c r="I6" s="104">
        <v>44773</v>
      </c>
      <c r="J6" s="104">
        <v>44777</v>
      </c>
      <c r="K6" s="104">
        <v>44780</v>
      </c>
      <c r="L6" s="104">
        <v>44784</v>
      </c>
      <c r="M6" s="104">
        <v>44787</v>
      </c>
      <c r="N6" s="104">
        <v>44791</v>
      </c>
      <c r="O6" s="104">
        <v>44794</v>
      </c>
      <c r="P6" s="104">
        <v>44798</v>
      </c>
      <c r="Q6" s="104">
        <v>44801</v>
      </c>
      <c r="R6" s="104">
        <v>44804</v>
      </c>
      <c r="S6" s="104">
        <v>44805</v>
      </c>
      <c r="T6" s="104">
        <v>44808</v>
      </c>
      <c r="U6" s="104">
        <v>44812</v>
      </c>
      <c r="V6" s="104">
        <v>44815</v>
      </c>
      <c r="W6" s="104">
        <v>44819</v>
      </c>
      <c r="X6" s="104">
        <v>44822</v>
      </c>
      <c r="Y6" s="104">
        <v>44826</v>
      </c>
      <c r="Z6" s="104">
        <v>44830</v>
      </c>
      <c r="AA6" s="104">
        <v>44833</v>
      </c>
      <c r="AB6" s="104">
        <v>44834</v>
      </c>
      <c r="AC6" s="104">
        <v>44836</v>
      </c>
      <c r="AD6" s="104">
        <v>44840</v>
      </c>
      <c r="AE6" s="104">
        <v>44843</v>
      </c>
      <c r="AF6" s="104">
        <v>44847</v>
      </c>
      <c r="AG6" s="104">
        <v>44850</v>
      </c>
      <c r="AH6" s="104">
        <v>44854</v>
      </c>
      <c r="AI6" s="104">
        <v>44857</v>
      </c>
      <c r="AJ6" s="104">
        <v>44861</v>
      </c>
      <c r="AK6" s="104">
        <v>44864</v>
      </c>
      <c r="AL6" s="104">
        <v>44865</v>
      </c>
      <c r="AM6" s="104">
        <v>44871</v>
      </c>
      <c r="AN6" s="104">
        <v>44875</v>
      </c>
      <c r="AO6" s="104">
        <v>44878</v>
      </c>
      <c r="AP6" s="104">
        <v>44882</v>
      </c>
      <c r="AQ6" s="104">
        <v>44885</v>
      </c>
      <c r="AR6" s="104">
        <v>44889</v>
      </c>
      <c r="AS6" s="104">
        <v>44892</v>
      </c>
      <c r="AT6" s="104">
        <v>44895</v>
      </c>
      <c r="AU6" s="104">
        <v>44896</v>
      </c>
      <c r="AV6" s="104">
        <v>44899</v>
      </c>
      <c r="AW6" s="104">
        <v>44903</v>
      </c>
      <c r="AX6" s="104">
        <v>44906</v>
      </c>
      <c r="AY6" s="104">
        <v>44910</v>
      </c>
      <c r="AZ6" s="104">
        <v>44913</v>
      </c>
      <c r="BA6" s="104">
        <v>44917</v>
      </c>
      <c r="BB6" s="104">
        <v>44924</v>
      </c>
    </row>
    <row r="7" spans="1:54">
      <c r="A7" s="10" t="s">
        <v>4</v>
      </c>
    </row>
    <row r="8" spans="1:54">
      <c r="A8" s="10">
        <v>1</v>
      </c>
      <c r="B8" s="12">
        <v>4930</v>
      </c>
      <c r="C8" s="12">
        <v>8033</v>
      </c>
      <c r="D8" s="12">
        <v>5695</v>
      </c>
      <c r="E8" s="12">
        <v>5695</v>
      </c>
      <c r="F8" s="12">
        <v>5695</v>
      </c>
      <c r="G8" s="12">
        <v>5695</v>
      </c>
      <c r="H8" s="12">
        <v>5695</v>
      </c>
      <c r="I8" s="12">
        <v>5695</v>
      </c>
      <c r="J8" s="12">
        <v>5695</v>
      </c>
      <c r="K8" s="12">
        <v>5695</v>
      </c>
      <c r="L8" s="12">
        <v>5695</v>
      </c>
      <c r="M8" s="12">
        <v>5695</v>
      </c>
      <c r="N8" s="12">
        <v>5695</v>
      </c>
      <c r="O8" s="12">
        <v>5695</v>
      </c>
      <c r="P8" s="12">
        <v>5695</v>
      </c>
      <c r="Q8" s="12">
        <v>5695</v>
      </c>
      <c r="R8" s="12">
        <v>5695</v>
      </c>
      <c r="S8" s="12">
        <v>3315</v>
      </c>
      <c r="T8" s="12">
        <v>3315</v>
      </c>
      <c r="U8" s="12">
        <v>3315</v>
      </c>
      <c r="V8" s="12">
        <v>3315</v>
      </c>
      <c r="W8" s="12">
        <v>3315</v>
      </c>
      <c r="X8" s="12">
        <v>3315</v>
      </c>
      <c r="Y8" s="12">
        <v>3315</v>
      </c>
      <c r="Z8" s="12">
        <v>3315</v>
      </c>
      <c r="AA8" s="12">
        <v>3315</v>
      </c>
      <c r="AB8" s="12">
        <v>3315</v>
      </c>
      <c r="AC8" s="12">
        <v>3315</v>
      </c>
      <c r="AD8" s="12">
        <v>3315</v>
      </c>
      <c r="AE8" s="12">
        <v>3315</v>
      </c>
      <c r="AF8" s="12">
        <v>3315</v>
      </c>
      <c r="AG8" s="12">
        <v>3315</v>
      </c>
      <c r="AH8" s="12">
        <v>3315</v>
      </c>
      <c r="AI8" s="12">
        <v>3315</v>
      </c>
      <c r="AJ8" s="12">
        <v>3315</v>
      </c>
      <c r="AK8" s="12">
        <v>3315</v>
      </c>
      <c r="AL8" s="12">
        <v>3315</v>
      </c>
      <c r="AM8" s="12">
        <v>4930</v>
      </c>
      <c r="AN8" s="12">
        <v>4930</v>
      </c>
      <c r="AO8" s="12">
        <v>4930</v>
      </c>
      <c r="AP8" s="12">
        <v>4930</v>
      </c>
      <c r="AQ8" s="12">
        <v>4930</v>
      </c>
      <c r="AR8" s="12">
        <v>4930</v>
      </c>
      <c r="AS8" s="12">
        <v>4930</v>
      </c>
      <c r="AT8" s="12">
        <v>4930</v>
      </c>
      <c r="AU8" s="12">
        <v>3315</v>
      </c>
      <c r="AV8" s="12">
        <v>3315</v>
      </c>
      <c r="AW8" s="12">
        <v>3315</v>
      </c>
      <c r="AX8" s="12">
        <v>3315</v>
      </c>
      <c r="AY8" s="12">
        <v>3315</v>
      </c>
      <c r="AZ8" s="12">
        <v>6928</v>
      </c>
      <c r="BA8" s="12">
        <v>6078</v>
      </c>
      <c r="BB8" s="12">
        <v>6928</v>
      </c>
    </row>
    <row r="9" spans="1:54">
      <c r="A9" s="10">
        <v>2</v>
      </c>
      <c r="B9" s="12">
        <v>5695</v>
      </c>
      <c r="C9" s="12">
        <v>8798</v>
      </c>
      <c r="D9" s="12">
        <v>6460</v>
      </c>
      <c r="E9" s="12">
        <v>6460</v>
      </c>
      <c r="F9" s="12">
        <v>6460</v>
      </c>
      <c r="G9" s="12">
        <v>6460</v>
      </c>
      <c r="H9" s="12">
        <v>6460</v>
      </c>
      <c r="I9" s="12">
        <v>6460</v>
      </c>
      <c r="J9" s="12">
        <v>6460</v>
      </c>
      <c r="K9" s="12">
        <v>6460</v>
      </c>
      <c r="L9" s="12">
        <v>6460</v>
      </c>
      <c r="M9" s="12">
        <v>6460</v>
      </c>
      <c r="N9" s="12">
        <v>6460</v>
      </c>
      <c r="O9" s="12">
        <v>6460</v>
      </c>
      <c r="P9" s="12">
        <v>6460</v>
      </c>
      <c r="Q9" s="12">
        <v>6460</v>
      </c>
      <c r="R9" s="12">
        <v>6460</v>
      </c>
      <c r="S9" s="12">
        <v>4080</v>
      </c>
      <c r="T9" s="12">
        <v>4080</v>
      </c>
      <c r="U9" s="12">
        <v>4080</v>
      </c>
      <c r="V9" s="12">
        <v>4080</v>
      </c>
      <c r="W9" s="12">
        <v>4080</v>
      </c>
      <c r="X9" s="12">
        <v>4080</v>
      </c>
      <c r="Y9" s="12">
        <v>4080</v>
      </c>
      <c r="Z9" s="12">
        <v>4080</v>
      </c>
      <c r="AA9" s="12">
        <v>4080</v>
      </c>
      <c r="AB9" s="12">
        <v>4080</v>
      </c>
      <c r="AC9" s="12">
        <v>4080</v>
      </c>
      <c r="AD9" s="12">
        <v>4080</v>
      </c>
      <c r="AE9" s="12">
        <v>4080</v>
      </c>
      <c r="AF9" s="12">
        <v>4080</v>
      </c>
      <c r="AG9" s="12">
        <v>4080</v>
      </c>
      <c r="AH9" s="12">
        <v>4080</v>
      </c>
      <c r="AI9" s="12">
        <v>4080</v>
      </c>
      <c r="AJ9" s="12">
        <v>4080</v>
      </c>
      <c r="AK9" s="12">
        <v>4080</v>
      </c>
      <c r="AL9" s="12">
        <v>4080</v>
      </c>
      <c r="AM9" s="12">
        <v>5695</v>
      </c>
      <c r="AN9" s="12">
        <v>5695</v>
      </c>
      <c r="AO9" s="12">
        <v>5695</v>
      </c>
      <c r="AP9" s="12">
        <v>5695</v>
      </c>
      <c r="AQ9" s="12">
        <v>5695</v>
      </c>
      <c r="AR9" s="12">
        <v>5695</v>
      </c>
      <c r="AS9" s="12">
        <v>5695</v>
      </c>
      <c r="AT9" s="12">
        <v>5695</v>
      </c>
      <c r="AU9" s="12">
        <v>4080</v>
      </c>
      <c r="AV9" s="12">
        <v>4080</v>
      </c>
      <c r="AW9" s="12">
        <v>4080</v>
      </c>
      <c r="AX9" s="12">
        <v>4080</v>
      </c>
      <c r="AY9" s="12">
        <v>4080</v>
      </c>
      <c r="AZ9" s="12">
        <v>7693</v>
      </c>
      <c r="BA9" s="12">
        <v>6843</v>
      </c>
      <c r="BB9" s="12">
        <v>7693</v>
      </c>
    </row>
    <row r="10" spans="1:54">
      <c r="A10" s="10" t="s">
        <v>5</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row>
    <row r="11" spans="1:54">
      <c r="A11" s="10">
        <v>1</v>
      </c>
      <c r="B11" s="12">
        <v>5525</v>
      </c>
      <c r="C11" s="12">
        <v>8628</v>
      </c>
      <c r="D11" s="12">
        <v>6290</v>
      </c>
      <c r="E11" s="12">
        <v>6290</v>
      </c>
      <c r="F11" s="12">
        <v>6290</v>
      </c>
      <c r="G11" s="12">
        <v>6290</v>
      </c>
      <c r="H11" s="12">
        <v>6290</v>
      </c>
      <c r="I11" s="12">
        <v>6290</v>
      </c>
      <c r="J11" s="12">
        <v>6290</v>
      </c>
      <c r="K11" s="12">
        <v>6290</v>
      </c>
      <c r="L11" s="12">
        <v>6290</v>
      </c>
      <c r="M11" s="12">
        <v>6290</v>
      </c>
      <c r="N11" s="12">
        <v>6290</v>
      </c>
      <c r="O11" s="12">
        <v>6290</v>
      </c>
      <c r="P11" s="12">
        <v>6290</v>
      </c>
      <c r="Q11" s="12">
        <v>6290</v>
      </c>
      <c r="R11" s="12">
        <v>6290</v>
      </c>
      <c r="S11" s="12">
        <v>3910</v>
      </c>
      <c r="T11" s="12">
        <v>3910</v>
      </c>
      <c r="U11" s="12">
        <v>3910</v>
      </c>
      <c r="V11" s="12">
        <v>3910</v>
      </c>
      <c r="W11" s="12">
        <v>3910</v>
      </c>
      <c r="X11" s="12">
        <v>3910</v>
      </c>
      <c r="Y11" s="12">
        <v>3910</v>
      </c>
      <c r="Z11" s="12">
        <v>3910</v>
      </c>
      <c r="AA11" s="12">
        <v>3910</v>
      </c>
      <c r="AB11" s="12">
        <v>3910</v>
      </c>
      <c r="AC11" s="12">
        <v>3910</v>
      </c>
      <c r="AD11" s="12">
        <v>3910</v>
      </c>
      <c r="AE11" s="12">
        <v>3910</v>
      </c>
      <c r="AF11" s="12">
        <v>3910</v>
      </c>
      <c r="AG11" s="12">
        <v>3910</v>
      </c>
      <c r="AH11" s="12">
        <v>3910</v>
      </c>
      <c r="AI11" s="12">
        <v>3910</v>
      </c>
      <c r="AJ11" s="12">
        <v>3910</v>
      </c>
      <c r="AK11" s="12">
        <v>3910</v>
      </c>
      <c r="AL11" s="12">
        <v>3910</v>
      </c>
      <c r="AM11" s="12">
        <v>5525</v>
      </c>
      <c r="AN11" s="12">
        <v>5525</v>
      </c>
      <c r="AO11" s="12">
        <v>5525</v>
      </c>
      <c r="AP11" s="12">
        <v>5525</v>
      </c>
      <c r="AQ11" s="12">
        <v>5525</v>
      </c>
      <c r="AR11" s="12">
        <v>5525</v>
      </c>
      <c r="AS11" s="12">
        <v>5525</v>
      </c>
      <c r="AT11" s="12">
        <v>5525</v>
      </c>
      <c r="AU11" s="12">
        <v>3910</v>
      </c>
      <c r="AV11" s="12">
        <v>3910</v>
      </c>
      <c r="AW11" s="12">
        <v>3910</v>
      </c>
      <c r="AX11" s="12">
        <v>3910</v>
      </c>
      <c r="AY11" s="12">
        <v>3910</v>
      </c>
      <c r="AZ11" s="12">
        <v>7523</v>
      </c>
      <c r="BA11" s="12">
        <v>6673</v>
      </c>
      <c r="BB11" s="12">
        <v>7523</v>
      </c>
    </row>
    <row r="12" spans="1:54">
      <c r="A12" s="10">
        <v>2</v>
      </c>
      <c r="B12" s="12">
        <v>6290</v>
      </c>
      <c r="C12" s="12">
        <v>9393</v>
      </c>
      <c r="D12" s="12">
        <v>7055</v>
      </c>
      <c r="E12" s="12">
        <v>7055</v>
      </c>
      <c r="F12" s="12">
        <v>7055</v>
      </c>
      <c r="G12" s="12">
        <v>7055</v>
      </c>
      <c r="H12" s="12">
        <v>7055</v>
      </c>
      <c r="I12" s="12">
        <v>7055</v>
      </c>
      <c r="J12" s="12">
        <v>7055</v>
      </c>
      <c r="K12" s="12">
        <v>7055</v>
      </c>
      <c r="L12" s="12">
        <v>7055</v>
      </c>
      <c r="M12" s="12">
        <v>7055</v>
      </c>
      <c r="N12" s="12">
        <v>7055</v>
      </c>
      <c r="O12" s="12">
        <v>7055</v>
      </c>
      <c r="P12" s="12">
        <v>7055</v>
      </c>
      <c r="Q12" s="12">
        <v>7055</v>
      </c>
      <c r="R12" s="12">
        <v>7055</v>
      </c>
      <c r="S12" s="12">
        <v>4675</v>
      </c>
      <c r="T12" s="12">
        <v>4675</v>
      </c>
      <c r="U12" s="12">
        <v>4675</v>
      </c>
      <c r="V12" s="12">
        <v>4675</v>
      </c>
      <c r="W12" s="12">
        <v>4675</v>
      </c>
      <c r="X12" s="12">
        <v>4675</v>
      </c>
      <c r="Y12" s="12">
        <v>4675</v>
      </c>
      <c r="Z12" s="12">
        <v>4675</v>
      </c>
      <c r="AA12" s="12">
        <v>4675</v>
      </c>
      <c r="AB12" s="12">
        <v>4675</v>
      </c>
      <c r="AC12" s="12">
        <v>4675</v>
      </c>
      <c r="AD12" s="12">
        <v>4675</v>
      </c>
      <c r="AE12" s="12">
        <v>4675</v>
      </c>
      <c r="AF12" s="12">
        <v>4675</v>
      </c>
      <c r="AG12" s="12">
        <v>4675</v>
      </c>
      <c r="AH12" s="12">
        <v>4675</v>
      </c>
      <c r="AI12" s="12">
        <v>4675</v>
      </c>
      <c r="AJ12" s="12">
        <v>4675</v>
      </c>
      <c r="AK12" s="12">
        <v>4675</v>
      </c>
      <c r="AL12" s="12">
        <v>4675</v>
      </c>
      <c r="AM12" s="12">
        <v>6290</v>
      </c>
      <c r="AN12" s="12">
        <v>6290</v>
      </c>
      <c r="AO12" s="12">
        <v>6290</v>
      </c>
      <c r="AP12" s="12">
        <v>6290</v>
      </c>
      <c r="AQ12" s="12">
        <v>6290</v>
      </c>
      <c r="AR12" s="12">
        <v>6290</v>
      </c>
      <c r="AS12" s="12">
        <v>6290</v>
      </c>
      <c r="AT12" s="12">
        <v>6290</v>
      </c>
      <c r="AU12" s="12">
        <v>4675</v>
      </c>
      <c r="AV12" s="12">
        <v>4675</v>
      </c>
      <c r="AW12" s="12">
        <v>4675</v>
      </c>
      <c r="AX12" s="12">
        <v>4675</v>
      </c>
      <c r="AY12" s="12">
        <v>4675</v>
      </c>
      <c r="AZ12" s="12">
        <v>8288</v>
      </c>
      <c r="BA12" s="12">
        <v>7438</v>
      </c>
      <c r="BB12" s="12">
        <v>8288</v>
      </c>
    </row>
    <row r="13" spans="1:54">
      <c r="A13" s="14" t="s">
        <v>7</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row>
    <row r="14" spans="1:54">
      <c r="A14" s="10">
        <v>1</v>
      </c>
      <c r="B14" s="12">
        <v>6290</v>
      </c>
      <c r="C14" s="12">
        <v>9393</v>
      </c>
      <c r="D14" s="12">
        <v>7055</v>
      </c>
      <c r="E14" s="12">
        <v>7055</v>
      </c>
      <c r="F14" s="12">
        <v>7055</v>
      </c>
      <c r="G14" s="12">
        <v>7055</v>
      </c>
      <c r="H14" s="12">
        <v>7055</v>
      </c>
      <c r="I14" s="12">
        <v>7055</v>
      </c>
      <c r="J14" s="12">
        <v>7055</v>
      </c>
      <c r="K14" s="12">
        <v>7055</v>
      </c>
      <c r="L14" s="12">
        <v>7055</v>
      </c>
      <c r="M14" s="12">
        <v>7055</v>
      </c>
      <c r="N14" s="12">
        <v>7055</v>
      </c>
      <c r="O14" s="12">
        <v>7055</v>
      </c>
      <c r="P14" s="12">
        <v>7055</v>
      </c>
      <c r="Q14" s="12">
        <v>7055</v>
      </c>
      <c r="R14" s="12">
        <v>7055</v>
      </c>
      <c r="S14" s="12">
        <v>4675</v>
      </c>
      <c r="T14" s="12">
        <v>4675</v>
      </c>
      <c r="U14" s="12">
        <v>4675</v>
      </c>
      <c r="V14" s="12">
        <v>4675</v>
      </c>
      <c r="W14" s="12">
        <v>4675</v>
      </c>
      <c r="X14" s="12">
        <v>4675</v>
      </c>
      <c r="Y14" s="12">
        <v>4675</v>
      </c>
      <c r="Z14" s="12">
        <v>4675</v>
      </c>
      <c r="AA14" s="12">
        <v>4675</v>
      </c>
      <c r="AB14" s="12">
        <v>4675</v>
      </c>
      <c r="AC14" s="12">
        <v>4675</v>
      </c>
      <c r="AD14" s="12">
        <v>4675</v>
      </c>
      <c r="AE14" s="12">
        <v>4675</v>
      </c>
      <c r="AF14" s="12">
        <v>4675</v>
      </c>
      <c r="AG14" s="12">
        <v>4675</v>
      </c>
      <c r="AH14" s="12">
        <v>4675</v>
      </c>
      <c r="AI14" s="12">
        <v>4675</v>
      </c>
      <c r="AJ14" s="12">
        <v>4675</v>
      </c>
      <c r="AK14" s="12">
        <v>4675</v>
      </c>
      <c r="AL14" s="12">
        <v>4675</v>
      </c>
      <c r="AM14" s="12">
        <v>6290</v>
      </c>
      <c r="AN14" s="12">
        <v>6290</v>
      </c>
      <c r="AO14" s="12">
        <v>6290</v>
      </c>
      <c r="AP14" s="12">
        <v>6290</v>
      </c>
      <c r="AQ14" s="12">
        <v>6290</v>
      </c>
      <c r="AR14" s="12">
        <v>6290</v>
      </c>
      <c r="AS14" s="12">
        <v>6290</v>
      </c>
      <c r="AT14" s="12">
        <v>6290</v>
      </c>
      <c r="AU14" s="12">
        <v>4675</v>
      </c>
      <c r="AV14" s="12">
        <v>4675</v>
      </c>
      <c r="AW14" s="12">
        <v>4675</v>
      </c>
      <c r="AX14" s="12">
        <v>4675</v>
      </c>
      <c r="AY14" s="12">
        <v>4675</v>
      </c>
      <c r="AZ14" s="12">
        <v>8288</v>
      </c>
      <c r="BA14" s="12">
        <v>7438</v>
      </c>
      <c r="BB14" s="12">
        <v>8288</v>
      </c>
    </row>
    <row r="15" spans="1:54">
      <c r="A15" s="10">
        <v>2</v>
      </c>
      <c r="B15" s="12">
        <v>7055</v>
      </c>
      <c r="C15" s="12">
        <v>10158</v>
      </c>
      <c r="D15" s="12">
        <v>7820</v>
      </c>
      <c r="E15" s="12">
        <v>7820</v>
      </c>
      <c r="F15" s="12">
        <v>7820</v>
      </c>
      <c r="G15" s="12">
        <v>7820</v>
      </c>
      <c r="H15" s="12">
        <v>7820</v>
      </c>
      <c r="I15" s="12">
        <v>7820</v>
      </c>
      <c r="J15" s="12">
        <v>7820</v>
      </c>
      <c r="K15" s="12">
        <v>7820</v>
      </c>
      <c r="L15" s="12">
        <v>7820</v>
      </c>
      <c r="M15" s="12">
        <v>7820</v>
      </c>
      <c r="N15" s="12">
        <v>7820</v>
      </c>
      <c r="O15" s="12">
        <v>7820</v>
      </c>
      <c r="P15" s="12">
        <v>7820</v>
      </c>
      <c r="Q15" s="12">
        <v>7820</v>
      </c>
      <c r="R15" s="12">
        <v>7820</v>
      </c>
      <c r="S15" s="12">
        <v>5440</v>
      </c>
      <c r="T15" s="12">
        <v>5440</v>
      </c>
      <c r="U15" s="12">
        <v>5440</v>
      </c>
      <c r="V15" s="12">
        <v>5440</v>
      </c>
      <c r="W15" s="12">
        <v>5440</v>
      </c>
      <c r="X15" s="12">
        <v>5440</v>
      </c>
      <c r="Y15" s="12">
        <v>5440</v>
      </c>
      <c r="Z15" s="12">
        <v>5440</v>
      </c>
      <c r="AA15" s="12">
        <v>5440</v>
      </c>
      <c r="AB15" s="12">
        <v>5440</v>
      </c>
      <c r="AC15" s="12">
        <v>5440</v>
      </c>
      <c r="AD15" s="12">
        <v>5440</v>
      </c>
      <c r="AE15" s="12">
        <v>5440</v>
      </c>
      <c r="AF15" s="12">
        <v>5440</v>
      </c>
      <c r="AG15" s="12">
        <v>5440</v>
      </c>
      <c r="AH15" s="12">
        <v>5440</v>
      </c>
      <c r="AI15" s="12">
        <v>5440</v>
      </c>
      <c r="AJ15" s="12">
        <v>5440</v>
      </c>
      <c r="AK15" s="12">
        <v>5440</v>
      </c>
      <c r="AL15" s="12">
        <v>5440</v>
      </c>
      <c r="AM15" s="12">
        <v>7055</v>
      </c>
      <c r="AN15" s="12">
        <v>7055</v>
      </c>
      <c r="AO15" s="12">
        <v>7055</v>
      </c>
      <c r="AP15" s="12">
        <v>7055</v>
      </c>
      <c r="AQ15" s="12">
        <v>7055</v>
      </c>
      <c r="AR15" s="12">
        <v>7055</v>
      </c>
      <c r="AS15" s="12">
        <v>7055</v>
      </c>
      <c r="AT15" s="12">
        <v>7055</v>
      </c>
      <c r="AU15" s="12">
        <v>5440</v>
      </c>
      <c r="AV15" s="12">
        <v>5440</v>
      </c>
      <c r="AW15" s="12">
        <v>5440</v>
      </c>
      <c r="AX15" s="12">
        <v>5440</v>
      </c>
      <c r="AY15" s="12">
        <v>5440</v>
      </c>
      <c r="AZ15" s="12">
        <v>9053</v>
      </c>
      <c r="BA15" s="12">
        <v>8203</v>
      </c>
      <c r="BB15" s="12">
        <v>9053</v>
      </c>
    </row>
    <row r="16" spans="1:54">
      <c r="A16" s="15" t="s">
        <v>66</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row>
    <row r="17" spans="1:54">
      <c r="A17" s="10">
        <v>1</v>
      </c>
      <c r="B17" s="12">
        <v>7905</v>
      </c>
      <c r="C17" s="12">
        <v>11008</v>
      </c>
      <c r="D17" s="12">
        <v>8670</v>
      </c>
      <c r="E17" s="12">
        <v>8670</v>
      </c>
      <c r="F17" s="12">
        <v>8670</v>
      </c>
      <c r="G17" s="12">
        <v>8670</v>
      </c>
      <c r="H17" s="12">
        <v>8670</v>
      </c>
      <c r="I17" s="12">
        <v>8670</v>
      </c>
      <c r="J17" s="12">
        <v>8670</v>
      </c>
      <c r="K17" s="12">
        <v>8670</v>
      </c>
      <c r="L17" s="12">
        <v>8670</v>
      </c>
      <c r="M17" s="12">
        <v>8670</v>
      </c>
      <c r="N17" s="12">
        <v>8670</v>
      </c>
      <c r="O17" s="12">
        <v>8670</v>
      </c>
      <c r="P17" s="12">
        <v>8670</v>
      </c>
      <c r="Q17" s="12">
        <v>8670</v>
      </c>
      <c r="R17" s="12">
        <v>8670</v>
      </c>
      <c r="S17" s="12">
        <v>6290</v>
      </c>
      <c r="T17" s="12">
        <v>6290</v>
      </c>
      <c r="U17" s="12">
        <v>6290</v>
      </c>
      <c r="V17" s="12">
        <v>6290</v>
      </c>
      <c r="W17" s="12">
        <v>6290</v>
      </c>
      <c r="X17" s="12">
        <v>6290</v>
      </c>
      <c r="Y17" s="12">
        <v>6290</v>
      </c>
      <c r="Z17" s="12">
        <v>6290</v>
      </c>
      <c r="AA17" s="12">
        <v>6290</v>
      </c>
      <c r="AB17" s="12">
        <v>6290</v>
      </c>
      <c r="AC17" s="12">
        <v>6290</v>
      </c>
      <c r="AD17" s="12">
        <v>6290</v>
      </c>
      <c r="AE17" s="12">
        <v>6290</v>
      </c>
      <c r="AF17" s="12">
        <v>6290</v>
      </c>
      <c r="AG17" s="12">
        <v>6290</v>
      </c>
      <c r="AH17" s="12">
        <v>6290</v>
      </c>
      <c r="AI17" s="12">
        <v>6290</v>
      </c>
      <c r="AJ17" s="12">
        <v>6290</v>
      </c>
      <c r="AK17" s="12">
        <v>6290</v>
      </c>
      <c r="AL17" s="12">
        <v>6290</v>
      </c>
      <c r="AM17" s="12">
        <v>7905</v>
      </c>
      <c r="AN17" s="12">
        <v>7905</v>
      </c>
      <c r="AO17" s="12">
        <v>7905</v>
      </c>
      <c r="AP17" s="12">
        <v>7905</v>
      </c>
      <c r="AQ17" s="12">
        <v>7905</v>
      </c>
      <c r="AR17" s="12">
        <v>7905</v>
      </c>
      <c r="AS17" s="12">
        <v>7905</v>
      </c>
      <c r="AT17" s="12">
        <v>7905</v>
      </c>
      <c r="AU17" s="12">
        <v>6290</v>
      </c>
      <c r="AV17" s="12">
        <v>6290</v>
      </c>
      <c r="AW17" s="12">
        <v>6290</v>
      </c>
      <c r="AX17" s="12">
        <v>6290</v>
      </c>
      <c r="AY17" s="12">
        <v>6290</v>
      </c>
      <c r="AZ17" s="12">
        <v>9903</v>
      </c>
      <c r="BA17" s="12">
        <v>9053</v>
      </c>
      <c r="BB17" s="12">
        <v>9903</v>
      </c>
    </row>
    <row r="18" spans="1:54">
      <c r="A18" s="10">
        <v>2</v>
      </c>
      <c r="B18" s="12">
        <v>8670</v>
      </c>
      <c r="C18" s="12">
        <v>11773</v>
      </c>
      <c r="D18" s="12">
        <v>9435</v>
      </c>
      <c r="E18" s="12">
        <v>9435</v>
      </c>
      <c r="F18" s="12">
        <v>9435</v>
      </c>
      <c r="G18" s="12">
        <v>9435</v>
      </c>
      <c r="H18" s="12">
        <v>9435</v>
      </c>
      <c r="I18" s="12">
        <v>9435</v>
      </c>
      <c r="J18" s="12">
        <v>9435</v>
      </c>
      <c r="K18" s="12">
        <v>9435</v>
      </c>
      <c r="L18" s="12">
        <v>9435</v>
      </c>
      <c r="M18" s="12">
        <v>9435</v>
      </c>
      <c r="N18" s="12">
        <v>9435</v>
      </c>
      <c r="O18" s="12">
        <v>9435</v>
      </c>
      <c r="P18" s="12">
        <v>9435</v>
      </c>
      <c r="Q18" s="12">
        <v>9435</v>
      </c>
      <c r="R18" s="12">
        <v>9435</v>
      </c>
      <c r="S18" s="12">
        <v>7055</v>
      </c>
      <c r="T18" s="12">
        <v>7055</v>
      </c>
      <c r="U18" s="12">
        <v>7055</v>
      </c>
      <c r="V18" s="12">
        <v>7055</v>
      </c>
      <c r="W18" s="12">
        <v>7055</v>
      </c>
      <c r="X18" s="12">
        <v>7055</v>
      </c>
      <c r="Y18" s="12">
        <v>7055</v>
      </c>
      <c r="Z18" s="12">
        <v>7055</v>
      </c>
      <c r="AA18" s="12">
        <v>7055</v>
      </c>
      <c r="AB18" s="12">
        <v>7055</v>
      </c>
      <c r="AC18" s="12">
        <v>7055</v>
      </c>
      <c r="AD18" s="12">
        <v>7055</v>
      </c>
      <c r="AE18" s="12">
        <v>7055</v>
      </c>
      <c r="AF18" s="12">
        <v>7055</v>
      </c>
      <c r="AG18" s="12">
        <v>7055</v>
      </c>
      <c r="AH18" s="12">
        <v>7055</v>
      </c>
      <c r="AI18" s="12">
        <v>7055</v>
      </c>
      <c r="AJ18" s="12">
        <v>7055</v>
      </c>
      <c r="AK18" s="12">
        <v>7055</v>
      </c>
      <c r="AL18" s="12">
        <v>7055</v>
      </c>
      <c r="AM18" s="12">
        <v>8670</v>
      </c>
      <c r="AN18" s="12">
        <v>8670</v>
      </c>
      <c r="AO18" s="12">
        <v>8670</v>
      </c>
      <c r="AP18" s="12">
        <v>8670</v>
      </c>
      <c r="AQ18" s="12">
        <v>8670</v>
      </c>
      <c r="AR18" s="12">
        <v>8670</v>
      </c>
      <c r="AS18" s="12">
        <v>8670</v>
      </c>
      <c r="AT18" s="12">
        <v>8670</v>
      </c>
      <c r="AU18" s="12">
        <v>7055</v>
      </c>
      <c r="AV18" s="12">
        <v>7055</v>
      </c>
      <c r="AW18" s="12">
        <v>7055</v>
      </c>
      <c r="AX18" s="12">
        <v>7055</v>
      </c>
      <c r="AY18" s="12">
        <v>7055</v>
      </c>
      <c r="AZ18" s="12">
        <v>10668</v>
      </c>
      <c r="BA18" s="12">
        <v>9818</v>
      </c>
      <c r="BB18" s="12">
        <v>10668</v>
      </c>
    </row>
    <row r="19" spans="1:54">
      <c r="A19" s="16" t="s">
        <v>9</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row>
    <row r="20" spans="1:54">
      <c r="A20" s="17" t="s">
        <v>10</v>
      </c>
      <c r="B20" s="12">
        <v>47430</v>
      </c>
      <c r="C20" s="12">
        <v>50533</v>
      </c>
      <c r="D20" s="12">
        <v>48195</v>
      </c>
      <c r="E20" s="12">
        <v>48195</v>
      </c>
      <c r="F20" s="12">
        <v>48195</v>
      </c>
      <c r="G20" s="12">
        <v>48195</v>
      </c>
      <c r="H20" s="12">
        <v>48195</v>
      </c>
      <c r="I20" s="12">
        <v>48195</v>
      </c>
      <c r="J20" s="12">
        <v>48195</v>
      </c>
      <c r="K20" s="12">
        <v>48195</v>
      </c>
      <c r="L20" s="12">
        <v>48195</v>
      </c>
      <c r="M20" s="12">
        <v>48195</v>
      </c>
      <c r="N20" s="12">
        <v>48195</v>
      </c>
      <c r="O20" s="12">
        <v>48195</v>
      </c>
      <c r="P20" s="12">
        <v>48195</v>
      </c>
      <c r="Q20" s="12">
        <v>48195</v>
      </c>
      <c r="R20" s="12">
        <v>48195</v>
      </c>
      <c r="S20" s="12">
        <v>45815</v>
      </c>
      <c r="T20" s="12">
        <v>45815</v>
      </c>
      <c r="U20" s="12">
        <v>45815</v>
      </c>
      <c r="V20" s="12">
        <v>45815</v>
      </c>
      <c r="W20" s="12">
        <v>45815</v>
      </c>
      <c r="X20" s="12">
        <v>45815</v>
      </c>
      <c r="Y20" s="12">
        <v>45815</v>
      </c>
      <c r="Z20" s="12">
        <v>45815</v>
      </c>
      <c r="AA20" s="12">
        <v>45815</v>
      </c>
      <c r="AB20" s="12">
        <v>45815</v>
      </c>
      <c r="AC20" s="12">
        <v>45815</v>
      </c>
      <c r="AD20" s="12">
        <v>45815</v>
      </c>
      <c r="AE20" s="12">
        <v>45815</v>
      </c>
      <c r="AF20" s="12">
        <v>45815</v>
      </c>
      <c r="AG20" s="12">
        <v>45815</v>
      </c>
      <c r="AH20" s="12">
        <v>45815</v>
      </c>
      <c r="AI20" s="12">
        <v>45815</v>
      </c>
      <c r="AJ20" s="12">
        <v>45815</v>
      </c>
      <c r="AK20" s="12">
        <v>45815</v>
      </c>
      <c r="AL20" s="12">
        <v>45815</v>
      </c>
      <c r="AM20" s="12">
        <v>47430</v>
      </c>
      <c r="AN20" s="12">
        <v>47430</v>
      </c>
      <c r="AO20" s="12">
        <v>47430</v>
      </c>
      <c r="AP20" s="12">
        <v>47430</v>
      </c>
      <c r="AQ20" s="12">
        <v>47430</v>
      </c>
      <c r="AR20" s="12">
        <v>47430</v>
      </c>
      <c r="AS20" s="12">
        <v>47430</v>
      </c>
      <c r="AT20" s="12">
        <v>47430</v>
      </c>
      <c r="AU20" s="12">
        <v>45815</v>
      </c>
      <c r="AV20" s="12">
        <v>45815</v>
      </c>
      <c r="AW20" s="12">
        <v>45815</v>
      </c>
      <c r="AX20" s="12">
        <v>45815</v>
      </c>
      <c r="AY20" s="12">
        <v>45815</v>
      </c>
      <c r="AZ20" s="12">
        <v>49428</v>
      </c>
      <c r="BA20" s="12">
        <v>48578</v>
      </c>
      <c r="BB20" s="12">
        <v>49428</v>
      </c>
    </row>
    <row r="21" spans="1:54" hidden="1">
      <c r="A21" s="16" t="s">
        <v>11</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row>
    <row r="22" spans="1:54" hidden="1">
      <c r="A22" s="17" t="s">
        <v>12</v>
      </c>
      <c r="B22" s="12">
        <v>0</v>
      </c>
      <c r="C22" s="12">
        <v>62505</v>
      </c>
      <c r="D22" s="12">
        <v>60030</v>
      </c>
      <c r="E22" s="12">
        <v>60030</v>
      </c>
      <c r="F22" s="12">
        <v>60030</v>
      </c>
      <c r="G22" s="12">
        <v>60030</v>
      </c>
      <c r="H22" s="12">
        <v>60030</v>
      </c>
      <c r="I22" s="12">
        <v>60030</v>
      </c>
      <c r="J22" s="12">
        <v>60030</v>
      </c>
      <c r="K22" s="12">
        <v>60030</v>
      </c>
      <c r="L22" s="12">
        <v>60030</v>
      </c>
      <c r="M22" s="12">
        <v>60030</v>
      </c>
      <c r="N22" s="12">
        <v>60030</v>
      </c>
      <c r="O22" s="12">
        <v>60030</v>
      </c>
      <c r="P22" s="12">
        <v>60030</v>
      </c>
      <c r="Q22" s="12">
        <v>60030</v>
      </c>
      <c r="R22" s="12">
        <v>60030</v>
      </c>
      <c r="S22" s="12">
        <v>57510</v>
      </c>
      <c r="T22" s="12">
        <v>57510</v>
      </c>
      <c r="U22" s="12">
        <v>57510</v>
      </c>
      <c r="V22" s="12">
        <v>57510</v>
      </c>
      <c r="W22" s="12">
        <v>57510</v>
      </c>
      <c r="X22" s="12">
        <v>57510</v>
      </c>
      <c r="Y22" s="12">
        <v>57510</v>
      </c>
      <c r="Z22" s="12">
        <v>57510</v>
      </c>
      <c r="AA22" s="12">
        <v>57510</v>
      </c>
      <c r="AB22" s="12">
        <v>57510</v>
      </c>
      <c r="AC22" s="12">
        <v>57510</v>
      </c>
      <c r="AD22" s="12">
        <v>57510</v>
      </c>
      <c r="AE22" s="12">
        <v>57510</v>
      </c>
      <c r="AF22" s="12">
        <v>57510</v>
      </c>
      <c r="AG22" s="12">
        <v>57510</v>
      </c>
      <c r="AH22" s="12">
        <v>57510</v>
      </c>
      <c r="AI22" s="12">
        <v>57510</v>
      </c>
      <c r="AJ22" s="12">
        <v>57510</v>
      </c>
      <c r="AK22" s="12">
        <v>57510</v>
      </c>
      <c r="AL22" s="12">
        <v>57510</v>
      </c>
      <c r="AM22" s="12">
        <v>59220</v>
      </c>
      <c r="AN22" s="12">
        <v>59220</v>
      </c>
      <c r="AO22" s="12">
        <v>59220</v>
      </c>
      <c r="AP22" s="12">
        <v>59220</v>
      </c>
      <c r="AQ22" s="12">
        <v>59220</v>
      </c>
      <c r="AR22" s="12">
        <v>59220</v>
      </c>
      <c r="AS22" s="12">
        <v>59220</v>
      </c>
      <c r="AT22" s="12">
        <v>59220</v>
      </c>
      <c r="AU22" s="12">
        <v>57510</v>
      </c>
      <c r="AV22" s="12">
        <v>57510</v>
      </c>
      <c r="AW22" s="12">
        <v>57510</v>
      </c>
      <c r="AX22" s="12">
        <v>57510</v>
      </c>
      <c r="AY22" s="12">
        <v>57510</v>
      </c>
      <c r="AZ22" s="12">
        <v>61335</v>
      </c>
      <c r="BA22" s="12">
        <v>60435</v>
      </c>
      <c r="BB22" s="12">
        <v>61335</v>
      </c>
    </row>
    <row r="23" spans="1:54" ht="17.25" customHeight="1">
      <c r="A23" s="27" t="s">
        <v>41</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row>
    <row r="24" spans="1:54">
      <c r="A24" s="7" t="s">
        <v>3</v>
      </c>
      <c r="B24" s="104">
        <f t="shared" ref="B24:AG24" si="0">B5</f>
        <v>44742</v>
      </c>
      <c r="C24" s="104">
        <f t="shared" si="0"/>
        <v>44743</v>
      </c>
      <c r="D24" s="104">
        <f t="shared" si="0"/>
        <v>44753</v>
      </c>
      <c r="E24" s="104">
        <f t="shared" si="0"/>
        <v>44757</v>
      </c>
      <c r="F24" s="104">
        <f t="shared" si="0"/>
        <v>44760</v>
      </c>
      <c r="G24" s="104">
        <f t="shared" si="0"/>
        <v>44764</v>
      </c>
      <c r="H24" s="104">
        <f t="shared" si="0"/>
        <v>44767</v>
      </c>
      <c r="I24" s="104">
        <f t="shared" si="0"/>
        <v>44771</v>
      </c>
      <c r="J24" s="104">
        <f t="shared" si="0"/>
        <v>44774</v>
      </c>
      <c r="K24" s="104">
        <f t="shared" si="0"/>
        <v>44778</v>
      </c>
      <c r="L24" s="104">
        <f t="shared" si="0"/>
        <v>44781</v>
      </c>
      <c r="M24" s="104">
        <f t="shared" si="0"/>
        <v>44785</v>
      </c>
      <c r="N24" s="104">
        <f t="shared" si="0"/>
        <v>44788</v>
      </c>
      <c r="O24" s="104">
        <f t="shared" si="0"/>
        <v>44792</v>
      </c>
      <c r="P24" s="104">
        <f t="shared" si="0"/>
        <v>44795</v>
      </c>
      <c r="Q24" s="104">
        <f t="shared" si="0"/>
        <v>44799</v>
      </c>
      <c r="R24" s="104">
        <f t="shared" si="0"/>
        <v>44802</v>
      </c>
      <c r="S24" s="104">
        <f t="shared" si="0"/>
        <v>44805</v>
      </c>
      <c r="T24" s="104">
        <f t="shared" si="0"/>
        <v>44806</v>
      </c>
      <c r="U24" s="104">
        <f t="shared" si="0"/>
        <v>44809</v>
      </c>
      <c r="V24" s="104">
        <f t="shared" si="0"/>
        <v>44813</v>
      </c>
      <c r="W24" s="104">
        <f t="shared" si="0"/>
        <v>44816</v>
      </c>
      <c r="X24" s="104">
        <f t="shared" si="0"/>
        <v>44820</v>
      </c>
      <c r="Y24" s="104">
        <f t="shared" si="0"/>
        <v>44823</v>
      </c>
      <c r="Z24" s="104">
        <f t="shared" si="0"/>
        <v>44827</v>
      </c>
      <c r="AA24" s="104">
        <f t="shared" si="0"/>
        <v>44831</v>
      </c>
      <c r="AB24" s="104">
        <f t="shared" si="0"/>
        <v>44834</v>
      </c>
      <c r="AC24" s="104">
        <f t="shared" si="0"/>
        <v>44835</v>
      </c>
      <c r="AD24" s="104">
        <f t="shared" si="0"/>
        <v>44837</v>
      </c>
      <c r="AE24" s="104">
        <f t="shared" si="0"/>
        <v>44841</v>
      </c>
      <c r="AF24" s="104">
        <f t="shared" si="0"/>
        <v>44844</v>
      </c>
      <c r="AG24" s="104">
        <f t="shared" si="0"/>
        <v>44848</v>
      </c>
      <c r="AH24" s="104">
        <f t="shared" ref="AH24:BB24" si="1">AH5</f>
        <v>44851</v>
      </c>
      <c r="AI24" s="104">
        <f t="shared" si="1"/>
        <v>44855</v>
      </c>
      <c r="AJ24" s="104">
        <f t="shared" si="1"/>
        <v>44858</v>
      </c>
      <c r="AK24" s="104">
        <f t="shared" si="1"/>
        <v>44862</v>
      </c>
      <c r="AL24" s="104">
        <f t="shared" si="1"/>
        <v>44865</v>
      </c>
      <c r="AM24" s="104">
        <f t="shared" si="1"/>
        <v>44866</v>
      </c>
      <c r="AN24" s="104">
        <f t="shared" si="1"/>
        <v>44872</v>
      </c>
      <c r="AO24" s="104">
        <f t="shared" si="1"/>
        <v>44876</v>
      </c>
      <c r="AP24" s="104">
        <f t="shared" si="1"/>
        <v>44879</v>
      </c>
      <c r="AQ24" s="104">
        <f t="shared" si="1"/>
        <v>44883</v>
      </c>
      <c r="AR24" s="104">
        <f t="shared" si="1"/>
        <v>44886</v>
      </c>
      <c r="AS24" s="104">
        <f t="shared" si="1"/>
        <v>44890</v>
      </c>
      <c r="AT24" s="104">
        <f t="shared" si="1"/>
        <v>44893</v>
      </c>
      <c r="AU24" s="104">
        <f t="shared" si="1"/>
        <v>44896</v>
      </c>
      <c r="AV24" s="104">
        <f t="shared" si="1"/>
        <v>44897</v>
      </c>
      <c r="AW24" s="104">
        <f t="shared" si="1"/>
        <v>44900</v>
      </c>
      <c r="AX24" s="104">
        <f t="shared" si="1"/>
        <v>44904</v>
      </c>
      <c r="AY24" s="104">
        <f t="shared" si="1"/>
        <v>44907</v>
      </c>
      <c r="AZ24" s="104">
        <f t="shared" si="1"/>
        <v>44911</v>
      </c>
      <c r="BA24" s="104">
        <f t="shared" si="1"/>
        <v>44914</v>
      </c>
      <c r="BB24" s="104">
        <f t="shared" si="1"/>
        <v>44918</v>
      </c>
    </row>
    <row r="25" spans="1:54" ht="20.25" customHeight="1">
      <c r="A25" s="7"/>
      <c r="B25" s="104">
        <f t="shared" ref="B25:AG25" si="2">B6</f>
        <v>44742</v>
      </c>
      <c r="C25" s="104">
        <f t="shared" si="2"/>
        <v>44752</v>
      </c>
      <c r="D25" s="104">
        <f t="shared" si="2"/>
        <v>44756</v>
      </c>
      <c r="E25" s="104">
        <f t="shared" si="2"/>
        <v>44759</v>
      </c>
      <c r="F25" s="104">
        <f t="shared" si="2"/>
        <v>44763</v>
      </c>
      <c r="G25" s="104">
        <f t="shared" si="2"/>
        <v>44766</v>
      </c>
      <c r="H25" s="104">
        <f t="shared" si="2"/>
        <v>44770</v>
      </c>
      <c r="I25" s="104">
        <f t="shared" si="2"/>
        <v>44773</v>
      </c>
      <c r="J25" s="104">
        <f t="shared" si="2"/>
        <v>44777</v>
      </c>
      <c r="K25" s="104">
        <f t="shared" si="2"/>
        <v>44780</v>
      </c>
      <c r="L25" s="104">
        <f t="shared" si="2"/>
        <v>44784</v>
      </c>
      <c r="M25" s="104">
        <f t="shared" si="2"/>
        <v>44787</v>
      </c>
      <c r="N25" s="104">
        <f t="shared" si="2"/>
        <v>44791</v>
      </c>
      <c r="O25" s="104">
        <f t="shared" si="2"/>
        <v>44794</v>
      </c>
      <c r="P25" s="104">
        <f t="shared" si="2"/>
        <v>44798</v>
      </c>
      <c r="Q25" s="104">
        <f t="shared" si="2"/>
        <v>44801</v>
      </c>
      <c r="R25" s="104">
        <f t="shared" si="2"/>
        <v>44804</v>
      </c>
      <c r="S25" s="104">
        <f t="shared" si="2"/>
        <v>44805</v>
      </c>
      <c r="T25" s="104">
        <f t="shared" si="2"/>
        <v>44808</v>
      </c>
      <c r="U25" s="104">
        <f t="shared" si="2"/>
        <v>44812</v>
      </c>
      <c r="V25" s="104">
        <f t="shared" si="2"/>
        <v>44815</v>
      </c>
      <c r="W25" s="104">
        <f t="shared" si="2"/>
        <v>44819</v>
      </c>
      <c r="X25" s="104">
        <f t="shared" si="2"/>
        <v>44822</v>
      </c>
      <c r="Y25" s="104">
        <f t="shared" si="2"/>
        <v>44826</v>
      </c>
      <c r="Z25" s="104">
        <f t="shared" si="2"/>
        <v>44830</v>
      </c>
      <c r="AA25" s="104">
        <f t="shared" si="2"/>
        <v>44833</v>
      </c>
      <c r="AB25" s="104">
        <f t="shared" si="2"/>
        <v>44834</v>
      </c>
      <c r="AC25" s="104">
        <f t="shared" si="2"/>
        <v>44836</v>
      </c>
      <c r="AD25" s="104">
        <f t="shared" si="2"/>
        <v>44840</v>
      </c>
      <c r="AE25" s="104">
        <f t="shared" si="2"/>
        <v>44843</v>
      </c>
      <c r="AF25" s="104">
        <f t="shared" si="2"/>
        <v>44847</v>
      </c>
      <c r="AG25" s="104">
        <f t="shared" si="2"/>
        <v>44850</v>
      </c>
      <c r="AH25" s="104">
        <f t="shared" ref="AH25:BB25" si="3">AH6</f>
        <v>44854</v>
      </c>
      <c r="AI25" s="104">
        <f t="shared" si="3"/>
        <v>44857</v>
      </c>
      <c r="AJ25" s="104">
        <f t="shared" si="3"/>
        <v>44861</v>
      </c>
      <c r="AK25" s="104">
        <f t="shared" si="3"/>
        <v>44864</v>
      </c>
      <c r="AL25" s="104">
        <f t="shared" si="3"/>
        <v>44865</v>
      </c>
      <c r="AM25" s="104">
        <f t="shared" si="3"/>
        <v>44871</v>
      </c>
      <c r="AN25" s="104">
        <f t="shared" si="3"/>
        <v>44875</v>
      </c>
      <c r="AO25" s="104">
        <f t="shared" si="3"/>
        <v>44878</v>
      </c>
      <c r="AP25" s="104">
        <f t="shared" si="3"/>
        <v>44882</v>
      </c>
      <c r="AQ25" s="104">
        <f t="shared" si="3"/>
        <v>44885</v>
      </c>
      <c r="AR25" s="104">
        <f t="shared" si="3"/>
        <v>44889</v>
      </c>
      <c r="AS25" s="104">
        <f t="shared" si="3"/>
        <v>44892</v>
      </c>
      <c r="AT25" s="104">
        <f t="shared" si="3"/>
        <v>44895</v>
      </c>
      <c r="AU25" s="104">
        <f t="shared" si="3"/>
        <v>44896</v>
      </c>
      <c r="AV25" s="104">
        <f t="shared" si="3"/>
        <v>44899</v>
      </c>
      <c r="AW25" s="104">
        <f t="shared" si="3"/>
        <v>44903</v>
      </c>
      <c r="AX25" s="104">
        <f t="shared" si="3"/>
        <v>44906</v>
      </c>
      <c r="AY25" s="104">
        <f t="shared" si="3"/>
        <v>44910</v>
      </c>
      <c r="AZ25" s="104">
        <f t="shared" si="3"/>
        <v>44913</v>
      </c>
      <c r="BA25" s="104">
        <f t="shared" si="3"/>
        <v>44917</v>
      </c>
      <c r="BB25" s="104">
        <f t="shared" si="3"/>
        <v>44924</v>
      </c>
    </row>
    <row r="26" spans="1:54">
      <c r="A26" s="10" t="s">
        <v>4</v>
      </c>
    </row>
    <row r="27" spans="1:54">
      <c r="A27" s="10">
        <v>1</v>
      </c>
      <c r="B27" s="12">
        <f t="shared" ref="B27:AG27" si="4">ROUND(B8*0.87,)+25</f>
        <v>4314</v>
      </c>
      <c r="C27" s="12">
        <f t="shared" si="4"/>
        <v>7014</v>
      </c>
      <c r="D27" s="12">
        <f t="shared" si="4"/>
        <v>4980</v>
      </c>
      <c r="E27" s="12">
        <f t="shared" si="4"/>
        <v>4980</v>
      </c>
      <c r="F27" s="12">
        <f t="shared" si="4"/>
        <v>4980</v>
      </c>
      <c r="G27" s="12">
        <f t="shared" si="4"/>
        <v>4980</v>
      </c>
      <c r="H27" s="12">
        <f t="shared" si="4"/>
        <v>4980</v>
      </c>
      <c r="I27" s="12">
        <f t="shared" si="4"/>
        <v>4980</v>
      </c>
      <c r="J27" s="12">
        <f t="shared" si="4"/>
        <v>4980</v>
      </c>
      <c r="K27" s="12">
        <f t="shared" si="4"/>
        <v>4980</v>
      </c>
      <c r="L27" s="12">
        <f t="shared" si="4"/>
        <v>4980</v>
      </c>
      <c r="M27" s="12">
        <f t="shared" si="4"/>
        <v>4980</v>
      </c>
      <c r="N27" s="12">
        <f t="shared" si="4"/>
        <v>4980</v>
      </c>
      <c r="O27" s="12">
        <f t="shared" si="4"/>
        <v>4980</v>
      </c>
      <c r="P27" s="12">
        <f t="shared" si="4"/>
        <v>4980</v>
      </c>
      <c r="Q27" s="12">
        <f t="shared" si="4"/>
        <v>4980</v>
      </c>
      <c r="R27" s="12">
        <f t="shared" si="4"/>
        <v>4980</v>
      </c>
      <c r="S27" s="12">
        <f t="shared" si="4"/>
        <v>2909</v>
      </c>
      <c r="T27" s="12">
        <f t="shared" si="4"/>
        <v>2909</v>
      </c>
      <c r="U27" s="12">
        <f t="shared" si="4"/>
        <v>2909</v>
      </c>
      <c r="V27" s="12">
        <f t="shared" si="4"/>
        <v>2909</v>
      </c>
      <c r="W27" s="12">
        <f t="shared" si="4"/>
        <v>2909</v>
      </c>
      <c r="X27" s="12">
        <f t="shared" si="4"/>
        <v>2909</v>
      </c>
      <c r="Y27" s="12">
        <f t="shared" si="4"/>
        <v>2909</v>
      </c>
      <c r="Z27" s="12">
        <f t="shared" si="4"/>
        <v>2909</v>
      </c>
      <c r="AA27" s="12">
        <f t="shared" si="4"/>
        <v>2909</v>
      </c>
      <c r="AB27" s="12">
        <f t="shared" si="4"/>
        <v>2909</v>
      </c>
      <c r="AC27" s="12">
        <f t="shared" si="4"/>
        <v>2909</v>
      </c>
      <c r="AD27" s="12">
        <f t="shared" si="4"/>
        <v>2909</v>
      </c>
      <c r="AE27" s="12">
        <f t="shared" si="4"/>
        <v>2909</v>
      </c>
      <c r="AF27" s="12">
        <f t="shared" si="4"/>
        <v>2909</v>
      </c>
      <c r="AG27" s="12">
        <f t="shared" si="4"/>
        <v>2909</v>
      </c>
      <c r="AH27" s="12">
        <f t="shared" ref="AH27:BB27" si="5">ROUND(AH8*0.87,)+25</f>
        <v>2909</v>
      </c>
      <c r="AI27" s="12">
        <f t="shared" si="5"/>
        <v>2909</v>
      </c>
      <c r="AJ27" s="12">
        <f t="shared" si="5"/>
        <v>2909</v>
      </c>
      <c r="AK27" s="12">
        <f t="shared" si="5"/>
        <v>2909</v>
      </c>
      <c r="AL27" s="12">
        <f t="shared" si="5"/>
        <v>2909</v>
      </c>
      <c r="AM27" s="12">
        <f t="shared" si="5"/>
        <v>4314</v>
      </c>
      <c r="AN27" s="12">
        <f t="shared" si="5"/>
        <v>4314</v>
      </c>
      <c r="AO27" s="12">
        <f t="shared" si="5"/>
        <v>4314</v>
      </c>
      <c r="AP27" s="12">
        <f t="shared" si="5"/>
        <v>4314</v>
      </c>
      <c r="AQ27" s="12">
        <f t="shared" si="5"/>
        <v>4314</v>
      </c>
      <c r="AR27" s="12">
        <f t="shared" si="5"/>
        <v>4314</v>
      </c>
      <c r="AS27" s="12">
        <f t="shared" si="5"/>
        <v>4314</v>
      </c>
      <c r="AT27" s="12">
        <f t="shared" si="5"/>
        <v>4314</v>
      </c>
      <c r="AU27" s="12">
        <f t="shared" si="5"/>
        <v>2909</v>
      </c>
      <c r="AV27" s="12">
        <f t="shared" si="5"/>
        <v>2909</v>
      </c>
      <c r="AW27" s="12">
        <f t="shared" si="5"/>
        <v>2909</v>
      </c>
      <c r="AX27" s="12">
        <f t="shared" si="5"/>
        <v>2909</v>
      </c>
      <c r="AY27" s="12">
        <f t="shared" si="5"/>
        <v>2909</v>
      </c>
      <c r="AZ27" s="12">
        <f t="shared" si="5"/>
        <v>6052</v>
      </c>
      <c r="BA27" s="12">
        <f t="shared" si="5"/>
        <v>5313</v>
      </c>
      <c r="BB27" s="12">
        <f t="shared" si="5"/>
        <v>6052</v>
      </c>
    </row>
    <row r="28" spans="1:54">
      <c r="A28" s="10">
        <v>2</v>
      </c>
      <c r="B28" s="12">
        <f t="shared" ref="B28:AG28" si="6">ROUND(B9*0.87,)+25</f>
        <v>4980</v>
      </c>
      <c r="C28" s="12">
        <f t="shared" si="6"/>
        <v>7679</v>
      </c>
      <c r="D28" s="12">
        <f t="shared" si="6"/>
        <v>5645</v>
      </c>
      <c r="E28" s="12">
        <f t="shared" si="6"/>
        <v>5645</v>
      </c>
      <c r="F28" s="12">
        <f t="shared" si="6"/>
        <v>5645</v>
      </c>
      <c r="G28" s="12">
        <f t="shared" si="6"/>
        <v>5645</v>
      </c>
      <c r="H28" s="12">
        <f t="shared" si="6"/>
        <v>5645</v>
      </c>
      <c r="I28" s="12">
        <f t="shared" si="6"/>
        <v>5645</v>
      </c>
      <c r="J28" s="12">
        <f t="shared" si="6"/>
        <v>5645</v>
      </c>
      <c r="K28" s="12">
        <f t="shared" si="6"/>
        <v>5645</v>
      </c>
      <c r="L28" s="12">
        <f t="shared" si="6"/>
        <v>5645</v>
      </c>
      <c r="M28" s="12">
        <f t="shared" si="6"/>
        <v>5645</v>
      </c>
      <c r="N28" s="12">
        <f t="shared" si="6"/>
        <v>5645</v>
      </c>
      <c r="O28" s="12">
        <f t="shared" si="6"/>
        <v>5645</v>
      </c>
      <c r="P28" s="12">
        <f t="shared" si="6"/>
        <v>5645</v>
      </c>
      <c r="Q28" s="12">
        <f t="shared" si="6"/>
        <v>5645</v>
      </c>
      <c r="R28" s="12">
        <f t="shared" si="6"/>
        <v>5645</v>
      </c>
      <c r="S28" s="12">
        <f t="shared" si="6"/>
        <v>3575</v>
      </c>
      <c r="T28" s="12">
        <f t="shared" si="6"/>
        <v>3575</v>
      </c>
      <c r="U28" s="12">
        <f t="shared" si="6"/>
        <v>3575</v>
      </c>
      <c r="V28" s="12">
        <f t="shared" si="6"/>
        <v>3575</v>
      </c>
      <c r="W28" s="12">
        <f t="shared" si="6"/>
        <v>3575</v>
      </c>
      <c r="X28" s="12">
        <f t="shared" si="6"/>
        <v>3575</v>
      </c>
      <c r="Y28" s="12">
        <f t="shared" si="6"/>
        <v>3575</v>
      </c>
      <c r="Z28" s="12">
        <f t="shared" si="6"/>
        <v>3575</v>
      </c>
      <c r="AA28" s="12">
        <f t="shared" si="6"/>
        <v>3575</v>
      </c>
      <c r="AB28" s="12">
        <f t="shared" si="6"/>
        <v>3575</v>
      </c>
      <c r="AC28" s="12">
        <f t="shared" si="6"/>
        <v>3575</v>
      </c>
      <c r="AD28" s="12">
        <f t="shared" si="6"/>
        <v>3575</v>
      </c>
      <c r="AE28" s="12">
        <f t="shared" si="6"/>
        <v>3575</v>
      </c>
      <c r="AF28" s="12">
        <f t="shared" si="6"/>
        <v>3575</v>
      </c>
      <c r="AG28" s="12">
        <f t="shared" si="6"/>
        <v>3575</v>
      </c>
      <c r="AH28" s="12">
        <f t="shared" ref="AH28:BB28" si="7">ROUND(AH9*0.87,)+25</f>
        <v>3575</v>
      </c>
      <c r="AI28" s="12">
        <f t="shared" si="7"/>
        <v>3575</v>
      </c>
      <c r="AJ28" s="12">
        <f t="shared" si="7"/>
        <v>3575</v>
      </c>
      <c r="AK28" s="12">
        <f t="shared" si="7"/>
        <v>3575</v>
      </c>
      <c r="AL28" s="12">
        <f t="shared" si="7"/>
        <v>3575</v>
      </c>
      <c r="AM28" s="12">
        <f t="shared" si="7"/>
        <v>4980</v>
      </c>
      <c r="AN28" s="12">
        <f t="shared" si="7"/>
        <v>4980</v>
      </c>
      <c r="AO28" s="12">
        <f t="shared" si="7"/>
        <v>4980</v>
      </c>
      <c r="AP28" s="12">
        <f t="shared" si="7"/>
        <v>4980</v>
      </c>
      <c r="AQ28" s="12">
        <f t="shared" si="7"/>
        <v>4980</v>
      </c>
      <c r="AR28" s="12">
        <f t="shared" si="7"/>
        <v>4980</v>
      </c>
      <c r="AS28" s="12">
        <f t="shared" si="7"/>
        <v>4980</v>
      </c>
      <c r="AT28" s="12">
        <f t="shared" si="7"/>
        <v>4980</v>
      </c>
      <c r="AU28" s="12">
        <f t="shared" si="7"/>
        <v>3575</v>
      </c>
      <c r="AV28" s="12">
        <f t="shared" si="7"/>
        <v>3575</v>
      </c>
      <c r="AW28" s="12">
        <f t="shared" si="7"/>
        <v>3575</v>
      </c>
      <c r="AX28" s="12">
        <f t="shared" si="7"/>
        <v>3575</v>
      </c>
      <c r="AY28" s="12">
        <f t="shared" si="7"/>
        <v>3575</v>
      </c>
      <c r="AZ28" s="12">
        <f t="shared" si="7"/>
        <v>6718</v>
      </c>
      <c r="BA28" s="12">
        <f t="shared" si="7"/>
        <v>5978</v>
      </c>
      <c r="BB28" s="12">
        <f t="shared" si="7"/>
        <v>6718</v>
      </c>
    </row>
    <row r="29" spans="1:54">
      <c r="A29" s="10" t="s">
        <v>5</v>
      </c>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row>
    <row r="30" spans="1:54">
      <c r="A30" s="10">
        <v>1</v>
      </c>
      <c r="B30" s="12">
        <f t="shared" ref="B30:AG30" si="8">ROUND(B11*0.87,)+25</f>
        <v>4832</v>
      </c>
      <c r="C30" s="12">
        <f t="shared" si="8"/>
        <v>7531</v>
      </c>
      <c r="D30" s="12">
        <f t="shared" si="8"/>
        <v>5497</v>
      </c>
      <c r="E30" s="12">
        <f t="shared" si="8"/>
        <v>5497</v>
      </c>
      <c r="F30" s="12">
        <f t="shared" si="8"/>
        <v>5497</v>
      </c>
      <c r="G30" s="12">
        <f t="shared" si="8"/>
        <v>5497</v>
      </c>
      <c r="H30" s="12">
        <f t="shared" si="8"/>
        <v>5497</v>
      </c>
      <c r="I30" s="12">
        <f t="shared" si="8"/>
        <v>5497</v>
      </c>
      <c r="J30" s="12">
        <f t="shared" si="8"/>
        <v>5497</v>
      </c>
      <c r="K30" s="12">
        <f t="shared" si="8"/>
        <v>5497</v>
      </c>
      <c r="L30" s="12">
        <f t="shared" si="8"/>
        <v>5497</v>
      </c>
      <c r="M30" s="12">
        <f t="shared" si="8"/>
        <v>5497</v>
      </c>
      <c r="N30" s="12">
        <f t="shared" si="8"/>
        <v>5497</v>
      </c>
      <c r="O30" s="12">
        <f t="shared" si="8"/>
        <v>5497</v>
      </c>
      <c r="P30" s="12">
        <f t="shared" si="8"/>
        <v>5497</v>
      </c>
      <c r="Q30" s="12">
        <f t="shared" si="8"/>
        <v>5497</v>
      </c>
      <c r="R30" s="12">
        <f t="shared" si="8"/>
        <v>5497</v>
      </c>
      <c r="S30" s="12">
        <f t="shared" si="8"/>
        <v>3427</v>
      </c>
      <c r="T30" s="12">
        <f t="shared" si="8"/>
        <v>3427</v>
      </c>
      <c r="U30" s="12">
        <f t="shared" si="8"/>
        <v>3427</v>
      </c>
      <c r="V30" s="12">
        <f t="shared" si="8"/>
        <v>3427</v>
      </c>
      <c r="W30" s="12">
        <f t="shared" si="8"/>
        <v>3427</v>
      </c>
      <c r="X30" s="12">
        <f t="shared" si="8"/>
        <v>3427</v>
      </c>
      <c r="Y30" s="12">
        <f t="shared" si="8"/>
        <v>3427</v>
      </c>
      <c r="Z30" s="12">
        <f t="shared" si="8"/>
        <v>3427</v>
      </c>
      <c r="AA30" s="12">
        <f t="shared" si="8"/>
        <v>3427</v>
      </c>
      <c r="AB30" s="12">
        <f t="shared" si="8"/>
        <v>3427</v>
      </c>
      <c r="AC30" s="12">
        <f t="shared" si="8"/>
        <v>3427</v>
      </c>
      <c r="AD30" s="12">
        <f t="shared" si="8"/>
        <v>3427</v>
      </c>
      <c r="AE30" s="12">
        <f t="shared" si="8"/>
        <v>3427</v>
      </c>
      <c r="AF30" s="12">
        <f t="shared" si="8"/>
        <v>3427</v>
      </c>
      <c r="AG30" s="12">
        <f t="shared" si="8"/>
        <v>3427</v>
      </c>
      <c r="AH30" s="12">
        <f t="shared" ref="AH30:BB30" si="9">ROUND(AH11*0.87,)+25</f>
        <v>3427</v>
      </c>
      <c r="AI30" s="12">
        <f t="shared" si="9"/>
        <v>3427</v>
      </c>
      <c r="AJ30" s="12">
        <f t="shared" si="9"/>
        <v>3427</v>
      </c>
      <c r="AK30" s="12">
        <f t="shared" si="9"/>
        <v>3427</v>
      </c>
      <c r="AL30" s="12">
        <f t="shared" si="9"/>
        <v>3427</v>
      </c>
      <c r="AM30" s="12">
        <f t="shared" si="9"/>
        <v>4832</v>
      </c>
      <c r="AN30" s="12">
        <f t="shared" si="9"/>
        <v>4832</v>
      </c>
      <c r="AO30" s="12">
        <f t="shared" si="9"/>
        <v>4832</v>
      </c>
      <c r="AP30" s="12">
        <f t="shared" si="9"/>
        <v>4832</v>
      </c>
      <c r="AQ30" s="12">
        <f t="shared" si="9"/>
        <v>4832</v>
      </c>
      <c r="AR30" s="12">
        <f t="shared" si="9"/>
        <v>4832</v>
      </c>
      <c r="AS30" s="12">
        <f t="shared" si="9"/>
        <v>4832</v>
      </c>
      <c r="AT30" s="12">
        <f t="shared" si="9"/>
        <v>4832</v>
      </c>
      <c r="AU30" s="12">
        <f t="shared" si="9"/>
        <v>3427</v>
      </c>
      <c r="AV30" s="12">
        <f t="shared" si="9"/>
        <v>3427</v>
      </c>
      <c r="AW30" s="12">
        <f t="shared" si="9"/>
        <v>3427</v>
      </c>
      <c r="AX30" s="12">
        <f t="shared" si="9"/>
        <v>3427</v>
      </c>
      <c r="AY30" s="12">
        <f t="shared" si="9"/>
        <v>3427</v>
      </c>
      <c r="AZ30" s="12">
        <f t="shared" si="9"/>
        <v>6570</v>
      </c>
      <c r="BA30" s="12">
        <f t="shared" si="9"/>
        <v>5831</v>
      </c>
      <c r="BB30" s="12">
        <f t="shared" si="9"/>
        <v>6570</v>
      </c>
    </row>
    <row r="31" spans="1:54">
      <c r="A31" s="10">
        <v>2</v>
      </c>
      <c r="B31" s="12">
        <f t="shared" ref="B31:AG31" si="10">ROUND(B12*0.87,)+25</f>
        <v>5497</v>
      </c>
      <c r="C31" s="12">
        <f t="shared" si="10"/>
        <v>8197</v>
      </c>
      <c r="D31" s="12">
        <f t="shared" si="10"/>
        <v>6163</v>
      </c>
      <c r="E31" s="12">
        <f t="shared" si="10"/>
        <v>6163</v>
      </c>
      <c r="F31" s="12">
        <f t="shared" si="10"/>
        <v>6163</v>
      </c>
      <c r="G31" s="12">
        <f t="shared" si="10"/>
        <v>6163</v>
      </c>
      <c r="H31" s="12">
        <f t="shared" si="10"/>
        <v>6163</v>
      </c>
      <c r="I31" s="12">
        <f t="shared" si="10"/>
        <v>6163</v>
      </c>
      <c r="J31" s="12">
        <f t="shared" si="10"/>
        <v>6163</v>
      </c>
      <c r="K31" s="12">
        <f t="shared" si="10"/>
        <v>6163</v>
      </c>
      <c r="L31" s="12">
        <f t="shared" si="10"/>
        <v>6163</v>
      </c>
      <c r="M31" s="12">
        <f t="shared" si="10"/>
        <v>6163</v>
      </c>
      <c r="N31" s="12">
        <f t="shared" si="10"/>
        <v>6163</v>
      </c>
      <c r="O31" s="12">
        <f t="shared" si="10"/>
        <v>6163</v>
      </c>
      <c r="P31" s="12">
        <f t="shared" si="10"/>
        <v>6163</v>
      </c>
      <c r="Q31" s="12">
        <f t="shared" si="10"/>
        <v>6163</v>
      </c>
      <c r="R31" s="12">
        <f t="shared" si="10"/>
        <v>6163</v>
      </c>
      <c r="S31" s="12">
        <f t="shared" si="10"/>
        <v>4092</v>
      </c>
      <c r="T31" s="12">
        <f t="shared" si="10"/>
        <v>4092</v>
      </c>
      <c r="U31" s="12">
        <f t="shared" si="10"/>
        <v>4092</v>
      </c>
      <c r="V31" s="12">
        <f t="shared" si="10"/>
        <v>4092</v>
      </c>
      <c r="W31" s="12">
        <f t="shared" si="10"/>
        <v>4092</v>
      </c>
      <c r="X31" s="12">
        <f t="shared" si="10"/>
        <v>4092</v>
      </c>
      <c r="Y31" s="12">
        <f t="shared" si="10"/>
        <v>4092</v>
      </c>
      <c r="Z31" s="12">
        <f t="shared" si="10"/>
        <v>4092</v>
      </c>
      <c r="AA31" s="12">
        <f t="shared" si="10"/>
        <v>4092</v>
      </c>
      <c r="AB31" s="12">
        <f t="shared" si="10"/>
        <v>4092</v>
      </c>
      <c r="AC31" s="12">
        <f t="shared" si="10"/>
        <v>4092</v>
      </c>
      <c r="AD31" s="12">
        <f t="shared" si="10"/>
        <v>4092</v>
      </c>
      <c r="AE31" s="12">
        <f t="shared" si="10"/>
        <v>4092</v>
      </c>
      <c r="AF31" s="12">
        <f t="shared" si="10"/>
        <v>4092</v>
      </c>
      <c r="AG31" s="12">
        <f t="shared" si="10"/>
        <v>4092</v>
      </c>
      <c r="AH31" s="12">
        <f t="shared" ref="AH31:BB31" si="11">ROUND(AH12*0.87,)+25</f>
        <v>4092</v>
      </c>
      <c r="AI31" s="12">
        <f t="shared" si="11"/>
        <v>4092</v>
      </c>
      <c r="AJ31" s="12">
        <f t="shared" si="11"/>
        <v>4092</v>
      </c>
      <c r="AK31" s="12">
        <f t="shared" si="11"/>
        <v>4092</v>
      </c>
      <c r="AL31" s="12">
        <f t="shared" si="11"/>
        <v>4092</v>
      </c>
      <c r="AM31" s="12">
        <f t="shared" si="11"/>
        <v>5497</v>
      </c>
      <c r="AN31" s="12">
        <f t="shared" si="11"/>
        <v>5497</v>
      </c>
      <c r="AO31" s="12">
        <f t="shared" si="11"/>
        <v>5497</v>
      </c>
      <c r="AP31" s="12">
        <f t="shared" si="11"/>
        <v>5497</v>
      </c>
      <c r="AQ31" s="12">
        <f t="shared" si="11"/>
        <v>5497</v>
      </c>
      <c r="AR31" s="12">
        <f t="shared" si="11"/>
        <v>5497</v>
      </c>
      <c r="AS31" s="12">
        <f t="shared" si="11"/>
        <v>5497</v>
      </c>
      <c r="AT31" s="12">
        <f t="shared" si="11"/>
        <v>5497</v>
      </c>
      <c r="AU31" s="12">
        <f t="shared" si="11"/>
        <v>4092</v>
      </c>
      <c r="AV31" s="12">
        <f t="shared" si="11"/>
        <v>4092</v>
      </c>
      <c r="AW31" s="12">
        <f t="shared" si="11"/>
        <v>4092</v>
      </c>
      <c r="AX31" s="12">
        <f t="shared" si="11"/>
        <v>4092</v>
      </c>
      <c r="AY31" s="12">
        <f t="shared" si="11"/>
        <v>4092</v>
      </c>
      <c r="AZ31" s="12">
        <f t="shared" si="11"/>
        <v>7236</v>
      </c>
      <c r="BA31" s="12">
        <f t="shared" si="11"/>
        <v>6496</v>
      </c>
      <c r="BB31" s="12">
        <f t="shared" si="11"/>
        <v>7236</v>
      </c>
    </row>
    <row r="32" spans="1:54">
      <c r="A32" s="14" t="s">
        <v>7</v>
      </c>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row>
    <row r="33" spans="1:54">
      <c r="A33" s="10">
        <v>1</v>
      </c>
      <c r="B33" s="12">
        <f t="shared" ref="B33:AG33" si="12">ROUND(B14*0.87,)+25</f>
        <v>5497</v>
      </c>
      <c r="C33" s="12">
        <f t="shared" si="12"/>
        <v>8197</v>
      </c>
      <c r="D33" s="12">
        <f t="shared" si="12"/>
        <v>6163</v>
      </c>
      <c r="E33" s="12">
        <f t="shared" si="12"/>
        <v>6163</v>
      </c>
      <c r="F33" s="12">
        <f t="shared" si="12"/>
        <v>6163</v>
      </c>
      <c r="G33" s="12">
        <f t="shared" si="12"/>
        <v>6163</v>
      </c>
      <c r="H33" s="12">
        <f t="shared" si="12"/>
        <v>6163</v>
      </c>
      <c r="I33" s="12">
        <f t="shared" si="12"/>
        <v>6163</v>
      </c>
      <c r="J33" s="12">
        <f t="shared" si="12"/>
        <v>6163</v>
      </c>
      <c r="K33" s="12">
        <f t="shared" si="12"/>
        <v>6163</v>
      </c>
      <c r="L33" s="12">
        <f t="shared" si="12"/>
        <v>6163</v>
      </c>
      <c r="M33" s="12">
        <f t="shared" si="12"/>
        <v>6163</v>
      </c>
      <c r="N33" s="12">
        <f t="shared" si="12"/>
        <v>6163</v>
      </c>
      <c r="O33" s="12">
        <f t="shared" si="12"/>
        <v>6163</v>
      </c>
      <c r="P33" s="12">
        <f t="shared" si="12"/>
        <v>6163</v>
      </c>
      <c r="Q33" s="12">
        <f t="shared" si="12"/>
        <v>6163</v>
      </c>
      <c r="R33" s="12">
        <f t="shared" si="12"/>
        <v>6163</v>
      </c>
      <c r="S33" s="12">
        <f t="shared" si="12"/>
        <v>4092</v>
      </c>
      <c r="T33" s="12">
        <f t="shared" si="12"/>
        <v>4092</v>
      </c>
      <c r="U33" s="12">
        <f t="shared" si="12"/>
        <v>4092</v>
      </c>
      <c r="V33" s="12">
        <f t="shared" si="12"/>
        <v>4092</v>
      </c>
      <c r="W33" s="12">
        <f t="shared" si="12"/>
        <v>4092</v>
      </c>
      <c r="X33" s="12">
        <f t="shared" si="12"/>
        <v>4092</v>
      </c>
      <c r="Y33" s="12">
        <f t="shared" si="12"/>
        <v>4092</v>
      </c>
      <c r="Z33" s="12">
        <f t="shared" si="12"/>
        <v>4092</v>
      </c>
      <c r="AA33" s="12">
        <f t="shared" si="12"/>
        <v>4092</v>
      </c>
      <c r="AB33" s="12">
        <f t="shared" si="12"/>
        <v>4092</v>
      </c>
      <c r="AC33" s="12">
        <f t="shared" si="12"/>
        <v>4092</v>
      </c>
      <c r="AD33" s="12">
        <f t="shared" si="12"/>
        <v>4092</v>
      </c>
      <c r="AE33" s="12">
        <f t="shared" si="12"/>
        <v>4092</v>
      </c>
      <c r="AF33" s="12">
        <f t="shared" si="12"/>
        <v>4092</v>
      </c>
      <c r="AG33" s="12">
        <f t="shared" si="12"/>
        <v>4092</v>
      </c>
      <c r="AH33" s="12">
        <f t="shared" ref="AH33:BB33" si="13">ROUND(AH14*0.87,)+25</f>
        <v>4092</v>
      </c>
      <c r="AI33" s="12">
        <f t="shared" si="13"/>
        <v>4092</v>
      </c>
      <c r="AJ33" s="12">
        <f t="shared" si="13"/>
        <v>4092</v>
      </c>
      <c r="AK33" s="12">
        <f t="shared" si="13"/>
        <v>4092</v>
      </c>
      <c r="AL33" s="12">
        <f t="shared" si="13"/>
        <v>4092</v>
      </c>
      <c r="AM33" s="12">
        <f t="shared" si="13"/>
        <v>5497</v>
      </c>
      <c r="AN33" s="12">
        <f t="shared" si="13"/>
        <v>5497</v>
      </c>
      <c r="AO33" s="12">
        <f t="shared" si="13"/>
        <v>5497</v>
      </c>
      <c r="AP33" s="12">
        <f t="shared" si="13"/>
        <v>5497</v>
      </c>
      <c r="AQ33" s="12">
        <f t="shared" si="13"/>
        <v>5497</v>
      </c>
      <c r="AR33" s="12">
        <f t="shared" si="13"/>
        <v>5497</v>
      </c>
      <c r="AS33" s="12">
        <f t="shared" si="13"/>
        <v>5497</v>
      </c>
      <c r="AT33" s="12">
        <f t="shared" si="13"/>
        <v>5497</v>
      </c>
      <c r="AU33" s="12">
        <f t="shared" si="13"/>
        <v>4092</v>
      </c>
      <c r="AV33" s="12">
        <f t="shared" si="13"/>
        <v>4092</v>
      </c>
      <c r="AW33" s="12">
        <f t="shared" si="13"/>
        <v>4092</v>
      </c>
      <c r="AX33" s="12">
        <f t="shared" si="13"/>
        <v>4092</v>
      </c>
      <c r="AY33" s="12">
        <f t="shared" si="13"/>
        <v>4092</v>
      </c>
      <c r="AZ33" s="12">
        <f t="shared" si="13"/>
        <v>7236</v>
      </c>
      <c r="BA33" s="12">
        <f t="shared" si="13"/>
        <v>6496</v>
      </c>
      <c r="BB33" s="12">
        <f t="shared" si="13"/>
        <v>7236</v>
      </c>
    </row>
    <row r="34" spans="1:54">
      <c r="A34" s="10">
        <v>2</v>
      </c>
      <c r="B34" s="12">
        <f t="shared" ref="B34:AG34" si="14">ROUND(B15*0.87,)+25</f>
        <v>6163</v>
      </c>
      <c r="C34" s="12">
        <f t="shared" si="14"/>
        <v>8862</v>
      </c>
      <c r="D34" s="12">
        <f t="shared" si="14"/>
        <v>6828</v>
      </c>
      <c r="E34" s="12">
        <f t="shared" si="14"/>
        <v>6828</v>
      </c>
      <c r="F34" s="12">
        <f t="shared" si="14"/>
        <v>6828</v>
      </c>
      <c r="G34" s="12">
        <f t="shared" si="14"/>
        <v>6828</v>
      </c>
      <c r="H34" s="12">
        <f t="shared" si="14"/>
        <v>6828</v>
      </c>
      <c r="I34" s="12">
        <f t="shared" si="14"/>
        <v>6828</v>
      </c>
      <c r="J34" s="12">
        <f t="shared" si="14"/>
        <v>6828</v>
      </c>
      <c r="K34" s="12">
        <f t="shared" si="14"/>
        <v>6828</v>
      </c>
      <c r="L34" s="12">
        <f t="shared" si="14"/>
        <v>6828</v>
      </c>
      <c r="M34" s="12">
        <f t="shared" si="14"/>
        <v>6828</v>
      </c>
      <c r="N34" s="12">
        <f t="shared" si="14"/>
        <v>6828</v>
      </c>
      <c r="O34" s="12">
        <f t="shared" si="14"/>
        <v>6828</v>
      </c>
      <c r="P34" s="12">
        <f t="shared" si="14"/>
        <v>6828</v>
      </c>
      <c r="Q34" s="12">
        <f t="shared" si="14"/>
        <v>6828</v>
      </c>
      <c r="R34" s="12">
        <f t="shared" si="14"/>
        <v>6828</v>
      </c>
      <c r="S34" s="12">
        <f t="shared" si="14"/>
        <v>4758</v>
      </c>
      <c r="T34" s="12">
        <f t="shared" si="14"/>
        <v>4758</v>
      </c>
      <c r="U34" s="12">
        <f t="shared" si="14"/>
        <v>4758</v>
      </c>
      <c r="V34" s="12">
        <f t="shared" si="14"/>
        <v>4758</v>
      </c>
      <c r="W34" s="12">
        <f t="shared" si="14"/>
        <v>4758</v>
      </c>
      <c r="X34" s="12">
        <f t="shared" si="14"/>
        <v>4758</v>
      </c>
      <c r="Y34" s="12">
        <f t="shared" si="14"/>
        <v>4758</v>
      </c>
      <c r="Z34" s="12">
        <f t="shared" si="14"/>
        <v>4758</v>
      </c>
      <c r="AA34" s="12">
        <f t="shared" si="14"/>
        <v>4758</v>
      </c>
      <c r="AB34" s="12">
        <f t="shared" si="14"/>
        <v>4758</v>
      </c>
      <c r="AC34" s="12">
        <f t="shared" si="14"/>
        <v>4758</v>
      </c>
      <c r="AD34" s="12">
        <f t="shared" si="14"/>
        <v>4758</v>
      </c>
      <c r="AE34" s="12">
        <f t="shared" si="14"/>
        <v>4758</v>
      </c>
      <c r="AF34" s="12">
        <f t="shared" si="14"/>
        <v>4758</v>
      </c>
      <c r="AG34" s="12">
        <f t="shared" si="14"/>
        <v>4758</v>
      </c>
      <c r="AH34" s="12">
        <f t="shared" ref="AH34:BB34" si="15">ROUND(AH15*0.87,)+25</f>
        <v>4758</v>
      </c>
      <c r="AI34" s="12">
        <f t="shared" si="15"/>
        <v>4758</v>
      </c>
      <c r="AJ34" s="12">
        <f t="shared" si="15"/>
        <v>4758</v>
      </c>
      <c r="AK34" s="12">
        <f t="shared" si="15"/>
        <v>4758</v>
      </c>
      <c r="AL34" s="12">
        <f t="shared" si="15"/>
        <v>4758</v>
      </c>
      <c r="AM34" s="12">
        <f t="shared" si="15"/>
        <v>6163</v>
      </c>
      <c r="AN34" s="12">
        <f t="shared" si="15"/>
        <v>6163</v>
      </c>
      <c r="AO34" s="12">
        <f t="shared" si="15"/>
        <v>6163</v>
      </c>
      <c r="AP34" s="12">
        <f t="shared" si="15"/>
        <v>6163</v>
      </c>
      <c r="AQ34" s="12">
        <f t="shared" si="15"/>
        <v>6163</v>
      </c>
      <c r="AR34" s="12">
        <f t="shared" si="15"/>
        <v>6163</v>
      </c>
      <c r="AS34" s="12">
        <f t="shared" si="15"/>
        <v>6163</v>
      </c>
      <c r="AT34" s="12">
        <f t="shared" si="15"/>
        <v>6163</v>
      </c>
      <c r="AU34" s="12">
        <f t="shared" si="15"/>
        <v>4758</v>
      </c>
      <c r="AV34" s="12">
        <f t="shared" si="15"/>
        <v>4758</v>
      </c>
      <c r="AW34" s="12">
        <f t="shared" si="15"/>
        <v>4758</v>
      </c>
      <c r="AX34" s="12">
        <f t="shared" si="15"/>
        <v>4758</v>
      </c>
      <c r="AY34" s="12">
        <f t="shared" si="15"/>
        <v>4758</v>
      </c>
      <c r="AZ34" s="12">
        <f t="shared" si="15"/>
        <v>7901</v>
      </c>
      <c r="BA34" s="12">
        <f t="shared" si="15"/>
        <v>7162</v>
      </c>
      <c r="BB34" s="12">
        <f t="shared" si="15"/>
        <v>7901</v>
      </c>
    </row>
    <row r="35" spans="1:54">
      <c r="A35" s="15" t="s">
        <v>66</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row>
    <row r="36" spans="1:54">
      <c r="A36" s="10">
        <v>1</v>
      </c>
      <c r="B36" s="12">
        <f t="shared" ref="B36:AG36" si="16">ROUND(B17*0.87,)+25</f>
        <v>6902</v>
      </c>
      <c r="C36" s="12">
        <f t="shared" si="16"/>
        <v>9602</v>
      </c>
      <c r="D36" s="12">
        <f t="shared" si="16"/>
        <v>7568</v>
      </c>
      <c r="E36" s="12">
        <f t="shared" si="16"/>
        <v>7568</v>
      </c>
      <c r="F36" s="12">
        <f t="shared" si="16"/>
        <v>7568</v>
      </c>
      <c r="G36" s="12">
        <f t="shared" si="16"/>
        <v>7568</v>
      </c>
      <c r="H36" s="12">
        <f t="shared" si="16"/>
        <v>7568</v>
      </c>
      <c r="I36" s="12">
        <f t="shared" si="16"/>
        <v>7568</v>
      </c>
      <c r="J36" s="12">
        <f t="shared" si="16"/>
        <v>7568</v>
      </c>
      <c r="K36" s="12">
        <f t="shared" si="16"/>
        <v>7568</v>
      </c>
      <c r="L36" s="12">
        <f t="shared" si="16"/>
        <v>7568</v>
      </c>
      <c r="M36" s="12">
        <f t="shared" si="16"/>
        <v>7568</v>
      </c>
      <c r="N36" s="12">
        <f t="shared" si="16"/>
        <v>7568</v>
      </c>
      <c r="O36" s="12">
        <f t="shared" si="16"/>
        <v>7568</v>
      </c>
      <c r="P36" s="12">
        <f t="shared" si="16"/>
        <v>7568</v>
      </c>
      <c r="Q36" s="12">
        <f t="shared" si="16"/>
        <v>7568</v>
      </c>
      <c r="R36" s="12">
        <f t="shared" si="16"/>
        <v>7568</v>
      </c>
      <c r="S36" s="12">
        <f t="shared" si="16"/>
        <v>5497</v>
      </c>
      <c r="T36" s="12">
        <f t="shared" si="16"/>
        <v>5497</v>
      </c>
      <c r="U36" s="12">
        <f t="shared" si="16"/>
        <v>5497</v>
      </c>
      <c r="V36" s="12">
        <f t="shared" si="16"/>
        <v>5497</v>
      </c>
      <c r="W36" s="12">
        <f t="shared" si="16"/>
        <v>5497</v>
      </c>
      <c r="X36" s="12">
        <f t="shared" si="16"/>
        <v>5497</v>
      </c>
      <c r="Y36" s="12">
        <f t="shared" si="16"/>
        <v>5497</v>
      </c>
      <c r="Z36" s="12">
        <f t="shared" si="16"/>
        <v>5497</v>
      </c>
      <c r="AA36" s="12">
        <f t="shared" si="16"/>
        <v>5497</v>
      </c>
      <c r="AB36" s="12">
        <f t="shared" si="16"/>
        <v>5497</v>
      </c>
      <c r="AC36" s="12">
        <f t="shared" si="16"/>
        <v>5497</v>
      </c>
      <c r="AD36" s="12">
        <f t="shared" si="16"/>
        <v>5497</v>
      </c>
      <c r="AE36" s="12">
        <f t="shared" si="16"/>
        <v>5497</v>
      </c>
      <c r="AF36" s="12">
        <f t="shared" si="16"/>
        <v>5497</v>
      </c>
      <c r="AG36" s="12">
        <f t="shared" si="16"/>
        <v>5497</v>
      </c>
      <c r="AH36" s="12">
        <f t="shared" ref="AH36:BB36" si="17">ROUND(AH17*0.87,)+25</f>
        <v>5497</v>
      </c>
      <c r="AI36" s="12">
        <f t="shared" si="17"/>
        <v>5497</v>
      </c>
      <c r="AJ36" s="12">
        <f t="shared" si="17"/>
        <v>5497</v>
      </c>
      <c r="AK36" s="12">
        <f t="shared" si="17"/>
        <v>5497</v>
      </c>
      <c r="AL36" s="12">
        <f t="shared" si="17"/>
        <v>5497</v>
      </c>
      <c r="AM36" s="12">
        <f t="shared" si="17"/>
        <v>6902</v>
      </c>
      <c r="AN36" s="12">
        <f t="shared" si="17"/>
        <v>6902</v>
      </c>
      <c r="AO36" s="12">
        <f t="shared" si="17"/>
        <v>6902</v>
      </c>
      <c r="AP36" s="12">
        <f t="shared" si="17"/>
        <v>6902</v>
      </c>
      <c r="AQ36" s="12">
        <f t="shared" si="17"/>
        <v>6902</v>
      </c>
      <c r="AR36" s="12">
        <f t="shared" si="17"/>
        <v>6902</v>
      </c>
      <c r="AS36" s="12">
        <f t="shared" si="17"/>
        <v>6902</v>
      </c>
      <c r="AT36" s="12">
        <f t="shared" si="17"/>
        <v>6902</v>
      </c>
      <c r="AU36" s="12">
        <f t="shared" si="17"/>
        <v>5497</v>
      </c>
      <c r="AV36" s="12">
        <f t="shared" si="17"/>
        <v>5497</v>
      </c>
      <c r="AW36" s="12">
        <f t="shared" si="17"/>
        <v>5497</v>
      </c>
      <c r="AX36" s="12">
        <f t="shared" si="17"/>
        <v>5497</v>
      </c>
      <c r="AY36" s="12">
        <f t="shared" si="17"/>
        <v>5497</v>
      </c>
      <c r="AZ36" s="12">
        <f t="shared" si="17"/>
        <v>8641</v>
      </c>
      <c r="BA36" s="12">
        <f t="shared" si="17"/>
        <v>7901</v>
      </c>
      <c r="BB36" s="12">
        <f t="shared" si="17"/>
        <v>8641</v>
      </c>
    </row>
    <row r="37" spans="1:54">
      <c r="A37" s="10">
        <v>2</v>
      </c>
      <c r="B37" s="12">
        <f t="shared" ref="B37:AG37" si="18">ROUND(B18*0.87,)+25</f>
        <v>7568</v>
      </c>
      <c r="C37" s="12">
        <f t="shared" si="18"/>
        <v>10268</v>
      </c>
      <c r="D37" s="12">
        <f t="shared" si="18"/>
        <v>8233</v>
      </c>
      <c r="E37" s="12">
        <f t="shared" si="18"/>
        <v>8233</v>
      </c>
      <c r="F37" s="12">
        <f t="shared" si="18"/>
        <v>8233</v>
      </c>
      <c r="G37" s="12">
        <f t="shared" si="18"/>
        <v>8233</v>
      </c>
      <c r="H37" s="12">
        <f t="shared" si="18"/>
        <v>8233</v>
      </c>
      <c r="I37" s="12">
        <f t="shared" si="18"/>
        <v>8233</v>
      </c>
      <c r="J37" s="12">
        <f t="shared" si="18"/>
        <v>8233</v>
      </c>
      <c r="K37" s="12">
        <f t="shared" si="18"/>
        <v>8233</v>
      </c>
      <c r="L37" s="12">
        <f t="shared" si="18"/>
        <v>8233</v>
      </c>
      <c r="M37" s="12">
        <f t="shared" si="18"/>
        <v>8233</v>
      </c>
      <c r="N37" s="12">
        <f t="shared" si="18"/>
        <v>8233</v>
      </c>
      <c r="O37" s="12">
        <f t="shared" si="18"/>
        <v>8233</v>
      </c>
      <c r="P37" s="12">
        <f t="shared" si="18"/>
        <v>8233</v>
      </c>
      <c r="Q37" s="12">
        <f t="shared" si="18"/>
        <v>8233</v>
      </c>
      <c r="R37" s="12">
        <f t="shared" si="18"/>
        <v>8233</v>
      </c>
      <c r="S37" s="12">
        <f t="shared" si="18"/>
        <v>6163</v>
      </c>
      <c r="T37" s="12">
        <f t="shared" si="18"/>
        <v>6163</v>
      </c>
      <c r="U37" s="12">
        <f t="shared" si="18"/>
        <v>6163</v>
      </c>
      <c r="V37" s="12">
        <f t="shared" si="18"/>
        <v>6163</v>
      </c>
      <c r="W37" s="12">
        <f t="shared" si="18"/>
        <v>6163</v>
      </c>
      <c r="X37" s="12">
        <f t="shared" si="18"/>
        <v>6163</v>
      </c>
      <c r="Y37" s="12">
        <f t="shared" si="18"/>
        <v>6163</v>
      </c>
      <c r="Z37" s="12">
        <f t="shared" si="18"/>
        <v>6163</v>
      </c>
      <c r="AA37" s="12">
        <f t="shared" si="18"/>
        <v>6163</v>
      </c>
      <c r="AB37" s="12">
        <f t="shared" si="18"/>
        <v>6163</v>
      </c>
      <c r="AC37" s="12">
        <f t="shared" si="18"/>
        <v>6163</v>
      </c>
      <c r="AD37" s="12">
        <f t="shared" si="18"/>
        <v>6163</v>
      </c>
      <c r="AE37" s="12">
        <f t="shared" si="18"/>
        <v>6163</v>
      </c>
      <c r="AF37" s="12">
        <f t="shared" si="18"/>
        <v>6163</v>
      </c>
      <c r="AG37" s="12">
        <f t="shared" si="18"/>
        <v>6163</v>
      </c>
      <c r="AH37" s="12">
        <f t="shared" ref="AH37:BB37" si="19">ROUND(AH18*0.87,)+25</f>
        <v>6163</v>
      </c>
      <c r="AI37" s="12">
        <f t="shared" si="19"/>
        <v>6163</v>
      </c>
      <c r="AJ37" s="12">
        <f t="shared" si="19"/>
        <v>6163</v>
      </c>
      <c r="AK37" s="12">
        <f t="shared" si="19"/>
        <v>6163</v>
      </c>
      <c r="AL37" s="12">
        <f t="shared" si="19"/>
        <v>6163</v>
      </c>
      <c r="AM37" s="12">
        <f t="shared" si="19"/>
        <v>7568</v>
      </c>
      <c r="AN37" s="12">
        <f t="shared" si="19"/>
        <v>7568</v>
      </c>
      <c r="AO37" s="12">
        <f t="shared" si="19"/>
        <v>7568</v>
      </c>
      <c r="AP37" s="12">
        <f t="shared" si="19"/>
        <v>7568</v>
      </c>
      <c r="AQ37" s="12">
        <f t="shared" si="19"/>
        <v>7568</v>
      </c>
      <c r="AR37" s="12">
        <f t="shared" si="19"/>
        <v>7568</v>
      </c>
      <c r="AS37" s="12">
        <f t="shared" si="19"/>
        <v>7568</v>
      </c>
      <c r="AT37" s="12">
        <f t="shared" si="19"/>
        <v>7568</v>
      </c>
      <c r="AU37" s="12">
        <f t="shared" si="19"/>
        <v>6163</v>
      </c>
      <c r="AV37" s="12">
        <f t="shared" si="19"/>
        <v>6163</v>
      </c>
      <c r="AW37" s="12">
        <f t="shared" si="19"/>
        <v>6163</v>
      </c>
      <c r="AX37" s="12">
        <f t="shared" si="19"/>
        <v>6163</v>
      </c>
      <c r="AY37" s="12">
        <f t="shared" si="19"/>
        <v>6163</v>
      </c>
      <c r="AZ37" s="12">
        <f t="shared" si="19"/>
        <v>9306</v>
      </c>
      <c r="BA37" s="12">
        <f t="shared" si="19"/>
        <v>8567</v>
      </c>
      <c r="BB37" s="12">
        <f t="shared" si="19"/>
        <v>9306</v>
      </c>
    </row>
    <row r="38" spans="1:54">
      <c r="A38" s="16" t="s">
        <v>9</v>
      </c>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row>
    <row r="39" spans="1:54">
      <c r="A39" s="17" t="s">
        <v>10</v>
      </c>
      <c r="B39" s="12">
        <f t="shared" ref="B39:AG39" si="20">ROUND(B20*0.87,)+25</f>
        <v>41289</v>
      </c>
      <c r="C39" s="12">
        <f t="shared" si="20"/>
        <v>43989</v>
      </c>
      <c r="D39" s="12">
        <f t="shared" si="20"/>
        <v>41955</v>
      </c>
      <c r="E39" s="12">
        <f t="shared" si="20"/>
        <v>41955</v>
      </c>
      <c r="F39" s="12">
        <f t="shared" si="20"/>
        <v>41955</v>
      </c>
      <c r="G39" s="12">
        <f t="shared" si="20"/>
        <v>41955</v>
      </c>
      <c r="H39" s="12">
        <f t="shared" si="20"/>
        <v>41955</v>
      </c>
      <c r="I39" s="12">
        <f t="shared" si="20"/>
        <v>41955</v>
      </c>
      <c r="J39" s="12">
        <f t="shared" si="20"/>
        <v>41955</v>
      </c>
      <c r="K39" s="12">
        <f t="shared" si="20"/>
        <v>41955</v>
      </c>
      <c r="L39" s="12">
        <f t="shared" si="20"/>
        <v>41955</v>
      </c>
      <c r="M39" s="12">
        <f t="shared" si="20"/>
        <v>41955</v>
      </c>
      <c r="N39" s="12">
        <f t="shared" si="20"/>
        <v>41955</v>
      </c>
      <c r="O39" s="12">
        <f t="shared" si="20"/>
        <v>41955</v>
      </c>
      <c r="P39" s="12">
        <f t="shared" si="20"/>
        <v>41955</v>
      </c>
      <c r="Q39" s="12">
        <f t="shared" si="20"/>
        <v>41955</v>
      </c>
      <c r="R39" s="12">
        <f t="shared" si="20"/>
        <v>41955</v>
      </c>
      <c r="S39" s="12">
        <f t="shared" si="20"/>
        <v>39884</v>
      </c>
      <c r="T39" s="12">
        <f t="shared" si="20"/>
        <v>39884</v>
      </c>
      <c r="U39" s="12">
        <f t="shared" si="20"/>
        <v>39884</v>
      </c>
      <c r="V39" s="12">
        <f t="shared" si="20"/>
        <v>39884</v>
      </c>
      <c r="W39" s="12">
        <f t="shared" si="20"/>
        <v>39884</v>
      </c>
      <c r="X39" s="12">
        <f t="shared" si="20"/>
        <v>39884</v>
      </c>
      <c r="Y39" s="12">
        <f t="shared" si="20"/>
        <v>39884</v>
      </c>
      <c r="Z39" s="12">
        <f t="shared" si="20"/>
        <v>39884</v>
      </c>
      <c r="AA39" s="12">
        <f t="shared" si="20"/>
        <v>39884</v>
      </c>
      <c r="AB39" s="12">
        <f t="shared" si="20"/>
        <v>39884</v>
      </c>
      <c r="AC39" s="12">
        <f t="shared" si="20"/>
        <v>39884</v>
      </c>
      <c r="AD39" s="12">
        <f t="shared" si="20"/>
        <v>39884</v>
      </c>
      <c r="AE39" s="12">
        <f t="shared" si="20"/>
        <v>39884</v>
      </c>
      <c r="AF39" s="12">
        <f t="shared" si="20"/>
        <v>39884</v>
      </c>
      <c r="AG39" s="12">
        <f t="shared" si="20"/>
        <v>39884</v>
      </c>
      <c r="AH39" s="12">
        <f t="shared" ref="AH39:BB39" si="21">ROUND(AH20*0.87,)+25</f>
        <v>39884</v>
      </c>
      <c r="AI39" s="12">
        <f t="shared" si="21"/>
        <v>39884</v>
      </c>
      <c r="AJ39" s="12">
        <f t="shared" si="21"/>
        <v>39884</v>
      </c>
      <c r="AK39" s="12">
        <f t="shared" si="21"/>
        <v>39884</v>
      </c>
      <c r="AL39" s="12">
        <f t="shared" si="21"/>
        <v>39884</v>
      </c>
      <c r="AM39" s="12">
        <f t="shared" si="21"/>
        <v>41289</v>
      </c>
      <c r="AN39" s="12">
        <f t="shared" si="21"/>
        <v>41289</v>
      </c>
      <c r="AO39" s="12">
        <f t="shared" si="21"/>
        <v>41289</v>
      </c>
      <c r="AP39" s="12">
        <f t="shared" si="21"/>
        <v>41289</v>
      </c>
      <c r="AQ39" s="12">
        <f t="shared" si="21"/>
        <v>41289</v>
      </c>
      <c r="AR39" s="12">
        <f t="shared" si="21"/>
        <v>41289</v>
      </c>
      <c r="AS39" s="12">
        <f t="shared" si="21"/>
        <v>41289</v>
      </c>
      <c r="AT39" s="12">
        <f t="shared" si="21"/>
        <v>41289</v>
      </c>
      <c r="AU39" s="12">
        <f t="shared" si="21"/>
        <v>39884</v>
      </c>
      <c r="AV39" s="12">
        <f t="shared" si="21"/>
        <v>39884</v>
      </c>
      <c r="AW39" s="12">
        <f t="shared" si="21"/>
        <v>39884</v>
      </c>
      <c r="AX39" s="12">
        <f t="shared" si="21"/>
        <v>39884</v>
      </c>
      <c r="AY39" s="12">
        <f t="shared" si="21"/>
        <v>39884</v>
      </c>
      <c r="AZ39" s="12">
        <f t="shared" si="21"/>
        <v>43027</v>
      </c>
      <c r="BA39" s="12">
        <f t="shared" si="21"/>
        <v>42288</v>
      </c>
      <c r="BB39" s="12">
        <f t="shared" si="21"/>
        <v>43027</v>
      </c>
    </row>
    <row r="40" spans="1:54" hidden="1">
      <c r="A40" s="16" t="s">
        <v>11</v>
      </c>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row>
    <row r="41" spans="1:54" hidden="1">
      <c r="A41" s="17" t="s">
        <v>12</v>
      </c>
      <c r="B41" s="12">
        <f t="shared" ref="B41:AS41" si="22">ROUNDUP(B22*0.87,)</f>
        <v>0</v>
      </c>
      <c r="C41" s="12">
        <f t="shared" si="22"/>
        <v>54380</v>
      </c>
      <c r="D41" s="12">
        <f t="shared" si="22"/>
        <v>52227</v>
      </c>
      <c r="E41" s="12">
        <f t="shared" si="22"/>
        <v>52227</v>
      </c>
      <c r="F41" s="12">
        <f t="shared" si="22"/>
        <v>52227</v>
      </c>
      <c r="G41" s="12">
        <f t="shared" si="22"/>
        <v>52227</v>
      </c>
      <c r="H41" s="12">
        <f t="shared" si="22"/>
        <v>52227</v>
      </c>
      <c r="I41" s="12">
        <f t="shared" si="22"/>
        <v>52227</v>
      </c>
      <c r="J41" s="12">
        <f t="shared" si="22"/>
        <v>52227</v>
      </c>
      <c r="K41" s="12">
        <f t="shared" si="22"/>
        <v>52227</v>
      </c>
      <c r="L41" s="12">
        <f t="shared" si="22"/>
        <v>52227</v>
      </c>
      <c r="M41" s="12">
        <f t="shared" si="22"/>
        <v>52227</v>
      </c>
      <c r="N41" s="12">
        <f t="shared" si="22"/>
        <v>52227</v>
      </c>
      <c r="O41" s="12">
        <f t="shared" si="22"/>
        <v>52227</v>
      </c>
      <c r="P41" s="12">
        <f t="shared" si="22"/>
        <v>52227</v>
      </c>
      <c r="Q41" s="12">
        <f t="shared" si="22"/>
        <v>52227</v>
      </c>
      <c r="R41" s="12">
        <f t="shared" si="22"/>
        <v>52227</v>
      </c>
      <c r="S41" s="12">
        <f t="shared" si="22"/>
        <v>50034</v>
      </c>
      <c r="T41" s="12">
        <f t="shared" si="22"/>
        <v>50034</v>
      </c>
      <c r="U41" s="12">
        <f t="shared" si="22"/>
        <v>50034</v>
      </c>
      <c r="V41" s="12">
        <f t="shared" si="22"/>
        <v>50034</v>
      </c>
      <c r="W41" s="12">
        <f t="shared" si="22"/>
        <v>50034</v>
      </c>
      <c r="X41" s="12">
        <f t="shared" si="22"/>
        <v>50034</v>
      </c>
      <c r="Y41" s="12">
        <f t="shared" si="22"/>
        <v>50034</v>
      </c>
      <c r="Z41" s="12">
        <f t="shared" si="22"/>
        <v>50034</v>
      </c>
      <c r="AA41" s="12">
        <f t="shared" si="22"/>
        <v>50034</v>
      </c>
      <c r="AB41" s="12">
        <f t="shared" si="22"/>
        <v>50034</v>
      </c>
      <c r="AC41" s="12">
        <f t="shared" si="22"/>
        <v>50034</v>
      </c>
      <c r="AD41" s="12">
        <f t="shared" si="22"/>
        <v>50034</v>
      </c>
      <c r="AE41" s="12">
        <f t="shared" si="22"/>
        <v>50034</v>
      </c>
      <c r="AF41" s="12">
        <f t="shared" si="22"/>
        <v>50034</v>
      </c>
      <c r="AG41" s="12">
        <f t="shared" si="22"/>
        <v>50034</v>
      </c>
      <c r="AH41" s="12">
        <f t="shared" si="22"/>
        <v>50034</v>
      </c>
      <c r="AI41" s="12">
        <f t="shared" si="22"/>
        <v>50034</v>
      </c>
      <c r="AJ41" s="12">
        <f t="shared" si="22"/>
        <v>50034</v>
      </c>
      <c r="AK41" s="12">
        <f t="shared" si="22"/>
        <v>50034</v>
      </c>
      <c r="AL41" s="12">
        <f t="shared" si="22"/>
        <v>50034</v>
      </c>
      <c r="AM41" s="12">
        <f t="shared" si="22"/>
        <v>51522</v>
      </c>
      <c r="AN41" s="12">
        <f t="shared" si="22"/>
        <v>51522</v>
      </c>
      <c r="AO41" s="12">
        <f t="shared" si="22"/>
        <v>51522</v>
      </c>
      <c r="AP41" s="12">
        <f t="shared" si="22"/>
        <v>51522</v>
      </c>
      <c r="AQ41" s="12">
        <f t="shared" si="22"/>
        <v>51522</v>
      </c>
      <c r="AR41" s="12">
        <f t="shared" si="22"/>
        <v>51522</v>
      </c>
      <c r="AS41" s="12">
        <f t="shared" si="22"/>
        <v>51522</v>
      </c>
    </row>
    <row r="42" spans="1:54" ht="11.45" customHeight="1">
      <c r="A42" s="111"/>
    </row>
    <row r="43" spans="1:54" ht="12" customHeight="1"/>
    <row r="44" spans="1:54" ht="9.6" customHeight="1"/>
    <row r="45" spans="1:54" ht="11.45" customHeight="1">
      <c r="A45" s="4" t="s">
        <v>13</v>
      </c>
    </row>
    <row r="46" spans="1:54" ht="11.45" customHeight="1">
      <c r="A46" s="19" t="s">
        <v>14</v>
      </c>
    </row>
    <row r="47" spans="1:54" ht="11.45" customHeight="1">
      <c r="A47" s="19" t="s">
        <v>15</v>
      </c>
    </row>
    <row r="48" spans="1:54" ht="11.45" customHeight="1">
      <c r="A48" s="19" t="s">
        <v>16</v>
      </c>
    </row>
    <row r="49" spans="1:1" ht="11.45" customHeight="1">
      <c r="A49" s="161" t="s">
        <v>147</v>
      </c>
    </row>
    <row r="50" spans="1:1" ht="11.45" customHeight="1"/>
    <row r="51" spans="1:1">
      <c r="A51" s="21" t="s">
        <v>27</v>
      </c>
    </row>
    <row r="52" spans="1:1">
      <c r="A52" s="120" t="s">
        <v>162</v>
      </c>
    </row>
    <row r="53" spans="1:1">
      <c r="A53" s="23"/>
    </row>
    <row r="54" spans="1:1">
      <c r="A54" s="24" t="s">
        <v>18</v>
      </c>
    </row>
    <row r="55" spans="1:1" ht="48">
      <c r="A55" s="25" t="s">
        <v>29</v>
      </c>
    </row>
  </sheetData>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C41"/>
  <sheetViews>
    <sheetView zoomScale="110" zoomScaleNormal="110" workbookViewId="0">
      <selection activeCell="B1" sqref="B1:C1048576"/>
    </sheetView>
  </sheetViews>
  <sheetFormatPr defaultColWidth="9.140625" defaultRowHeight="12"/>
  <cols>
    <col min="1" max="1" width="77.42578125" style="2" customWidth="1"/>
    <col min="2" max="16384" width="9.140625" style="2"/>
  </cols>
  <sheetData>
    <row r="1" spans="1:3" ht="12" customHeight="1">
      <c r="A1" s="3" t="s">
        <v>0</v>
      </c>
    </row>
    <row r="2" spans="1:3" ht="12" customHeight="1">
      <c r="A2" s="4" t="s">
        <v>149</v>
      </c>
    </row>
    <row r="3" spans="1:3" ht="10.35" customHeight="1">
      <c r="A3" s="5"/>
    </row>
    <row r="4" spans="1:3" ht="11.45" customHeight="1">
      <c r="A4" s="6" t="s">
        <v>2</v>
      </c>
    </row>
    <row r="5" spans="1:3" s="1" customFormat="1" ht="33.75" customHeight="1">
      <c r="A5" s="7" t="s">
        <v>3</v>
      </c>
      <c r="B5" s="104" t="e">
        <f>'C завтраками| Bed and breakfast'!#REF!</f>
        <v>#REF!</v>
      </c>
      <c r="C5" s="104" t="e">
        <f>'C завтраками| Bed and breakfast'!#REF!</f>
        <v>#REF!</v>
      </c>
    </row>
    <row r="6" spans="1:3">
      <c r="A6" s="7"/>
      <c r="B6" s="104" t="e">
        <f>'C завтраками| Bed and breakfast'!#REF!</f>
        <v>#REF!</v>
      </c>
      <c r="C6" s="104" t="e">
        <f>'C завтраками| Bed and breakfast'!#REF!</f>
        <v>#REF!</v>
      </c>
    </row>
    <row r="7" spans="1:3">
      <c r="A7" s="10" t="s">
        <v>4</v>
      </c>
    </row>
    <row r="8" spans="1:3">
      <c r="A8" s="10">
        <v>1</v>
      </c>
      <c r="B8" s="12" t="e">
        <f>ROUNDUP('C завтраками| Bed and breakfast'!#REF!*0.85,)</f>
        <v>#REF!</v>
      </c>
      <c r="C8" s="12" t="e">
        <f>ROUNDUP('C завтраками| Bed and breakfast'!#REF!*0.85,)</f>
        <v>#REF!</v>
      </c>
    </row>
    <row r="9" spans="1:3">
      <c r="A9" s="10">
        <v>2</v>
      </c>
      <c r="B9" s="10" t="e">
        <f>ROUNDUP('C завтраками| Bed and breakfast'!#REF!*0.85,)</f>
        <v>#REF!</v>
      </c>
      <c r="C9" s="10" t="e">
        <f>ROUNDUP('C завтраками| Bed and breakfast'!#REF!*0.85,)</f>
        <v>#REF!</v>
      </c>
    </row>
    <row r="10" spans="1:3">
      <c r="A10" s="10" t="s">
        <v>5</v>
      </c>
      <c r="B10" s="10"/>
      <c r="C10" s="10"/>
    </row>
    <row r="11" spans="1:3">
      <c r="A11" s="10">
        <v>1</v>
      </c>
      <c r="B11" s="10" t="e">
        <f>ROUNDUP('C завтраками| Bed and breakfast'!#REF!*0.85,)</f>
        <v>#REF!</v>
      </c>
      <c r="C11" s="10" t="e">
        <f>ROUNDUP('C завтраками| Bed and breakfast'!#REF!*0.85,)</f>
        <v>#REF!</v>
      </c>
    </row>
    <row r="12" spans="1:3">
      <c r="A12" s="10">
        <v>2</v>
      </c>
      <c r="B12" s="10" t="e">
        <f>ROUNDUP('C завтраками| Bed and breakfast'!#REF!*0.85,)</f>
        <v>#REF!</v>
      </c>
      <c r="C12" s="10" t="e">
        <f>ROUNDUP('C завтраками| Bed and breakfast'!#REF!*0.85,)</f>
        <v>#REF!</v>
      </c>
    </row>
    <row r="13" spans="1:3">
      <c r="A13" s="14" t="s">
        <v>7</v>
      </c>
      <c r="B13" s="10"/>
      <c r="C13" s="10"/>
    </row>
    <row r="14" spans="1:3">
      <c r="A14" s="10">
        <v>1</v>
      </c>
      <c r="B14" s="10" t="e">
        <f>ROUNDUP('C завтраками| Bed and breakfast'!#REF!*0.85,)</f>
        <v>#REF!</v>
      </c>
      <c r="C14" s="10" t="e">
        <f>ROUNDUP('C завтраками| Bed and breakfast'!#REF!*0.85,)</f>
        <v>#REF!</v>
      </c>
    </row>
    <row r="15" spans="1:3">
      <c r="A15" s="10">
        <v>2</v>
      </c>
      <c r="B15" s="10" t="e">
        <f>ROUNDUP('C завтраками| Bed and breakfast'!#REF!*0.85,)</f>
        <v>#REF!</v>
      </c>
      <c r="C15" s="10" t="e">
        <f>ROUNDUP('C завтраками| Bed and breakfast'!#REF!*0.85,)</f>
        <v>#REF!</v>
      </c>
    </row>
    <row r="16" spans="1:3">
      <c r="A16" s="15" t="s">
        <v>66</v>
      </c>
      <c r="B16" s="10"/>
      <c r="C16" s="10"/>
    </row>
    <row r="17" spans="1:3">
      <c r="A17" s="10">
        <v>1</v>
      </c>
      <c r="B17" s="10" t="e">
        <f>ROUNDUP('C завтраками| Bed and breakfast'!#REF!*0.85,)</f>
        <v>#REF!</v>
      </c>
      <c r="C17" s="10" t="e">
        <f>ROUNDUP('C завтраками| Bed and breakfast'!#REF!*0.85,)</f>
        <v>#REF!</v>
      </c>
    </row>
    <row r="18" spans="1:3">
      <c r="A18" s="10">
        <v>2</v>
      </c>
      <c r="B18" s="10" t="e">
        <f>ROUNDUP('C завтраками| Bed and breakfast'!#REF!*0.85,)</f>
        <v>#REF!</v>
      </c>
      <c r="C18" s="10" t="e">
        <f>ROUNDUP('C завтраками| Bed and breakfast'!#REF!*0.85,)</f>
        <v>#REF!</v>
      </c>
    </row>
    <row r="19" spans="1:3">
      <c r="A19" s="16" t="s">
        <v>9</v>
      </c>
      <c r="B19" s="10"/>
      <c r="C19" s="10"/>
    </row>
    <row r="20" spans="1:3">
      <c r="A20" s="17" t="s">
        <v>10</v>
      </c>
      <c r="B20" s="10" t="e">
        <f>ROUNDUP('C завтраками| Bed and breakfast'!#REF!*0.85,)</f>
        <v>#REF!</v>
      </c>
      <c r="C20" s="10" t="e">
        <f>ROUNDUP('C завтраками| Bed and breakfast'!#REF!*0.85,)</f>
        <v>#REF!</v>
      </c>
    </row>
    <row r="21" spans="1:3" hidden="1">
      <c r="A21" s="16" t="s">
        <v>11</v>
      </c>
    </row>
    <row r="22" spans="1:3" hidden="1">
      <c r="A22" s="17" t="s">
        <v>12</v>
      </c>
    </row>
    <row r="23" spans="1:3" ht="11.45" customHeight="1">
      <c r="A23" s="111"/>
    </row>
    <row r="24" spans="1:3" ht="12" customHeight="1"/>
    <row r="25" spans="1:3" ht="9.6" customHeight="1"/>
    <row r="26" spans="1:3" ht="11.45" customHeight="1">
      <c r="A26" s="4" t="s">
        <v>13</v>
      </c>
    </row>
    <row r="27" spans="1:3" ht="11.45" customHeight="1">
      <c r="A27" s="19" t="s">
        <v>14</v>
      </c>
    </row>
    <row r="28" spans="1:3" ht="11.45" customHeight="1">
      <c r="A28" s="19" t="s">
        <v>15</v>
      </c>
    </row>
    <row r="29" spans="1:3" ht="11.45" customHeight="1">
      <c r="A29" s="19" t="s">
        <v>16</v>
      </c>
    </row>
    <row r="30" spans="1:3" ht="11.45" customHeight="1">
      <c r="A30" s="20" t="s">
        <v>17</v>
      </c>
    </row>
    <row r="31" spans="1:3" ht="11.45" customHeight="1"/>
    <row r="32" spans="1:3">
      <c r="A32" s="21" t="s">
        <v>27</v>
      </c>
    </row>
    <row r="33" spans="1:1">
      <c r="A33" s="120" t="s">
        <v>162</v>
      </c>
    </row>
    <row r="34" spans="1:1">
      <c r="A34" s="23"/>
    </row>
    <row r="35" spans="1:1">
      <c r="A35" s="24" t="s">
        <v>18</v>
      </c>
    </row>
    <row r="36" spans="1:1" ht="60">
      <c r="A36" s="25" t="s">
        <v>29</v>
      </c>
    </row>
    <row r="39" spans="1:1">
      <c r="A39" s="21" t="s">
        <v>23</v>
      </c>
    </row>
    <row r="40" spans="1:1">
      <c r="A40" s="119" t="s">
        <v>163</v>
      </c>
    </row>
    <row r="41" spans="1:1">
      <c r="A41" s="120"/>
    </row>
  </sheetData>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N64"/>
  <sheetViews>
    <sheetView workbookViewId="0">
      <selection activeCell="B10" sqref="B10"/>
    </sheetView>
  </sheetViews>
  <sheetFormatPr defaultColWidth="8.7109375" defaultRowHeight="15"/>
  <cols>
    <col min="1" max="1" width="87.42578125" style="61" customWidth="1"/>
    <col min="2" max="3" width="8.7109375" style="61"/>
    <col min="4" max="10" width="8.7109375" style="222"/>
    <col min="11" max="14" width="8.7109375" style="61"/>
    <col min="15" max="24" width="8.7109375" style="222"/>
    <col min="25" max="16384" width="8.7109375" style="61"/>
  </cols>
  <sheetData>
    <row r="1" spans="1:118">
      <c r="A1" s="3" t="s">
        <v>0</v>
      </c>
    </row>
    <row r="2" spans="1:118">
      <c r="A2" s="122" t="s">
        <v>31</v>
      </c>
    </row>
    <row r="3" spans="1:118">
      <c r="A3" s="123" t="s">
        <v>2</v>
      </c>
    </row>
    <row r="4" spans="1:118" ht="25.5" customHeight="1">
      <c r="A4" s="7" t="s">
        <v>3</v>
      </c>
      <c r="B4" s="9">
        <f>'Отдыхай катай| COMIS'!B4</f>
        <v>46008</v>
      </c>
      <c r="C4" s="9">
        <f>'Отдыхай катай| COMIS'!C4</f>
        <v>46009</v>
      </c>
      <c r="D4" s="9">
        <f>'Отдыхай катай| COMIS'!D4</f>
        <v>46010</v>
      </c>
      <c r="E4" s="9">
        <f>'Отдыхай катай| COMIS'!E4</f>
        <v>46011</v>
      </c>
      <c r="F4" s="9">
        <f>'Отдыхай катай| COMIS'!F4</f>
        <v>46012</v>
      </c>
      <c r="G4" s="9">
        <f>'Отдыхай катай| COMIS'!G4</f>
        <v>46013</v>
      </c>
      <c r="H4" s="9">
        <f>'Отдыхай катай| COMIS'!H4</f>
        <v>46014</v>
      </c>
      <c r="I4" s="9">
        <f>'Отдыхай катай| COMIS'!I4</f>
        <v>46015</v>
      </c>
      <c r="J4" s="9">
        <f>'Отдыхай катай| COMIS'!J4</f>
        <v>46016</v>
      </c>
      <c r="K4" s="9">
        <f>'Отдыхай катай| COMIS'!K4</f>
        <v>46017</v>
      </c>
      <c r="L4" s="9">
        <f>'Отдыхай катай| COMIS'!L4</f>
        <v>46018</v>
      </c>
      <c r="M4" s="9">
        <f>'Отдыхай катай| COMIS'!M4</f>
        <v>46019</v>
      </c>
      <c r="N4" s="9">
        <f>'Отдыхай катай| COMIS'!N4</f>
        <v>46020</v>
      </c>
      <c r="O4" s="57">
        <f>'Отдыхай катай| COMIS'!O4</f>
        <v>46021</v>
      </c>
      <c r="P4" s="57">
        <f>'Отдыхай катай| COMIS'!P4</f>
        <v>46022</v>
      </c>
      <c r="Q4" s="57">
        <f>'Отдыхай катай| COMIS'!Q4</f>
        <v>46023</v>
      </c>
      <c r="R4" s="57">
        <f>'Отдыхай катай| COMIS'!R4</f>
        <v>46024</v>
      </c>
      <c r="S4" s="57">
        <f>'Отдыхай катай| COMIS'!S4</f>
        <v>46025</v>
      </c>
      <c r="T4" s="57">
        <f>'Отдыхай катай| COMIS'!T4</f>
        <v>46026</v>
      </c>
      <c r="U4" s="57">
        <f>'Отдыхай катай| COMIS'!U4</f>
        <v>46027</v>
      </c>
      <c r="V4" s="57">
        <f>'Отдыхай катай| COMIS'!V4</f>
        <v>46028</v>
      </c>
      <c r="W4" s="57">
        <f>'Отдыхай катай| COMIS'!W4</f>
        <v>46029</v>
      </c>
      <c r="X4" s="57">
        <f>'Отдыхай катай| COMIS'!X4</f>
        <v>46030</v>
      </c>
      <c r="Y4" s="9">
        <f>'Отдыхай катай| COMIS'!Y4</f>
        <v>46031</v>
      </c>
      <c r="Z4" s="9">
        <f>'Отдыхай катай| COMIS'!Z4</f>
        <v>46032</v>
      </c>
      <c r="AA4" s="9">
        <f>'Отдыхай катай| COMIS'!AA4</f>
        <v>46033</v>
      </c>
      <c r="AB4" s="9">
        <f>'Отдыхай катай| COMIS'!AB4</f>
        <v>46034</v>
      </c>
      <c r="AC4" s="9">
        <f>'Отдыхай катай| COMIS'!AC4</f>
        <v>46035</v>
      </c>
      <c r="AD4" s="9">
        <f>'Отдыхай катай| COMIS'!AD4</f>
        <v>46036</v>
      </c>
      <c r="AE4" s="9">
        <f>'Отдыхай катай| COMIS'!AE4</f>
        <v>46037</v>
      </c>
      <c r="AF4" s="9">
        <f>'Отдыхай катай| COMIS'!AF4</f>
        <v>46038</v>
      </c>
      <c r="AG4" s="9">
        <f>'Отдыхай катай| COMIS'!AG4</f>
        <v>46039</v>
      </c>
      <c r="AH4" s="9">
        <f>'Отдыхай катай| COMIS'!AH4</f>
        <v>46040</v>
      </c>
      <c r="AI4" s="9">
        <f>'Отдыхай катай| COMIS'!AI4</f>
        <v>46041</v>
      </c>
      <c r="AJ4" s="9">
        <f>'Отдыхай катай| COMIS'!AJ4</f>
        <v>46042</v>
      </c>
      <c r="AK4" s="9">
        <f>'Отдыхай катай| COMIS'!AK4</f>
        <v>46043</v>
      </c>
      <c r="AL4" s="9">
        <f>'Отдыхай катай| COMIS'!AL4</f>
        <v>46044</v>
      </c>
      <c r="AM4" s="9">
        <f>'Отдыхай катай| COMIS'!AM4</f>
        <v>46045</v>
      </c>
      <c r="AN4" s="9">
        <f>'Отдыхай катай| COMIS'!AN4</f>
        <v>46046</v>
      </c>
      <c r="AO4" s="9">
        <f>'Отдыхай катай| COMIS'!AO4</f>
        <v>46047</v>
      </c>
      <c r="AP4" s="9">
        <f>'Отдыхай катай| COMIS'!AP4</f>
        <v>46048</v>
      </c>
      <c r="AQ4" s="9">
        <f>'Отдыхай катай| COMIS'!AQ4</f>
        <v>46049</v>
      </c>
      <c r="AR4" s="9">
        <f>'Отдыхай катай| COMIS'!AR4</f>
        <v>46050</v>
      </c>
      <c r="AS4" s="9">
        <f>'Отдыхай катай| COMIS'!AS4</f>
        <v>46051</v>
      </c>
      <c r="AT4" s="9">
        <f>'Отдыхай катай| COMIS'!AT4</f>
        <v>46052</v>
      </c>
      <c r="AU4" s="9">
        <f>'Отдыхай катай| COMIS'!AU4</f>
        <v>46053</v>
      </c>
      <c r="AV4" s="9">
        <f>'Отдыхай катай| COMIS'!AV4</f>
        <v>46054</v>
      </c>
      <c r="AW4" s="9">
        <f>'Отдыхай катай| COMIS'!AW4</f>
        <v>46055</v>
      </c>
      <c r="AX4" s="9">
        <f>'Отдыхай катай| COMIS'!AX4</f>
        <v>46056</v>
      </c>
      <c r="AY4" s="9">
        <f>'Отдыхай катай| COMIS'!AY4</f>
        <v>46057</v>
      </c>
      <c r="AZ4" s="9">
        <f>'Отдыхай катай| COMIS'!AZ4</f>
        <v>46058</v>
      </c>
      <c r="BA4" s="9">
        <f>'Отдыхай катай| COMIS'!BA4</f>
        <v>46059</v>
      </c>
      <c r="BB4" s="9">
        <f>'Отдыхай катай| COMIS'!BB4</f>
        <v>46060</v>
      </c>
      <c r="BC4" s="9">
        <f>'Отдыхай катай| COMIS'!BC4</f>
        <v>46061</v>
      </c>
      <c r="BD4" s="9">
        <f>'Отдыхай катай| COMIS'!BD4</f>
        <v>46062</v>
      </c>
      <c r="BE4" s="9">
        <f>'Отдыхай катай| COMIS'!BE4</f>
        <v>46063</v>
      </c>
      <c r="BF4" s="9">
        <f>'Отдыхай катай| COMIS'!BF4</f>
        <v>46064</v>
      </c>
      <c r="BG4" s="9">
        <f>'Отдыхай катай| COMIS'!BG4</f>
        <v>46065</v>
      </c>
      <c r="BH4" s="9">
        <f>'Отдыхай катай| COMIS'!BH4</f>
        <v>46066</v>
      </c>
      <c r="BI4" s="9">
        <f>'Отдыхай катай| COMIS'!BI4</f>
        <v>46067</v>
      </c>
      <c r="BJ4" s="9">
        <f>'Отдыхай катай| COMIS'!BJ4</f>
        <v>46068</v>
      </c>
      <c r="BK4" s="9">
        <f>'Отдыхай катай| COMIS'!BK4</f>
        <v>46069</v>
      </c>
      <c r="BL4" s="9">
        <f>'Отдыхай катай| COMIS'!BL4</f>
        <v>46070</v>
      </c>
      <c r="BM4" s="9">
        <f>'Отдыхай катай| COMIS'!BM4</f>
        <v>46071</v>
      </c>
      <c r="BN4" s="9">
        <f>'Отдыхай катай| COMIS'!BN4</f>
        <v>46072</v>
      </c>
      <c r="BO4" s="9">
        <f>'Отдыхай катай| COMIS'!BO4</f>
        <v>46073</v>
      </c>
      <c r="BP4" s="9">
        <f>'Отдыхай катай| COMIS'!BP4</f>
        <v>46074</v>
      </c>
      <c r="BQ4" s="9">
        <f>'Отдыхай катай| COMIS'!BQ4</f>
        <v>46075</v>
      </c>
      <c r="BR4" s="9">
        <f>'Отдыхай катай| COMIS'!BR4</f>
        <v>46076</v>
      </c>
      <c r="BS4" s="9">
        <f>'Отдыхай катай| COMIS'!BS4</f>
        <v>46077</v>
      </c>
      <c r="BT4" s="9">
        <f>'Отдыхай катай| COMIS'!BT4</f>
        <v>46078</v>
      </c>
      <c r="BU4" s="9">
        <f>'Отдыхай катай| COMIS'!BU4</f>
        <v>46079</v>
      </c>
      <c r="BV4" s="9">
        <f>'Отдыхай катай| COMIS'!BV4</f>
        <v>46080</v>
      </c>
      <c r="BW4" s="9">
        <f>'Отдыхай катай| COMIS'!BW4</f>
        <v>46081</v>
      </c>
      <c r="BX4" s="9">
        <f>'Отдыхай катай| COMIS'!BX4</f>
        <v>46082</v>
      </c>
      <c r="BY4" s="9">
        <f>'Отдыхай катай| COMIS'!BY4</f>
        <v>46083</v>
      </c>
      <c r="BZ4" s="9">
        <f>'Отдыхай катай| COMIS'!BZ4</f>
        <v>46084</v>
      </c>
      <c r="CA4" s="9">
        <f>'Отдыхай катай| COMIS'!CA4</f>
        <v>46085</v>
      </c>
      <c r="CB4" s="9">
        <f>'Отдыхай катай| COMIS'!CB4</f>
        <v>46086</v>
      </c>
      <c r="CC4" s="9">
        <f>'Отдыхай катай| COMIS'!CC4</f>
        <v>46087</v>
      </c>
      <c r="CD4" s="9">
        <f>'Отдыхай катай| COMIS'!CD4</f>
        <v>46088</v>
      </c>
      <c r="CE4" s="9">
        <f>'Отдыхай катай| COMIS'!CE4</f>
        <v>46089</v>
      </c>
      <c r="CF4" s="9">
        <f>'Отдыхай катай| COMIS'!CF4</f>
        <v>46090</v>
      </c>
      <c r="CG4" s="9">
        <f>'Отдыхай катай| COMIS'!CG4</f>
        <v>46091</v>
      </c>
      <c r="CH4" s="9">
        <f>'Отдыхай катай| COMIS'!CH4</f>
        <v>46092</v>
      </c>
      <c r="CI4" s="9">
        <f>'Отдыхай катай| COMIS'!CI4</f>
        <v>46093</v>
      </c>
      <c r="CJ4" s="9">
        <f>'Отдыхай катай| COMIS'!CJ4</f>
        <v>46094</v>
      </c>
      <c r="CK4" s="9">
        <f>'Отдыхай катай| COMIS'!CK4</f>
        <v>46095</v>
      </c>
      <c r="CL4" s="9">
        <f>'Отдыхай катай| COMIS'!CL4</f>
        <v>46096</v>
      </c>
      <c r="CM4" s="9">
        <f>'Отдыхай катай| COMIS'!CM4</f>
        <v>46097</v>
      </c>
      <c r="CN4" s="9">
        <f>'Отдыхай катай| COMIS'!CN4</f>
        <v>46098</v>
      </c>
      <c r="CO4" s="9">
        <f>'Отдыхай катай| COMIS'!CO4</f>
        <v>46099</v>
      </c>
      <c r="CP4" s="9">
        <f>'Отдыхай катай| COMIS'!CP4</f>
        <v>46100</v>
      </c>
      <c r="CQ4" s="9">
        <f>'Отдыхай катай| COMIS'!CQ4</f>
        <v>46101</v>
      </c>
      <c r="CR4" s="9">
        <f>'Отдыхай катай| COMIS'!CR4</f>
        <v>46102</v>
      </c>
      <c r="CS4" s="9">
        <f>'Отдыхай катай| COMIS'!CS4</f>
        <v>46103</v>
      </c>
      <c r="CT4" s="9">
        <f>'Отдыхай катай| COMIS'!CT4</f>
        <v>46104</v>
      </c>
      <c r="CU4" s="9">
        <f>'Отдыхай катай| COMIS'!CU4</f>
        <v>46105</v>
      </c>
      <c r="CV4" s="9">
        <f>'Отдыхай катай| COMIS'!CV4</f>
        <v>46106</v>
      </c>
      <c r="CW4" s="9">
        <f>'Отдыхай катай| COMIS'!CW4</f>
        <v>46107</v>
      </c>
      <c r="CX4" s="9">
        <f>'Отдыхай катай| COMIS'!CX4</f>
        <v>46108</v>
      </c>
      <c r="CY4" s="9">
        <f>'Отдыхай катай| COMIS'!CY4</f>
        <v>46109</v>
      </c>
      <c r="CZ4" s="9">
        <f>'Отдыхай катай| COMIS'!CZ4</f>
        <v>46110</v>
      </c>
      <c r="DA4" s="9">
        <f>'Отдыхай катай| COMIS'!DA4</f>
        <v>46111</v>
      </c>
      <c r="DB4" s="9">
        <f>'Отдыхай катай| COMIS'!DB4</f>
        <v>46112</v>
      </c>
      <c r="DC4" s="9">
        <f>'Отдыхай катай| COMIS'!DC4</f>
        <v>46113</v>
      </c>
      <c r="DD4" s="9">
        <f>'Отдыхай катай| COMIS'!DD4</f>
        <v>46114</v>
      </c>
      <c r="DE4" s="9">
        <f>'Отдыхай катай| COMIS'!DE4</f>
        <v>46115</v>
      </c>
      <c r="DF4" s="9">
        <f>'Отдыхай катай| COMIS'!DF4</f>
        <v>46116</v>
      </c>
      <c r="DG4" s="9">
        <f>'Отдыхай катай| COMIS'!DG4</f>
        <v>46117</v>
      </c>
      <c r="DH4" s="9">
        <f>'Отдыхай катай| COMIS'!DH4</f>
        <v>46118</v>
      </c>
      <c r="DI4" s="9">
        <f>'Отдыхай катай| COMIS'!DI4</f>
        <v>46119</v>
      </c>
      <c r="DJ4" s="9">
        <f>'Отдыхай катай| COMIS'!DJ4</f>
        <v>46120</v>
      </c>
      <c r="DK4" s="9">
        <f>'Отдыхай катай| COMIS'!DK4</f>
        <v>46121</v>
      </c>
      <c r="DL4" s="9">
        <f>'Отдыхай катай| COMIS'!DL4</f>
        <v>46122</v>
      </c>
      <c r="DM4" s="9">
        <f>'Отдыхай катай| COMIS'!DM4</f>
        <v>46123</v>
      </c>
      <c r="DN4" s="9">
        <f>'Отдыхай катай| COMIS'!DN4</f>
        <v>46124</v>
      </c>
    </row>
    <row r="5" spans="1:118" ht="25.5" customHeight="1">
      <c r="A5" s="7"/>
      <c r="B5" s="9">
        <f>'Отдыхай катай| COMIS'!B5</f>
        <v>46008</v>
      </c>
      <c r="C5" s="9">
        <f>'Отдыхай катай| COMIS'!C5</f>
        <v>46009</v>
      </c>
      <c r="D5" s="9">
        <f>'Отдыхай катай| COMIS'!D5</f>
        <v>46010</v>
      </c>
      <c r="E5" s="9">
        <f>'Отдыхай катай| COMIS'!E5</f>
        <v>46011</v>
      </c>
      <c r="F5" s="9">
        <f>'Отдыхай катай| COMIS'!F5</f>
        <v>46012</v>
      </c>
      <c r="G5" s="9">
        <f>'Отдыхай катай| COMIS'!G5</f>
        <v>46013</v>
      </c>
      <c r="H5" s="9">
        <f>'Отдыхай катай| COMIS'!H5</f>
        <v>46014</v>
      </c>
      <c r="I5" s="9">
        <f>'Отдыхай катай| COMIS'!I5</f>
        <v>46015</v>
      </c>
      <c r="J5" s="9">
        <f>'Отдыхай катай| COMIS'!J5</f>
        <v>46016</v>
      </c>
      <c r="K5" s="9">
        <f>'Отдыхай катай| COMIS'!K5</f>
        <v>46017</v>
      </c>
      <c r="L5" s="9">
        <f>'Отдыхай катай| COMIS'!L5</f>
        <v>46018</v>
      </c>
      <c r="M5" s="9">
        <f>'Отдыхай катай| COMIS'!M5</f>
        <v>46019</v>
      </c>
      <c r="N5" s="9">
        <f>'Отдыхай катай| COMIS'!N5</f>
        <v>46020</v>
      </c>
      <c r="O5" s="57">
        <f>'Отдыхай катай| COMIS'!O5</f>
        <v>46021</v>
      </c>
      <c r="P5" s="57">
        <f>'Отдыхай катай| COMIS'!P5</f>
        <v>46022</v>
      </c>
      <c r="Q5" s="57">
        <f>'Отдыхай катай| COMIS'!Q5</f>
        <v>46023</v>
      </c>
      <c r="R5" s="57">
        <f>'Отдыхай катай| COMIS'!R5</f>
        <v>46024</v>
      </c>
      <c r="S5" s="57">
        <f>'Отдыхай катай| COMIS'!S5</f>
        <v>46025</v>
      </c>
      <c r="T5" s="57">
        <f>'Отдыхай катай| COMIS'!T5</f>
        <v>46026</v>
      </c>
      <c r="U5" s="57">
        <f>'Отдыхай катай| COMIS'!U5</f>
        <v>46027</v>
      </c>
      <c r="V5" s="57">
        <f>'Отдыхай катай| COMIS'!V5</f>
        <v>46028</v>
      </c>
      <c r="W5" s="57">
        <f>'Отдыхай катай| COMIS'!W5</f>
        <v>46029</v>
      </c>
      <c r="X5" s="57">
        <f>'Отдыхай катай| COMIS'!X5</f>
        <v>46030</v>
      </c>
      <c r="Y5" s="9">
        <f>'Отдыхай катай| COMIS'!Y5</f>
        <v>46031</v>
      </c>
      <c r="Z5" s="9">
        <f>'Отдыхай катай| COMIS'!Z5</f>
        <v>46032</v>
      </c>
      <c r="AA5" s="9">
        <f>'Отдыхай катай| COMIS'!AA5</f>
        <v>46033</v>
      </c>
      <c r="AB5" s="9">
        <f>'Отдыхай катай| COMIS'!AB5</f>
        <v>46034</v>
      </c>
      <c r="AC5" s="9">
        <f>'Отдыхай катай| COMIS'!AC5</f>
        <v>46035</v>
      </c>
      <c r="AD5" s="9">
        <f>'Отдыхай катай| COMIS'!AD5</f>
        <v>46036</v>
      </c>
      <c r="AE5" s="9">
        <f>'Отдыхай катай| COMIS'!AE5</f>
        <v>46037</v>
      </c>
      <c r="AF5" s="9">
        <f>'Отдыхай катай| COMIS'!AF5</f>
        <v>46038</v>
      </c>
      <c r="AG5" s="9">
        <f>'Отдыхай катай| COMIS'!AG5</f>
        <v>46039</v>
      </c>
      <c r="AH5" s="9">
        <f>'Отдыхай катай| COMIS'!AH5</f>
        <v>46040</v>
      </c>
      <c r="AI5" s="9">
        <f>'Отдыхай катай| COMIS'!AI5</f>
        <v>46041</v>
      </c>
      <c r="AJ5" s="9">
        <f>'Отдыхай катай| COMIS'!AJ5</f>
        <v>46042</v>
      </c>
      <c r="AK5" s="9">
        <f>'Отдыхай катай| COMIS'!AK5</f>
        <v>46043</v>
      </c>
      <c r="AL5" s="9">
        <f>'Отдыхай катай| COMIS'!AL5</f>
        <v>46044</v>
      </c>
      <c r="AM5" s="9">
        <f>'Отдыхай катай| COMIS'!AM5</f>
        <v>46045</v>
      </c>
      <c r="AN5" s="9">
        <f>'Отдыхай катай| COMIS'!AN5</f>
        <v>46046</v>
      </c>
      <c r="AO5" s="9">
        <f>'Отдыхай катай| COMIS'!AO5</f>
        <v>46047</v>
      </c>
      <c r="AP5" s="9">
        <f>'Отдыхай катай| COMIS'!AP5</f>
        <v>46048</v>
      </c>
      <c r="AQ5" s="9">
        <f>'Отдыхай катай| COMIS'!AQ5</f>
        <v>46049</v>
      </c>
      <c r="AR5" s="9">
        <f>'Отдыхай катай| COMIS'!AR5</f>
        <v>46050</v>
      </c>
      <c r="AS5" s="9">
        <f>'Отдыхай катай| COMIS'!AS5</f>
        <v>46051</v>
      </c>
      <c r="AT5" s="9">
        <f>'Отдыхай катай| COMIS'!AT5</f>
        <v>46052</v>
      </c>
      <c r="AU5" s="9">
        <f>'Отдыхай катай| COMIS'!AU5</f>
        <v>46053</v>
      </c>
      <c r="AV5" s="9">
        <f>'Отдыхай катай| COMIS'!AV5</f>
        <v>46054</v>
      </c>
      <c r="AW5" s="9">
        <f>'Отдыхай катай| COMIS'!AW5</f>
        <v>46055</v>
      </c>
      <c r="AX5" s="9">
        <f>'Отдыхай катай| COMIS'!AX5</f>
        <v>46056</v>
      </c>
      <c r="AY5" s="9">
        <f>'Отдыхай катай| COMIS'!AY5</f>
        <v>46057</v>
      </c>
      <c r="AZ5" s="9">
        <f>'Отдыхай катай| COMIS'!AZ5</f>
        <v>46058</v>
      </c>
      <c r="BA5" s="9">
        <f>'Отдыхай катай| COMIS'!BA5</f>
        <v>46059</v>
      </c>
      <c r="BB5" s="9">
        <f>'Отдыхай катай| COMIS'!BB5</f>
        <v>46060</v>
      </c>
      <c r="BC5" s="9">
        <f>'Отдыхай катай| COMIS'!BC5</f>
        <v>46061</v>
      </c>
      <c r="BD5" s="9">
        <f>'Отдыхай катай| COMIS'!BD5</f>
        <v>46062</v>
      </c>
      <c r="BE5" s="9">
        <f>'Отдыхай катай| COMIS'!BE5</f>
        <v>46063</v>
      </c>
      <c r="BF5" s="9">
        <f>'Отдыхай катай| COMIS'!BF5</f>
        <v>46064</v>
      </c>
      <c r="BG5" s="9">
        <f>'Отдыхай катай| COMIS'!BG5</f>
        <v>46065</v>
      </c>
      <c r="BH5" s="9">
        <f>'Отдыхай катай| COMIS'!BH5</f>
        <v>46066</v>
      </c>
      <c r="BI5" s="9">
        <f>'Отдыхай катай| COMIS'!BI5</f>
        <v>46067</v>
      </c>
      <c r="BJ5" s="9">
        <f>'Отдыхай катай| COMIS'!BJ5</f>
        <v>46068</v>
      </c>
      <c r="BK5" s="9">
        <f>'Отдыхай катай| COMIS'!BK5</f>
        <v>46069</v>
      </c>
      <c r="BL5" s="9">
        <f>'Отдыхай катай| COMIS'!BL5</f>
        <v>46070</v>
      </c>
      <c r="BM5" s="9">
        <f>'Отдыхай катай| COMIS'!BM5</f>
        <v>46071</v>
      </c>
      <c r="BN5" s="9">
        <f>'Отдыхай катай| COMIS'!BN5</f>
        <v>46072</v>
      </c>
      <c r="BO5" s="9">
        <f>'Отдыхай катай| COMIS'!BO5</f>
        <v>46073</v>
      </c>
      <c r="BP5" s="9">
        <f>'Отдыхай катай| COMIS'!BP5</f>
        <v>46074</v>
      </c>
      <c r="BQ5" s="9">
        <f>'Отдыхай катай| COMIS'!BQ5</f>
        <v>46075</v>
      </c>
      <c r="BR5" s="9">
        <f>'Отдыхай катай| COMIS'!BR5</f>
        <v>46076</v>
      </c>
      <c r="BS5" s="9">
        <f>'Отдыхай катай| COMIS'!BS5</f>
        <v>46077</v>
      </c>
      <c r="BT5" s="9">
        <f>'Отдыхай катай| COMIS'!BT5</f>
        <v>46078</v>
      </c>
      <c r="BU5" s="9">
        <f>'Отдыхай катай| COMIS'!BU5</f>
        <v>46079</v>
      </c>
      <c r="BV5" s="9">
        <f>'Отдыхай катай| COMIS'!BV5</f>
        <v>46080</v>
      </c>
      <c r="BW5" s="9">
        <f>'Отдыхай катай| COMIS'!BW5</f>
        <v>46081</v>
      </c>
      <c r="BX5" s="9">
        <f>'Отдыхай катай| COMIS'!BX5</f>
        <v>46082</v>
      </c>
      <c r="BY5" s="9">
        <f>'Отдыхай катай| COMIS'!BY5</f>
        <v>46083</v>
      </c>
      <c r="BZ5" s="9">
        <f>'Отдыхай катай| COMIS'!BZ5</f>
        <v>46084</v>
      </c>
      <c r="CA5" s="9">
        <f>'Отдыхай катай| COMIS'!CA5</f>
        <v>46085</v>
      </c>
      <c r="CB5" s="9">
        <f>'Отдыхай катай| COMIS'!CB5</f>
        <v>46086</v>
      </c>
      <c r="CC5" s="9">
        <f>'Отдыхай катай| COMIS'!CC5</f>
        <v>46087</v>
      </c>
      <c r="CD5" s="9">
        <f>'Отдыхай катай| COMIS'!CD5</f>
        <v>46088</v>
      </c>
      <c r="CE5" s="9">
        <f>'Отдыхай катай| COMIS'!CE5</f>
        <v>46089</v>
      </c>
      <c r="CF5" s="9">
        <f>'Отдыхай катай| COMIS'!CF5</f>
        <v>46090</v>
      </c>
      <c r="CG5" s="9">
        <f>'Отдыхай катай| COMIS'!CG5</f>
        <v>46091</v>
      </c>
      <c r="CH5" s="9">
        <f>'Отдыхай катай| COMIS'!CH5</f>
        <v>46092</v>
      </c>
      <c r="CI5" s="9">
        <f>'Отдыхай катай| COMIS'!CI5</f>
        <v>46093</v>
      </c>
      <c r="CJ5" s="9">
        <f>'Отдыхай катай| COMIS'!CJ5</f>
        <v>46094</v>
      </c>
      <c r="CK5" s="9">
        <f>'Отдыхай катай| COMIS'!CK5</f>
        <v>46095</v>
      </c>
      <c r="CL5" s="9">
        <f>'Отдыхай катай| COMIS'!CL5</f>
        <v>46096</v>
      </c>
      <c r="CM5" s="9">
        <f>'Отдыхай катай| COMIS'!CM5</f>
        <v>46097</v>
      </c>
      <c r="CN5" s="9">
        <f>'Отдыхай катай| COMIS'!CN5</f>
        <v>46098</v>
      </c>
      <c r="CO5" s="9">
        <f>'Отдыхай катай| COMIS'!CO5</f>
        <v>46099</v>
      </c>
      <c r="CP5" s="9">
        <f>'Отдыхай катай| COMIS'!CP5</f>
        <v>46100</v>
      </c>
      <c r="CQ5" s="9">
        <f>'Отдыхай катай| COMIS'!CQ5</f>
        <v>46101</v>
      </c>
      <c r="CR5" s="9">
        <f>'Отдыхай катай| COMIS'!CR5</f>
        <v>46102</v>
      </c>
      <c r="CS5" s="9">
        <f>'Отдыхай катай| COMIS'!CS5</f>
        <v>46103</v>
      </c>
      <c r="CT5" s="9">
        <f>'Отдыхай катай| COMIS'!CT5</f>
        <v>46104</v>
      </c>
      <c r="CU5" s="9">
        <f>'Отдыхай катай| COMIS'!CU5</f>
        <v>46105</v>
      </c>
      <c r="CV5" s="9">
        <f>'Отдыхай катай| COMIS'!CV5</f>
        <v>46106</v>
      </c>
      <c r="CW5" s="9">
        <f>'Отдыхай катай| COMIS'!CW5</f>
        <v>46107</v>
      </c>
      <c r="CX5" s="9">
        <f>'Отдыхай катай| COMIS'!CX5</f>
        <v>46108</v>
      </c>
      <c r="CY5" s="9">
        <f>'Отдыхай катай| COMIS'!CY5</f>
        <v>46109</v>
      </c>
      <c r="CZ5" s="9">
        <f>'Отдыхай катай| COMIS'!CZ5</f>
        <v>46110</v>
      </c>
      <c r="DA5" s="9">
        <f>'Отдыхай катай| COMIS'!DA5</f>
        <v>46111</v>
      </c>
      <c r="DB5" s="9">
        <f>'Отдыхай катай| COMIS'!DB5</f>
        <v>46112</v>
      </c>
      <c r="DC5" s="9">
        <f>'Отдыхай катай| COMIS'!DC5</f>
        <v>46113</v>
      </c>
      <c r="DD5" s="9">
        <f>'Отдыхай катай| COMIS'!DD5</f>
        <v>46114</v>
      </c>
      <c r="DE5" s="9">
        <f>'Отдыхай катай| COMIS'!DE5</f>
        <v>46115</v>
      </c>
      <c r="DF5" s="9">
        <f>'Отдыхай катай| COMIS'!DF5</f>
        <v>46116</v>
      </c>
      <c r="DG5" s="9">
        <f>'Отдыхай катай| COMIS'!DG5</f>
        <v>46117</v>
      </c>
      <c r="DH5" s="9">
        <f>'Отдыхай катай| COMIS'!DH5</f>
        <v>46118</v>
      </c>
      <c r="DI5" s="9">
        <f>'Отдыхай катай| COMIS'!DI5</f>
        <v>46119</v>
      </c>
      <c r="DJ5" s="9">
        <f>'Отдыхай катай| COMIS'!DJ5</f>
        <v>46120</v>
      </c>
      <c r="DK5" s="9">
        <f>'Отдыхай катай| COMIS'!DK5</f>
        <v>46121</v>
      </c>
      <c r="DL5" s="9">
        <f>'Отдыхай катай| COMIS'!DL5</f>
        <v>46122</v>
      </c>
      <c r="DM5" s="9">
        <f>'Отдыхай катай| COMIS'!DM5</f>
        <v>46123</v>
      </c>
      <c r="DN5" s="9">
        <f>'Отдыхай катай| COMIS'!DN5</f>
        <v>46124</v>
      </c>
    </row>
    <row r="6" spans="1:118">
      <c r="A6" s="64" t="s">
        <v>4</v>
      </c>
      <c r="B6" s="65"/>
      <c r="C6" s="65"/>
      <c r="D6" s="65"/>
      <c r="E6" s="65"/>
      <c r="F6" s="65"/>
      <c r="G6" s="65"/>
      <c r="H6" s="65"/>
      <c r="I6" s="65"/>
      <c r="J6" s="65"/>
      <c r="K6" s="65"/>
      <c r="L6" s="65"/>
      <c r="M6" s="65"/>
      <c r="N6" s="65"/>
      <c r="O6" s="236"/>
      <c r="P6" s="236"/>
      <c r="Q6" s="236"/>
      <c r="R6" s="236"/>
      <c r="S6" s="236"/>
      <c r="T6" s="236"/>
      <c r="U6" s="236"/>
      <c r="V6" s="236"/>
      <c r="W6" s="236"/>
      <c r="X6" s="236"/>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row>
    <row r="7" spans="1:118">
      <c r="A7" s="64">
        <v>1</v>
      </c>
      <c r="B7" s="85">
        <f>'Отдыхай катай| COMIS'!B7</f>
        <v>6300</v>
      </c>
      <c r="C7" s="85">
        <f>'Отдыхай катай| COMIS'!C7</f>
        <v>6300</v>
      </c>
      <c r="D7" s="85">
        <f>'Отдыхай катай| COMIS'!D7</f>
        <v>6570</v>
      </c>
      <c r="E7" s="85">
        <f>'Отдыхай катай| COMIS'!E7</f>
        <v>6570</v>
      </c>
      <c r="F7" s="85">
        <f>'Отдыхай катай| COMIS'!F7</f>
        <v>8460</v>
      </c>
      <c r="G7" s="85">
        <f>'Отдыхай катай| COMIS'!G7</f>
        <v>8460</v>
      </c>
      <c r="H7" s="85">
        <f>'Отдыхай катай| COMIS'!H7</f>
        <v>8460</v>
      </c>
      <c r="I7" s="85">
        <f>'Отдыхай катай| COMIS'!I7</f>
        <v>9630</v>
      </c>
      <c r="J7" s="85">
        <f>'Отдыхай катай| COMIS'!J7</f>
        <v>9630</v>
      </c>
      <c r="K7" s="85">
        <f>'Отдыхай катай| COMIS'!K7</f>
        <v>10890</v>
      </c>
      <c r="L7" s="85">
        <f>'Отдыхай катай| COMIS'!L7</f>
        <v>13230</v>
      </c>
      <c r="M7" s="85">
        <f>'Отдыхай катай| COMIS'!M7</f>
        <v>11250</v>
      </c>
      <c r="N7" s="85">
        <f>'Отдыхай катай| COMIS'!N7</f>
        <v>18810</v>
      </c>
      <c r="O7" s="237">
        <f>'Отдыхай катай| COMIS'!O7</f>
        <v>23130</v>
      </c>
      <c r="P7" s="237">
        <f>'Отдыхай катай| COMIS'!P7</f>
        <v>30150</v>
      </c>
      <c r="Q7" s="237">
        <f>'Отдыхай катай| COMIS'!Q7</f>
        <v>30150</v>
      </c>
      <c r="R7" s="237">
        <f>'Отдыхай катай| COMIS'!R7</f>
        <v>28980</v>
      </c>
      <c r="S7" s="237">
        <f>'Отдыхай катай| COMIS'!S7</f>
        <v>28980</v>
      </c>
      <c r="T7" s="237">
        <f>'Отдыхай катай| COMIS'!T7</f>
        <v>32400</v>
      </c>
      <c r="U7" s="237">
        <f>'Отдыхай катай| COMIS'!U7</f>
        <v>32400</v>
      </c>
      <c r="V7" s="237">
        <f>'Отдыхай катай| COMIS'!V7</f>
        <v>31050</v>
      </c>
      <c r="W7" s="237">
        <f>'Отдыхай катай| COMIS'!W7</f>
        <v>31050</v>
      </c>
      <c r="X7" s="237">
        <f>'Отдыхай катай| COMIS'!X7</f>
        <v>27810</v>
      </c>
      <c r="Y7" s="85">
        <f>'Отдыхай катай| COMIS'!Y7</f>
        <v>21105</v>
      </c>
      <c r="Z7" s="85">
        <f>'Отдыхай катай| COMIS'!Z7</f>
        <v>15705</v>
      </c>
      <c r="AA7" s="85">
        <f>'Отдыхай катай| COMIS'!AA7</f>
        <v>15075</v>
      </c>
      <c r="AB7" s="85">
        <f>'Отдыхай катай| COMIS'!AB7</f>
        <v>15075</v>
      </c>
      <c r="AC7" s="85">
        <f>'Отдыхай катай| COMIS'!AC7</f>
        <v>15075</v>
      </c>
      <c r="AD7" s="85">
        <f>'Отдыхай катай| COMIS'!AD7</f>
        <v>14445</v>
      </c>
      <c r="AE7" s="85">
        <f>'Отдыхай катай| COMIS'!AE7</f>
        <v>14445</v>
      </c>
      <c r="AF7" s="85">
        <f>'Отдыхай катай| COMIS'!AF7</f>
        <v>12105</v>
      </c>
      <c r="AG7" s="85">
        <f>'Отдыхай катай| COMIS'!AG7</f>
        <v>12105</v>
      </c>
      <c r="AH7" s="85">
        <f>'Отдыхай катай| COMIS'!AH7</f>
        <v>12105</v>
      </c>
      <c r="AI7" s="85">
        <f>'Отдыхай катай| COMIS'!AI7</f>
        <v>12105</v>
      </c>
      <c r="AJ7" s="85">
        <f>'Отдыхай катай| COMIS'!AJ7</f>
        <v>14625</v>
      </c>
      <c r="AK7" s="85">
        <f>'Отдыхай катай| COMIS'!AK7</f>
        <v>14625</v>
      </c>
      <c r="AL7" s="85">
        <f>'Отдыхай катай| COMIS'!AL7</f>
        <v>17055</v>
      </c>
      <c r="AM7" s="85">
        <f>'Отдыхай катай| COMIS'!AM7</f>
        <v>17055</v>
      </c>
      <c r="AN7" s="85">
        <f>'Отдыхай катай| COMIS'!AN7</f>
        <v>19755</v>
      </c>
      <c r="AO7" s="85">
        <f>'Отдыхай катай| COMIS'!AO7</f>
        <v>19755</v>
      </c>
      <c r="AP7" s="85">
        <f>'Отдыхай катай| COMIS'!AP7</f>
        <v>17055</v>
      </c>
      <c r="AQ7" s="85">
        <f>'Отдыхай катай| COMIS'!AQ7</f>
        <v>17055</v>
      </c>
      <c r="AR7" s="85">
        <f>'Отдыхай катай| COMIS'!AR7</f>
        <v>18405</v>
      </c>
      <c r="AS7" s="85">
        <f>'Отдыхай катай| COMIS'!AS7</f>
        <v>18405</v>
      </c>
      <c r="AT7" s="85">
        <f>'Отдыхай катай| COMIS'!AT7</f>
        <v>18405</v>
      </c>
      <c r="AU7" s="85">
        <f>'Отдыхай катай| COMIS'!AU7</f>
        <v>18405</v>
      </c>
      <c r="AV7" s="85">
        <f>'Отдыхай катай| COMIS'!AV7</f>
        <v>18405</v>
      </c>
      <c r="AW7" s="85">
        <f>'Отдыхай катай| COMIS'!AW7</f>
        <v>18405</v>
      </c>
      <c r="AX7" s="85">
        <f>'Отдыхай катай| COMIS'!AX7</f>
        <v>19755</v>
      </c>
      <c r="AY7" s="85">
        <f>'Отдыхай катай| COMIS'!AY7</f>
        <v>19755</v>
      </c>
      <c r="AZ7" s="85">
        <f>'Отдыхай катай| COMIS'!AZ7</f>
        <v>19755</v>
      </c>
      <c r="BA7" s="85">
        <f>'Отдыхай катай| COMIS'!BA7</f>
        <v>17055</v>
      </c>
      <c r="BB7" s="85">
        <f>'Отдыхай катай| COMIS'!BB7</f>
        <v>17055</v>
      </c>
      <c r="BC7" s="85">
        <f>'Отдыхай катай| COMIS'!BC7</f>
        <v>17055</v>
      </c>
      <c r="BD7" s="85">
        <f>'Отдыхай катай| COMIS'!BD7</f>
        <v>17055</v>
      </c>
      <c r="BE7" s="85">
        <f>'Отдыхай катай| COMIS'!BE7</f>
        <v>17055</v>
      </c>
      <c r="BF7" s="85">
        <f>'Отдыхай катай| COMIS'!BF7</f>
        <v>18405</v>
      </c>
      <c r="BG7" s="85">
        <f>'Отдыхай катай| COMIS'!BG7</f>
        <v>18405</v>
      </c>
      <c r="BH7" s="85">
        <f>'Отдыхай катай| COMIS'!BH7</f>
        <v>18405</v>
      </c>
      <c r="BI7" s="85">
        <f>'Отдыхай катай| COMIS'!BI7</f>
        <v>21105</v>
      </c>
      <c r="BJ7" s="85">
        <f>'Отдыхай катай| COMIS'!BJ7</f>
        <v>21105</v>
      </c>
      <c r="BK7" s="85">
        <f>'Отдыхай катай| COMIS'!BK7</f>
        <v>21105</v>
      </c>
      <c r="BL7" s="85">
        <f>'Отдыхай катай| COMIS'!BL7</f>
        <v>21105</v>
      </c>
      <c r="BM7" s="85">
        <f>'Отдыхай катай| COMIS'!BM7</f>
        <v>21105</v>
      </c>
      <c r="BN7" s="85">
        <f>'Отдыхай катай| COMIS'!BN7</f>
        <v>21105</v>
      </c>
      <c r="BO7" s="85">
        <f>'Отдыхай катай| COMIS'!BO7</f>
        <v>23265</v>
      </c>
      <c r="BP7" s="85">
        <f>'Отдыхай катай| COMIS'!BP7</f>
        <v>23265</v>
      </c>
      <c r="BQ7" s="85">
        <f>'Отдыхай катай| COMIS'!BQ7</f>
        <v>26775</v>
      </c>
      <c r="BR7" s="85">
        <f>'Отдыхай катай| COMIS'!BR7</f>
        <v>29025</v>
      </c>
      <c r="BS7" s="85">
        <f>'Отдыхай катай| COMIS'!BS7</f>
        <v>29025</v>
      </c>
      <c r="BT7" s="85">
        <f>'Отдыхай катай| COMIS'!BT7</f>
        <v>29025</v>
      </c>
      <c r="BU7" s="85">
        <f>'Отдыхай катай| COMIS'!BU7</f>
        <v>29025</v>
      </c>
      <c r="BV7" s="85">
        <f>'Отдыхай катай| COMIS'!BV7</f>
        <v>29025</v>
      </c>
      <c r="BW7" s="85">
        <f>'Отдыхай катай| COMIS'!BW7</f>
        <v>21105</v>
      </c>
      <c r="BX7" s="85">
        <f>'Отдыхай катай| COMIS'!BX7</f>
        <v>17055</v>
      </c>
      <c r="BY7" s="85">
        <f>'Отдыхай катай| COMIS'!BY7</f>
        <v>17055</v>
      </c>
      <c r="BZ7" s="85">
        <f>'Отдыхай катай| COMIS'!BZ7</f>
        <v>15705</v>
      </c>
      <c r="CA7" s="85">
        <f>'Отдыхай катай| COMIS'!CA7</f>
        <v>15705</v>
      </c>
      <c r="CB7" s="85">
        <f>'Отдыхай катай| COMIS'!CB7</f>
        <v>15705</v>
      </c>
      <c r="CC7" s="85">
        <f>'Отдыхай катай| COMIS'!CC7</f>
        <v>17055</v>
      </c>
      <c r="CD7" s="85">
        <f>'Отдыхай катай| COMIS'!CD7</f>
        <v>17055</v>
      </c>
      <c r="CE7" s="85">
        <f>'Отдыхай катай| COMIS'!CE7</f>
        <v>17055</v>
      </c>
      <c r="CF7" s="85">
        <f>'Отдыхай катай| COMIS'!CF7</f>
        <v>13815</v>
      </c>
      <c r="CG7" s="85">
        <f>'Отдыхай катай| COMIS'!CG7</f>
        <v>10935</v>
      </c>
      <c r="CH7" s="85">
        <f>'Отдыхай катай| COMIS'!CH7</f>
        <v>10935</v>
      </c>
      <c r="CI7" s="85">
        <f>'Отдыхай катай| COMIS'!CI7</f>
        <v>10935</v>
      </c>
      <c r="CJ7" s="85">
        <f>'Отдыхай катай| COMIS'!CJ7</f>
        <v>10935</v>
      </c>
      <c r="CK7" s="85">
        <f>'Отдыхай катай| COMIS'!CK7</f>
        <v>10935</v>
      </c>
      <c r="CL7" s="85">
        <f>'Отдыхай катай| COMIS'!CL7</f>
        <v>10935</v>
      </c>
      <c r="CM7" s="85">
        <f>'Отдыхай катай| COMIS'!CM7</f>
        <v>10935</v>
      </c>
      <c r="CN7" s="85">
        <f>'Отдыхай катай| COMIS'!CN7</f>
        <v>10935</v>
      </c>
      <c r="CO7" s="85">
        <f>'Отдыхай катай| COMIS'!CO7</f>
        <v>10935</v>
      </c>
      <c r="CP7" s="85">
        <f>'Отдыхай катай| COMIS'!CP7</f>
        <v>10305</v>
      </c>
      <c r="CQ7" s="85">
        <f>'Отдыхай катай| COMIS'!CQ7</f>
        <v>10305</v>
      </c>
      <c r="CR7" s="85">
        <f>'Отдыхай катай| COMIS'!CR7</f>
        <v>10305</v>
      </c>
      <c r="CS7" s="85">
        <f>'Отдыхай катай| COMIS'!CS7</f>
        <v>9675</v>
      </c>
      <c r="CT7" s="85">
        <f>'Отдыхай катай| COMIS'!CT7</f>
        <v>9675</v>
      </c>
      <c r="CU7" s="85">
        <f>'Отдыхай катай| COMIS'!CU7</f>
        <v>9675</v>
      </c>
      <c r="CV7" s="85">
        <f>'Отдыхай катай| COMIS'!CV7</f>
        <v>9675</v>
      </c>
      <c r="CW7" s="85">
        <f>'Отдыхай катай| COMIS'!CW7</f>
        <v>9675</v>
      </c>
      <c r="CX7" s="85">
        <f>'Отдыхай катай| COMIS'!CX7</f>
        <v>9675</v>
      </c>
      <c r="CY7" s="85">
        <f>'Отдыхай катай| COMIS'!CY7</f>
        <v>9675</v>
      </c>
      <c r="CZ7" s="85">
        <f>'Отдыхай катай| COMIS'!CZ7</f>
        <v>9045</v>
      </c>
      <c r="DA7" s="85">
        <f>'Отдыхай катай| COMIS'!DA7</f>
        <v>9045</v>
      </c>
      <c r="DB7" s="85">
        <f>'Отдыхай катай| COMIS'!DB7</f>
        <v>9045</v>
      </c>
      <c r="DC7" s="85">
        <f>'Отдыхай катай| COMIS'!DC7</f>
        <v>8415</v>
      </c>
      <c r="DD7" s="85">
        <f>'Отдыхай катай| COMIS'!DD7</f>
        <v>8415</v>
      </c>
      <c r="DE7" s="85">
        <f>'Отдыхай катай| COMIS'!DE7</f>
        <v>8415</v>
      </c>
      <c r="DF7" s="85">
        <f>'Отдыхай катай| COMIS'!DF7</f>
        <v>8415</v>
      </c>
      <c r="DG7" s="85">
        <f>'Отдыхай катай| COMIS'!DG7</f>
        <v>8415</v>
      </c>
      <c r="DH7" s="85">
        <f>'Отдыхай катай| COMIS'!DH7</f>
        <v>7965</v>
      </c>
      <c r="DI7" s="85">
        <f>'Отдыхай катай| COMIS'!DI7</f>
        <v>7965</v>
      </c>
      <c r="DJ7" s="85">
        <f>'Отдыхай катай| COMIS'!DJ7</f>
        <v>7965</v>
      </c>
      <c r="DK7" s="85">
        <f>'Отдыхай катай| COMIS'!DK7</f>
        <v>7965</v>
      </c>
      <c r="DL7" s="85">
        <f>'Отдыхай катай| COMIS'!DL7</f>
        <v>7965</v>
      </c>
      <c r="DM7" s="85">
        <f>'Отдыхай катай| COMIS'!DM7</f>
        <v>7965</v>
      </c>
      <c r="DN7" s="85">
        <f>'Отдыхай катай| COMIS'!DN7</f>
        <v>6165</v>
      </c>
    </row>
    <row r="8" spans="1:118">
      <c r="A8" s="64">
        <v>2</v>
      </c>
      <c r="B8" s="85">
        <f>'Отдыхай катай| COMIS'!B8</f>
        <v>7650</v>
      </c>
      <c r="C8" s="85">
        <f>'Отдыхай катай| COMIS'!C8</f>
        <v>7650</v>
      </c>
      <c r="D8" s="85">
        <f>'Отдыхай катай| COMIS'!D8</f>
        <v>7920</v>
      </c>
      <c r="E8" s="85">
        <f>'Отдыхай катай| COMIS'!E8</f>
        <v>7920</v>
      </c>
      <c r="F8" s="85">
        <f>'Отдыхай катай| COMIS'!F8</f>
        <v>9810</v>
      </c>
      <c r="G8" s="85">
        <f>'Отдыхай катай| COMIS'!G8</f>
        <v>9810</v>
      </c>
      <c r="H8" s="85">
        <f>'Отдыхай катай| COMIS'!H8</f>
        <v>9810</v>
      </c>
      <c r="I8" s="85">
        <f>'Отдыхай катай| COMIS'!I8</f>
        <v>10980</v>
      </c>
      <c r="J8" s="85">
        <f>'Отдыхай катай| COMIS'!J8</f>
        <v>10980</v>
      </c>
      <c r="K8" s="85">
        <f>'Отдыхай катай| COMIS'!K8</f>
        <v>12240</v>
      </c>
      <c r="L8" s="85">
        <f>'Отдыхай катай| COMIS'!L8</f>
        <v>14580</v>
      </c>
      <c r="M8" s="85">
        <f>'Отдыхай катай| COMIS'!M8</f>
        <v>12600</v>
      </c>
      <c r="N8" s="85">
        <f>'Отдыхай катай| COMIS'!N8</f>
        <v>20610</v>
      </c>
      <c r="O8" s="237">
        <f>'Отдыхай катай| COMIS'!O8</f>
        <v>24930</v>
      </c>
      <c r="P8" s="237">
        <f>'Отдыхай катай| COMIS'!P8</f>
        <v>31950</v>
      </c>
      <c r="Q8" s="237">
        <f>'Отдыхай катай| COMIS'!Q8</f>
        <v>31950</v>
      </c>
      <c r="R8" s="237">
        <f>'Отдыхай катай| COMIS'!R8</f>
        <v>30780</v>
      </c>
      <c r="S8" s="237">
        <f>'Отдыхай катай| COMIS'!S8</f>
        <v>30780</v>
      </c>
      <c r="T8" s="237">
        <f>'Отдыхай катай| COMIS'!T8</f>
        <v>34200</v>
      </c>
      <c r="U8" s="237">
        <f>'Отдыхай катай| COMIS'!U8</f>
        <v>34200</v>
      </c>
      <c r="V8" s="237">
        <f>'Отдыхай катай| COMIS'!V8</f>
        <v>32850</v>
      </c>
      <c r="W8" s="237">
        <f>'Отдыхай катай| COMIS'!W8</f>
        <v>32850</v>
      </c>
      <c r="X8" s="237">
        <f>'Отдыхай катай| COMIS'!X8</f>
        <v>29610</v>
      </c>
      <c r="Y8" s="85">
        <f>'Отдыхай катай| COMIS'!Y8</f>
        <v>22770</v>
      </c>
      <c r="Z8" s="85">
        <f>'Отдыхай катай| COMIS'!Z8</f>
        <v>17370</v>
      </c>
      <c r="AA8" s="85">
        <f>'Отдыхай катай| COMIS'!AA8</f>
        <v>16740</v>
      </c>
      <c r="AB8" s="85">
        <f>'Отдыхай катай| COMIS'!AB8</f>
        <v>16740</v>
      </c>
      <c r="AC8" s="85">
        <f>'Отдыхай катай| COMIS'!AC8</f>
        <v>16740</v>
      </c>
      <c r="AD8" s="85">
        <f>'Отдыхай катай| COMIS'!AD8</f>
        <v>16110</v>
      </c>
      <c r="AE8" s="85">
        <f>'Отдыхай катай| COMIS'!AE8</f>
        <v>16110</v>
      </c>
      <c r="AF8" s="85">
        <f>'Отдыхай катай| COMIS'!AF8</f>
        <v>13770</v>
      </c>
      <c r="AG8" s="85">
        <f>'Отдыхай катай| COMIS'!AG8</f>
        <v>13770</v>
      </c>
      <c r="AH8" s="85">
        <f>'Отдыхай катай| COMIS'!AH8</f>
        <v>13770</v>
      </c>
      <c r="AI8" s="85">
        <f>'Отдыхай катай| COMIS'!AI8</f>
        <v>13770</v>
      </c>
      <c r="AJ8" s="85">
        <f>'Отдыхай катай| COMIS'!AJ8</f>
        <v>16290</v>
      </c>
      <c r="AK8" s="85">
        <f>'Отдыхай катай| COMIS'!AK8</f>
        <v>16290</v>
      </c>
      <c r="AL8" s="85">
        <f>'Отдыхай катай| COMIS'!AL8</f>
        <v>18720</v>
      </c>
      <c r="AM8" s="85">
        <f>'Отдыхай катай| COMIS'!AM8</f>
        <v>18720</v>
      </c>
      <c r="AN8" s="85">
        <f>'Отдыхай катай| COMIS'!AN8</f>
        <v>21420</v>
      </c>
      <c r="AO8" s="85">
        <f>'Отдыхай катай| COMIS'!AO8</f>
        <v>21420</v>
      </c>
      <c r="AP8" s="85">
        <f>'Отдыхай катай| COMIS'!AP8</f>
        <v>18720</v>
      </c>
      <c r="AQ8" s="85">
        <f>'Отдыхай катай| COMIS'!AQ8</f>
        <v>18720</v>
      </c>
      <c r="AR8" s="85">
        <f>'Отдыхай катай| COMIS'!AR8</f>
        <v>20070</v>
      </c>
      <c r="AS8" s="85">
        <f>'Отдыхай катай| COMIS'!AS8</f>
        <v>20070</v>
      </c>
      <c r="AT8" s="85">
        <f>'Отдыхай катай| COMIS'!AT8</f>
        <v>20070</v>
      </c>
      <c r="AU8" s="85">
        <f>'Отдыхай катай| COMIS'!AU8</f>
        <v>20070</v>
      </c>
      <c r="AV8" s="85">
        <f>'Отдыхай катай| COMIS'!AV8</f>
        <v>20070</v>
      </c>
      <c r="AW8" s="85">
        <f>'Отдыхай катай| COMIS'!AW8</f>
        <v>20070</v>
      </c>
      <c r="AX8" s="85">
        <f>'Отдыхай катай| COMIS'!AX8</f>
        <v>21420</v>
      </c>
      <c r="AY8" s="85">
        <f>'Отдыхай катай| COMIS'!AY8</f>
        <v>21420</v>
      </c>
      <c r="AZ8" s="85">
        <f>'Отдыхай катай| COMIS'!AZ8</f>
        <v>21420</v>
      </c>
      <c r="BA8" s="85">
        <f>'Отдыхай катай| COMIS'!BA8</f>
        <v>18720</v>
      </c>
      <c r="BB8" s="85">
        <f>'Отдыхай катай| COMIS'!BB8</f>
        <v>18720</v>
      </c>
      <c r="BC8" s="85">
        <f>'Отдыхай катай| COMIS'!BC8</f>
        <v>18720</v>
      </c>
      <c r="BD8" s="85">
        <f>'Отдыхай катай| COMIS'!BD8</f>
        <v>18720</v>
      </c>
      <c r="BE8" s="85">
        <f>'Отдыхай катай| COMIS'!BE8</f>
        <v>18720</v>
      </c>
      <c r="BF8" s="85">
        <f>'Отдыхай катай| COMIS'!BF8</f>
        <v>20070</v>
      </c>
      <c r="BG8" s="85">
        <f>'Отдыхай катай| COMIS'!BG8</f>
        <v>20070</v>
      </c>
      <c r="BH8" s="85">
        <f>'Отдыхай катай| COMIS'!BH8</f>
        <v>20070</v>
      </c>
      <c r="BI8" s="85">
        <f>'Отдыхай катай| COMIS'!BI8</f>
        <v>22770</v>
      </c>
      <c r="BJ8" s="85">
        <f>'Отдыхай катай| COMIS'!BJ8</f>
        <v>22770</v>
      </c>
      <c r="BK8" s="85">
        <f>'Отдыхай катай| COMIS'!BK8</f>
        <v>22770</v>
      </c>
      <c r="BL8" s="85">
        <f>'Отдыхай катай| COMIS'!BL8</f>
        <v>22770</v>
      </c>
      <c r="BM8" s="85">
        <f>'Отдыхай катай| COMIS'!BM8</f>
        <v>22770</v>
      </c>
      <c r="BN8" s="85">
        <f>'Отдыхай катай| COMIS'!BN8</f>
        <v>22770</v>
      </c>
      <c r="BO8" s="85">
        <f>'Отдыхай катай| COMIS'!BO8</f>
        <v>24930</v>
      </c>
      <c r="BP8" s="85">
        <f>'Отдыхай катай| COMIS'!BP8</f>
        <v>24930</v>
      </c>
      <c r="BQ8" s="85">
        <f>'Отдыхай катай| COMIS'!BQ8</f>
        <v>28440</v>
      </c>
      <c r="BR8" s="85">
        <f>'Отдыхай катай| COMIS'!BR8</f>
        <v>30690</v>
      </c>
      <c r="BS8" s="85">
        <f>'Отдыхай катай| COMIS'!BS8</f>
        <v>30690</v>
      </c>
      <c r="BT8" s="85">
        <f>'Отдыхай катай| COMIS'!BT8</f>
        <v>30690</v>
      </c>
      <c r="BU8" s="85">
        <f>'Отдыхай катай| COMIS'!BU8</f>
        <v>30690</v>
      </c>
      <c r="BV8" s="85">
        <f>'Отдыхай катай| COMIS'!BV8</f>
        <v>30690</v>
      </c>
      <c r="BW8" s="85">
        <f>'Отдыхай катай| COMIS'!BW8</f>
        <v>22770</v>
      </c>
      <c r="BX8" s="85">
        <f>'Отдыхай катай| COMIS'!BX8</f>
        <v>18720</v>
      </c>
      <c r="BY8" s="85">
        <f>'Отдыхай катай| COMIS'!BY8</f>
        <v>18720</v>
      </c>
      <c r="BZ8" s="85">
        <f>'Отдыхай катай| COMIS'!BZ8</f>
        <v>17370</v>
      </c>
      <c r="CA8" s="85">
        <f>'Отдыхай катай| COMIS'!CA8</f>
        <v>17370</v>
      </c>
      <c r="CB8" s="85">
        <f>'Отдыхай катай| COMIS'!CB8</f>
        <v>17370</v>
      </c>
      <c r="CC8" s="85">
        <f>'Отдыхай катай| COMIS'!CC8</f>
        <v>18720</v>
      </c>
      <c r="CD8" s="85">
        <f>'Отдыхай катай| COMIS'!CD8</f>
        <v>18720</v>
      </c>
      <c r="CE8" s="85">
        <f>'Отдыхай катай| COMIS'!CE8</f>
        <v>18720</v>
      </c>
      <c r="CF8" s="85">
        <f>'Отдыхай катай| COMIS'!CF8</f>
        <v>15480</v>
      </c>
      <c r="CG8" s="85">
        <f>'Отдыхай катай| COMIS'!CG8</f>
        <v>12600</v>
      </c>
      <c r="CH8" s="85">
        <f>'Отдыхай катай| COMIS'!CH8</f>
        <v>12600</v>
      </c>
      <c r="CI8" s="85">
        <f>'Отдыхай катай| COMIS'!CI8</f>
        <v>12600</v>
      </c>
      <c r="CJ8" s="85">
        <f>'Отдыхай катай| COMIS'!CJ8</f>
        <v>12600</v>
      </c>
      <c r="CK8" s="85">
        <f>'Отдыхай катай| COMIS'!CK8</f>
        <v>12600</v>
      </c>
      <c r="CL8" s="85">
        <f>'Отдыхай катай| COMIS'!CL8</f>
        <v>12600</v>
      </c>
      <c r="CM8" s="85">
        <f>'Отдыхай катай| COMIS'!CM8</f>
        <v>12600</v>
      </c>
      <c r="CN8" s="85">
        <f>'Отдыхай катай| COMIS'!CN8</f>
        <v>12600</v>
      </c>
      <c r="CO8" s="85">
        <f>'Отдыхай катай| COMIS'!CO8</f>
        <v>12600</v>
      </c>
      <c r="CP8" s="85">
        <f>'Отдыхай катай| COMIS'!CP8</f>
        <v>11970</v>
      </c>
      <c r="CQ8" s="85">
        <f>'Отдыхай катай| COMIS'!CQ8</f>
        <v>11970</v>
      </c>
      <c r="CR8" s="85">
        <f>'Отдыхай катай| COMIS'!CR8</f>
        <v>11970</v>
      </c>
      <c r="CS8" s="85">
        <f>'Отдыхай катай| COMIS'!CS8</f>
        <v>11340</v>
      </c>
      <c r="CT8" s="85">
        <f>'Отдыхай катай| COMIS'!CT8</f>
        <v>11340</v>
      </c>
      <c r="CU8" s="85">
        <f>'Отдыхай катай| COMIS'!CU8</f>
        <v>11340</v>
      </c>
      <c r="CV8" s="85">
        <f>'Отдыхай катай| COMIS'!CV8</f>
        <v>11340</v>
      </c>
      <c r="CW8" s="85">
        <f>'Отдыхай катай| COMIS'!CW8</f>
        <v>11340</v>
      </c>
      <c r="CX8" s="85">
        <f>'Отдыхай катай| COMIS'!CX8</f>
        <v>11340</v>
      </c>
      <c r="CY8" s="85">
        <f>'Отдыхай катай| COMIS'!CY8</f>
        <v>11340</v>
      </c>
      <c r="CZ8" s="85">
        <f>'Отдыхай катай| COMIS'!CZ8</f>
        <v>10710</v>
      </c>
      <c r="DA8" s="85">
        <f>'Отдыхай катай| COMIS'!DA8</f>
        <v>10710</v>
      </c>
      <c r="DB8" s="85">
        <f>'Отдыхай катай| COMIS'!DB8</f>
        <v>10710</v>
      </c>
      <c r="DC8" s="85">
        <f>'Отдыхай катай| COMIS'!DC8</f>
        <v>9900</v>
      </c>
      <c r="DD8" s="85">
        <f>'Отдыхай катай| COMIS'!DD8</f>
        <v>9900</v>
      </c>
      <c r="DE8" s="85">
        <f>'Отдыхай катай| COMIS'!DE8</f>
        <v>9900</v>
      </c>
      <c r="DF8" s="85">
        <f>'Отдыхай катай| COMIS'!DF8</f>
        <v>9900</v>
      </c>
      <c r="DG8" s="85">
        <f>'Отдыхай катай| COMIS'!DG8</f>
        <v>9900</v>
      </c>
      <c r="DH8" s="85">
        <f>'Отдыхай катай| COMIS'!DH8</f>
        <v>9450</v>
      </c>
      <c r="DI8" s="85">
        <f>'Отдыхай катай| COMIS'!DI8</f>
        <v>9450</v>
      </c>
      <c r="DJ8" s="85">
        <f>'Отдыхай катай| COMIS'!DJ8</f>
        <v>9450</v>
      </c>
      <c r="DK8" s="85">
        <f>'Отдыхай катай| COMIS'!DK8</f>
        <v>9450</v>
      </c>
      <c r="DL8" s="85">
        <f>'Отдыхай катай| COMIS'!DL8</f>
        <v>9450</v>
      </c>
      <c r="DM8" s="85">
        <f>'Отдыхай катай| COMIS'!DM8</f>
        <v>9450</v>
      </c>
      <c r="DN8" s="85">
        <f>'Отдыхай катай| COMIS'!DN8</f>
        <v>7650</v>
      </c>
    </row>
    <row r="9" spans="1:118" ht="18.75" customHeight="1">
      <c r="A9" s="64" t="s">
        <v>5</v>
      </c>
      <c r="B9" s="85"/>
      <c r="C9" s="85"/>
      <c r="D9" s="85"/>
      <c r="E9" s="85"/>
      <c r="F9" s="85"/>
      <c r="G9" s="85"/>
      <c r="H9" s="85"/>
      <c r="I9" s="85"/>
      <c r="J9" s="85"/>
      <c r="K9" s="85"/>
      <c r="L9" s="85"/>
      <c r="M9" s="85"/>
      <c r="N9" s="85"/>
      <c r="O9" s="237"/>
      <c r="P9" s="237"/>
      <c r="Q9" s="237"/>
      <c r="R9" s="237"/>
      <c r="S9" s="237"/>
      <c r="T9" s="237"/>
      <c r="U9" s="237"/>
      <c r="V9" s="237"/>
      <c r="W9" s="237"/>
      <c r="X9" s="237"/>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row>
    <row r="10" spans="1:118">
      <c r="A10" s="64">
        <v>1</v>
      </c>
      <c r="B10" s="85">
        <f>'Отдыхай катай| COMIS'!B10</f>
        <v>7200</v>
      </c>
      <c r="C10" s="85">
        <f>'Отдыхай катай| COMIS'!C10</f>
        <v>7200</v>
      </c>
      <c r="D10" s="85">
        <f>'Отдыхай катай| COMIS'!D10</f>
        <v>7470</v>
      </c>
      <c r="E10" s="85">
        <f>'Отдыхай катай| COMIS'!E10</f>
        <v>7470</v>
      </c>
      <c r="F10" s="85">
        <f>'Отдыхай катай| COMIS'!F10</f>
        <v>9360</v>
      </c>
      <c r="G10" s="85">
        <f>'Отдыхай катай| COMIS'!G10</f>
        <v>9360</v>
      </c>
      <c r="H10" s="85">
        <f>'Отдыхай катай| COMIS'!H10</f>
        <v>9360</v>
      </c>
      <c r="I10" s="85">
        <f>'Отдыхай катай| COMIS'!I10</f>
        <v>10530</v>
      </c>
      <c r="J10" s="85">
        <f>'Отдыхай катай| COMIS'!J10</f>
        <v>10530</v>
      </c>
      <c r="K10" s="85">
        <f>'Отдыхай катай| COMIS'!K10</f>
        <v>11790</v>
      </c>
      <c r="L10" s="85">
        <f>'Отдыхай катай| COMIS'!L10</f>
        <v>14130</v>
      </c>
      <c r="M10" s="85">
        <f>'Отдыхай катай| COMIS'!M10</f>
        <v>12150</v>
      </c>
      <c r="N10" s="85">
        <f>'Отдыхай катай| COMIS'!N10</f>
        <v>21060</v>
      </c>
      <c r="O10" s="237">
        <f>'Отдыхай катай| COMIS'!O10</f>
        <v>25380</v>
      </c>
      <c r="P10" s="237">
        <f>'Отдыхай катай| COMIS'!P10</f>
        <v>32400</v>
      </c>
      <c r="Q10" s="237">
        <f>'Отдыхай катай| COMIS'!Q10</f>
        <v>32400</v>
      </c>
      <c r="R10" s="237">
        <f>'Отдыхай катай| COMIS'!R10</f>
        <v>31230</v>
      </c>
      <c r="S10" s="237">
        <f>'Отдыхай катай| COMIS'!S10</f>
        <v>31230</v>
      </c>
      <c r="T10" s="237">
        <f>'Отдыхай катай| COMIS'!T10</f>
        <v>34650</v>
      </c>
      <c r="U10" s="237">
        <f>'Отдыхай катай| COMIS'!U10</f>
        <v>34650</v>
      </c>
      <c r="V10" s="237">
        <f>'Отдыхай катай| COMIS'!V10</f>
        <v>33300</v>
      </c>
      <c r="W10" s="237">
        <f>'Отдыхай катай| COMIS'!W10</f>
        <v>33300</v>
      </c>
      <c r="X10" s="237">
        <f>'Отдыхай катай| COMIS'!X10</f>
        <v>30060</v>
      </c>
      <c r="Y10" s="85">
        <f>'Отдыхай катай| COMIS'!Y10</f>
        <v>23355</v>
      </c>
      <c r="Z10" s="85">
        <f>'Отдыхай катай| COMIS'!Z10</f>
        <v>17955</v>
      </c>
      <c r="AA10" s="85">
        <f>'Отдыхай катай| COMIS'!AA10</f>
        <v>17325</v>
      </c>
      <c r="AB10" s="85">
        <f>'Отдыхай катай| COMIS'!AB10</f>
        <v>17325</v>
      </c>
      <c r="AC10" s="85">
        <f>'Отдыхай катай| COMIS'!AC10</f>
        <v>17325</v>
      </c>
      <c r="AD10" s="85">
        <f>'Отдыхай катай| COMIS'!AD10</f>
        <v>16695</v>
      </c>
      <c r="AE10" s="85">
        <f>'Отдыхай катай| COMIS'!AE10</f>
        <v>16695</v>
      </c>
      <c r="AF10" s="85">
        <f>'Отдыхай катай| COMIS'!AF10</f>
        <v>14355</v>
      </c>
      <c r="AG10" s="85">
        <f>'Отдыхай катай| COMIS'!AG10</f>
        <v>14355</v>
      </c>
      <c r="AH10" s="85">
        <f>'Отдыхай катай| COMIS'!AH10</f>
        <v>14355</v>
      </c>
      <c r="AI10" s="85">
        <f>'Отдыхай катай| COMIS'!AI10</f>
        <v>14355</v>
      </c>
      <c r="AJ10" s="85">
        <f>'Отдыхай катай| COMIS'!AJ10</f>
        <v>16875</v>
      </c>
      <c r="AK10" s="85">
        <f>'Отдыхай катай| COMIS'!AK10</f>
        <v>16875</v>
      </c>
      <c r="AL10" s="85">
        <f>'Отдыхай катай| COMIS'!AL10</f>
        <v>19305</v>
      </c>
      <c r="AM10" s="85">
        <f>'Отдыхай катай| COMIS'!AM10</f>
        <v>19305</v>
      </c>
      <c r="AN10" s="85">
        <f>'Отдыхай катай| COMIS'!AN10</f>
        <v>22005</v>
      </c>
      <c r="AO10" s="85">
        <f>'Отдыхай катай| COMIS'!AO10</f>
        <v>22005</v>
      </c>
      <c r="AP10" s="85">
        <f>'Отдыхай катай| COMIS'!AP10</f>
        <v>19305</v>
      </c>
      <c r="AQ10" s="85">
        <f>'Отдыхай катай| COMIS'!AQ10</f>
        <v>19305</v>
      </c>
      <c r="AR10" s="85">
        <f>'Отдыхай катай| COMIS'!AR10</f>
        <v>20655</v>
      </c>
      <c r="AS10" s="85">
        <f>'Отдыхай катай| COMIS'!AS10</f>
        <v>20655</v>
      </c>
      <c r="AT10" s="85">
        <f>'Отдыхай катай| COMIS'!AT10</f>
        <v>20655</v>
      </c>
      <c r="AU10" s="85">
        <f>'Отдыхай катай| COMIS'!AU10</f>
        <v>20655</v>
      </c>
      <c r="AV10" s="85">
        <f>'Отдыхай катай| COMIS'!AV10</f>
        <v>20655</v>
      </c>
      <c r="AW10" s="85">
        <f>'Отдыхай катай| COMIS'!AW10</f>
        <v>20655</v>
      </c>
      <c r="AX10" s="85">
        <f>'Отдыхай катай| COMIS'!AX10</f>
        <v>22005</v>
      </c>
      <c r="AY10" s="85">
        <f>'Отдыхай катай| COMIS'!AY10</f>
        <v>22005</v>
      </c>
      <c r="AZ10" s="85">
        <f>'Отдыхай катай| COMIS'!AZ10</f>
        <v>22005</v>
      </c>
      <c r="BA10" s="85">
        <f>'Отдыхай катай| COMIS'!BA10</f>
        <v>19305</v>
      </c>
      <c r="BB10" s="85">
        <f>'Отдыхай катай| COMIS'!BB10</f>
        <v>19305</v>
      </c>
      <c r="BC10" s="85">
        <f>'Отдыхай катай| COMIS'!BC10</f>
        <v>19305</v>
      </c>
      <c r="BD10" s="85">
        <f>'Отдыхай катай| COMIS'!BD10</f>
        <v>19305</v>
      </c>
      <c r="BE10" s="85">
        <f>'Отдыхай катай| COMIS'!BE10</f>
        <v>19305</v>
      </c>
      <c r="BF10" s="85">
        <f>'Отдыхай катай| COMIS'!BF10</f>
        <v>20655</v>
      </c>
      <c r="BG10" s="85">
        <f>'Отдыхай катай| COMIS'!BG10</f>
        <v>20655</v>
      </c>
      <c r="BH10" s="85">
        <f>'Отдыхай катай| COMIS'!BH10</f>
        <v>20655</v>
      </c>
      <c r="BI10" s="85">
        <f>'Отдыхай катай| COMIS'!BI10</f>
        <v>23355</v>
      </c>
      <c r="BJ10" s="85">
        <f>'Отдыхай катай| COMIS'!BJ10</f>
        <v>23355</v>
      </c>
      <c r="BK10" s="85">
        <f>'Отдыхай катай| COMIS'!BK10</f>
        <v>23355</v>
      </c>
      <c r="BL10" s="85">
        <f>'Отдыхай катай| COMIS'!BL10</f>
        <v>23355</v>
      </c>
      <c r="BM10" s="85">
        <f>'Отдыхай катай| COMIS'!BM10</f>
        <v>23355</v>
      </c>
      <c r="BN10" s="85">
        <f>'Отдыхай катай| COMIS'!BN10</f>
        <v>23355</v>
      </c>
      <c r="BO10" s="85">
        <f>'Отдыхай катай| COMIS'!BO10</f>
        <v>25515</v>
      </c>
      <c r="BP10" s="85">
        <f>'Отдыхай катай| COMIS'!BP10</f>
        <v>25515</v>
      </c>
      <c r="BQ10" s="85">
        <f>'Отдыхай катай| COMIS'!BQ10</f>
        <v>29025</v>
      </c>
      <c r="BR10" s="85">
        <f>'Отдыхай катай| COMIS'!BR10</f>
        <v>31275</v>
      </c>
      <c r="BS10" s="85">
        <f>'Отдыхай катай| COMIS'!BS10</f>
        <v>31275</v>
      </c>
      <c r="BT10" s="85">
        <f>'Отдыхай катай| COMIS'!BT10</f>
        <v>31275</v>
      </c>
      <c r="BU10" s="85">
        <f>'Отдыхай катай| COMIS'!BU10</f>
        <v>31275</v>
      </c>
      <c r="BV10" s="85">
        <f>'Отдыхай катай| COMIS'!BV10</f>
        <v>31275</v>
      </c>
      <c r="BW10" s="85">
        <f>'Отдыхай катай| COMIS'!BW10</f>
        <v>23355</v>
      </c>
      <c r="BX10" s="85">
        <f>'Отдыхай катай| COMIS'!BX10</f>
        <v>19305</v>
      </c>
      <c r="BY10" s="85">
        <f>'Отдыхай катай| COMIS'!BY10</f>
        <v>19305</v>
      </c>
      <c r="BZ10" s="85">
        <f>'Отдыхай катай| COMIS'!BZ10</f>
        <v>17955</v>
      </c>
      <c r="CA10" s="85">
        <f>'Отдыхай катай| COMIS'!CA10</f>
        <v>17955</v>
      </c>
      <c r="CB10" s="85">
        <f>'Отдыхай катай| COMIS'!CB10</f>
        <v>17955</v>
      </c>
      <c r="CC10" s="85">
        <f>'Отдыхай катай| COMIS'!CC10</f>
        <v>19305</v>
      </c>
      <c r="CD10" s="85">
        <f>'Отдыхай катай| COMIS'!CD10</f>
        <v>19305</v>
      </c>
      <c r="CE10" s="85">
        <f>'Отдыхай катай| COMIS'!CE10</f>
        <v>19305</v>
      </c>
      <c r="CF10" s="85">
        <f>'Отдыхай катай| COMIS'!CF10</f>
        <v>16065</v>
      </c>
      <c r="CG10" s="85">
        <f>'Отдыхай катай| COMIS'!CG10</f>
        <v>12285</v>
      </c>
      <c r="CH10" s="85">
        <f>'Отдыхай катай| COMIS'!CH10</f>
        <v>12285</v>
      </c>
      <c r="CI10" s="85">
        <f>'Отдыхай катай| COMIS'!CI10</f>
        <v>12285</v>
      </c>
      <c r="CJ10" s="85">
        <f>'Отдыхай катай| COMIS'!CJ10</f>
        <v>12285</v>
      </c>
      <c r="CK10" s="85">
        <f>'Отдыхай катай| COMIS'!CK10</f>
        <v>12285</v>
      </c>
      <c r="CL10" s="85">
        <f>'Отдыхай катай| COMIS'!CL10</f>
        <v>12285</v>
      </c>
      <c r="CM10" s="85">
        <f>'Отдыхай катай| COMIS'!CM10</f>
        <v>12285</v>
      </c>
      <c r="CN10" s="85">
        <f>'Отдыхай катай| COMIS'!CN10</f>
        <v>12285</v>
      </c>
      <c r="CO10" s="85">
        <f>'Отдыхай катай| COMIS'!CO10</f>
        <v>12285</v>
      </c>
      <c r="CP10" s="85">
        <f>'Отдыхай катай| COMIS'!CP10</f>
        <v>11655</v>
      </c>
      <c r="CQ10" s="85">
        <f>'Отдыхай катай| COMIS'!CQ10</f>
        <v>11655</v>
      </c>
      <c r="CR10" s="85">
        <f>'Отдыхай катай| COMIS'!CR10</f>
        <v>11655</v>
      </c>
      <c r="CS10" s="85">
        <f>'Отдыхай катай| COMIS'!CS10</f>
        <v>11025</v>
      </c>
      <c r="CT10" s="85">
        <f>'Отдыхай катай| COMIS'!CT10</f>
        <v>11025</v>
      </c>
      <c r="CU10" s="85">
        <f>'Отдыхай катай| COMIS'!CU10</f>
        <v>11025</v>
      </c>
      <c r="CV10" s="85">
        <f>'Отдыхай катай| COMIS'!CV10</f>
        <v>11025</v>
      </c>
      <c r="CW10" s="85">
        <f>'Отдыхай катай| COMIS'!CW10</f>
        <v>11025</v>
      </c>
      <c r="CX10" s="85">
        <f>'Отдыхай катай| COMIS'!CX10</f>
        <v>11025</v>
      </c>
      <c r="CY10" s="85">
        <f>'Отдыхай катай| COMIS'!CY10</f>
        <v>11025</v>
      </c>
      <c r="CZ10" s="85">
        <f>'Отдыхай катай| COMIS'!CZ10</f>
        <v>10395</v>
      </c>
      <c r="DA10" s="85">
        <f>'Отдыхай катай| COMIS'!DA10</f>
        <v>10395</v>
      </c>
      <c r="DB10" s="85">
        <f>'Отдыхай катай| COMIS'!DB10</f>
        <v>10395</v>
      </c>
      <c r="DC10" s="85">
        <f>'Отдыхай катай| COMIS'!DC10</f>
        <v>9765</v>
      </c>
      <c r="DD10" s="85">
        <f>'Отдыхай катай| COMIS'!DD10</f>
        <v>9765</v>
      </c>
      <c r="DE10" s="85">
        <f>'Отдыхай катай| COMIS'!DE10</f>
        <v>9765</v>
      </c>
      <c r="DF10" s="85">
        <f>'Отдыхай катай| COMIS'!DF10</f>
        <v>9765</v>
      </c>
      <c r="DG10" s="85">
        <f>'Отдыхай катай| COMIS'!DG10</f>
        <v>9765</v>
      </c>
      <c r="DH10" s="85">
        <f>'Отдыхай катай| COMIS'!DH10</f>
        <v>9315</v>
      </c>
      <c r="DI10" s="85">
        <f>'Отдыхай катай| COMIS'!DI10</f>
        <v>9315</v>
      </c>
      <c r="DJ10" s="85">
        <f>'Отдыхай катай| COMIS'!DJ10</f>
        <v>9315</v>
      </c>
      <c r="DK10" s="85">
        <f>'Отдыхай катай| COMIS'!DK10</f>
        <v>9315</v>
      </c>
      <c r="DL10" s="85">
        <f>'Отдыхай катай| COMIS'!DL10</f>
        <v>9315</v>
      </c>
      <c r="DM10" s="85">
        <f>'Отдыхай катай| COMIS'!DM10</f>
        <v>9315</v>
      </c>
      <c r="DN10" s="85">
        <f>'Отдыхай катай| COMIS'!DN10</f>
        <v>7515</v>
      </c>
    </row>
    <row r="11" spans="1:118">
      <c r="A11" s="64">
        <v>2</v>
      </c>
      <c r="B11" s="85">
        <f>'Отдыхай катай| COMIS'!B11</f>
        <v>8550</v>
      </c>
      <c r="C11" s="85">
        <f>'Отдыхай катай| COMIS'!C11</f>
        <v>8550</v>
      </c>
      <c r="D11" s="85">
        <f>'Отдыхай катай| COMIS'!D11</f>
        <v>8820</v>
      </c>
      <c r="E11" s="85">
        <f>'Отдыхай катай| COMIS'!E11</f>
        <v>8820</v>
      </c>
      <c r="F11" s="85">
        <f>'Отдыхай катай| COMIS'!F11</f>
        <v>10710</v>
      </c>
      <c r="G11" s="85">
        <f>'Отдыхай катай| COMIS'!G11</f>
        <v>10710</v>
      </c>
      <c r="H11" s="85">
        <f>'Отдыхай катай| COMIS'!H11</f>
        <v>10710</v>
      </c>
      <c r="I11" s="85">
        <f>'Отдыхай катай| COMIS'!I11</f>
        <v>11880</v>
      </c>
      <c r="J11" s="85">
        <f>'Отдыхай катай| COMIS'!J11</f>
        <v>11880</v>
      </c>
      <c r="K11" s="85">
        <f>'Отдыхай катай| COMIS'!K11</f>
        <v>13140</v>
      </c>
      <c r="L11" s="85">
        <f>'Отдыхай катай| COMIS'!L11</f>
        <v>15480</v>
      </c>
      <c r="M11" s="85">
        <f>'Отдыхай катай| COMIS'!M11</f>
        <v>13500</v>
      </c>
      <c r="N11" s="85">
        <f>'Отдыхай катай| COMIS'!N11</f>
        <v>22860</v>
      </c>
      <c r="O11" s="237">
        <f>'Отдыхай катай| COMIS'!O11</f>
        <v>27180</v>
      </c>
      <c r="P11" s="237">
        <f>'Отдыхай катай| COMIS'!P11</f>
        <v>34200</v>
      </c>
      <c r="Q11" s="237">
        <f>'Отдыхай катай| COMIS'!Q11</f>
        <v>34200</v>
      </c>
      <c r="R11" s="237">
        <f>'Отдыхай катай| COMIS'!R11</f>
        <v>33030</v>
      </c>
      <c r="S11" s="237">
        <f>'Отдыхай катай| COMIS'!S11</f>
        <v>33030</v>
      </c>
      <c r="T11" s="237">
        <f>'Отдыхай катай| COMIS'!T11</f>
        <v>36450</v>
      </c>
      <c r="U11" s="237">
        <f>'Отдыхай катай| COMIS'!U11</f>
        <v>36450</v>
      </c>
      <c r="V11" s="237">
        <f>'Отдыхай катай| COMIS'!V11</f>
        <v>35100</v>
      </c>
      <c r="W11" s="237">
        <f>'Отдыхай катай| COMIS'!W11</f>
        <v>35100</v>
      </c>
      <c r="X11" s="237">
        <f>'Отдыхай катай| COMIS'!X11</f>
        <v>31860</v>
      </c>
      <c r="Y11" s="85">
        <f>'Отдыхай катай| COMIS'!Y11</f>
        <v>25020</v>
      </c>
      <c r="Z11" s="85">
        <f>'Отдыхай катай| COMIS'!Z11</f>
        <v>19620</v>
      </c>
      <c r="AA11" s="85">
        <f>'Отдыхай катай| COMIS'!AA11</f>
        <v>18990</v>
      </c>
      <c r="AB11" s="85">
        <f>'Отдыхай катай| COMIS'!AB11</f>
        <v>18990</v>
      </c>
      <c r="AC11" s="85">
        <f>'Отдыхай катай| COMIS'!AC11</f>
        <v>18990</v>
      </c>
      <c r="AD11" s="85">
        <f>'Отдыхай катай| COMIS'!AD11</f>
        <v>18360</v>
      </c>
      <c r="AE11" s="85">
        <f>'Отдыхай катай| COMIS'!AE11</f>
        <v>18360</v>
      </c>
      <c r="AF11" s="85">
        <f>'Отдыхай катай| COMIS'!AF11</f>
        <v>16020</v>
      </c>
      <c r="AG11" s="85">
        <f>'Отдыхай катай| COMIS'!AG11</f>
        <v>16020</v>
      </c>
      <c r="AH11" s="85">
        <f>'Отдыхай катай| COMIS'!AH11</f>
        <v>16020</v>
      </c>
      <c r="AI11" s="85">
        <f>'Отдыхай катай| COMIS'!AI11</f>
        <v>16020</v>
      </c>
      <c r="AJ11" s="85">
        <f>'Отдыхай катай| COMIS'!AJ11</f>
        <v>18540</v>
      </c>
      <c r="AK11" s="85">
        <f>'Отдыхай катай| COMIS'!AK11</f>
        <v>18540</v>
      </c>
      <c r="AL11" s="85">
        <f>'Отдыхай катай| COMIS'!AL11</f>
        <v>20970</v>
      </c>
      <c r="AM11" s="85">
        <f>'Отдыхай катай| COMIS'!AM11</f>
        <v>20970</v>
      </c>
      <c r="AN11" s="85">
        <f>'Отдыхай катай| COMIS'!AN11</f>
        <v>23670</v>
      </c>
      <c r="AO11" s="85">
        <f>'Отдыхай катай| COMIS'!AO11</f>
        <v>23670</v>
      </c>
      <c r="AP11" s="85">
        <f>'Отдыхай катай| COMIS'!AP11</f>
        <v>20970</v>
      </c>
      <c r="AQ11" s="85">
        <f>'Отдыхай катай| COMIS'!AQ11</f>
        <v>20970</v>
      </c>
      <c r="AR11" s="85">
        <f>'Отдыхай катай| COMIS'!AR11</f>
        <v>22320</v>
      </c>
      <c r="AS11" s="85">
        <f>'Отдыхай катай| COMIS'!AS11</f>
        <v>22320</v>
      </c>
      <c r="AT11" s="85">
        <f>'Отдыхай катай| COMIS'!AT11</f>
        <v>22320</v>
      </c>
      <c r="AU11" s="85">
        <f>'Отдыхай катай| COMIS'!AU11</f>
        <v>22320</v>
      </c>
      <c r="AV11" s="85">
        <f>'Отдыхай катай| COMIS'!AV11</f>
        <v>22320</v>
      </c>
      <c r="AW11" s="85">
        <f>'Отдыхай катай| COMIS'!AW11</f>
        <v>22320</v>
      </c>
      <c r="AX11" s="85">
        <f>'Отдыхай катай| COMIS'!AX11</f>
        <v>23670</v>
      </c>
      <c r="AY11" s="85">
        <f>'Отдыхай катай| COMIS'!AY11</f>
        <v>23670</v>
      </c>
      <c r="AZ11" s="85">
        <f>'Отдыхай катай| COMIS'!AZ11</f>
        <v>23670</v>
      </c>
      <c r="BA11" s="85">
        <f>'Отдыхай катай| COMIS'!BA11</f>
        <v>20970</v>
      </c>
      <c r="BB11" s="85">
        <f>'Отдыхай катай| COMIS'!BB11</f>
        <v>20970</v>
      </c>
      <c r="BC11" s="85">
        <f>'Отдыхай катай| COMIS'!BC11</f>
        <v>20970</v>
      </c>
      <c r="BD11" s="85">
        <f>'Отдыхай катай| COMIS'!BD11</f>
        <v>20970</v>
      </c>
      <c r="BE11" s="85">
        <f>'Отдыхай катай| COMIS'!BE11</f>
        <v>20970</v>
      </c>
      <c r="BF11" s="85">
        <f>'Отдыхай катай| COMIS'!BF11</f>
        <v>22320</v>
      </c>
      <c r="BG11" s="85">
        <f>'Отдыхай катай| COMIS'!BG11</f>
        <v>22320</v>
      </c>
      <c r="BH11" s="85">
        <f>'Отдыхай катай| COMIS'!BH11</f>
        <v>22320</v>
      </c>
      <c r="BI11" s="85">
        <f>'Отдыхай катай| COMIS'!BI11</f>
        <v>25020</v>
      </c>
      <c r="BJ11" s="85">
        <f>'Отдыхай катай| COMIS'!BJ11</f>
        <v>25020</v>
      </c>
      <c r="BK11" s="85">
        <f>'Отдыхай катай| COMIS'!BK11</f>
        <v>25020</v>
      </c>
      <c r="BL11" s="85">
        <f>'Отдыхай катай| COMIS'!BL11</f>
        <v>25020</v>
      </c>
      <c r="BM11" s="85">
        <f>'Отдыхай катай| COMIS'!BM11</f>
        <v>25020</v>
      </c>
      <c r="BN11" s="85">
        <f>'Отдыхай катай| COMIS'!BN11</f>
        <v>25020</v>
      </c>
      <c r="BO11" s="85">
        <f>'Отдыхай катай| COMIS'!BO11</f>
        <v>27180</v>
      </c>
      <c r="BP11" s="85">
        <f>'Отдыхай катай| COMIS'!BP11</f>
        <v>27180</v>
      </c>
      <c r="BQ11" s="85">
        <f>'Отдыхай катай| COMIS'!BQ11</f>
        <v>30690</v>
      </c>
      <c r="BR11" s="85">
        <f>'Отдыхай катай| COMIS'!BR11</f>
        <v>32940</v>
      </c>
      <c r="BS11" s="85">
        <f>'Отдыхай катай| COMIS'!BS11</f>
        <v>32940</v>
      </c>
      <c r="BT11" s="85">
        <f>'Отдыхай катай| COMIS'!BT11</f>
        <v>32940</v>
      </c>
      <c r="BU11" s="85">
        <f>'Отдыхай катай| COMIS'!BU11</f>
        <v>32940</v>
      </c>
      <c r="BV11" s="85">
        <f>'Отдыхай катай| COMIS'!BV11</f>
        <v>32940</v>
      </c>
      <c r="BW11" s="85">
        <f>'Отдыхай катай| COMIS'!BW11</f>
        <v>25020</v>
      </c>
      <c r="BX11" s="85">
        <f>'Отдыхай катай| COMIS'!BX11</f>
        <v>20970</v>
      </c>
      <c r="BY11" s="85">
        <f>'Отдыхай катай| COMIS'!BY11</f>
        <v>20970</v>
      </c>
      <c r="BZ11" s="85">
        <f>'Отдыхай катай| COMIS'!BZ11</f>
        <v>19620</v>
      </c>
      <c r="CA11" s="85">
        <f>'Отдыхай катай| COMIS'!CA11</f>
        <v>19620</v>
      </c>
      <c r="CB11" s="85">
        <f>'Отдыхай катай| COMIS'!CB11</f>
        <v>19620</v>
      </c>
      <c r="CC11" s="85">
        <f>'Отдыхай катай| COMIS'!CC11</f>
        <v>20970</v>
      </c>
      <c r="CD11" s="85">
        <f>'Отдыхай катай| COMIS'!CD11</f>
        <v>20970</v>
      </c>
      <c r="CE11" s="85">
        <f>'Отдыхай катай| COMIS'!CE11</f>
        <v>20970</v>
      </c>
      <c r="CF11" s="85">
        <f>'Отдыхай катай| COMIS'!CF11</f>
        <v>17730</v>
      </c>
      <c r="CG11" s="85">
        <f>'Отдыхай катай| COMIS'!CG11</f>
        <v>13950</v>
      </c>
      <c r="CH11" s="85">
        <f>'Отдыхай катай| COMIS'!CH11</f>
        <v>13950</v>
      </c>
      <c r="CI11" s="85">
        <f>'Отдыхай катай| COMIS'!CI11</f>
        <v>13950</v>
      </c>
      <c r="CJ11" s="85">
        <f>'Отдыхай катай| COMIS'!CJ11</f>
        <v>13950</v>
      </c>
      <c r="CK11" s="85">
        <f>'Отдыхай катай| COMIS'!CK11</f>
        <v>13950</v>
      </c>
      <c r="CL11" s="85">
        <f>'Отдыхай катай| COMIS'!CL11</f>
        <v>13950</v>
      </c>
      <c r="CM11" s="85">
        <f>'Отдыхай катай| COMIS'!CM11</f>
        <v>13950</v>
      </c>
      <c r="CN11" s="85">
        <f>'Отдыхай катай| COMIS'!CN11</f>
        <v>13950</v>
      </c>
      <c r="CO11" s="85">
        <f>'Отдыхай катай| COMIS'!CO11</f>
        <v>13950</v>
      </c>
      <c r="CP11" s="85">
        <f>'Отдыхай катай| COMIS'!CP11</f>
        <v>13320</v>
      </c>
      <c r="CQ11" s="85">
        <f>'Отдыхай катай| COMIS'!CQ11</f>
        <v>13320</v>
      </c>
      <c r="CR11" s="85">
        <f>'Отдыхай катай| COMIS'!CR11</f>
        <v>13320</v>
      </c>
      <c r="CS11" s="85">
        <f>'Отдыхай катай| COMIS'!CS11</f>
        <v>12690</v>
      </c>
      <c r="CT11" s="85">
        <f>'Отдыхай катай| COMIS'!CT11</f>
        <v>12690</v>
      </c>
      <c r="CU11" s="85">
        <f>'Отдыхай катай| COMIS'!CU11</f>
        <v>12690</v>
      </c>
      <c r="CV11" s="85">
        <f>'Отдыхай катай| COMIS'!CV11</f>
        <v>12690</v>
      </c>
      <c r="CW11" s="85">
        <f>'Отдыхай катай| COMIS'!CW11</f>
        <v>12690</v>
      </c>
      <c r="CX11" s="85">
        <f>'Отдыхай катай| COMIS'!CX11</f>
        <v>12690</v>
      </c>
      <c r="CY11" s="85">
        <f>'Отдыхай катай| COMIS'!CY11</f>
        <v>12690</v>
      </c>
      <c r="CZ11" s="85">
        <f>'Отдыхай катай| COMIS'!CZ11</f>
        <v>12060</v>
      </c>
      <c r="DA11" s="85">
        <f>'Отдыхай катай| COMIS'!DA11</f>
        <v>12060</v>
      </c>
      <c r="DB11" s="85">
        <f>'Отдыхай катай| COMIS'!DB11</f>
        <v>12060</v>
      </c>
      <c r="DC11" s="85">
        <f>'Отдыхай катай| COMIS'!DC11</f>
        <v>11250</v>
      </c>
      <c r="DD11" s="85">
        <f>'Отдыхай катай| COMIS'!DD11</f>
        <v>11250</v>
      </c>
      <c r="DE11" s="85">
        <f>'Отдыхай катай| COMIS'!DE11</f>
        <v>11250</v>
      </c>
      <c r="DF11" s="85">
        <f>'Отдыхай катай| COMIS'!DF11</f>
        <v>11250</v>
      </c>
      <c r="DG11" s="85">
        <f>'Отдыхай катай| COMIS'!DG11</f>
        <v>11250</v>
      </c>
      <c r="DH11" s="85">
        <f>'Отдыхай катай| COMIS'!DH11</f>
        <v>10800</v>
      </c>
      <c r="DI11" s="85">
        <f>'Отдыхай катай| COMIS'!DI11</f>
        <v>10800</v>
      </c>
      <c r="DJ11" s="85">
        <f>'Отдыхай катай| COMIS'!DJ11</f>
        <v>10800</v>
      </c>
      <c r="DK11" s="85">
        <f>'Отдыхай катай| COMIS'!DK11</f>
        <v>10800</v>
      </c>
      <c r="DL11" s="85">
        <f>'Отдыхай катай| COMIS'!DL11</f>
        <v>10800</v>
      </c>
      <c r="DM11" s="85">
        <f>'Отдыхай катай| COMIS'!DM11</f>
        <v>10800</v>
      </c>
      <c r="DN11" s="85">
        <f>'Отдыхай катай| COMIS'!DN11</f>
        <v>9000</v>
      </c>
    </row>
    <row r="12" spans="1:118" ht="18.75" customHeight="1">
      <c r="A12" s="30" t="s">
        <v>6</v>
      </c>
      <c r="B12" s="85"/>
      <c r="C12" s="85"/>
      <c r="D12" s="85"/>
      <c r="E12" s="85"/>
      <c r="F12" s="85"/>
      <c r="G12" s="85"/>
      <c r="H12" s="85"/>
      <c r="I12" s="85"/>
      <c r="J12" s="85"/>
      <c r="K12" s="85"/>
      <c r="L12" s="85"/>
      <c r="M12" s="85"/>
      <c r="N12" s="85"/>
      <c r="O12" s="237"/>
      <c r="P12" s="237"/>
      <c r="Q12" s="237"/>
      <c r="R12" s="237"/>
      <c r="S12" s="237"/>
      <c r="T12" s="237"/>
      <c r="U12" s="237"/>
      <c r="V12" s="237"/>
      <c r="W12" s="237"/>
      <c r="X12" s="237"/>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row>
    <row r="13" spans="1:118">
      <c r="A13" s="64">
        <v>1</v>
      </c>
      <c r="B13" s="85">
        <f>'Отдыхай катай| COMIS'!B13</f>
        <v>6750</v>
      </c>
      <c r="C13" s="85">
        <f>'Отдыхай катай| COMIS'!C13</f>
        <v>6750</v>
      </c>
      <c r="D13" s="85">
        <f>'Отдыхай катай| COMIS'!D13</f>
        <v>7020</v>
      </c>
      <c r="E13" s="85">
        <f>'Отдыхай катай| COMIS'!E13</f>
        <v>7020</v>
      </c>
      <c r="F13" s="85">
        <f>'Отдыхай катай| COMIS'!F13</f>
        <v>8910</v>
      </c>
      <c r="G13" s="85">
        <f>'Отдыхай катай| COMIS'!G13</f>
        <v>8910</v>
      </c>
      <c r="H13" s="85">
        <f>'Отдыхай катай| COMIS'!H13</f>
        <v>8910</v>
      </c>
      <c r="I13" s="85">
        <f>'Отдыхай катай| COMIS'!I13</f>
        <v>10080</v>
      </c>
      <c r="J13" s="85">
        <f>'Отдыхай катай| COMIS'!J13</f>
        <v>10080</v>
      </c>
      <c r="K13" s="85">
        <f>'Отдыхай катай| COMIS'!K13</f>
        <v>11340</v>
      </c>
      <c r="L13" s="85">
        <f>'Отдыхай катай| COMIS'!L13</f>
        <v>13680</v>
      </c>
      <c r="M13" s="85">
        <f>'Отдыхай катай| COMIS'!M13</f>
        <v>11700</v>
      </c>
      <c r="N13" s="85">
        <f>'Отдыхай катай| COMIS'!N13</f>
        <v>20610</v>
      </c>
      <c r="O13" s="237">
        <f>'Отдыхай катай| COMIS'!O13</f>
        <v>24930</v>
      </c>
      <c r="P13" s="237">
        <f>'Отдыхай катай| COMIS'!P13</f>
        <v>31950</v>
      </c>
      <c r="Q13" s="237">
        <f>'Отдыхай катай| COMIS'!Q13</f>
        <v>31950</v>
      </c>
      <c r="R13" s="237">
        <f>'Отдыхай катай| COMIS'!R13</f>
        <v>30780</v>
      </c>
      <c r="S13" s="237">
        <f>'Отдыхай катай| COMIS'!S13</f>
        <v>30780</v>
      </c>
      <c r="T13" s="237">
        <f>'Отдыхай катай| COMIS'!T13</f>
        <v>34200</v>
      </c>
      <c r="U13" s="237">
        <f>'Отдыхай катай| COMIS'!U13</f>
        <v>34200</v>
      </c>
      <c r="V13" s="237">
        <f>'Отдыхай катай| COMIS'!V13</f>
        <v>32850</v>
      </c>
      <c r="W13" s="237">
        <f>'Отдыхай катай| COMIS'!W13</f>
        <v>32850</v>
      </c>
      <c r="X13" s="237">
        <f>'Отдыхай катай| COMIS'!X13</f>
        <v>29610</v>
      </c>
      <c r="Y13" s="85">
        <f>'Отдыхай катай| COMIS'!Y13</f>
        <v>22455</v>
      </c>
      <c r="Z13" s="85">
        <f>'Отдыхай катай| COMIS'!Z13</f>
        <v>17055</v>
      </c>
      <c r="AA13" s="85">
        <f>'Отдыхай катай| COMIS'!AA13</f>
        <v>16425</v>
      </c>
      <c r="AB13" s="85">
        <f>'Отдыхай катай| COMIS'!AB13</f>
        <v>16425</v>
      </c>
      <c r="AC13" s="85">
        <f>'Отдыхай катай| COMIS'!AC13</f>
        <v>16425</v>
      </c>
      <c r="AD13" s="85">
        <f>'Отдыхай катай| COMIS'!AD13</f>
        <v>15795</v>
      </c>
      <c r="AE13" s="85">
        <f>'Отдыхай катай| COMIS'!AE13</f>
        <v>15795</v>
      </c>
      <c r="AF13" s="85">
        <f>'Отдыхай катай| COMIS'!AF13</f>
        <v>13455</v>
      </c>
      <c r="AG13" s="85">
        <f>'Отдыхай катай| COMIS'!AG13</f>
        <v>13455</v>
      </c>
      <c r="AH13" s="85">
        <f>'Отдыхай катай| COMIS'!AH13</f>
        <v>13455</v>
      </c>
      <c r="AI13" s="85">
        <f>'Отдыхай катай| COMIS'!AI13</f>
        <v>13455</v>
      </c>
      <c r="AJ13" s="85">
        <f>'Отдыхай катай| COMIS'!AJ13</f>
        <v>15975</v>
      </c>
      <c r="AK13" s="85">
        <f>'Отдыхай катай| COMIS'!AK13</f>
        <v>15975</v>
      </c>
      <c r="AL13" s="85">
        <f>'Отдыхай катай| COMIS'!AL13</f>
        <v>18405</v>
      </c>
      <c r="AM13" s="85">
        <f>'Отдыхай катай| COMIS'!AM13</f>
        <v>18405</v>
      </c>
      <c r="AN13" s="85">
        <f>'Отдыхай катай| COMIS'!AN13</f>
        <v>21105</v>
      </c>
      <c r="AO13" s="85">
        <f>'Отдыхай катай| COMIS'!AO13</f>
        <v>21105</v>
      </c>
      <c r="AP13" s="85">
        <f>'Отдыхай катай| COMIS'!AP13</f>
        <v>18405</v>
      </c>
      <c r="AQ13" s="85">
        <f>'Отдыхай катай| COMIS'!AQ13</f>
        <v>18405</v>
      </c>
      <c r="AR13" s="85">
        <f>'Отдыхай катай| COMIS'!AR13</f>
        <v>19755</v>
      </c>
      <c r="AS13" s="85">
        <f>'Отдыхай катай| COMIS'!AS13</f>
        <v>19755</v>
      </c>
      <c r="AT13" s="85">
        <f>'Отдыхай катай| COMIS'!AT13</f>
        <v>19755</v>
      </c>
      <c r="AU13" s="85">
        <f>'Отдыхай катай| COMIS'!AU13</f>
        <v>19755</v>
      </c>
      <c r="AV13" s="85">
        <f>'Отдыхай катай| COMIS'!AV13</f>
        <v>19755</v>
      </c>
      <c r="AW13" s="85">
        <f>'Отдыхай катай| COMIS'!AW13</f>
        <v>19755</v>
      </c>
      <c r="AX13" s="85">
        <f>'Отдыхай катай| COMIS'!AX13</f>
        <v>21105</v>
      </c>
      <c r="AY13" s="85">
        <f>'Отдыхай катай| COMIS'!AY13</f>
        <v>21105</v>
      </c>
      <c r="AZ13" s="85">
        <f>'Отдыхай катай| COMIS'!AZ13</f>
        <v>21105</v>
      </c>
      <c r="BA13" s="85">
        <f>'Отдыхай катай| COMIS'!BA13</f>
        <v>18405</v>
      </c>
      <c r="BB13" s="85">
        <f>'Отдыхай катай| COMIS'!BB13</f>
        <v>18405</v>
      </c>
      <c r="BC13" s="85">
        <f>'Отдыхай катай| COMIS'!BC13</f>
        <v>18405</v>
      </c>
      <c r="BD13" s="85">
        <f>'Отдыхай катай| COMIS'!BD13</f>
        <v>18405</v>
      </c>
      <c r="BE13" s="85">
        <f>'Отдыхай катай| COMIS'!BE13</f>
        <v>18405</v>
      </c>
      <c r="BF13" s="85">
        <f>'Отдыхай катай| COMIS'!BF13</f>
        <v>19755</v>
      </c>
      <c r="BG13" s="85">
        <f>'Отдыхай катай| COMIS'!BG13</f>
        <v>19755</v>
      </c>
      <c r="BH13" s="85">
        <f>'Отдыхай катай| COMIS'!BH13</f>
        <v>19755</v>
      </c>
      <c r="BI13" s="85">
        <f>'Отдыхай катай| COMIS'!BI13</f>
        <v>22455</v>
      </c>
      <c r="BJ13" s="85">
        <f>'Отдыхай катай| COMIS'!BJ13</f>
        <v>22455</v>
      </c>
      <c r="BK13" s="85">
        <f>'Отдыхай катай| COMIS'!BK13</f>
        <v>22455</v>
      </c>
      <c r="BL13" s="85">
        <f>'Отдыхай катай| COMIS'!BL13</f>
        <v>22455</v>
      </c>
      <c r="BM13" s="85">
        <f>'Отдыхай катай| COMIS'!BM13</f>
        <v>22455</v>
      </c>
      <c r="BN13" s="85">
        <f>'Отдыхай катай| COMIS'!BN13</f>
        <v>22455</v>
      </c>
      <c r="BO13" s="85">
        <f>'Отдыхай катай| COMIS'!BO13</f>
        <v>24615</v>
      </c>
      <c r="BP13" s="85">
        <f>'Отдыхай катай| COMIS'!BP13</f>
        <v>24615</v>
      </c>
      <c r="BQ13" s="85">
        <f>'Отдыхай катай| COMIS'!BQ13</f>
        <v>28125</v>
      </c>
      <c r="BR13" s="85">
        <f>'Отдыхай катай| COMIS'!BR13</f>
        <v>30375</v>
      </c>
      <c r="BS13" s="85">
        <f>'Отдыхай катай| COMIS'!BS13</f>
        <v>30375</v>
      </c>
      <c r="BT13" s="85">
        <f>'Отдыхай катай| COMIS'!BT13</f>
        <v>30375</v>
      </c>
      <c r="BU13" s="85">
        <f>'Отдыхай катай| COMIS'!BU13</f>
        <v>30375</v>
      </c>
      <c r="BV13" s="85">
        <f>'Отдыхай катай| COMIS'!BV13</f>
        <v>30375</v>
      </c>
      <c r="BW13" s="85">
        <f>'Отдыхай катай| COMIS'!BW13</f>
        <v>22455</v>
      </c>
      <c r="BX13" s="85">
        <f>'Отдыхай катай| COMIS'!BX13</f>
        <v>18405</v>
      </c>
      <c r="BY13" s="85">
        <f>'Отдыхай катай| COMIS'!BY13</f>
        <v>18405</v>
      </c>
      <c r="BZ13" s="85">
        <f>'Отдыхай катай| COMIS'!BZ13</f>
        <v>17055</v>
      </c>
      <c r="CA13" s="85">
        <f>'Отдыхай катай| COMIS'!CA13</f>
        <v>17055</v>
      </c>
      <c r="CB13" s="85">
        <f>'Отдыхай катай| COMIS'!CB13</f>
        <v>17055</v>
      </c>
      <c r="CC13" s="85">
        <f>'Отдыхай катай| COMIS'!CC13</f>
        <v>18405</v>
      </c>
      <c r="CD13" s="85">
        <f>'Отдыхай катай| COMIS'!CD13</f>
        <v>18405</v>
      </c>
      <c r="CE13" s="85">
        <f>'Отдыхай катай| COMIS'!CE13</f>
        <v>18405</v>
      </c>
      <c r="CF13" s="85">
        <f>'Отдыхай катай| COMIS'!CF13</f>
        <v>15165</v>
      </c>
      <c r="CG13" s="85">
        <f>'Отдыхай катай| COMIS'!CG13</f>
        <v>11835</v>
      </c>
      <c r="CH13" s="85">
        <f>'Отдыхай катай| COMIS'!CH13</f>
        <v>11835</v>
      </c>
      <c r="CI13" s="85">
        <f>'Отдыхай катай| COMIS'!CI13</f>
        <v>11835</v>
      </c>
      <c r="CJ13" s="85">
        <f>'Отдыхай катай| COMIS'!CJ13</f>
        <v>11835</v>
      </c>
      <c r="CK13" s="85">
        <f>'Отдыхай катай| COMIS'!CK13</f>
        <v>11835</v>
      </c>
      <c r="CL13" s="85">
        <f>'Отдыхай катай| COMIS'!CL13</f>
        <v>11835</v>
      </c>
      <c r="CM13" s="85">
        <f>'Отдыхай катай| COMIS'!CM13</f>
        <v>11835</v>
      </c>
      <c r="CN13" s="85">
        <f>'Отдыхай катай| COMIS'!CN13</f>
        <v>11835</v>
      </c>
      <c r="CO13" s="85">
        <f>'Отдыхай катай| COMIS'!CO13</f>
        <v>11835</v>
      </c>
      <c r="CP13" s="85">
        <f>'Отдыхай катай| COMIS'!CP13</f>
        <v>11205</v>
      </c>
      <c r="CQ13" s="85">
        <f>'Отдыхай катай| COMIS'!CQ13</f>
        <v>11205</v>
      </c>
      <c r="CR13" s="85">
        <f>'Отдыхай катай| COMIS'!CR13</f>
        <v>11205</v>
      </c>
      <c r="CS13" s="85">
        <f>'Отдыхай катай| COMIS'!CS13</f>
        <v>10575</v>
      </c>
      <c r="CT13" s="85">
        <f>'Отдыхай катай| COMIS'!CT13</f>
        <v>10575</v>
      </c>
      <c r="CU13" s="85">
        <f>'Отдыхай катай| COMIS'!CU13</f>
        <v>10575</v>
      </c>
      <c r="CV13" s="85">
        <f>'Отдыхай катай| COMIS'!CV13</f>
        <v>10575</v>
      </c>
      <c r="CW13" s="85">
        <f>'Отдыхай катай| COMIS'!CW13</f>
        <v>10575</v>
      </c>
      <c r="CX13" s="85">
        <f>'Отдыхай катай| COMIS'!CX13</f>
        <v>10575</v>
      </c>
      <c r="CY13" s="85">
        <f>'Отдыхай катай| COMIS'!CY13</f>
        <v>10575</v>
      </c>
      <c r="CZ13" s="85">
        <f>'Отдыхай катай| COMIS'!CZ13</f>
        <v>9945</v>
      </c>
      <c r="DA13" s="85">
        <f>'Отдыхай катай| COMIS'!DA13</f>
        <v>9945</v>
      </c>
      <c r="DB13" s="85">
        <f>'Отдыхай катай| COMIS'!DB13</f>
        <v>9945</v>
      </c>
      <c r="DC13" s="85">
        <f>'Отдыхай катай| COMIS'!DC13</f>
        <v>9315</v>
      </c>
      <c r="DD13" s="85">
        <f>'Отдыхай катай| COMIS'!DD13</f>
        <v>9315</v>
      </c>
      <c r="DE13" s="85">
        <f>'Отдыхай катай| COMIS'!DE13</f>
        <v>9315</v>
      </c>
      <c r="DF13" s="85">
        <f>'Отдыхай катай| COMIS'!DF13</f>
        <v>9315</v>
      </c>
      <c r="DG13" s="85">
        <f>'Отдыхай катай| COMIS'!DG13</f>
        <v>9315</v>
      </c>
      <c r="DH13" s="85">
        <f>'Отдыхай катай| COMIS'!DH13</f>
        <v>8865</v>
      </c>
      <c r="DI13" s="85">
        <f>'Отдыхай катай| COMIS'!DI13</f>
        <v>8865</v>
      </c>
      <c r="DJ13" s="85">
        <f>'Отдыхай катай| COMIS'!DJ13</f>
        <v>8865</v>
      </c>
      <c r="DK13" s="85">
        <f>'Отдыхай катай| COMIS'!DK13</f>
        <v>8865</v>
      </c>
      <c r="DL13" s="85">
        <f>'Отдыхай катай| COMIS'!DL13</f>
        <v>8865</v>
      </c>
      <c r="DM13" s="85">
        <f>'Отдыхай катай| COMIS'!DM13</f>
        <v>8865</v>
      </c>
      <c r="DN13" s="85">
        <f>'Отдыхай катай| COMIS'!DN13</f>
        <v>7065</v>
      </c>
    </row>
    <row r="14" spans="1:118">
      <c r="A14" s="64">
        <v>2</v>
      </c>
      <c r="B14" s="85">
        <f>'Отдыхай катай| COMIS'!B14</f>
        <v>8100</v>
      </c>
      <c r="C14" s="85">
        <f>'Отдыхай катай| COMIS'!C14</f>
        <v>8100</v>
      </c>
      <c r="D14" s="85">
        <f>'Отдыхай катай| COMIS'!D14</f>
        <v>8370</v>
      </c>
      <c r="E14" s="85">
        <f>'Отдыхай катай| COMIS'!E14</f>
        <v>8370</v>
      </c>
      <c r="F14" s="85">
        <f>'Отдыхай катай| COMIS'!F14</f>
        <v>10260</v>
      </c>
      <c r="G14" s="85">
        <f>'Отдыхай катай| COMIS'!G14</f>
        <v>10260</v>
      </c>
      <c r="H14" s="85">
        <f>'Отдыхай катай| COMIS'!H14</f>
        <v>10260</v>
      </c>
      <c r="I14" s="85">
        <f>'Отдыхай катай| COMIS'!I14</f>
        <v>11430</v>
      </c>
      <c r="J14" s="85">
        <f>'Отдыхай катай| COMIS'!J14</f>
        <v>11430</v>
      </c>
      <c r="K14" s="85">
        <f>'Отдыхай катай| COMIS'!K14</f>
        <v>12690</v>
      </c>
      <c r="L14" s="85">
        <f>'Отдыхай катай| COMIS'!L14</f>
        <v>15030</v>
      </c>
      <c r="M14" s="85">
        <f>'Отдыхай катай| COMIS'!M14</f>
        <v>13050</v>
      </c>
      <c r="N14" s="85">
        <f>'Отдыхай катай| COMIS'!N14</f>
        <v>22410</v>
      </c>
      <c r="O14" s="237">
        <f>'Отдыхай катай| COMIS'!O14</f>
        <v>26730</v>
      </c>
      <c r="P14" s="237">
        <f>'Отдыхай катай| COMIS'!P14</f>
        <v>33750</v>
      </c>
      <c r="Q14" s="237">
        <f>'Отдыхай катай| COMIS'!Q14</f>
        <v>33750</v>
      </c>
      <c r="R14" s="237">
        <f>'Отдыхай катай| COMIS'!R14</f>
        <v>32580</v>
      </c>
      <c r="S14" s="237">
        <f>'Отдыхай катай| COMIS'!S14</f>
        <v>32580</v>
      </c>
      <c r="T14" s="237">
        <f>'Отдыхай катай| COMIS'!T14</f>
        <v>36000</v>
      </c>
      <c r="U14" s="237">
        <f>'Отдыхай катай| COMIS'!U14</f>
        <v>36000</v>
      </c>
      <c r="V14" s="237">
        <f>'Отдыхай катай| COMIS'!V14</f>
        <v>34650</v>
      </c>
      <c r="W14" s="237">
        <f>'Отдыхай катай| COMIS'!W14</f>
        <v>34650</v>
      </c>
      <c r="X14" s="237">
        <f>'Отдыхай катай| COMIS'!X14</f>
        <v>31410</v>
      </c>
      <c r="Y14" s="85">
        <f>'Отдыхай катай| COMIS'!Y14</f>
        <v>24120</v>
      </c>
      <c r="Z14" s="85">
        <f>'Отдыхай катай| COMIS'!Z14</f>
        <v>18720</v>
      </c>
      <c r="AA14" s="85">
        <f>'Отдыхай катай| COMIS'!AA14</f>
        <v>18090</v>
      </c>
      <c r="AB14" s="85">
        <f>'Отдыхай катай| COMIS'!AB14</f>
        <v>18090</v>
      </c>
      <c r="AC14" s="85">
        <f>'Отдыхай катай| COMIS'!AC14</f>
        <v>18090</v>
      </c>
      <c r="AD14" s="85">
        <f>'Отдыхай катай| COMIS'!AD14</f>
        <v>17460</v>
      </c>
      <c r="AE14" s="85">
        <f>'Отдыхай катай| COMIS'!AE14</f>
        <v>17460</v>
      </c>
      <c r="AF14" s="85">
        <f>'Отдыхай катай| COMIS'!AF14</f>
        <v>15120</v>
      </c>
      <c r="AG14" s="85">
        <f>'Отдыхай катай| COMIS'!AG14</f>
        <v>15120</v>
      </c>
      <c r="AH14" s="85">
        <f>'Отдыхай катай| COMIS'!AH14</f>
        <v>15120</v>
      </c>
      <c r="AI14" s="85">
        <f>'Отдыхай катай| COMIS'!AI14</f>
        <v>15120</v>
      </c>
      <c r="AJ14" s="85">
        <f>'Отдыхай катай| COMIS'!AJ14</f>
        <v>17640</v>
      </c>
      <c r="AK14" s="85">
        <f>'Отдыхай катай| COMIS'!AK14</f>
        <v>17640</v>
      </c>
      <c r="AL14" s="85">
        <f>'Отдыхай катай| COMIS'!AL14</f>
        <v>20070</v>
      </c>
      <c r="AM14" s="85">
        <f>'Отдыхай катай| COMIS'!AM14</f>
        <v>20070</v>
      </c>
      <c r="AN14" s="85">
        <f>'Отдыхай катай| COMIS'!AN14</f>
        <v>22770</v>
      </c>
      <c r="AO14" s="85">
        <f>'Отдыхай катай| COMIS'!AO14</f>
        <v>22770</v>
      </c>
      <c r="AP14" s="85">
        <f>'Отдыхай катай| COMIS'!AP14</f>
        <v>20070</v>
      </c>
      <c r="AQ14" s="85">
        <f>'Отдыхай катай| COMIS'!AQ14</f>
        <v>20070</v>
      </c>
      <c r="AR14" s="85">
        <f>'Отдыхай катай| COMIS'!AR14</f>
        <v>21420</v>
      </c>
      <c r="AS14" s="85">
        <f>'Отдыхай катай| COMIS'!AS14</f>
        <v>21420</v>
      </c>
      <c r="AT14" s="85">
        <f>'Отдыхай катай| COMIS'!AT14</f>
        <v>21420</v>
      </c>
      <c r="AU14" s="85">
        <f>'Отдыхай катай| COMIS'!AU14</f>
        <v>21420</v>
      </c>
      <c r="AV14" s="85">
        <f>'Отдыхай катай| COMIS'!AV14</f>
        <v>21420</v>
      </c>
      <c r="AW14" s="85">
        <f>'Отдыхай катай| COMIS'!AW14</f>
        <v>21420</v>
      </c>
      <c r="AX14" s="85">
        <f>'Отдыхай катай| COMIS'!AX14</f>
        <v>22770</v>
      </c>
      <c r="AY14" s="85">
        <f>'Отдыхай катай| COMIS'!AY14</f>
        <v>22770</v>
      </c>
      <c r="AZ14" s="85">
        <f>'Отдыхай катай| COMIS'!AZ14</f>
        <v>22770</v>
      </c>
      <c r="BA14" s="85">
        <f>'Отдыхай катай| COMIS'!BA14</f>
        <v>20070</v>
      </c>
      <c r="BB14" s="85">
        <f>'Отдыхай катай| COMIS'!BB14</f>
        <v>20070</v>
      </c>
      <c r="BC14" s="85">
        <f>'Отдыхай катай| COMIS'!BC14</f>
        <v>20070</v>
      </c>
      <c r="BD14" s="85">
        <f>'Отдыхай катай| COMIS'!BD14</f>
        <v>20070</v>
      </c>
      <c r="BE14" s="85">
        <f>'Отдыхай катай| COMIS'!BE14</f>
        <v>20070</v>
      </c>
      <c r="BF14" s="85">
        <f>'Отдыхай катай| COMIS'!BF14</f>
        <v>21420</v>
      </c>
      <c r="BG14" s="85">
        <f>'Отдыхай катай| COMIS'!BG14</f>
        <v>21420</v>
      </c>
      <c r="BH14" s="85">
        <f>'Отдыхай катай| COMIS'!BH14</f>
        <v>21420</v>
      </c>
      <c r="BI14" s="85">
        <f>'Отдыхай катай| COMIS'!BI14</f>
        <v>24120</v>
      </c>
      <c r="BJ14" s="85">
        <f>'Отдыхай катай| COMIS'!BJ14</f>
        <v>24120</v>
      </c>
      <c r="BK14" s="85">
        <f>'Отдыхай катай| COMIS'!BK14</f>
        <v>24120</v>
      </c>
      <c r="BL14" s="85">
        <f>'Отдыхай катай| COMIS'!BL14</f>
        <v>24120</v>
      </c>
      <c r="BM14" s="85">
        <f>'Отдыхай катай| COMIS'!BM14</f>
        <v>24120</v>
      </c>
      <c r="BN14" s="85">
        <f>'Отдыхай катай| COMIS'!BN14</f>
        <v>24120</v>
      </c>
      <c r="BO14" s="85">
        <f>'Отдыхай катай| COMIS'!BO14</f>
        <v>26280</v>
      </c>
      <c r="BP14" s="85">
        <f>'Отдыхай катай| COMIS'!BP14</f>
        <v>26280</v>
      </c>
      <c r="BQ14" s="85">
        <f>'Отдыхай катай| COMIS'!BQ14</f>
        <v>29790</v>
      </c>
      <c r="BR14" s="85">
        <f>'Отдыхай катай| COMIS'!BR14</f>
        <v>32040</v>
      </c>
      <c r="BS14" s="85">
        <f>'Отдыхай катай| COMIS'!BS14</f>
        <v>32040</v>
      </c>
      <c r="BT14" s="85">
        <f>'Отдыхай катай| COMIS'!BT14</f>
        <v>32040</v>
      </c>
      <c r="BU14" s="85">
        <f>'Отдыхай катай| COMIS'!BU14</f>
        <v>32040</v>
      </c>
      <c r="BV14" s="85">
        <f>'Отдыхай катай| COMIS'!BV14</f>
        <v>32040</v>
      </c>
      <c r="BW14" s="85">
        <f>'Отдыхай катай| COMIS'!BW14</f>
        <v>24120</v>
      </c>
      <c r="BX14" s="85">
        <f>'Отдыхай катай| COMIS'!BX14</f>
        <v>20070</v>
      </c>
      <c r="BY14" s="85">
        <f>'Отдыхай катай| COMIS'!BY14</f>
        <v>20070</v>
      </c>
      <c r="BZ14" s="85">
        <f>'Отдыхай катай| COMIS'!BZ14</f>
        <v>18720</v>
      </c>
      <c r="CA14" s="85">
        <f>'Отдыхай катай| COMIS'!CA14</f>
        <v>18720</v>
      </c>
      <c r="CB14" s="85">
        <f>'Отдыхай катай| COMIS'!CB14</f>
        <v>18720</v>
      </c>
      <c r="CC14" s="85">
        <f>'Отдыхай катай| COMIS'!CC14</f>
        <v>20070</v>
      </c>
      <c r="CD14" s="85">
        <f>'Отдыхай катай| COMIS'!CD14</f>
        <v>20070</v>
      </c>
      <c r="CE14" s="85">
        <f>'Отдыхай катай| COMIS'!CE14</f>
        <v>20070</v>
      </c>
      <c r="CF14" s="85">
        <f>'Отдыхай катай| COMIS'!CF14</f>
        <v>16830</v>
      </c>
      <c r="CG14" s="85">
        <f>'Отдыхай катай| COMIS'!CG14</f>
        <v>13500</v>
      </c>
      <c r="CH14" s="85">
        <f>'Отдыхай катай| COMIS'!CH14</f>
        <v>13500</v>
      </c>
      <c r="CI14" s="85">
        <f>'Отдыхай катай| COMIS'!CI14</f>
        <v>13500</v>
      </c>
      <c r="CJ14" s="85">
        <f>'Отдыхай катай| COMIS'!CJ14</f>
        <v>13500</v>
      </c>
      <c r="CK14" s="85">
        <f>'Отдыхай катай| COMIS'!CK14</f>
        <v>13500</v>
      </c>
      <c r="CL14" s="85">
        <f>'Отдыхай катай| COMIS'!CL14</f>
        <v>13500</v>
      </c>
      <c r="CM14" s="85">
        <f>'Отдыхай катай| COMIS'!CM14</f>
        <v>13500</v>
      </c>
      <c r="CN14" s="85">
        <f>'Отдыхай катай| COMIS'!CN14</f>
        <v>13500</v>
      </c>
      <c r="CO14" s="85">
        <f>'Отдыхай катай| COMIS'!CO14</f>
        <v>13500</v>
      </c>
      <c r="CP14" s="85">
        <f>'Отдыхай катай| COMIS'!CP14</f>
        <v>12870</v>
      </c>
      <c r="CQ14" s="85">
        <f>'Отдыхай катай| COMIS'!CQ14</f>
        <v>12870</v>
      </c>
      <c r="CR14" s="85">
        <f>'Отдыхай катай| COMIS'!CR14</f>
        <v>12870</v>
      </c>
      <c r="CS14" s="85">
        <f>'Отдыхай катай| COMIS'!CS14</f>
        <v>12240</v>
      </c>
      <c r="CT14" s="85">
        <f>'Отдыхай катай| COMIS'!CT14</f>
        <v>12240</v>
      </c>
      <c r="CU14" s="85">
        <f>'Отдыхай катай| COMIS'!CU14</f>
        <v>12240</v>
      </c>
      <c r="CV14" s="85">
        <f>'Отдыхай катай| COMIS'!CV14</f>
        <v>12240</v>
      </c>
      <c r="CW14" s="85">
        <f>'Отдыхай катай| COMIS'!CW14</f>
        <v>12240</v>
      </c>
      <c r="CX14" s="85">
        <f>'Отдыхай катай| COMIS'!CX14</f>
        <v>12240</v>
      </c>
      <c r="CY14" s="85">
        <f>'Отдыхай катай| COMIS'!CY14</f>
        <v>12240</v>
      </c>
      <c r="CZ14" s="85">
        <f>'Отдыхай катай| COMIS'!CZ14</f>
        <v>11610</v>
      </c>
      <c r="DA14" s="85">
        <f>'Отдыхай катай| COMIS'!DA14</f>
        <v>11610</v>
      </c>
      <c r="DB14" s="85">
        <f>'Отдыхай катай| COMIS'!DB14</f>
        <v>11610</v>
      </c>
      <c r="DC14" s="85">
        <f>'Отдыхай катай| COMIS'!DC14</f>
        <v>10800</v>
      </c>
      <c r="DD14" s="85">
        <f>'Отдыхай катай| COMIS'!DD14</f>
        <v>10800</v>
      </c>
      <c r="DE14" s="85">
        <f>'Отдыхай катай| COMIS'!DE14</f>
        <v>10800</v>
      </c>
      <c r="DF14" s="85">
        <f>'Отдыхай катай| COMIS'!DF14</f>
        <v>10800</v>
      </c>
      <c r="DG14" s="85">
        <f>'Отдыхай катай| COMIS'!DG14</f>
        <v>10800</v>
      </c>
      <c r="DH14" s="85">
        <f>'Отдыхай катай| COMIS'!DH14</f>
        <v>10350</v>
      </c>
      <c r="DI14" s="85">
        <f>'Отдыхай катай| COMIS'!DI14</f>
        <v>10350</v>
      </c>
      <c r="DJ14" s="85">
        <f>'Отдыхай катай| COMIS'!DJ14</f>
        <v>10350</v>
      </c>
      <c r="DK14" s="85">
        <f>'Отдыхай катай| COMIS'!DK14</f>
        <v>10350</v>
      </c>
      <c r="DL14" s="85">
        <f>'Отдыхай катай| COMIS'!DL14</f>
        <v>10350</v>
      </c>
      <c r="DM14" s="85">
        <f>'Отдыхай катай| COMIS'!DM14</f>
        <v>10350</v>
      </c>
      <c r="DN14" s="85">
        <f>'Отдыхай катай| COMIS'!DN14</f>
        <v>8550</v>
      </c>
    </row>
    <row r="15" spans="1:118">
      <c r="A15" s="64" t="s">
        <v>7</v>
      </c>
      <c r="B15" s="85"/>
      <c r="C15" s="85"/>
      <c r="D15" s="85"/>
      <c r="E15" s="85"/>
      <c r="F15" s="85"/>
      <c r="G15" s="85"/>
      <c r="H15" s="85"/>
      <c r="I15" s="85"/>
      <c r="J15" s="85"/>
      <c r="K15" s="85"/>
      <c r="L15" s="85"/>
      <c r="M15" s="85"/>
      <c r="N15" s="85"/>
      <c r="O15" s="237"/>
      <c r="P15" s="237"/>
      <c r="Q15" s="237"/>
      <c r="R15" s="237"/>
      <c r="S15" s="237"/>
      <c r="T15" s="237"/>
      <c r="U15" s="237"/>
      <c r="V15" s="237"/>
      <c r="W15" s="237"/>
      <c r="X15" s="237"/>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row>
    <row r="16" spans="1:118">
      <c r="A16" s="64">
        <v>1</v>
      </c>
      <c r="B16" s="85">
        <f>'Отдыхай катай| COMIS'!B16</f>
        <v>10350</v>
      </c>
      <c r="C16" s="85">
        <f>'Отдыхай катай| COMIS'!C16</f>
        <v>10350</v>
      </c>
      <c r="D16" s="85">
        <f>'Отдыхай катай| COMIS'!D16</f>
        <v>10620</v>
      </c>
      <c r="E16" s="85">
        <f>'Отдыхай катай| COMIS'!E16</f>
        <v>10620</v>
      </c>
      <c r="F16" s="85">
        <f>'Отдыхай катай| COMIS'!F16</f>
        <v>12510</v>
      </c>
      <c r="G16" s="85">
        <f>'Отдыхай катай| COMIS'!G16</f>
        <v>12510</v>
      </c>
      <c r="H16" s="85">
        <f>'Отдыхай катай| COMIS'!H16</f>
        <v>12510</v>
      </c>
      <c r="I16" s="85">
        <f>'Отдыхай катай| COMIS'!I16</f>
        <v>13680</v>
      </c>
      <c r="J16" s="85">
        <f>'Отдыхай катай| COMIS'!J16</f>
        <v>13680</v>
      </c>
      <c r="K16" s="85">
        <f>'Отдыхай катай| COMIS'!K16</f>
        <v>14940</v>
      </c>
      <c r="L16" s="85">
        <f>'Отдыхай катай| COMIS'!L16</f>
        <v>17280</v>
      </c>
      <c r="M16" s="85">
        <f>'Отдыхай катай| COMIS'!M16</f>
        <v>15300</v>
      </c>
      <c r="N16" s="85">
        <f>'Отдыхай катай| COMIS'!N16</f>
        <v>26910</v>
      </c>
      <c r="O16" s="237">
        <f>'Отдыхай катай| COMIS'!O16</f>
        <v>31230</v>
      </c>
      <c r="P16" s="237">
        <f>'Отдыхай катай| COMIS'!P16</f>
        <v>38250</v>
      </c>
      <c r="Q16" s="237">
        <f>'Отдыхай катай| COMIS'!Q16</f>
        <v>38250</v>
      </c>
      <c r="R16" s="237">
        <f>'Отдыхай катай| COMIS'!R16</f>
        <v>37080</v>
      </c>
      <c r="S16" s="237">
        <f>'Отдыхай катай| COMIS'!S16</f>
        <v>37080</v>
      </c>
      <c r="T16" s="237">
        <f>'Отдыхай катай| COMIS'!T16</f>
        <v>40500</v>
      </c>
      <c r="U16" s="237">
        <f>'Отдыхай катай| COMIS'!U16</f>
        <v>40500</v>
      </c>
      <c r="V16" s="237">
        <f>'Отдыхай катай| COMIS'!V16</f>
        <v>39150</v>
      </c>
      <c r="W16" s="237">
        <f>'Отдыхай катай| COMIS'!W16</f>
        <v>39150</v>
      </c>
      <c r="X16" s="237">
        <f>'Отдыхай катай| COMIS'!X16</f>
        <v>35910</v>
      </c>
      <c r="Y16" s="85">
        <f>'Отдыхай катай| COMIS'!Y16</f>
        <v>28755</v>
      </c>
      <c r="Z16" s="85">
        <f>'Отдыхай катай| COMIS'!Z16</f>
        <v>23355</v>
      </c>
      <c r="AA16" s="85">
        <f>'Отдыхай катай| COMIS'!AA16</f>
        <v>22725</v>
      </c>
      <c r="AB16" s="85">
        <f>'Отдыхай катай| COMIS'!AB16</f>
        <v>22725</v>
      </c>
      <c r="AC16" s="85">
        <f>'Отдыхай катай| COMIS'!AC16</f>
        <v>22725</v>
      </c>
      <c r="AD16" s="85">
        <f>'Отдыхай катай| COMIS'!AD16</f>
        <v>22095</v>
      </c>
      <c r="AE16" s="85">
        <f>'Отдыхай катай| COMIS'!AE16</f>
        <v>22095</v>
      </c>
      <c r="AF16" s="85">
        <f>'Отдыхай катай| COMIS'!AF16</f>
        <v>19755</v>
      </c>
      <c r="AG16" s="85">
        <f>'Отдыхай катай| COMIS'!AG16</f>
        <v>19755</v>
      </c>
      <c r="AH16" s="85">
        <f>'Отдыхай катай| COMIS'!AH16</f>
        <v>19755</v>
      </c>
      <c r="AI16" s="85">
        <f>'Отдыхай катай| COMIS'!AI16</f>
        <v>19755</v>
      </c>
      <c r="AJ16" s="85">
        <f>'Отдыхай катай| COMIS'!AJ16</f>
        <v>22275</v>
      </c>
      <c r="AK16" s="85">
        <f>'Отдыхай катай| COMIS'!AK16</f>
        <v>22275</v>
      </c>
      <c r="AL16" s="85">
        <f>'Отдыхай катай| COMIS'!AL16</f>
        <v>24705</v>
      </c>
      <c r="AM16" s="85">
        <f>'Отдыхай катай| COMIS'!AM16</f>
        <v>24705</v>
      </c>
      <c r="AN16" s="85">
        <f>'Отдыхай катай| COMIS'!AN16</f>
        <v>27405</v>
      </c>
      <c r="AO16" s="85">
        <f>'Отдыхай катай| COMIS'!AO16</f>
        <v>27405</v>
      </c>
      <c r="AP16" s="85">
        <f>'Отдыхай катай| COMIS'!AP16</f>
        <v>24705</v>
      </c>
      <c r="AQ16" s="85">
        <f>'Отдыхай катай| COMIS'!AQ16</f>
        <v>24705</v>
      </c>
      <c r="AR16" s="85">
        <f>'Отдыхай катай| COMIS'!AR16</f>
        <v>26055</v>
      </c>
      <c r="AS16" s="85">
        <f>'Отдыхай катай| COMIS'!AS16</f>
        <v>26055</v>
      </c>
      <c r="AT16" s="85">
        <f>'Отдыхай катай| COMIS'!AT16</f>
        <v>26055</v>
      </c>
      <c r="AU16" s="85">
        <f>'Отдыхай катай| COMIS'!AU16</f>
        <v>26055</v>
      </c>
      <c r="AV16" s="85">
        <f>'Отдыхай катай| COMIS'!AV16</f>
        <v>26055</v>
      </c>
      <c r="AW16" s="85">
        <f>'Отдыхай катай| COMIS'!AW16</f>
        <v>26055</v>
      </c>
      <c r="AX16" s="85">
        <f>'Отдыхай катай| COMIS'!AX16</f>
        <v>27405</v>
      </c>
      <c r="AY16" s="85">
        <f>'Отдыхай катай| COMIS'!AY16</f>
        <v>27405</v>
      </c>
      <c r="AZ16" s="85">
        <f>'Отдыхай катай| COMIS'!AZ16</f>
        <v>27405</v>
      </c>
      <c r="BA16" s="85">
        <f>'Отдыхай катай| COMIS'!BA16</f>
        <v>24705</v>
      </c>
      <c r="BB16" s="85">
        <f>'Отдыхай катай| COMIS'!BB16</f>
        <v>24705</v>
      </c>
      <c r="BC16" s="85">
        <f>'Отдыхай катай| COMIS'!BC16</f>
        <v>24705</v>
      </c>
      <c r="BD16" s="85">
        <f>'Отдыхай катай| COMIS'!BD16</f>
        <v>24705</v>
      </c>
      <c r="BE16" s="85">
        <f>'Отдыхай катай| COMIS'!BE16</f>
        <v>24705</v>
      </c>
      <c r="BF16" s="85">
        <f>'Отдыхай катай| COMIS'!BF16</f>
        <v>26055</v>
      </c>
      <c r="BG16" s="85">
        <f>'Отдыхай катай| COMIS'!BG16</f>
        <v>26055</v>
      </c>
      <c r="BH16" s="85">
        <f>'Отдыхай катай| COMIS'!BH16</f>
        <v>26055</v>
      </c>
      <c r="BI16" s="85">
        <f>'Отдыхай катай| COMIS'!BI16</f>
        <v>28755</v>
      </c>
      <c r="BJ16" s="85">
        <f>'Отдыхай катай| COMIS'!BJ16</f>
        <v>28755</v>
      </c>
      <c r="BK16" s="85">
        <f>'Отдыхай катай| COMIS'!BK16</f>
        <v>28755</v>
      </c>
      <c r="BL16" s="85">
        <f>'Отдыхай катай| COMIS'!BL16</f>
        <v>28755</v>
      </c>
      <c r="BM16" s="85">
        <f>'Отдыхай катай| COMIS'!BM16</f>
        <v>28755</v>
      </c>
      <c r="BN16" s="85">
        <f>'Отдыхай катай| COMIS'!BN16</f>
        <v>28755</v>
      </c>
      <c r="BO16" s="85">
        <f>'Отдыхай катай| COMIS'!BO16</f>
        <v>30915</v>
      </c>
      <c r="BP16" s="85">
        <f>'Отдыхай катай| COMIS'!BP16</f>
        <v>30915</v>
      </c>
      <c r="BQ16" s="85">
        <f>'Отдыхай катай| COMIS'!BQ16</f>
        <v>34425</v>
      </c>
      <c r="BR16" s="85">
        <f>'Отдыхай катай| COMIS'!BR16</f>
        <v>36675</v>
      </c>
      <c r="BS16" s="85">
        <f>'Отдыхай катай| COMIS'!BS16</f>
        <v>36675</v>
      </c>
      <c r="BT16" s="85">
        <f>'Отдыхай катай| COMIS'!BT16</f>
        <v>36675</v>
      </c>
      <c r="BU16" s="85">
        <f>'Отдыхай катай| COMIS'!BU16</f>
        <v>36675</v>
      </c>
      <c r="BV16" s="85">
        <f>'Отдыхай катай| COMIS'!BV16</f>
        <v>36675</v>
      </c>
      <c r="BW16" s="85">
        <f>'Отдыхай катай| COMIS'!BW16</f>
        <v>28755</v>
      </c>
      <c r="BX16" s="85">
        <f>'Отдыхай катай| COMIS'!BX16</f>
        <v>24705</v>
      </c>
      <c r="BY16" s="85">
        <f>'Отдыхай катай| COMIS'!BY16</f>
        <v>24705</v>
      </c>
      <c r="BZ16" s="85">
        <f>'Отдыхай катай| COMIS'!BZ16</f>
        <v>23355</v>
      </c>
      <c r="CA16" s="85">
        <f>'Отдыхай катай| COMIS'!CA16</f>
        <v>23355</v>
      </c>
      <c r="CB16" s="85">
        <f>'Отдыхай катай| COMIS'!CB16</f>
        <v>23355</v>
      </c>
      <c r="CC16" s="85">
        <f>'Отдыхай катай| COMIS'!CC16</f>
        <v>24705</v>
      </c>
      <c r="CD16" s="85">
        <f>'Отдыхай катай| COMIS'!CD16</f>
        <v>24705</v>
      </c>
      <c r="CE16" s="85">
        <f>'Отдыхай катай| COMIS'!CE16</f>
        <v>24705</v>
      </c>
      <c r="CF16" s="85">
        <f>'Отдыхай катай| COMIS'!CF16</f>
        <v>21465</v>
      </c>
      <c r="CG16" s="85">
        <f>'Отдыхай катай| COMIS'!CG16</f>
        <v>16785</v>
      </c>
      <c r="CH16" s="85">
        <f>'Отдыхай катай| COMIS'!CH16</f>
        <v>16785</v>
      </c>
      <c r="CI16" s="85">
        <f>'Отдыхай катай| COMIS'!CI16</f>
        <v>16785</v>
      </c>
      <c r="CJ16" s="85">
        <f>'Отдыхай катай| COMIS'!CJ16</f>
        <v>16785</v>
      </c>
      <c r="CK16" s="85">
        <f>'Отдыхай катай| COMIS'!CK16</f>
        <v>16785</v>
      </c>
      <c r="CL16" s="85">
        <f>'Отдыхай катай| COMIS'!CL16</f>
        <v>16785</v>
      </c>
      <c r="CM16" s="85">
        <f>'Отдыхай катай| COMIS'!CM16</f>
        <v>16785</v>
      </c>
      <c r="CN16" s="85">
        <f>'Отдыхай катай| COMIS'!CN16</f>
        <v>16785</v>
      </c>
      <c r="CO16" s="85">
        <f>'Отдыхай катай| COMIS'!CO16</f>
        <v>16785</v>
      </c>
      <c r="CP16" s="85">
        <f>'Отдыхай катай| COMIS'!CP16</f>
        <v>16155</v>
      </c>
      <c r="CQ16" s="85">
        <f>'Отдыхай катай| COMIS'!CQ16</f>
        <v>16155</v>
      </c>
      <c r="CR16" s="85">
        <f>'Отдыхай катай| COMIS'!CR16</f>
        <v>16155</v>
      </c>
      <c r="CS16" s="85">
        <f>'Отдыхай катай| COMIS'!CS16</f>
        <v>15525</v>
      </c>
      <c r="CT16" s="85">
        <f>'Отдыхай катай| COMIS'!CT16</f>
        <v>15525</v>
      </c>
      <c r="CU16" s="85">
        <f>'Отдыхай катай| COMIS'!CU16</f>
        <v>15525</v>
      </c>
      <c r="CV16" s="85">
        <f>'Отдыхай катай| COMIS'!CV16</f>
        <v>15525</v>
      </c>
      <c r="CW16" s="85">
        <f>'Отдыхай катай| COMIS'!CW16</f>
        <v>15525</v>
      </c>
      <c r="CX16" s="85">
        <f>'Отдыхай катай| COMIS'!CX16</f>
        <v>15525</v>
      </c>
      <c r="CY16" s="85">
        <f>'Отдыхай катай| COMIS'!CY16</f>
        <v>15525</v>
      </c>
      <c r="CZ16" s="85">
        <f>'Отдыхай катай| COMIS'!CZ16</f>
        <v>14895</v>
      </c>
      <c r="DA16" s="85">
        <f>'Отдыхай катай| COMIS'!DA16</f>
        <v>14895</v>
      </c>
      <c r="DB16" s="85">
        <f>'Отдыхай катай| COMIS'!DB16</f>
        <v>14895</v>
      </c>
      <c r="DC16" s="85">
        <f>'Отдыхай катай| COMIS'!DC16</f>
        <v>13365</v>
      </c>
      <c r="DD16" s="85">
        <f>'Отдыхай катай| COMIS'!DD16</f>
        <v>13365</v>
      </c>
      <c r="DE16" s="85">
        <f>'Отдыхай катай| COMIS'!DE16</f>
        <v>13365</v>
      </c>
      <c r="DF16" s="85">
        <f>'Отдыхай катай| COMIS'!DF16</f>
        <v>13365</v>
      </c>
      <c r="DG16" s="85">
        <f>'Отдыхай катай| COMIS'!DG16</f>
        <v>13365</v>
      </c>
      <c r="DH16" s="85">
        <f>'Отдыхай катай| COMIS'!DH16</f>
        <v>12915</v>
      </c>
      <c r="DI16" s="85">
        <f>'Отдыхай катай| COMIS'!DI16</f>
        <v>12915</v>
      </c>
      <c r="DJ16" s="85">
        <f>'Отдыхай катай| COMIS'!DJ16</f>
        <v>12915</v>
      </c>
      <c r="DK16" s="85">
        <f>'Отдыхай катай| COMIS'!DK16</f>
        <v>12915</v>
      </c>
      <c r="DL16" s="85">
        <f>'Отдыхай катай| COMIS'!DL16</f>
        <v>12915</v>
      </c>
      <c r="DM16" s="85">
        <f>'Отдыхай катай| COMIS'!DM16</f>
        <v>12915</v>
      </c>
      <c r="DN16" s="85">
        <f>'Отдыхай катай| COMIS'!DN16</f>
        <v>11115</v>
      </c>
    </row>
    <row r="17" spans="1:118">
      <c r="A17" s="64">
        <v>2</v>
      </c>
      <c r="B17" s="85">
        <f>'Отдыхай катай| COMIS'!B17</f>
        <v>11700</v>
      </c>
      <c r="C17" s="85">
        <f>'Отдыхай катай| COMIS'!C17</f>
        <v>11700</v>
      </c>
      <c r="D17" s="85">
        <f>'Отдыхай катай| COMIS'!D17</f>
        <v>11970</v>
      </c>
      <c r="E17" s="85">
        <f>'Отдыхай катай| COMIS'!E17</f>
        <v>11970</v>
      </c>
      <c r="F17" s="85">
        <f>'Отдыхай катай| COMIS'!F17</f>
        <v>13860</v>
      </c>
      <c r="G17" s="85">
        <f>'Отдыхай катай| COMIS'!G17</f>
        <v>13860</v>
      </c>
      <c r="H17" s="85">
        <f>'Отдыхай катай| COMIS'!H17</f>
        <v>13860</v>
      </c>
      <c r="I17" s="85">
        <f>'Отдыхай катай| COMIS'!I17</f>
        <v>15030</v>
      </c>
      <c r="J17" s="85">
        <f>'Отдыхай катай| COMIS'!J17</f>
        <v>15030</v>
      </c>
      <c r="K17" s="85">
        <f>'Отдыхай катай| COMIS'!K17</f>
        <v>16290</v>
      </c>
      <c r="L17" s="85">
        <f>'Отдыхай катай| COMIS'!L17</f>
        <v>18630</v>
      </c>
      <c r="M17" s="85">
        <f>'Отдыхай катай| COMIS'!M17</f>
        <v>16650</v>
      </c>
      <c r="N17" s="85">
        <f>'Отдыхай катай| COMIS'!N17</f>
        <v>28710</v>
      </c>
      <c r="O17" s="237">
        <f>'Отдыхай катай| COMIS'!O17</f>
        <v>33030</v>
      </c>
      <c r="P17" s="237">
        <f>'Отдыхай катай| COMIS'!P17</f>
        <v>40050</v>
      </c>
      <c r="Q17" s="237">
        <f>'Отдыхай катай| COMIS'!Q17</f>
        <v>40050</v>
      </c>
      <c r="R17" s="237">
        <f>'Отдыхай катай| COMIS'!R17</f>
        <v>38880</v>
      </c>
      <c r="S17" s="237">
        <f>'Отдыхай катай| COMIS'!S17</f>
        <v>38880</v>
      </c>
      <c r="T17" s="237">
        <f>'Отдыхай катай| COMIS'!T17</f>
        <v>42300</v>
      </c>
      <c r="U17" s="237">
        <f>'Отдыхай катай| COMIS'!U17</f>
        <v>42300</v>
      </c>
      <c r="V17" s="237">
        <f>'Отдыхай катай| COMIS'!V17</f>
        <v>40950</v>
      </c>
      <c r="W17" s="237">
        <f>'Отдыхай катай| COMIS'!W17</f>
        <v>40950</v>
      </c>
      <c r="X17" s="237">
        <f>'Отдыхай катай| COMIS'!X17</f>
        <v>37710</v>
      </c>
      <c r="Y17" s="85">
        <f>'Отдыхай катай| COMIS'!Y17</f>
        <v>30420</v>
      </c>
      <c r="Z17" s="85">
        <f>'Отдыхай катай| COMIS'!Z17</f>
        <v>25020</v>
      </c>
      <c r="AA17" s="85">
        <f>'Отдыхай катай| COMIS'!AA17</f>
        <v>24390</v>
      </c>
      <c r="AB17" s="85">
        <f>'Отдыхай катай| COMIS'!AB17</f>
        <v>24390</v>
      </c>
      <c r="AC17" s="85">
        <f>'Отдыхай катай| COMIS'!AC17</f>
        <v>24390</v>
      </c>
      <c r="AD17" s="85">
        <f>'Отдыхай катай| COMIS'!AD17</f>
        <v>23760</v>
      </c>
      <c r="AE17" s="85">
        <f>'Отдыхай катай| COMIS'!AE17</f>
        <v>23760</v>
      </c>
      <c r="AF17" s="85">
        <f>'Отдыхай катай| COMIS'!AF17</f>
        <v>21420</v>
      </c>
      <c r="AG17" s="85">
        <f>'Отдыхай катай| COMIS'!AG17</f>
        <v>21420</v>
      </c>
      <c r="AH17" s="85">
        <f>'Отдыхай катай| COMIS'!AH17</f>
        <v>21420</v>
      </c>
      <c r="AI17" s="85">
        <f>'Отдыхай катай| COMIS'!AI17</f>
        <v>21420</v>
      </c>
      <c r="AJ17" s="85">
        <f>'Отдыхай катай| COMIS'!AJ17</f>
        <v>23940</v>
      </c>
      <c r="AK17" s="85">
        <f>'Отдыхай катай| COMIS'!AK17</f>
        <v>23940</v>
      </c>
      <c r="AL17" s="85">
        <f>'Отдыхай катай| COMIS'!AL17</f>
        <v>26370</v>
      </c>
      <c r="AM17" s="85">
        <f>'Отдыхай катай| COMIS'!AM17</f>
        <v>26370</v>
      </c>
      <c r="AN17" s="85">
        <f>'Отдыхай катай| COMIS'!AN17</f>
        <v>29070</v>
      </c>
      <c r="AO17" s="85">
        <f>'Отдыхай катай| COMIS'!AO17</f>
        <v>29070</v>
      </c>
      <c r="AP17" s="85">
        <f>'Отдыхай катай| COMIS'!AP17</f>
        <v>26370</v>
      </c>
      <c r="AQ17" s="85">
        <f>'Отдыхай катай| COMIS'!AQ17</f>
        <v>26370</v>
      </c>
      <c r="AR17" s="85">
        <f>'Отдыхай катай| COMIS'!AR17</f>
        <v>27720</v>
      </c>
      <c r="AS17" s="85">
        <f>'Отдыхай катай| COMIS'!AS17</f>
        <v>27720</v>
      </c>
      <c r="AT17" s="85">
        <f>'Отдыхай катай| COMIS'!AT17</f>
        <v>27720</v>
      </c>
      <c r="AU17" s="85">
        <f>'Отдыхай катай| COMIS'!AU17</f>
        <v>27720</v>
      </c>
      <c r="AV17" s="85">
        <f>'Отдыхай катай| COMIS'!AV17</f>
        <v>27720</v>
      </c>
      <c r="AW17" s="85">
        <f>'Отдыхай катай| COMIS'!AW17</f>
        <v>27720</v>
      </c>
      <c r="AX17" s="85">
        <f>'Отдыхай катай| COMIS'!AX17</f>
        <v>29070</v>
      </c>
      <c r="AY17" s="85">
        <f>'Отдыхай катай| COMIS'!AY17</f>
        <v>29070</v>
      </c>
      <c r="AZ17" s="85">
        <f>'Отдыхай катай| COMIS'!AZ17</f>
        <v>29070</v>
      </c>
      <c r="BA17" s="85">
        <f>'Отдыхай катай| COMIS'!BA17</f>
        <v>26370</v>
      </c>
      <c r="BB17" s="85">
        <f>'Отдыхай катай| COMIS'!BB17</f>
        <v>26370</v>
      </c>
      <c r="BC17" s="85">
        <f>'Отдыхай катай| COMIS'!BC17</f>
        <v>26370</v>
      </c>
      <c r="BD17" s="85">
        <f>'Отдыхай катай| COMIS'!BD17</f>
        <v>26370</v>
      </c>
      <c r="BE17" s="85">
        <f>'Отдыхай катай| COMIS'!BE17</f>
        <v>26370</v>
      </c>
      <c r="BF17" s="85">
        <f>'Отдыхай катай| COMIS'!BF17</f>
        <v>27720</v>
      </c>
      <c r="BG17" s="85">
        <f>'Отдыхай катай| COMIS'!BG17</f>
        <v>27720</v>
      </c>
      <c r="BH17" s="85">
        <f>'Отдыхай катай| COMIS'!BH17</f>
        <v>27720</v>
      </c>
      <c r="BI17" s="85">
        <f>'Отдыхай катай| COMIS'!BI17</f>
        <v>30420</v>
      </c>
      <c r="BJ17" s="85">
        <f>'Отдыхай катай| COMIS'!BJ17</f>
        <v>30420</v>
      </c>
      <c r="BK17" s="85">
        <f>'Отдыхай катай| COMIS'!BK17</f>
        <v>30420</v>
      </c>
      <c r="BL17" s="85">
        <f>'Отдыхай катай| COMIS'!BL17</f>
        <v>30420</v>
      </c>
      <c r="BM17" s="85">
        <f>'Отдыхай катай| COMIS'!BM17</f>
        <v>30420</v>
      </c>
      <c r="BN17" s="85">
        <f>'Отдыхай катай| COMIS'!BN17</f>
        <v>30420</v>
      </c>
      <c r="BO17" s="85">
        <f>'Отдыхай катай| COMIS'!BO17</f>
        <v>32580</v>
      </c>
      <c r="BP17" s="85">
        <f>'Отдыхай катай| COMIS'!BP17</f>
        <v>32580</v>
      </c>
      <c r="BQ17" s="85">
        <f>'Отдыхай катай| COMIS'!BQ17</f>
        <v>36090</v>
      </c>
      <c r="BR17" s="85">
        <f>'Отдыхай катай| COMIS'!BR17</f>
        <v>38340</v>
      </c>
      <c r="BS17" s="85">
        <f>'Отдыхай катай| COMIS'!BS17</f>
        <v>38340</v>
      </c>
      <c r="BT17" s="85">
        <f>'Отдыхай катай| COMIS'!BT17</f>
        <v>38340</v>
      </c>
      <c r="BU17" s="85">
        <f>'Отдыхай катай| COMIS'!BU17</f>
        <v>38340</v>
      </c>
      <c r="BV17" s="85">
        <f>'Отдыхай катай| COMIS'!BV17</f>
        <v>38340</v>
      </c>
      <c r="BW17" s="85">
        <f>'Отдыхай катай| COMIS'!BW17</f>
        <v>30420</v>
      </c>
      <c r="BX17" s="85">
        <f>'Отдыхай катай| COMIS'!BX17</f>
        <v>26370</v>
      </c>
      <c r="BY17" s="85">
        <f>'Отдыхай катай| COMIS'!BY17</f>
        <v>26370</v>
      </c>
      <c r="BZ17" s="85">
        <f>'Отдыхай катай| COMIS'!BZ17</f>
        <v>25020</v>
      </c>
      <c r="CA17" s="85">
        <f>'Отдыхай катай| COMIS'!CA17</f>
        <v>25020</v>
      </c>
      <c r="CB17" s="85">
        <f>'Отдыхай катай| COMIS'!CB17</f>
        <v>25020</v>
      </c>
      <c r="CC17" s="85">
        <f>'Отдыхай катай| COMIS'!CC17</f>
        <v>26370</v>
      </c>
      <c r="CD17" s="85">
        <f>'Отдыхай катай| COMIS'!CD17</f>
        <v>26370</v>
      </c>
      <c r="CE17" s="85">
        <f>'Отдыхай катай| COMIS'!CE17</f>
        <v>26370</v>
      </c>
      <c r="CF17" s="85">
        <f>'Отдыхай катай| COMIS'!CF17</f>
        <v>23130</v>
      </c>
      <c r="CG17" s="85">
        <f>'Отдыхай катай| COMIS'!CG17</f>
        <v>18450</v>
      </c>
      <c r="CH17" s="85">
        <f>'Отдыхай катай| COMIS'!CH17</f>
        <v>18450</v>
      </c>
      <c r="CI17" s="85">
        <f>'Отдыхай катай| COMIS'!CI17</f>
        <v>18450</v>
      </c>
      <c r="CJ17" s="85">
        <f>'Отдыхай катай| COMIS'!CJ17</f>
        <v>18450</v>
      </c>
      <c r="CK17" s="85">
        <f>'Отдыхай катай| COMIS'!CK17</f>
        <v>18450</v>
      </c>
      <c r="CL17" s="85">
        <f>'Отдыхай катай| COMIS'!CL17</f>
        <v>18450</v>
      </c>
      <c r="CM17" s="85">
        <f>'Отдыхай катай| COMIS'!CM17</f>
        <v>18450</v>
      </c>
      <c r="CN17" s="85">
        <f>'Отдыхай катай| COMIS'!CN17</f>
        <v>18450</v>
      </c>
      <c r="CO17" s="85">
        <f>'Отдыхай катай| COMIS'!CO17</f>
        <v>18450</v>
      </c>
      <c r="CP17" s="85">
        <f>'Отдыхай катай| COMIS'!CP17</f>
        <v>17820</v>
      </c>
      <c r="CQ17" s="85">
        <f>'Отдыхай катай| COMIS'!CQ17</f>
        <v>17820</v>
      </c>
      <c r="CR17" s="85">
        <f>'Отдыхай катай| COMIS'!CR17</f>
        <v>17820</v>
      </c>
      <c r="CS17" s="85">
        <f>'Отдыхай катай| COMIS'!CS17</f>
        <v>17190</v>
      </c>
      <c r="CT17" s="85">
        <f>'Отдыхай катай| COMIS'!CT17</f>
        <v>17190</v>
      </c>
      <c r="CU17" s="85">
        <f>'Отдыхай катай| COMIS'!CU17</f>
        <v>17190</v>
      </c>
      <c r="CV17" s="85">
        <f>'Отдыхай катай| COMIS'!CV17</f>
        <v>17190</v>
      </c>
      <c r="CW17" s="85">
        <f>'Отдыхай катай| COMIS'!CW17</f>
        <v>17190</v>
      </c>
      <c r="CX17" s="85">
        <f>'Отдыхай катай| COMIS'!CX17</f>
        <v>17190</v>
      </c>
      <c r="CY17" s="85">
        <f>'Отдыхай катай| COMIS'!CY17</f>
        <v>17190</v>
      </c>
      <c r="CZ17" s="85">
        <f>'Отдыхай катай| COMIS'!CZ17</f>
        <v>16560</v>
      </c>
      <c r="DA17" s="85">
        <f>'Отдыхай катай| COMIS'!DA17</f>
        <v>16560</v>
      </c>
      <c r="DB17" s="85">
        <f>'Отдыхай катай| COMIS'!DB17</f>
        <v>16560</v>
      </c>
      <c r="DC17" s="85">
        <f>'Отдыхай катай| COMIS'!DC17</f>
        <v>14850</v>
      </c>
      <c r="DD17" s="85">
        <f>'Отдыхай катай| COMIS'!DD17</f>
        <v>14850</v>
      </c>
      <c r="DE17" s="85">
        <f>'Отдыхай катай| COMIS'!DE17</f>
        <v>14850</v>
      </c>
      <c r="DF17" s="85">
        <f>'Отдыхай катай| COMIS'!DF17</f>
        <v>14850</v>
      </c>
      <c r="DG17" s="85">
        <f>'Отдыхай катай| COMIS'!DG17</f>
        <v>14850</v>
      </c>
      <c r="DH17" s="85">
        <f>'Отдыхай катай| COMIS'!DH17</f>
        <v>14400</v>
      </c>
      <c r="DI17" s="85">
        <f>'Отдыхай катай| COMIS'!DI17</f>
        <v>14400</v>
      </c>
      <c r="DJ17" s="85">
        <f>'Отдыхай катай| COMIS'!DJ17</f>
        <v>14400</v>
      </c>
      <c r="DK17" s="85">
        <f>'Отдыхай катай| COMIS'!DK17</f>
        <v>14400</v>
      </c>
      <c r="DL17" s="85">
        <f>'Отдыхай катай| COMIS'!DL17</f>
        <v>14400</v>
      </c>
      <c r="DM17" s="85">
        <f>'Отдыхай катай| COMIS'!DM17</f>
        <v>14400</v>
      </c>
      <c r="DN17" s="85">
        <f>'Отдыхай катай| COMIS'!DN17</f>
        <v>12600</v>
      </c>
    </row>
    <row r="18" spans="1:118">
      <c r="A18" s="124" t="s">
        <v>32</v>
      </c>
      <c r="B18" s="85"/>
      <c r="C18" s="85"/>
      <c r="D18" s="85"/>
      <c r="E18" s="85"/>
      <c r="F18" s="85"/>
      <c r="G18" s="85"/>
      <c r="H18" s="85"/>
      <c r="I18" s="85"/>
      <c r="J18" s="85"/>
      <c r="K18" s="85"/>
      <c r="L18" s="85"/>
      <c r="M18" s="85"/>
      <c r="N18" s="85"/>
      <c r="O18" s="237"/>
      <c r="P18" s="237"/>
      <c r="Q18" s="237"/>
      <c r="R18" s="237"/>
      <c r="S18" s="237"/>
      <c r="T18" s="237"/>
      <c r="U18" s="237"/>
      <c r="V18" s="237"/>
      <c r="W18" s="237"/>
      <c r="X18" s="237"/>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row>
    <row r="19" spans="1:118">
      <c r="A19" s="64">
        <v>1</v>
      </c>
      <c r="B19" s="85">
        <f>'Отдыхай катай| COMIS'!B19</f>
        <v>13050</v>
      </c>
      <c r="C19" s="85">
        <f>'Отдыхай катай| COMIS'!C19</f>
        <v>13050</v>
      </c>
      <c r="D19" s="85">
        <f>'Отдыхай катай| COMIS'!D19</f>
        <v>13320</v>
      </c>
      <c r="E19" s="85">
        <f>'Отдыхай катай| COMIS'!E19</f>
        <v>13320</v>
      </c>
      <c r="F19" s="85">
        <f>'Отдыхай катай| COMIS'!F19</f>
        <v>15210</v>
      </c>
      <c r="G19" s="85">
        <f>'Отдыхай катай| COMIS'!G19</f>
        <v>15210</v>
      </c>
      <c r="H19" s="85">
        <f>'Отдыхай катай| COMIS'!H19</f>
        <v>15210</v>
      </c>
      <c r="I19" s="85">
        <f>'Отдыхай катай| COMIS'!I19</f>
        <v>16380</v>
      </c>
      <c r="J19" s="85">
        <f>'Отдыхай катай| COMIS'!J19</f>
        <v>16380</v>
      </c>
      <c r="K19" s="85">
        <f>'Отдыхай катай| COMIS'!K19</f>
        <v>17640</v>
      </c>
      <c r="L19" s="85">
        <f>'Отдыхай катай| COMIS'!L19</f>
        <v>19980</v>
      </c>
      <c r="M19" s="85">
        <f>'Отдыхай катай| COMIS'!M19</f>
        <v>18000</v>
      </c>
      <c r="N19" s="85">
        <f>'Отдыхай катай| COMIS'!N19</f>
        <v>28260</v>
      </c>
      <c r="O19" s="237">
        <f>'Отдыхай катай| COMIS'!O19</f>
        <v>32580</v>
      </c>
      <c r="P19" s="237">
        <f>'Отдыхай катай| COMIS'!P19</f>
        <v>39600</v>
      </c>
      <c r="Q19" s="237">
        <f>'Отдыхай катай| COMIS'!Q19</f>
        <v>39600</v>
      </c>
      <c r="R19" s="237">
        <f>'Отдыхай катай| COMIS'!R19</f>
        <v>38430</v>
      </c>
      <c r="S19" s="237">
        <f>'Отдыхай катай| COMIS'!S19</f>
        <v>38430</v>
      </c>
      <c r="T19" s="237">
        <f>'Отдыхай катай| COMIS'!T19</f>
        <v>41850</v>
      </c>
      <c r="U19" s="237">
        <f>'Отдыхай катай| COMIS'!U19</f>
        <v>41850</v>
      </c>
      <c r="V19" s="237">
        <f>'Отдыхай катай| COMIS'!V19</f>
        <v>40500</v>
      </c>
      <c r="W19" s="237">
        <f>'Отдыхай катай| COMIS'!W19</f>
        <v>40500</v>
      </c>
      <c r="X19" s="237">
        <f>'Отдыхай катай| COMIS'!X19</f>
        <v>37260</v>
      </c>
      <c r="Y19" s="85">
        <f>'Отдыхай катай| COMIS'!Y19</f>
        <v>30105</v>
      </c>
      <c r="Z19" s="85">
        <f>'Отдыхай катай| COMIS'!Z19</f>
        <v>24705</v>
      </c>
      <c r="AA19" s="85">
        <f>'Отдыхай катай| COMIS'!AA19</f>
        <v>24075</v>
      </c>
      <c r="AB19" s="85">
        <f>'Отдыхай катай| COMIS'!AB19</f>
        <v>24075</v>
      </c>
      <c r="AC19" s="85">
        <f>'Отдыхай катай| COMIS'!AC19</f>
        <v>24075</v>
      </c>
      <c r="AD19" s="85">
        <f>'Отдыхай катай| COMIS'!AD19</f>
        <v>23445</v>
      </c>
      <c r="AE19" s="85">
        <f>'Отдыхай катай| COMIS'!AE19</f>
        <v>23445</v>
      </c>
      <c r="AF19" s="85">
        <f>'Отдыхай катай| COMIS'!AF19</f>
        <v>21105</v>
      </c>
      <c r="AG19" s="85">
        <f>'Отдыхай катай| COMIS'!AG19</f>
        <v>21105</v>
      </c>
      <c r="AH19" s="85">
        <f>'Отдыхай катай| COMIS'!AH19</f>
        <v>21105</v>
      </c>
      <c r="AI19" s="85">
        <f>'Отдыхай катай| COMIS'!AI19</f>
        <v>21105</v>
      </c>
      <c r="AJ19" s="85">
        <f>'Отдыхай катай| COMIS'!AJ19</f>
        <v>23625</v>
      </c>
      <c r="AK19" s="85">
        <f>'Отдыхай катай| COMIS'!AK19</f>
        <v>23625</v>
      </c>
      <c r="AL19" s="85">
        <f>'Отдыхай катай| COMIS'!AL19</f>
        <v>26055</v>
      </c>
      <c r="AM19" s="85">
        <f>'Отдыхай катай| COMIS'!AM19</f>
        <v>26055</v>
      </c>
      <c r="AN19" s="85">
        <f>'Отдыхай катай| COMIS'!AN19</f>
        <v>28755</v>
      </c>
      <c r="AO19" s="85">
        <f>'Отдыхай катай| COMIS'!AO19</f>
        <v>28755</v>
      </c>
      <c r="AP19" s="85">
        <f>'Отдыхай катай| COMIS'!AP19</f>
        <v>26055</v>
      </c>
      <c r="AQ19" s="85">
        <f>'Отдыхай катай| COMIS'!AQ19</f>
        <v>26055</v>
      </c>
      <c r="AR19" s="85">
        <f>'Отдыхай катай| COMIS'!AR19</f>
        <v>27405</v>
      </c>
      <c r="AS19" s="85">
        <f>'Отдыхай катай| COMIS'!AS19</f>
        <v>27405</v>
      </c>
      <c r="AT19" s="85">
        <f>'Отдыхай катай| COMIS'!AT19</f>
        <v>27405</v>
      </c>
      <c r="AU19" s="85">
        <f>'Отдыхай катай| COMIS'!AU19</f>
        <v>27405</v>
      </c>
      <c r="AV19" s="85">
        <f>'Отдыхай катай| COMIS'!AV19</f>
        <v>27405</v>
      </c>
      <c r="AW19" s="85">
        <f>'Отдыхай катай| COMIS'!AW19</f>
        <v>27405</v>
      </c>
      <c r="AX19" s="85">
        <f>'Отдыхай катай| COMIS'!AX19</f>
        <v>28755</v>
      </c>
      <c r="AY19" s="85">
        <f>'Отдыхай катай| COMIS'!AY19</f>
        <v>28755</v>
      </c>
      <c r="AZ19" s="85">
        <f>'Отдыхай катай| COMIS'!AZ19</f>
        <v>28755</v>
      </c>
      <c r="BA19" s="85">
        <f>'Отдыхай катай| COMIS'!BA19</f>
        <v>26055</v>
      </c>
      <c r="BB19" s="85">
        <f>'Отдыхай катай| COMIS'!BB19</f>
        <v>26055</v>
      </c>
      <c r="BC19" s="85">
        <f>'Отдыхай катай| COMIS'!BC19</f>
        <v>26055</v>
      </c>
      <c r="BD19" s="85">
        <f>'Отдыхай катай| COMIS'!BD19</f>
        <v>26055</v>
      </c>
      <c r="BE19" s="85">
        <f>'Отдыхай катай| COMIS'!BE19</f>
        <v>26055</v>
      </c>
      <c r="BF19" s="85">
        <f>'Отдыхай катай| COMIS'!BF19</f>
        <v>27405</v>
      </c>
      <c r="BG19" s="85">
        <f>'Отдыхай катай| COMIS'!BG19</f>
        <v>27405</v>
      </c>
      <c r="BH19" s="85">
        <f>'Отдыхай катай| COMIS'!BH19</f>
        <v>27405</v>
      </c>
      <c r="BI19" s="85">
        <f>'Отдыхай катай| COMIS'!BI19</f>
        <v>30105</v>
      </c>
      <c r="BJ19" s="85">
        <f>'Отдыхай катай| COMIS'!BJ19</f>
        <v>30105</v>
      </c>
      <c r="BK19" s="85">
        <f>'Отдыхай катай| COMIS'!BK19</f>
        <v>30105</v>
      </c>
      <c r="BL19" s="85">
        <f>'Отдыхай катай| COMIS'!BL19</f>
        <v>30105</v>
      </c>
      <c r="BM19" s="85">
        <f>'Отдыхай катай| COMIS'!BM19</f>
        <v>30105</v>
      </c>
      <c r="BN19" s="85">
        <f>'Отдыхай катай| COMIS'!BN19</f>
        <v>30105</v>
      </c>
      <c r="BO19" s="85">
        <f>'Отдыхай катай| COMIS'!BO19</f>
        <v>32265</v>
      </c>
      <c r="BP19" s="85">
        <f>'Отдыхай катай| COMIS'!BP19</f>
        <v>32265</v>
      </c>
      <c r="BQ19" s="85">
        <f>'Отдыхай катай| COMIS'!BQ19</f>
        <v>35775</v>
      </c>
      <c r="BR19" s="85">
        <f>'Отдыхай катай| COMIS'!BR19</f>
        <v>38025</v>
      </c>
      <c r="BS19" s="85">
        <f>'Отдыхай катай| COMIS'!BS19</f>
        <v>38025</v>
      </c>
      <c r="BT19" s="85">
        <f>'Отдыхай катай| COMIS'!BT19</f>
        <v>38025</v>
      </c>
      <c r="BU19" s="85">
        <f>'Отдыхай катай| COMIS'!BU19</f>
        <v>38025</v>
      </c>
      <c r="BV19" s="85">
        <f>'Отдыхай катай| COMIS'!BV19</f>
        <v>38025</v>
      </c>
      <c r="BW19" s="85">
        <f>'Отдыхай катай| COMIS'!BW19</f>
        <v>30105</v>
      </c>
      <c r="BX19" s="85">
        <f>'Отдыхай катай| COMIS'!BX19</f>
        <v>26055</v>
      </c>
      <c r="BY19" s="85">
        <f>'Отдыхай катай| COMIS'!BY19</f>
        <v>26055</v>
      </c>
      <c r="BZ19" s="85">
        <f>'Отдыхай катай| COMIS'!BZ19</f>
        <v>24705</v>
      </c>
      <c r="CA19" s="85">
        <f>'Отдыхай катай| COMIS'!CA19</f>
        <v>24705</v>
      </c>
      <c r="CB19" s="85">
        <f>'Отдыхай катай| COMIS'!CB19</f>
        <v>24705</v>
      </c>
      <c r="CC19" s="85">
        <f>'Отдыхай катай| COMIS'!CC19</f>
        <v>26055</v>
      </c>
      <c r="CD19" s="85">
        <f>'Отдыхай катай| COMIS'!CD19</f>
        <v>26055</v>
      </c>
      <c r="CE19" s="85">
        <f>'Отдыхай катай| COMIS'!CE19</f>
        <v>26055</v>
      </c>
      <c r="CF19" s="85">
        <f>'Отдыхай катай| COMIS'!CF19</f>
        <v>22815</v>
      </c>
      <c r="CG19" s="85">
        <f>'Отдыхай катай| COMIS'!CG19</f>
        <v>18585</v>
      </c>
      <c r="CH19" s="85">
        <f>'Отдыхай катай| COMIS'!CH19</f>
        <v>18585</v>
      </c>
      <c r="CI19" s="85">
        <f>'Отдыхай катай| COMIS'!CI19</f>
        <v>18585</v>
      </c>
      <c r="CJ19" s="85">
        <f>'Отдыхай катай| COMIS'!CJ19</f>
        <v>18585</v>
      </c>
      <c r="CK19" s="85">
        <f>'Отдыхай катай| COMIS'!CK19</f>
        <v>18585</v>
      </c>
      <c r="CL19" s="85">
        <f>'Отдыхай катай| COMIS'!CL19</f>
        <v>18585</v>
      </c>
      <c r="CM19" s="85">
        <f>'Отдыхай катай| COMIS'!CM19</f>
        <v>18585</v>
      </c>
      <c r="CN19" s="85">
        <f>'Отдыхай катай| COMIS'!CN19</f>
        <v>18585</v>
      </c>
      <c r="CO19" s="85">
        <f>'Отдыхай катай| COMIS'!CO19</f>
        <v>18585</v>
      </c>
      <c r="CP19" s="85">
        <f>'Отдыхай катай| COMIS'!CP19</f>
        <v>17955</v>
      </c>
      <c r="CQ19" s="85">
        <f>'Отдыхай катай| COMIS'!CQ19</f>
        <v>17955</v>
      </c>
      <c r="CR19" s="85">
        <f>'Отдыхай катай| COMIS'!CR19</f>
        <v>17955</v>
      </c>
      <c r="CS19" s="85">
        <f>'Отдыхай катай| COMIS'!CS19</f>
        <v>17325</v>
      </c>
      <c r="CT19" s="85">
        <f>'Отдыхай катай| COMIS'!CT19</f>
        <v>17325</v>
      </c>
      <c r="CU19" s="85">
        <f>'Отдыхай катай| COMIS'!CU19</f>
        <v>17325</v>
      </c>
      <c r="CV19" s="85">
        <f>'Отдыхай катай| COMIS'!CV19</f>
        <v>17325</v>
      </c>
      <c r="CW19" s="85">
        <f>'Отдыхай катай| COMIS'!CW19</f>
        <v>17325</v>
      </c>
      <c r="CX19" s="85">
        <f>'Отдыхай катай| COMIS'!CX19</f>
        <v>17325</v>
      </c>
      <c r="CY19" s="85">
        <f>'Отдыхай катай| COMIS'!CY19</f>
        <v>17325</v>
      </c>
      <c r="CZ19" s="85">
        <f>'Отдыхай катай| COMIS'!CZ19</f>
        <v>16695</v>
      </c>
      <c r="DA19" s="85">
        <f>'Отдыхай катай| COMIS'!DA19</f>
        <v>16695</v>
      </c>
      <c r="DB19" s="85">
        <f>'Отдыхай катай| COMIS'!DB19</f>
        <v>16695</v>
      </c>
      <c r="DC19" s="85">
        <f>'Отдыхай катай| COMIS'!DC19</f>
        <v>16065</v>
      </c>
      <c r="DD19" s="85">
        <f>'Отдыхай катай| COMIS'!DD19</f>
        <v>16065</v>
      </c>
      <c r="DE19" s="85">
        <f>'Отдыхай катай| COMIS'!DE19</f>
        <v>16065</v>
      </c>
      <c r="DF19" s="85">
        <f>'Отдыхай катай| COMIS'!DF19</f>
        <v>16065</v>
      </c>
      <c r="DG19" s="85">
        <f>'Отдыхай катай| COMIS'!DG19</f>
        <v>16065</v>
      </c>
      <c r="DH19" s="85">
        <f>'Отдыхай катай| COMIS'!DH19</f>
        <v>15615</v>
      </c>
      <c r="DI19" s="85">
        <f>'Отдыхай катай| COMIS'!DI19</f>
        <v>15615</v>
      </c>
      <c r="DJ19" s="85">
        <f>'Отдыхай катай| COMIS'!DJ19</f>
        <v>15615</v>
      </c>
      <c r="DK19" s="85">
        <f>'Отдыхай катай| COMIS'!DK19</f>
        <v>15615</v>
      </c>
      <c r="DL19" s="85">
        <f>'Отдыхай катай| COMIS'!DL19</f>
        <v>15615</v>
      </c>
      <c r="DM19" s="85">
        <f>'Отдыхай катай| COMIS'!DM19</f>
        <v>15615</v>
      </c>
      <c r="DN19" s="85">
        <f>'Отдыхай катай| COMIS'!DN19</f>
        <v>13815</v>
      </c>
    </row>
    <row r="20" spans="1:118">
      <c r="A20" s="64">
        <v>2</v>
      </c>
      <c r="B20" s="85">
        <f>'Отдыхай катай| COMIS'!B20</f>
        <v>14400</v>
      </c>
      <c r="C20" s="85">
        <f>'Отдыхай катай| COMIS'!C20</f>
        <v>14400</v>
      </c>
      <c r="D20" s="85">
        <f>'Отдыхай катай| COMIS'!D20</f>
        <v>14670</v>
      </c>
      <c r="E20" s="85">
        <f>'Отдыхай катай| COMIS'!E20</f>
        <v>14670</v>
      </c>
      <c r="F20" s="85">
        <f>'Отдыхай катай| COMIS'!F20</f>
        <v>16560</v>
      </c>
      <c r="G20" s="85">
        <f>'Отдыхай катай| COMIS'!G20</f>
        <v>16560</v>
      </c>
      <c r="H20" s="85">
        <f>'Отдыхай катай| COMIS'!H20</f>
        <v>16560</v>
      </c>
      <c r="I20" s="85">
        <f>'Отдыхай катай| COMIS'!I20</f>
        <v>17730</v>
      </c>
      <c r="J20" s="85">
        <f>'Отдыхай катай| COMIS'!J20</f>
        <v>17730</v>
      </c>
      <c r="K20" s="85">
        <f>'Отдыхай катай| COMIS'!K20</f>
        <v>18990</v>
      </c>
      <c r="L20" s="85">
        <f>'Отдыхай катай| COMIS'!L20</f>
        <v>21330</v>
      </c>
      <c r="M20" s="85">
        <f>'Отдыхай катай| COMIS'!M20</f>
        <v>19350</v>
      </c>
      <c r="N20" s="85">
        <f>'Отдыхай катай| COMIS'!N20</f>
        <v>30060</v>
      </c>
      <c r="O20" s="237">
        <f>'Отдыхай катай| COMIS'!O20</f>
        <v>34380</v>
      </c>
      <c r="P20" s="237">
        <f>'Отдыхай катай| COMIS'!P20</f>
        <v>41400</v>
      </c>
      <c r="Q20" s="237">
        <f>'Отдыхай катай| COMIS'!Q20</f>
        <v>41400</v>
      </c>
      <c r="R20" s="237">
        <f>'Отдыхай катай| COMIS'!R20</f>
        <v>40230</v>
      </c>
      <c r="S20" s="237">
        <f>'Отдыхай катай| COMIS'!S20</f>
        <v>40230</v>
      </c>
      <c r="T20" s="237">
        <f>'Отдыхай катай| COMIS'!T20</f>
        <v>43650</v>
      </c>
      <c r="U20" s="237">
        <f>'Отдыхай катай| COMIS'!U20</f>
        <v>43650</v>
      </c>
      <c r="V20" s="237">
        <f>'Отдыхай катай| COMIS'!V20</f>
        <v>42300</v>
      </c>
      <c r="W20" s="237">
        <f>'Отдыхай катай| COMIS'!W20</f>
        <v>42300</v>
      </c>
      <c r="X20" s="237">
        <f>'Отдыхай катай| COMIS'!X20</f>
        <v>39060</v>
      </c>
      <c r="Y20" s="85">
        <f>'Отдыхай катай| COMIS'!Y20</f>
        <v>31770</v>
      </c>
      <c r="Z20" s="85">
        <f>'Отдыхай катай| COMIS'!Z20</f>
        <v>26370</v>
      </c>
      <c r="AA20" s="85">
        <f>'Отдыхай катай| COMIS'!AA20</f>
        <v>25740</v>
      </c>
      <c r="AB20" s="85">
        <f>'Отдыхай катай| COMIS'!AB20</f>
        <v>25740</v>
      </c>
      <c r="AC20" s="85">
        <f>'Отдыхай катай| COMIS'!AC20</f>
        <v>25740</v>
      </c>
      <c r="AD20" s="85">
        <f>'Отдыхай катай| COMIS'!AD20</f>
        <v>25110</v>
      </c>
      <c r="AE20" s="85">
        <f>'Отдыхай катай| COMIS'!AE20</f>
        <v>25110</v>
      </c>
      <c r="AF20" s="85">
        <f>'Отдыхай катай| COMIS'!AF20</f>
        <v>22770</v>
      </c>
      <c r="AG20" s="85">
        <f>'Отдыхай катай| COMIS'!AG20</f>
        <v>22770</v>
      </c>
      <c r="AH20" s="85">
        <f>'Отдыхай катай| COMIS'!AH20</f>
        <v>22770</v>
      </c>
      <c r="AI20" s="85">
        <f>'Отдыхай катай| COMIS'!AI20</f>
        <v>22770</v>
      </c>
      <c r="AJ20" s="85">
        <f>'Отдыхай катай| COMIS'!AJ20</f>
        <v>25290</v>
      </c>
      <c r="AK20" s="85">
        <f>'Отдыхай катай| COMIS'!AK20</f>
        <v>25290</v>
      </c>
      <c r="AL20" s="85">
        <f>'Отдыхай катай| COMIS'!AL20</f>
        <v>27720</v>
      </c>
      <c r="AM20" s="85">
        <f>'Отдыхай катай| COMIS'!AM20</f>
        <v>27720</v>
      </c>
      <c r="AN20" s="85">
        <f>'Отдыхай катай| COMIS'!AN20</f>
        <v>30420</v>
      </c>
      <c r="AO20" s="85">
        <f>'Отдыхай катай| COMIS'!AO20</f>
        <v>30420</v>
      </c>
      <c r="AP20" s="85">
        <f>'Отдыхай катай| COMIS'!AP20</f>
        <v>27720</v>
      </c>
      <c r="AQ20" s="85">
        <f>'Отдыхай катай| COMIS'!AQ20</f>
        <v>27720</v>
      </c>
      <c r="AR20" s="85">
        <f>'Отдыхай катай| COMIS'!AR20</f>
        <v>29070</v>
      </c>
      <c r="AS20" s="85">
        <f>'Отдыхай катай| COMIS'!AS20</f>
        <v>29070</v>
      </c>
      <c r="AT20" s="85">
        <f>'Отдыхай катай| COMIS'!AT20</f>
        <v>29070</v>
      </c>
      <c r="AU20" s="85">
        <f>'Отдыхай катай| COMIS'!AU20</f>
        <v>29070</v>
      </c>
      <c r="AV20" s="85">
        <f>'Отдыхай катай| COMIS'!AV20</f>
        <v>29070</v>
      </c>
      <c r="AW20" s="85">
        <f>'Отдыхай катай| COMIS'!AW20</f>
        <v>29070</v>
      </c>
      <c r="AX20" s="85">
        <f>'Отдыхай катай| COMIS'!AX20</f>
        <v>30420</v>
      </c>
      <c r="AY20" s="85">
        <f>'Отдыхай катай| COMIS'!AY20</f>
        <v>30420</v>
      </c>
      <c r="AZ20" s="85">
        <f>'Отдыхай катай| COMIS'!AZ20</f>
        <v>30420</v>
      </c>
      <c r="BA20" s="85">
        <f>'Отдыхай катай| COMIS'!BA20</f>
        <v>27720</v>
      </c>
      <c r="BB20" s="85">
        <f>'Отдыхай катай| COMIS'!BB20</f>
        <v>27720</v>
      </c>
      <c r="BC20" s="85">
        <f>'Отдыхай катай| COMIS'!BC20</f>
        <v>27720</v>
      </c>
      <c r="BD20" s="85">
        <f>'Отдыхай катай| COMIS'!BD20</f>
        <v>27720</v>
      </c>
      <c r="BE20" s="85">
        <f>'Отдыхай катай| COMIS'!BE20</f>
        <v>27720</v>
      </c>
      <c r="BF20" s="85">
        <f>'Отдыхай катай| COMIS'!BF20</f>
        <v>29070</v>
      </c>
      <c r="BG20" s="85">
        <f>'Отдыхай катай| COMIS'!BG20</f>
        <v>29070</v>
      </c>
      <c r="BH20" s="85">
        <f>'Отдыхай катай| COMIS'!BH20</f>
        <v>29070</v>
      </c>
      <c r="BI20" s="85">
        <f>'Отдыхай катай| COMIS'!BI20</f>
        <v>31770</v>
      </c>
      <c r="BJ20" s="85">
        <f>'Отдыхай катай| COMIS'!BJ20</f>
        <v>31770</v>
      </c>
      <c r="BK20" s="85">
        <f>'Отдыхай катай| COMIS'!BK20</f>
        <v>31770</v>
      </c>
      <c r="BL20" s="85">
        <f>'Отдыхай катай| COMIS'!BL20</f>
        <v>31770</v>
      </c>
      <c r="BM20" s="85">
        <f>'Отдыхай катай| COMIS'!BM20</f>
        <v>31770</v>
      </c>
      <c r="BN20" s="85">
        <f>'Отдыхай катай| COMIS'!BN20</f>
        <v>31770</v>
      </c>
      <c r="BO20" s="85">
        <f>'Отдыхай катай| COMIS'!BO20</f>
        <v>33930</v>
      </c>
      <c r="BP20" s="85">
        <f>'Отдыхай катай| COMIS'!BP20</f>
        <v>33930</v>
      </c>
      <c r="BQ20" s="85">
        <f>'Отдыхай катай| COMIS'!BQ20</f>
        <v>37440</v>
      </c>
      <c r="BR20" s="85">
        <f>'Отдыхай катай| COMIS'!BR20</f>
        <v>39690</v>
      </c>
      <c r="BS20" s="85">
        <f>'Отдыхай катай| COMIS'!BS20</f>
        <v>39690</v>
      </c>
      <c r="BT20" s="85">
        <f>'Отдыхай катай| COMIS'!BT20</f>
        <v>39690</v>
      </c>
      <c r="BU20" s="85">
        <f>'Отдыхай катай| COMIS'!BU20</f>
        <v>39690</v>
      </c>
      <c r="BV20" s="85">
        <f>'Отдыхай катай| COMIS'!BV20</f>
        <v>39690</v>
      </c>
      <c r="BW20" s="85">
        <f>'Отдыхай катай| COMIS'!BW20</f>
        <v>31770</v>
      </c>
      <c r="BX20" s="85">
        <f>'Отдыхай катай| COMIS'!BX20</f>
        <v>27720</v>
      </c>
      <c r="BY20" s="85">
        <f>'Отдыхай катай| COMIS'!BY20</f>
        <v>27720</v>
      </c>
      <c r="BZ20" s="85">
        <f>'Отдыхай катай| COMIS'!BZ20</f>
        <v>26370</v>
      </c>
      <c r="CA20" s="85">
        <f>'Отдыхай катай| COMIS'!CA20</f>
        <v>26370</v>
      </c>
      <c r="CB20" s="85">
        <f>'Отдыхай катай| COMIS'!CB20</f>
        <v>26370</v>
      </c>
      <c r="CC20" s="85">
        <f>'Отдыхай катай| COMIS'!CC20</f>
        <v>27720</v>
      </c>
      <c r="CD20" s="85">
        <f>'Отдыхай катай| COMIS'!CD20</f>
        <v>27720</v>
      </c>
      <c r="CE20" s="85">
        <f>'Отдыхай катай| COMIS'!CE20</f>
        <v>27720</v>
      </c>
      <c r="CF20" s="85">
        <f>'Отдыхай катай| COMIS'!CF20</f>
        <v>24480</v>
      </c>
      <c r="CG20" s="85">
        <f>'Отдыхай катай| COMIS'!CG20</f>
        <v>20250</v>
      </c>
      <c r="CH20" s="85">
        <f>'Отдыхай катай| COMIS'!CH20</f>
        <v>20250</v>
      </c>
      <c r="CI20" s="85">
        <f>'Отдыхай катай| COMIS'!CI20</f>
        <v>20250</v>
      </c>
      <c r="CJ20" s="85">
        <f>'Отдыхай катай| COMIS'!CJ20</f>
        <v>20250</v>
      </c>
      <c r="CK20" s="85">
        <f>'Отдыхай катай| COMIS'!CK20</f>
        <v>20250</v>
      </c>
      <c r="CL20" s="85">
        <f>'Отдыхай катай| COMIS'!CL20</f>
        <v>20250</v>
      </c>
      <c r="CM20" s="85">
        <f>'Отдыхай катай| COMIS'!CM20</f>
        <v>20250</v>
      </c>
      <c r="CN20" s="85">
        <f>'Отдыхай катай| COMIS'!CN20</f>
        <v>20250</v>
      </c>
      <c r="CO20" s="85">
        <f>'Отдыхай катай| COMIS'!CO20</f>
        <v>20250</v>
      </c>
      <c r="CP20" s="85">
        <f>'Отдыхай катай| COMIS'!CP20</f>
        <v>19620</v>
      </c>
      <c r="CQ20" s="85">
        <f>'Отдыхай катай| COMIS'!CQ20</f>
        <v>19620</v>
      </c>
      <c r="CR20" s="85">
        <f>'Отдыхай катай| COMIS'!CR20</f>
        <v>19620</v>
      </c>
      <c r="CS20" s="85">
        <f>'Отдыхай катай| COMIS'!CS20</f>
        <v>18990</v>
      </c>
      <c r="CT20" s="85">
        <f>'Отдыхай катай| COMIS'!CT20</f>
        <v>18990</v>
      </c>
      <c r="CU20" s="85">
        <f>'Отдыхай катай| COMIS'!CU20</f>
        <v>18990</v>
      </c>
      <c r="CV20" s="85">
        <f>'Отдыхай катай| COMIS'!CV20</f>
        <v>18990</v>
      </c>
      <c r="CW20" s="85">
        <f>'Отдыхай катай| COMIS'!CW20</f>
        <v>18990</v>
      </c>
      <c r="CX20" s="85">
        <f>'Отдыхай катай| COMIS'!CX20</f>
        <v>18990</v>
      </c>
      <c r="CY20" s="85">
        <f>'Отдыхай катай| COMIS'!CY20</f>
        <v>18990</v>
      </c>
      <c r="CZ20" s="85">
        <f>'Отдыхай катай| COMIS'!CZ20</f>
        <v>18360</v>
      </c>
      <c r="DA20" s="85">
        <f>'Отдыхай катай| COMIS'!DA20</f>
        <v>18360</v>
      </c>
      <c r="DB20" s="85">
        <f>'Отдыхай катай| COMIS'!DB20</f>
        <v>18360</v>
      </c>
      <c r="DC20" s="85">
        <f>'Отдыхай катай| COMIS'!DC20</f>
        <v>17550</v>
      </c>
      <c r="DD20" s="85">
        <f>'Отдыхай катай| COMIS'!DD20</f>
        <v>17550</v>
      </c>
      <c r="DE20" s="85">
        <f>'Отдыхай катай| COMIS'!DE20</f>
        <v>17550</v>
      </c>
      <c r="DF20" s="85">
        <f>'Отдыхай катай| COMIS'!DF20</f>
        <v>17550</v>
      </c>
      <c r="DG20" s="85">
        <f>'Отдыхай катай| COMIS'!DG20</f>
        <v>17550</v>
      </c>
      <c r="DH20" s="85">
        <f>'Отдыхай катай| COMIS'!DH20</f>
        <v>17100</v>
      </c>
      <c r="DI20" s="85">
        <f>'Отдыхай катай| COMIS'!DI20</f>
        <v>17100</v>
      </c>
      <c r="DJ20" s="85">
        <f>'Отдыхай катай| COMIS'!DJ20</f>
        <v>17100</v>
      </c>
      <c r="DK20" s="85">
        <f>'Отдыхай катай| COMIS'!DK20</f>
        <v>17100</v>
      </c>
      <c r="DL20" s="85">
        <f>'Отдыхай катай| COMIS'!DL20</f>
        <v>17100</v>
      </c>
      <c r="DM20" s="85">
        <f>'Отдыхай катай| COMIS'!DM20</f>
        <v>17100</v>
      </c>
      <c r="DN20" s="85">
        <f>'Отдыхай катай| COMIS'!DN20</f>
        <v>15300</v>
      </c>
    </row>
    <row r="21" spans="1:118">
      <c r="A21" s="16" t="s">
        <v>9</v>
      </c>
      <c r="B21" s="85"/>
      <c r="C21" s="85"/>
      <c r="D21" s="85"/>
      <c r="E21" s="85"/>
      <c r="F21" s="85"/>
      <c r="G21" s="85"/>
      <c r="H21" s="85"/>
      <c r="I21" s="85"/>
      <c r="J21" s="85"/>
      <c r="K21" s="85"/>
      <c r="L21" s="85"/>
      <c r="M21" s="85"/>
      <c r="N21" s="85"/>
      <c r="O21" s="237"/>
      <c r="P21" s="237"/>
      <c r="Q21" s="237"/>
      <c r="R21" s="237"/>
      <c r="S21" s="237"/>
      <c r="T21" s="237"/>
      <c r="U21" s="237"/>
      <c r="V21" s="237"/>
      <c r="W21" s="237"/>
      <c r="X21" s="237"/>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row>
    <row r="22" spans="1:118">
      <c r="A22" s="17" t="s">
        <v>10</v>
      </c>
      <c r="B22" s="85">
        <f>'Отдыхай катай| COMIS'!B22</f>
        <v>48150</v>
      </c>
      <c r="C22" s="85">
        <f>'Отдыхай катай| COMIS'!C22</f>
        <v>48150</v>
      </c>
      <c r="D22" s="85">
        <f>'Отдыхай катай| COMIS'!D22</f>
        <v>48420</v>
      </c>
      <c r="E22" s="85">
        <f>'Отдыхай катай| COMIS'!E22</f>
        <v>48420</v>
      </c>
      <c r="F22" s="85">
        <f>'Отдыхай катай| COMIS'!F22</f>
        <v>50310</v>
      </c>
      <c r="G22" s="85">
        <f>'Отдыхай катай| COMIS'!G22</f>
        <v>50310</v>
      </c>
      <c r="H22" s="85">
        <f>'Отдыхай катай| COMIS'!H22</f>
        <v>50310</v>
      </c>
      <c r="I22" s="85">
        <f>'Отдыхай катай| COMIS'!I22</f>
        <v>51480</v>
      </c>
      <c r="J22" s="85">
        <f>'Отдыхай катай| COMIS'!J22</f>
        <v>51480</v>
      </c>
      <c r="K22" s="85">
        <f>'Отдыхай катай| COMIS'!K22</f>
        <v>52740</v>
      </c>
      <c r="L22" s="85">
        <f>'Отдыхай катай| COMIS'!L22</f>
        <v>55080</v>
      </c>
      <c r="M22" s="85">
        <f>'Отдыхай катай| COMIS'!M22</f>
        <v>53100</v>
      </c>
      <c r="N22" s="85">
        <f>'Отдыхай катай| COMIS'!N22</f>
        <v>104310</v>
      </c>
      <c r="O22" s="237">
        <f>'Отдыхай катай| COMIS'!O22</f>
        <v>108630</v>
      </c>
      <c r="P22" s="237">
        <f>'Отдыхай катай| COMIS'!P22</f>
        <v>115650</v>
      </c>
      <c r="Q22" s="237">
        <f>'Отдыхай катай| COMIS'!Q22</f>
        <v>115650</v>
      </c>
      <c r="R22" s="237">
        <f>'Отдыхай катай| COMIS'!R22</f>
        <v>114480</v>
      </c>
      <c r="S22" s="237">
        <f>'Отдыхай катай| COMIS'!S22</f>
        <v>114480</v>
      </c>
      <c r="T22" s="237">
        <f>'Отдыхай катай| COMIS'!T22</f>
        <v>117900</v>
      </c>
      <c r="U22" s="237">
        <f>'Отдыхай катай| COMIS'!U22</f>
        <v>117900</v>
      </c>
      <c r="V22" s="237">
        <f>'Отдыхай катай| COMIS'!V22</f>
        <v>116550</v>
      </c>
      <c r="W22" s="237">
        <f>'Отдыхай катай| COMIS'!W22</f>
        <v>116550</v>
      </c>
      <c r="X22" s="237">
        <f>'Отдыхай катай| COMIS'!X22</f>
        <v>113310</v>
      </c>
      <c r="Y22" s="85">
        <f>'Отдыхай катай| COMIS'!Y22</f>
        <v>79605</v>
      </c>
      <c r="Z22" s="85">
        <f>'Отдыхай катай| COMIS'!Z22</f>
        <v>74205</v>
      </c>
      <c r="AA22" s="85">
        <f>'Отдыхай катай| COMIS'!AA22</f>
        <v>73575</v>
      </c>
      <c r="AB22" s="85">
        <f>'Отдыхай катай| COMIS'!AB22</f>
        <v>73575</v>
      </c>
      <c r="AC22" s="85">
        <f>'Отдыхай катай| COMIS'!AC22</f>
        <v>73575</v>
      </c>
      <c r="AD22" s="85">
        <f>'Отдыхай катай| COMIS'!AD22</f>
        <v>72945</v>
      </c>
      <c r="AE22" s="85">
        <f>'Отдыхай катай| COMIS'!AE22</f>
        <v>72945</v>
      </c>
      <c r="AF22" s="85">
        <f>'Отдыхай катай| COMIS'!AF22</f>
        <v>70605</v>
      </c>
      <c r="AG22" s="85">
        <f>'Отдыхай катай| COMIS'!AG22</f>
        <v>70605</v>
      </c>
      <c r="AH22" s="85">
        <f>'Отдыхай катай| COMIS'!AH22</f>
        <v>70605</v>
      </c>
      <c r="AI22" s="85">
        <f>'Отдыхай катай| COMIS'!AI22</f>
        <v>70605</v>
      </c>
      <c r="AJ22" s="85">
        <f>'Отдыхай катай| COMIS'!AJ22</f>
        <v>73125</v>
      </c>
      <c r="AK22" s="85">
        <f>'Отдыхай катай| COMIS'!AK22</f>
        <v>73125</v>
      </c>
      <c r="AL22" s="85">
        <f>'Отдыхай катай| COMIS'!AL22</f>
        <v>75555</v>
      </c>
      <c r="AM22" s="85">
        <f>'Отдыхай катай| COMIS'!AM22</f>
        <v>75555</v>
      </c>
      <c r="AN22" s="85">
        <f>'Отдыхай катай| COMIS'!AN22</f>
        <v>78255</v>
      </c>
      <c r="AO22" s="85">
        <f>'Отдыхай катай| COMIS'!AO22</f>
        <v>78255</v>
      </c>
      <c r="AP22" s="85">
        <f>'Отдыхай катай| COMIS'!AP22</f>
        <v>75555</v>
      </c>
      <c r="AQ22" s="85">
        <f>'Отдыхай катай| COMIS'!AQ22</f>
        <v>75555</v>
      </c>
      <c r="AR22" s="85">
        <f>'Отдыхай катай| COMIS'!AR22</f>
        <v>76905</v>
      </c>
      <c r="AS22" s="85">
        <f>'Отдыхай катай| COMIS'!AS22</f>
        <v>76905</v>
      </c>
      <c r="AT22" s="85">
        <f>'Отдыхай катай| COMIS'!AT22</f>
        <v>76905</v>
      </c>
      <c r="AU22" s="85">
        <f>'Отдыхай катай| COMIS'!AU22</f>
        <v>76905</v>
      </c>
      <c r="AV22" s="85">
        <f>'Отдыхай катай| COMIS'!AV22</f>
        <v>76905</v>
      </c>
      <c r="AW22" s="85">
        <f>'Отдыхай катай| COMIS'!AW22</f>
        <v>76905</v>
      </c>
      <c r="AX22" s="85">
        <f>'Отдыхай катай| COMIS'!AX22</f>
        <v>78255</v>
      </c>
      <c r="AY22" s="85">
        <f>'Отдыхай катай| COMIS'!AY22</f>
        <v>78255</v>
      </c>
      <c r="AZ22" s="85">
        <f>'Отдыхай катай| COMIS'!AZ22</f>
        <v>78255</v>
      </c>
      <c r="BA22" s="85">
        <f>'Отдыхай катай| COMIS'!BA22</f>
        <v>75555</v>
      </c>
      <c r="BB22" s="85">
        <f>'Отдыхай катай| COMIS'!BB22</f>
        <v>75555</v>
      </c>
      <c r="BC22" s="85">
        <f>'Отдыхай катай| COMIS'!BC22</f>
        <v>75555</v>
      </c>
      <c r="BD22" s="85">
        <f>'Отдыхай катай| COMIS'!BD22</f>
        <v>75555</v>
      </c>
      <c r="BE22" s="85">
        <f>'Отдыхай катай| COMIS'!BE22</f>
        <v>75555</v>
      </c>
      <c r="BF22" s="85">
        <f>'Отдыхай катай| COMIS'!BF22</f>
        <v>76905</v>
      </c>
      <c r="BG22" s="85">
        <f>'Отдыхай катай| COMIS'!BG22</f>
        <v>76905</v>
      </c>
      <c r="BH22" s="85">
        <f>'Отдыхай катай| COMIS'!BH22</f>
        <v>76905</v>
      </c>
      <c r="BI22" s="85">
        <f>'Отдыхай катай| COMIS'!BI22</f>
        <v>79605</v>
      </c>
      <c r="BJ22" s="85">
        <f>'Отдыхай катай| COMIS'!BJ22</f>
        <v>79605</v>
      </c>
      <c r="BK22" s="85">
        <f>'Отдыхай катай| COMIS'!BK22</f>
        <v>79605</v>
      </c>
      <c r="BL22" s="85">
        <f>'Отдыхай катай| COMIS'!BL22</f>
        <v>79605</v>
      </c>
      <c r="BM22" s="85">
        <f>'Отдыхай катай| COMIS'!BM22</f>
        <v>79605</v>
      </c>
      <c r="BN22" s="85">
        <f>'Отдыхай катай| COMIS'!BN22</f>
        <v>79605</v>
      </c>
      <c r="BO22" s="85">
        <f>'Отдыхай катай| COMIS'!BO22</f>
        <v>81765</v>
      </c>
      <c r="BP22" s="85">
        <f>'Отдыхай катай| COMIS'!BP22</f>
        <v>81765</v>
      </c>
      <c r="BQ22" s="85">
        <f>'Отдыхай катай| COMIS'!BQ22</f>
        <v>85275</v>
      </c>
      <c r="BR22" s="85">
        <f>'Отдыхай катай| COMIS'!BR22</f>
        <v>87525</v>
      </c>
      <c r="BS22" s="85">
        <f>'Отдыхай катай| COMIS'!BS22</f>
        <v>87525</v>
      </c>
      <c r="BT22" s="85">
        <f>'Отдыхай катай| COMIS'!BT22</f>
        <v>87525</v>
      </c>
      <c r="BU22" s="85">
        <f>'Отдыхай катай| COMIS'!BU22</f>
        <v>87525</v>
      </c>
      <c r="BV22" s="85">
        <f>'Отдыхай катай| COMIS'!BV22</f>
        <v>87525</v>
      </c>
      <c r="BW22" s="85">
        <f>'Отдыхай катай| COMIS'!BW22</f>
        <v>79605</v>
      </c>
      <c r="BX22" s="85">
        <f>'Отдыхай катай| COMIS'!BX22</f>
        <v>75555</v>
      </c>
      <c r="BY22" s="85">
        <f>'Отдыхай катай| COMIS'!BY22</f>
        <v>75555</v>
      </c>
      <c r="BZ22" s="85">
        <f>'Отдыхай катай| COMIS'!BZ22</f>
        <v>74205</v>
      </c>
      <c r="CA22" s="85">
        <f>'Отдыхай катай| COMIS'!CA22</f>
        <v>74205</v>
      </c>
      <c r="CB22" s="85">
        <f>'Отдыхай катай| COMIS'!CB22</f>
        <v>74205</v>
      </c>
      <c r="CC22" s="85">
        <f>'Отдыхай катай| COMIS'!CC22</f>
        <v>75555</v>
      </c>
      <c r="CD22" s="85">
        <f>'Отдыхай катай| COMIS'!CD22</f>
        <v>75555</v>
      </c>
      <c r="CE22" s="85">
        <f>'Отдыхай катай| COMIS'!CE22</f>
        <v>75555</v>
      </c>
      <c r="CF22" s="85">
        <f>'Отдыхай катай| COMIS'!CF22</f>
        <v>72315</v>
      </c>
      <c r="CG22" s="85">
        <f>'Отдыхай катай| COMIS'!CG22</f>
        <v>60435</v>
      </c>
      <c r="CH22" s="85">
        <f>'Отдыхай катай| COMIS'!CH22</f>
        <v>60435</v>
      </c>
      <c r="CI22" s="85">
        <f>'Отдыхай катай| COMIS'!CI22</f>
        <v>60435</v>
      </c>
      <c r="CJ22" s="85">
        <f>'Отдыхай катай| COMIS'!CJ22</f>
        <v>60435</v>
      </c>
      <c r="CK22" s="85">
        <f>'Отдыхай катай| COMIS'!CK22</f>
        <v>60435</v>
      </c>
      <c r="CL22" s="85">
        <f>'Отдыхай катай| COMIS'!CL22</f>
        <v>60435</v>
      </c>
      <c r="CM22" s="85">
        <f>'Отдыхай катай| COMIS'!CM22</f>
        <v>60435</v>
      </c>
      <c r="CN22" s="85">
        <f>'Отдыхай катай| COMIS'!CN22</f>
        <v>60435</v>
      </c>
      <c r="CO22" s="85">
        <f>'Отдыхай катай| COMIS'!CO22</f>
        <v>60435</v>
      </c>
      <c r="CP22" s="85">
        <f>'Отдыхай катай| COMIS'!CP22</f>
        <v>59805</v>
      </c>
      <c r="CQ22" s="85">
        <f>'Отдыхай катай| COMIS'!CQ22</f>
        <v>59805</v>
      </c>
      <c r="CR22" s="85">
        <f>'Отдыхай катай| COMIS'!CR22</f>
        <v>59805</v>
      </c>
      <c r="CS22" s="85">
        <f>'Отдыхай катай| COMIS'!CS22</f>
        <v>59175</v>
      </c>
      <c r="CT22" s="85">
        <f>'Отдыхай катай| COMIS'!CT22</f>
        <v>59175</v>
      </c>
      <c r="CU22" s="85">
        <f>'Отдыхай катай| COMIS'!CU22</f>
        <v>59175</v>
      </c>
      <c r="CV22" s="85">
        <f>'Отдыхай катай| COMIS'!CV22</f>
        <v>59175</v>
      </c>
      <c r="CW22" s="85">
        <f>'Отдыхай катай| COMIS'!CW22</f>
        <v>59175</v>
      </c>
      <c r="CX22" s="85">
        <f>'Отдыхай катай| COMIS'!CX22</f>
        <v>59175</v>
      </c>
      <c r="CY22" s="85">
        <f>'Отдыхай катай| COMIS'!CY22</f>
        <v>59175</v>
      </c>
      <c r="CZ22" s="85">
        <f>'Отдыхай катай| COMIS'!CZ22</f>
        <v>58545</v>
      </c>
      <c r="DA22" s="85">
        <f>'Отдыхай катай| COMIS'!DA22</f>
        <v>58545</v>
      </c>
      <c r="DB22" s="85">
        <f>'Отдыхай катай| COMIS'!DB22</f>
        <v>58545</v>
      </c>
      <c r="DC22" s="85">
        <f>'Отдыхай катай| COMIS'!DC22</f>
        <v>53415</v>
      </c>
      <c r="DD22" s="85">
        <f>'Отдыхай катай| COMIS'!DD22</f>
        <v>53415</v>
      </c>
      <c r="DE22" s="85">
        <f>'Отдыхай катай| COMIS'!DE22</f>
        <v>53415</v>
      </c>
      <c r="DF22" s="85">
        <f>'Отдыхай катай| COMIS'!DF22</f>
        <v>53415</v>
      </c>
      <c r="DG22" s="85">
        <f>'Отдыхай катай| COMIS'!DG22</f>
        <v>53415</v>
      </c>
      <c r="DH22" s="85">
        <f>'Отдыхай катай| COMIS'!DH22</f>
        <v>52965</v>
      </c>
      <c r="DI22" s="85">
        <f>'Отдыхай катай| COMIS'!DI22</f>
        <v>52965</v>
      </c>
      <c r="DJ22" s="85">
        <f>'Отдыхай катай| COMIS'!DJ22</f>
        <v>52965</v>
      </c>
      <c r="DK22" s="85">
        <f>'Отдыхай катай| COMIS'!DK22</f>
        <v>52965</v>
      </c>
      <c r="DL22" s="85">
        <f>'Отдыхай катай| COMIS'!DL22</f>
        <v>52965</v>
      </c>
      <c r="DM22" s="85">
        <f>'Отдыхай катай| COMIS'!DM22</f>
        <v>52965</v>
      </c>
      <c r="DN22" s="85">
        <f>'Отдыхай катай| COMIS'!DN22</f>
        <v>51165</v>
      </c>
    </row>
    <row r="23" spans="1:118">
      <c r="A23" s="68"/>
      <c r="D23" s="61"/>
      <c r="E23" s="61"/>
      <c r="F23" s="61"/>
      <c r="G23" s="61"/>
      <c r="H23" s="61"/>
      <c r="I23" s="61"/>
      <c r="J23" s="61"/>
    </row>
    <row r="24" spans="1:118">
      <c r="A24" s="242" t="s">
        <v>41</v>
      </c>
      <c r="D24" s="61"/>
      <c r="E24" s="61"/>
      <c r="F24" s="61"/>
      <c r="G24" s="61"/>
      <c r="H24" s="61"/>
      <c r="I24" s="61"/>
      <c r="J24" s="61"/>
    </row>
    <row r="25" spans="1:118">
      <c r="A25" s="243"/>
      <c r="B25" s="84">
        <f t="shared" ref="B25:BI25" si="0">B4</f>
        <v>46008</v>
      </c>
      <c r="C25" s="84">
        <f t="shared" si="0"/>
        <v>46009</v>
      </c>
      <c r="D25" s="84">
        <f t="shared" si="0"/>
        <v>46010</v>
      </c>
      <c r="E25" s="84">
        <f t="shared" si="0"/>
        <v>46011</v>
      </c>
      <c r="F25" s="84">
        <f t="shared" si="0"/>
        <v>46012</v>
      </c>
      <c r="G25" s="84">
        <f t="shared" si="0"/>
        <v>46013</v>
      </c>
      <c r="H25" s="84">
        <f t="shared" si="0"/>
        <v>46014</v>
      </c>
      <c r="I25" s="84">
        <f t="shared" si="0"/>
        <v>46015</v>
      </c>
      <c r="J25" s="84">
        <f t="shared" si="0"/>
        <v>46016</v>
      </c>
      <c r="K25" s="84">
        <f t="shared" si="0"/>
        <v>46017</v>
      </c>
      <c r="L25" s="84">
        <f t="shared" si="0"/>
        <v>46018</v>
      </c>
      <c r="M25" s="84">
        <f t="shared" si="0"/>
        <v>46019</v>
      </c>
      <c r="N25" s="84">
        <f t="shared" si="0"/>
        <v>46020</v>
      </c>
      <c r="O25" s="57">
        <f t="shared" si="0"/>
        <v>46021</v>
      </c>
      <c r="P25" s="57">
        <f t="shared" si="0"/>
        <v>46022</v>
      </c>
      <c r="Q25" s="57">
        <f t="shared" si="0"/>
        <v>46023</v>
      </c>
      <c r="R25" s="57">
        <f t="shared" si="0"/>
        <v>46024</v>
      </c>
      <c r="S25" s="57">
        <f t="shared" si="0"/>
        <v>46025</v>
      </c>
      <c r="T25" s="57">
        <f t="shared" si="0"/>
        <v>46026</v>
      </c>
      <c r="U25" s="57">
        <f t="shared" si="0"/>
        <v>46027</v>
      </c>
      <c r="V25" s="57">
        <f t="shared" si="0"/>
        <v>46028</v>
      </c>
      <c r="W25" s="57">
        <f t="shared" si="0"/>
        <v>46029</v>
      </c>
      <c r="X25" s="57">
        <f t="shared" si="0"/>
        <v>46030</v>
      </c>
      <c r="Y25" s="84">
        <f t="shared" si="0"/>
        <v>46031</v>
      </c>
      <c r="Z25" s="84">
        <f t="shared" si="0"/>
        <v>46032</v>
      </c>
      <c r="AA25" s="84">
        <f t="shared" si="0"/>
        <v>46033</v>
      </c>
      <c r="AB25" s="84">
        <f t="shared" si="0"/>
        <v>46034</v>
      </c>
      <c r="AC25" s="84">
        <f t="shared" si="0"/>
        <v>46035</v>
      </c>
      <c r="AD25" s="84">
        <f t="shared" si="0"/>
        <v>46036</v>
      </c>
      <c r="AE25" s="84">
        <f t="shared" si="0"/>
        <v>46037</v>
      </c>
      <c r="AF25" s="84">
        <f t="shared" si="0"/>
        <v>46038</v>
      </c>
      <c r="AG25" s="84">
        <f t="shared" si="0"/>
        <v>46039</v>
      </c>
      <c r="AH25" s="84">
        <f t="shared" si="0"/>
        <v>46040</v>
      </c>
      <c r="AI25" s="84">
        <f t="shared" si="0"/>
        <v>46041</v>
      </c>
      <c r="AJ25" s="84">
        <f t="shared" si="0"/>
        <v>46042</v>
      </c>
      <c r="AK25" s="84">
        <f t="shared" si="0"/>
        <v>46043</v>
      </c>
      <c r="AL25" s="84">
        <f t="shared" si="0"/>
        <v>46044</v>
      </c>
      <c r="AM25" s="84">
        <f t="shared" si="0"/>
        <v>46045</v>
      </c>
      <c r="AN25" s="84">
        <f t="shared" si="0"/>
        <v>46046</v>
      </c>
      <c r="AO25" s="84">
        <f t="shared" si="0"/>
        <v>46047</v>
      </c>
      <c r="AP25" s="84">
        <f t="shared" si="0"/>
        <v>46048</v>
      </c>
      <c r="AQ25" s="84">
        <f t="shared" si="0"/>
        <v>46049</v>
      </c>
      <c r="AR25" s="84">
        <f t="shared" si="0"/>
        <v>46050</v>
      </c>
      <c r="AS25" s="84">
        <f t="shared" si="0"/>
        <v>46051</v>
      </c>
      <c r="AT25" s="84">
        <f t="shared" si="0"/>
        <v>46052</v>
      </c>
      <c r="AU25" s="84">
        <f t="shared" si="0"/>
        <v>46053</v>
      </c>
      <c r="AV25" s="84">
        <f t="shared" si="0"/>
        <v>46054</v>
      </c>
      <c r="AW25" s="84">
        <f t="shared" si="0"/>
        <v>46055</v>
      </c>
      <c r="AX25" s="84">
        <f t="shared" si="0"/>
        <v>46056</v>
      </c>
      <c r="AY25" s="84">
        <f t="shared" si="0"/>
        <v>46057</v>
      </c>
      <c r="AZ25" s="84">
        <f t="shared" si="0"/>
        <v>46058</v>
      </c>
      <c r="BA25" s="84">
        <f t="shared" si="0"/>
        <v>46059</v>
      </c>
      <c r="BB25" s="84">
        <f t="shared" si="0"/>
        <v>46060</v>
      </c>
      <c r="BC25" s="84">
        <f t="shared" si="0"/>
        <v>46061</v>
      </c>
      <c r="BD25" s="84">
        <f t="shared" si="0"/>
        <v>46062</v>
      </c>
      <c r="BE25" s="84">
        <f t="shared" si="0"/>
        <v>46063</v>
      </c>
      <c r="BF25" s="84">
        <f t="shared" si="0"/>
        <v>46064</v>
      </c>
      <c r="BG25" s="84">
        <f t="shared" si="0"/>
        <v>46065</v>
      </c>
      <c r="BH25" s="84">
        <f t="shared" si="0"/>
        <v>46066</v>
      </c>
      <c r="BI25" s="84">
        <f t="shared" si="0"/>
        <v>46067</v>
      </c>
      <c r="BJ25" s="84">
        <f t="shared" ref="BJ25:DN25" si="1">BJ4</f>
        <v>46068</v>
      </c>
      <c r="BK25" s="84">
        <f t="shared" si="1"/>
        <v>46069</v>
      </c>
      <c r="BL25" s="84">
        <f t="shared" si="1"/>
        <v>46070</v>
      </c>
      <c r="BM25" s="84">
        <f t="shared" si="1"/>
        <v>46071</v>
      </c>
      <c r="BN25" s="84">
        <f t="shared" si="1"/>
        <v>46072</v>
      </c>
      <c r="BO25" s="84">
        <f t="shared" si="1"/>
        <v>46073</v>
      </c>
      <c r="BP25" s="84">
        <f t="shared" si="1"/>
        <v>46074</v>
      </c>
      <c r="BQ25" s="84">
        <f t="shared" si="1"/>
        <v>46075</v>
      </c>
      <c r="BR25" s="84">
        <f t="shared" si="1"/>
        <v>46076</v>
      </c>
      <c r="BS25" s="84">
        <f t="shared" si="1"/>
        <v>46077</v>
      </c>
      <c r="BT25" s="84">
        <f t="shared" si="1"/>
        <v>46078</v>
      </c>
      <c r="BU25" s="84">
        <f t="shared" si="1"/>
        <v>46079</v>
      </c>
      <c r="BV25" s="84">
        <f t="shared" si="1"/>
        <v>46080</v>
      </c>
      <c r="BW25" s="84">
        <f t="shared" si="1"/>
        <v>46081</v>
      </c>
      <c r="BX25" s="84">
        <f t="shared" si="1"/>
        <v>46082</v>
      </c>
      <c r="BY25" s="84">
        <f t="shared" si="1"/>
        <v>46083</v>
      </c>
      <c r="BZ25" s="84">
        <f t="shared" si="1"/>
        <v>46084</v>
      </c>
      <c r="CA25" s="84">
        <f t="shared" si="1"/>
        <v>46085</v>
      </c>
      <c r="CB25" s="84">
        <f t="shared" si="1"/>
        <v>46086</v>
      </c>
      <c r="CC25" s="84">
        <f t="shared" si="1"/>
        <v>46087</v>
      </c>
      <c r="CD25" s="84">
        <f t="shared" si="1"/>
        <v>46088</v>
      </c>
      <c r="CE25" s="84">
        <f t="shared" si="1"/>
        <v>46089</v>
      </c>
      <c r="CF25" s="84">
        <f t="shared" si="1"/>
        <v>46090</v>
      </c>
      <c r="CG25" s="84">
        <f t="shared" si="1"/>
        <v>46091</v>
      </c>
      <c r="CH25" s="84">
        <f t="shared" si="1"/>
        <v>46092</v>
      </c>
      <c r="CI25" s="84">
        <f t="shared" si="1"/>
        <v>46093</v>
      </c>
      <c r="CJ25" s="84">
        <f t="shared" si="1"/>
        <v>46094</v>
      </c>
      <c r="CK25" s="84">
        <f t="shared" si="1"/>
        <v>46095</v>
      </c>
      <c r="CL25" s="84">
        <f t="shared" si="1"/>
        <v>46096</v>
      </c>
      <c r="CM25" s="84">
        <f t="shared" si="1"/>
        <v>46097</v>
      </c>
      <c r="CN25" s="84">
        <f t="shared" si="1"/>
        <v>46098</v>
      </c>
      <c r="CO25" s="84">
        <f t="shared" si="1"/>
        <v>46099</v>
      </c>
      <c r="CP25" s="84">
        <f t="shared" si="1"/>
        <v>46100</v>
      </c>
      <c r="CQ25" s="84">
        <f t="shared" si="1"/>
        <v>46101</v>
      </c>
      <c r="CR25" s="84">
        <f t="shared" si="1"/>
        <v>46102</v>
      </c>
      <c r="CS25" s="84">
        <f t="shared" si="1"/>
        <v>46103</v>
      </c>
      <c r="CT25" s="84">
        <f t="shared" si="1"/>
        <v>46104</v>
      </c>
      <c r="CU25" s="84">
        <f t="shared" si="1"/>
        <v>46105</v>
      </c>
      <c r="CV25" s="84">
        <f t="shared" si="1"/>
        <v>46106</v>
      </c>
      <c r="CW25" s="84">
        <f t="shared" si="1"/>
        <v>46107</v>
      </c>
      <c r="CX25" s="84">
        <f t="shared" si="1"/>
        <v>46108</v>
      </c>
      <c r="CY25" s="84">
        <f t="shared" si="1"/>
        <v>46109</v>
      </c>
      <c r="CZ25" s="84">
        <f t="shared" si="1"/>
        <v>46110</v>
      </c>
      <c r="DA25" s="84">
        <f t="shared" si="1"/>
        <v>46111</v>
      </c>
      <c r="DB25" s="84">
        <f t="shared" si="1"/>
        <v>46112</v>
      </c>
      <c r="DC25" s="84">
        <f t="shared" si="1"/>
        <v>46113</v>
      </c>
      <c r="DD25" s="84">
        <f t="shared" si="1"/>
        <v>46114</v>
      </c>
      <c r="DE25" s="84">
        <f t="shared" si="1"/>
        <v>46115</v>
      </c>
      <c r="DF25" s="84">
        <f t="shared" si="1"/>
        <v>46116</v>
      </c>
      <c r="DG25" s="84">
        <f t="shared" si="1"/>
        <v>46117</v>
      </c>
      <c r="DH25" s="84">
        <f t="shared" si="1"/>
        <v>46118</v>
      </c>
      <c r="DI25" s="84">
        <f t="shared" si="1"/>
        <v>46119</v>
      </c>
      <c r="DJ25" s="84">
        <f t="shared" si="1"/>
        <v>46120</v>
      </c>
      <c r="DK25" s="84">
        <f t="shared" si="1"/>
        <v>46121</v>
      </c>
      <c r="DL25" s="84">
        <f t="shared" si="1"/>
        <v>46122</v>
      </c>
      <c r="DM25" s="84">
        <f t="shared" si="1"/>
        <v>46123</v>
      </c>
      <c r="DN25" s="84">
        <f t="shared" si="1"/>
        <v>46124</v>
      </c>
    </row>
    <row r="26" spans="1:118" s="83" customFormat="1" ht="34.5" customHeight="1">
      <c r="A26" s="7" t="s">
        <v>3</v>
      </c>
      <c r="B26" s="84">
        <f t="shared" ref="B26:BI26" si="2">B5</f>
        <v>46008</v>
      </c>
      <c r="C26" s="84">
        <f t="shared" si="2"/>
        <v>46009</v>
      </c>
      <c r="D26" s="84">
        <f t="shared" si="2"/>
        <v>46010</v>
      </c>
      <c r="E26" s="84">
        <f t="shared" si="2"/>
        <v>46011</v>
      </c>
      <c r="F26" s="84">
        <f t="shared" si="2"/>
        <v>46012</v>
      </c>
      <c r="G26" s="84">
        <f t="shared" si="2"/>
        <v>46013</v>
      </c>
      <c r="H26" s="84">
        <f t="shared" si="2"/>
        <v>46014</v>
      </c>
      <c r="I26" s="84">
        <f t="shared" si="2"/>
        <v>46015</v>
      </c>
      <c r="J26" s="84">
        <f t="shared" si="2"/>
        <v>46016</v>
      </c>
      <c r="K26" s="84">
        <f t="shared" si="2"/>
        <v>46017</v>
      </c>
      <c r="L26" s="84">
        <f t="shared" si="2"/>
        <v>46018</v>
      </c>
      <c r="M26" s="84">
        <f t="shared" si="2"/>
        <v>46019</v>
      </c>
      <c r="N26" s="84">
        <f t="shared" si="2"/>
        <v>46020</v>
      </c>
      <c r="O26" s="57">
        <f t="shared" si="2"/>
        <v>46021</v>
      </c>
      <c r="P26" s="57">
        <f t="shared" si="2"/>
        <v>46022</v>
      </c>
      <c r="Q26" s="57">
        <f t="shared" si="2"/>
        <v>46023</v>
      </c>
      <c r="R26" s="57">
        <f t="shared" si="2"/>
        <v>46024</v>
      </c>
      <c r="S26" s="57">
        <f t="shared" si="2"/>
        <v>46025</v>
      </c>
      <c r="T26" s="57">
        <f t="shared" si="2"/>
        <v>46026</v>
      </c>
      <c r="U26" s="57">
        <f t="shared" si="2"/>
        <v>46027</v>
      </c>
      <c r="V26" s="57">
        <f t="shared" si="2"/>
        <v>46028</v>
      </c>
      <c r="W26" s="57">
        <f t="shared" si="2"/>
        <v>46029</v>
      </c>
      <c r="X26" s="57">
        <f t="shared" si="2"/>
        <v>46030</v>
      </c>
      <c r="Y26" s="84">
        <f t="shared" si="2"/>
        <v>46031</v>
      </c>
      <c r="Z26" s="84">
        <f t="shared" si="2"/>
        <v>46032</v>
      </c>
      <c r="AA26" s="84">
        <f t="shared" si="2"/>
        <v>46033</v>
      </c>
      <c r="AB26" s="84">
        <f t="shared" si="2"/>
        <v>46034</v>
      </c>
      <c r="AC26" s="84">
        <f t="shared" si="2"/>
        <v>46035</v>
      </c>
      <c r="AD26" s="84">
        <f t="shared" si="2"/>
        <v>46036</v>
      </c>
      <c r="AE26" s="84">
        <f t="shared" si="2"/>
        <v>46037</v>
      </c>
      <c r="AF26" s="84">
        <f t="shared" si="2"/>
        <v>46038</v>
      </c>
      <c r="AG26" s="84">
        <f t="shared" si="2"/>
        <v>46039</v>
      </c>
      <c r="AH26" s="84">
        <f t="shared" si="2"/>
        <v>46040</v>
      </c>
      <c r="AI26" s="84">
        <f t="shared" si="2"/>
        <v>46041</v>
      </c>
      <c r="AJ26" s="84">
        <f t="shared" si="2"/>
        <v>46042</v>
      </c>
      <c r="AK26" s="84">
        <f t="shared" si="2"/>
        <v>46043</v>
      </c>
      <c r="AL26" s="84">
        <f t="shared" si="2"/>
        <v>46044</v>
      </c>
      <c r="AM26" s="84">
        <f t="shared" si="2"/>
        <v>46045</v>
      </c>
      <c r="AN26" s="84">
        <f t="shared" si="2"/>
        <v>46046</v>
      </c>
      <c r="AO26" s="84">
        <f t="shared" si="2"/>
        <v>46047</v>
      </c>
      <c r="AP26" s="84">
        <f t="shared" si="2"/>
        <v>46048</v>
      </c>
      <c r="AQ26" s="84">
        <f t="shared" si="2"/>
        <v>46049</v>
      </c>
      <c r="AR26" s="84">
        <f t="shared" si="2"/>
        <v>46050</v>
      </c>
      <c r="AS26" s="84">
        <f t="shared" si="2"/>
        <v>46051</v>
      </c>
      <c r="AT26" s="84">
        <f t="shared" si="2"/>
        <v>46052</v>
      </c>
      <c r="AU26" s="84">
        <f t="shared" si="2"/>
        <v>46053</v>
      </c>
      <c r="AV26" s="84">
        <f t="shared" si="2"/>
        <v>46054</v>
      </c>
      <c r="AW26" s="84">
        <f t="shared" si="2"/>
        <v>46055</v>
      </c>
      <c r="AX26" s="84">
        <f t="shared" si="2"/>
        <v>46056</v>
      </c>
      <c r="AY26" s="84">
        <f t="shared" si="2"/>
        <v>46057</v>
      </c>
      <c r="AZ26" s="84">
        <f t="shared" si="2"/>
        <v>46058</v>
      </c>
      <c r="BA26" s="84">
        <f t="shared" si="2"/>
        <v>46059</v>
      </c>
      <c r="BB26" s="84">
        <f t="shared" si="2"/>
        <v>46060</v>
      </c>
      <c r="BC26" s="84">
        <f t="shared" si="2"/>
        <v>46061</v>
      </c>
      <c r="BD26" s="84">
        <f t="shared" si="2"/>
        <v>46062</v>
      </c>
      <c r="BE26" s="84">
        <f t="shared" si="2"/>
        <v>46063</v>
      </c>
      <c r="BF26" s="84">
        <f t="shared" si="2"/>
        <v>46064</v>
      </c>
      <c r="BG26" s="84">
        <f t="shared" si="2"/>
        <v>46065</v>
      </c>
      <c r="BH26" s="84">
        <f t="shared" si="2"/>
        <v>46066</v>
      </c>
      <c r="BI26" s="84">
        <f t="shared" si="2"/>
        <v>46067</v>
      </c>
      <c r="BJ26" s="84">
        <f t="shared" ref="BJ26:DN26" si="3">BJ5</f>
        <v>46068</v>
      </c>
      <c r="BK26" s="84">
        <f t="shared" si="3"/>
        <v>46069</v>
      </c>
      <c r="BL26" s="84">
        <f t="shared" si="3"/>
        <v>46070</v>
      </c>
      <c r="BM26" s="84">
        <f t="shared" si="3"/>
        <v>46071</v>
      </c>
      <c r="BN26" s="84">
        <f t="shared" si="3"/>
        <v>46072</v>
      </c>
      <c r="BO26" s="84">
        <f t="shared" si="3"/>
        <v>46073</v>
      </c>
      <c r="BP26" s="84">
        <f t="shared" si="3"/>
        <v>46074</v>
      </c>
      <c r="BQ26" s="84">
        <f t="shared" si="3"/>
        <v>46075</v>
      </c>
      <c r="BR26" s="84">
        <f t="shared" si="3"/>
        <v>46076</v>
      </c>
      <c r="BS26" s="84">
        <f t="shared" si="3"/>
        <v>46077</v>
      </c>
      <c r="BT26" s="84">
        <f t="shared" si="3"/>
        <v>46078</v>
      </c>
      <c r="BU26" s="84">
        <f t="shared" si="3"/>
        <v>46079</v>
      </c>
      <c r="BV26" s="84">
        <f t="shared" si="3"/>
        <v>46080</v>
      </c>
      <c r="BW26" s="84">
        <f t="shared" si="3"/>
        <v>46081</v>
      </c>
      <c r="BX26" s="84">
        <f t="shared" si="3"/>
        <v>46082</v>
      </c>
      <c r="BY26" s="84">
        <f t="shared" si="3"/>
        <v>46083</v>
      </c>
      <c r="BZ26" s="84">
        <f t="shared" si="3"/>
        <v>46084</v>
      </c>
      <c r="CA26" s="84">
        <f t="shared" si="3"/>
        <v>46085</v>
      </c>
      <c r="CB26" s="84">
        <f t="shared" si="3"/>
        <v>46086</v>
      </c>
      <c r="CC26" s="84">
        <f t="shared" si="3"/>
        <v>46087</v>
      </c>
      <c r="CD26" s="84">
        <f t="shared" si="3"/>
        <v>46088</v>
      </c>
      <c r="CE26" s="84">
        <f t="shared" si="3"/>
        <v>46089</v>
      </c>
      <c r="CF26" s="84">
        <f t="shared" si="3"/>
        <v>46090</v>
      </c>
      <c r="CG26" s="84">
        <f t="shared" si="3"/>
        <v>46091</v>
      </c>
      <c r="CH26" s="84">
        <f t="shared" si="3"/>
        <v>46092</v>
      </c>
      <c r="CI26" s="84">
        <f t="shared" si="3"/>
        <v>46093</v>
      </c>
      <c r="CJ26" s="84">
        <f t="shared" si="3"/>
        <v>46094</v>
      </c>
      <c r="CK26" s="84">
        <f t="shared" si="3"/>
        <v>46095</v>
      </c>
      <c r="CL26" s="84">
        <f t="shared" si="3"/>
        <v>46096</v>
      </c>
      <c r="CM26" s="84">
        <f t="shared" si="3"/>
        <v>46097</v>
      </c>
      <c r="CN26" s="84">
        <f t="shared" si="3"/>
        <v>46098</v>
      </c>
      <c r="CO26" s="84">
        <f t="shared" si="3"/>
        <v>46099</v>
      </c>
      <c r="CP26" s="84">
        <f t="shared" si="3"/>
        <v>46100</v>
      </c>
      <c r="CQ26" s="84">
        <f t="shared" si="3"/>
        <v>46101</v>
      </c>
      <c r="CR26" s="84">
        <f t="shared" si="3"/>
        <v>46102</v>
      </c>
      <c r="CS26" s="84">
        <f t="shared" si="3"/>
        <v>46103</v>
      </c>
      <c r="CT26" s="84">
        <f t="shared" si="3"/>
        <v>46104</v>
      </c>
      <c r="CU26" s="84">
        <f t="shared" si="3"/>
        <v>46105</v>
      </c>
      <c r="CV26" s="84">
        <f t="shared" si="3"/>
        <v>46106</v>
      </c>
      <c r="CW26" s="84">
        <f t="shared" si="3"/>
        <v>46107</v>
      </c>
      <c r="CX26" s="84">
        <f t="shared" si="3"/>
        <v>46108</v>
      </c>
      <c r="CY26" s="84">
        <f t="shared" si="3"/>
        <v>46109</v>
      </c>
      <c r="CZ26" s="84">
        <f t="shared" si="3"/>
        <v>46110</v>
      </c>
      <c r="DA26" s="84">
        <f t="shared" si="3"/>
        <v>46111</v>
      </c>
      <c r="DB26" s="84">
        <f t="shared" si="3"/>
        <v>46112</v>
      </c>
      <c r="DC26" s="84">
        <f t="shared" si="3"/>
        <v>46113</v>
      </c>
      <c r="DD26" s="84">
        <f t="shared" si="3"/>
        <v>46114</v>
      </c>
      <c r="DE26" s="84">
        <f t="shared" si="3"/>
        <v>46115</v>
      </c>
      <c r="DF26" s="84">
        <f t="shared" si="3"/>
        <v>46116</v>
      </c>
      <c r="DG26" s="84">
        <f t="shared" si="3"/>
        <v>46117</v>
      </c>
      <c r="DH26" s="84">
        <f t="shared" si="3"/>
        <v>46118</v>
      </c>
      <c r="DI26" s="84">
        <f t="shared" si="3"/>
        <v>46119</v>
      </c>
      <c r="DJ26" s="84">
        <f t="shared" si="3"/>
        <v>46120</v>
      </c>
      <c r="DK26" s="84">
        <f t="shared" si="3"/>
        <v>46121</v>
      </c>
      <c r="DL26" s="84">
        <f t="shared" si="3"/>
        <v>46122</v>
      </c>
      <c r="DM26" s="84">
        <f t="shared" si="3"/>
        <v>46123</v>
      </c>
      <c r="DN26" s="84">
        <f t="shared" si="3"/>
        <v>46124</v>
      </c>
    </row>
    <row r="27" spans="1:118">
      <c r="A27" s="64" t="s">
        <v>4</v>
      </c>
      <c r="D27" s="61"/>
      <c r="E27" s="61"/>
      <c r="F27" s="61"/>
      <c r="G27" s="61"/>
      <c r="H27" s="61"/>
      <c r="I27" s="61"/>
      <c r="J27" s="61"/>
    </row>
    <row r="28" spans="1:118">
      <c r="A28" s="64">
        <v>1</v>
      </c>
      <c r="B28" s="109">
        <f t="shared" ref="B28:BI28" si="4">ROUNDUP(B7*0.87,)</f>
        <v>5481</v>
      </c>
      <c r="C28" s="109">
        <f t="shared" si="4"/>
        <v>5481</v>
      </c>
      <c r="D28" s="109">
        <f t="shared" si="4"/>
        <v>5716</v>
      </c>
      <c r="E28" s="109">
        <f t="shared" si="4"/>
        <v>5716</v>
      </c>
      <c r="F28" s="109">
        <f t="shared" si="4"/>
        <v>7361</v>
      </c>
      <c r="G28" s="109">
        <f t="shared" si="4"/>
        <v>7361</v>
      </c>
      <c r="H28" s="109">
        <f t="shared" si="4"/>
        <v>7361</v>
      </c>
      <c r="I28" s="109">
        <f t="shared" si="4"/>
        <v>8379</v>
      </c>
      <c r="J28" s="109">
        <f t="shared" si="4"/>
        <v>8379</v>
      </c>
      <c r="K28" s="109">
        <f t="shared" si="4"/>
        <v>9475</v>
      </c>
      <c r="L28" s="109">
        <f t="shared" si="4"/>
        <v>11511</v>
      </c>
      <c r="M28" s="109">
        <f t="shared" si="4"/>
        <v>9788</v>
      </c>
      <c r="N28" s="109">
        <f t="shared" si="4"/>
        <v>16365</v>
      </c>
      <c r="O28" s="238">
        <f t="shared" si="4"/>
        <v>20124</v>
      </c>
      <c r="P28" s="238">
        <f t="shared" si="4"/>
        <v>26231</v>
      </c>
      <c r="Q28" s="238">
        <f t="shared" si="4"/>
        <v>26231</v>
      </c>
      <c r="R28" s="238">
        <f t="shared" si="4"/>
        <v>25213</v>
      </c>
      <c r="S28" s="238">
        <f t="shared" si="4"/>
        <v>25213</v>
      </c>
      <c r="T28" s="238">
        <f t="shared" si="4"/>
        <v>28188</v>
      </c>
      <c r="U28" s="238">
        <f t="shared" si="4"/>
        <v>28188</v>
      </c>
      <c r="V28" s="238">
        <f t="shared" si="4"/>
        <v>27014</v>
      </c>
      <c r="W28" s="238">
        <f t="shared" si="4"/>
        <v>27014</v>
      </c>
      <c r="X28" s="238">
        <f t="shared" si="4"/>
        <v>24195</v>
      </c>
      <c r="Y28" s="109">
        <f t="shared" si="4"/>
        <v>18362</v>
      </c>
      <c r="Z28" s="109">
        <f t="shared" si="4"/>
        <v>13664</v>
      </c>
      <c r="AA28" s="109">
        <f t="shared" si="4"/>
        <v>13116</v>
      </c>
      <c r="AB28" s="109">
        <f t="shared" si="4"/>
        <v>13116</v>
      </c>
      <c r="AC28" s="109">
        <f t="shared" si="4"/>
        <v>13116</v>
      </c>
      <c r="AD28" s="109">
        <f t="shared" si="4"/>
        <v>12568</v>
      </c>
      <c r="AE28" s="109">
        <f t="shared" si="4"/>
        <v>12568</v>
      </c>
      <c r="AF28" s="109">
        <f t="shared" si="4"/>
        <v>10532</v>
      </c>
      <c r="AG28" s="109">
        <f t="shared" si="4"/>
        <v>10532</v>
      </c>
      <c r="AH28" s="109">
        <f t="shared" si="4"/>
        <v>10532</v>
      </c>
      <c r="AI28" s="109">
        <f t="shared" si="4"/>
        <v>10532</v>
      </c>
      <c r="AJ28" s="109">
        <f t="shared" si="4"/>
        <v>12724</v>
      </c>
      <c r="AK28" s="109">
        <f t="shared" si="4"/>
        <v>12724</v>
      </c>
      <c r="AL28" s="109">
        <f t="shared" si="4"/>
        <v>14838</v>
      </c>
      <c r="AM28" s="109">
        <f t="shared" si="4"/>
        <v>14838</v>
      </c>
      <c r="AN28" s="109">
        <f t="shared" si="4"/>
        <v>17187</v>
      </c>
      <c r="AO28" s="109">
        <f t="shared" si="4"/>
        <v>17187</v>
      </c>
      <c r="AP28" s="109">
        <f t="shared" si="4"/>
        <v>14838</v>
      </c>
      <c r="AQ28" s="109">
        <f t="shared" si="4"/>
        <v>14838</v>
      </c>
      <c r="AR28" s="109">
        <f t="shared" si="4"/>
        <v>16013</v>
      </c>
      <c r="AS28" s="109">
        <f t="shared" si="4"/>
        <v>16013</v>
      </c>
      <c r="AT28" s="109">
        <f t="shared" si="4"/>
        <v>16013</v>
      </c>
      <c r="AU28" s="109">
        <f t="shared" si="4"/>
        <v>16013</v>
      </c>
      <c r="AV28" s="109">
        <f t="shared" si="4"/>
        <v>16013</v>
      </c>
      <c r="AW28" s="109">
        <f t="shared" si="4"/>
        <v>16013</v>
      </c>
      <c r="AX28" s="109">
        <f t="shared" si="4"/>
        <v>17187</v>
      </c>
      <c r="AY28" s="109">
        <f t="shared" si="4"/>
        <v>17187</v>
      </c>
      <c r="AZ28" s="109">
        <f t="shared" si="4"/>
        <v>17187</v>
      </c>
      <c r="BA28" s="109">
        <f t="shared" si="4"/>
        <v>14838</v>
      </c>
      <c r="BB28" s="109">
        <f t="shared" si="4"/>
        <v>14838</v>
      </c>
      <c r="BC28" s="109">
        <f t="shared" si="4"/>
        <v>14838</v>
      </c>
      <c r="BD28" s="109">
        <f t="shared" si="4"/>
        <v>14838</v>
      </c>
      <c r="BE28" s="109">
        <f t="shared" si="4"/>
        <v>14838</v>
      </c>
      <c r="BF28" s="109">
        <f t="shared" si="4"/>
        <v>16013</v>
      </c>
      <c r="BG28" s="109">
        <f t="shared" si="4"/>
        <v>16013</v>
      </c>
      <c r="BH28" s="109">
        <f t="shared" si="4"/>
        <v>16013</v>
      </c>
      <c r="BI28" s="109">
        <f t="shared" si="4"/>
        <v>18362</v>
      </c>
      <c r="BJ28" s="109">
        <f t="shared" ref="BJ28:DN28" si="5">ROUNDUP(BJ7*0.87,)</f>
        <v>18362</v>
      </c>
      <c r="BK28" s="109">
        <f t="shared" si="5"/>
        <v>18362</v>
      </c>
      <c r="BL28" s="109">
        <f t="shared" si="5"/>
        <v>18362</v>
      </c>
      <c r="BM28" s="109">
        <f t="shared" si="5"/>
        <v>18362</v>
      </c>
      <c r="BN28" s="109">
        <f t="shared" si="5"/>
        <v>18362</v>
      </c>
      <c r="BO28" s="109">
        <f t="shared" si="5"/>
        <v>20241</v>
      </c>
      <c r="BP28" s="109">
        <f t="shared" si="5"/>
        <v>20241</v>
      </c>
      <c r="BQ28" s="109">
        <f t="shared" si="5"/>
        <v>23295</v>
      </c>
      <c r="BR28" s="109">
        <f t="shared" si="5"/>
        <v>25252</v>
      </c>
      <c r="BS28" s="109">
        <f t="shared" si="5"/>
        <v>25252</v>
      </c>
      <c r="BT28" s="109">
        <f t="shared" si="5"/>
        <v>25252</v>
      </c>
      <c r="BU28" s="109">
        <f t="shared" si="5"/>
        <v>25252</v>
      </c>
      <c r="BV28" s="109">
        <f t="shared" si="5"/>
        <v>25252</v>
      </c>
      <c r="BW28" s="109">
        <f t="shared" si="5"/>
        <v>18362</v>
      </c>
      <c r="BX28" s="109">
        <f t="shared" si="5"/>
        <v>14838</v>
      </c>
      <c r="BY28" s="109">
        <f t="shared" si="5"/>
        <v>14838</v>
      </c>
      <c r="BZ28" s="109">
        <f t="shared" si="5"/>
        <v>13664</v>
      </c>
      <c r="CA28" s="109">
        <f t="shared" si="5"/>
        <v>13664</v>
      </c>
      <c r="CB28" s="109">
        <f t="shared" si="5"/>
        <v>13664</v>
      </c>
      <c r="CC28" s="109">
        <f t="shared" si="5"/>
        <v>14838</v>
      </c>
      <c r="CD28" s="109">
        <f t="shared" si="5"/>
        <v>14838</v>
      </c>
      <c r="CE28" s="109">
        <f t="shared" si="5"/>
        <v>14838</v>
      </c>
      <c r="CF28" s="109">
        <f t="shared" si="5"/>
        <v>12020</v>
      </c>
      <c r="CG28" s="109">
        <f t="shared" si="5"/>
        <v>9514</v>
      </c>
      <c r="CH28" s="109">
        <f t="shared" si="5"/>
        <v>9514</v>
      </c>
      <c r="CI28" s="109">
        <f t="shared" si="5"/>
        <v>9514</v>
      </c>
      <c r="CJ28" s="109">
        <f t="shared" si="5"/>
        <v>9514</v>
      </c>
      <c r="CK28" s="109">
        <f t="shared" si="5"/>
        <v>9514</v>
      </c>
      <c r="CL28" s="109">
        <f t="shared" si="5"/>
        <v>9514</v>
      </c>
      <c r="CM28" s="109">
        <f t="shared" si="5"/>
        <v>9514</v>
      </c>
      <c r="CN28" s="109">
        <f t="shared" si="5"/>
        <v>9514</v>
      </c>
      <c r="CO28" s="109">
        <f t="shared" si="5"/>
        <v>9514</v>
      </c>
      <c r="CP28" s="109">
        <f t="shared" si="5"/>
        <v>8966</v>
      </c>
      <c r="CQ28" s="109">
        <f t="shared" si="5"/>
        <v>8966</v>
      </c>
      <c r="CR28" s="109">
        <f t="shared" si="5"/>
        <v>8966</v>
      </c>
      <c r="CS28" s="109">
        <f t="shared" si="5"/>
        <v>8418</v>
      </c>
      <c r="CT28" s="109">
        <f t="shared" si="5"/>
        <v>8418</v>
      </c>
      <c r="CU28" s="109">
        <f t="shared" si="5"/>
        <v>8418</v>
      </c>
      <c r="CV28" s="109">
        <f t="shared" si="5"/>
        <v>8418</v>
      </c>
      <c r="CW28" s="109">
        <f t="shared" si="5"/>
        <v>8418</v>
      </c>
      <c r="CX28" s="109">
        <f t="shared" si="5"/>
        <v>8418</v>
      </c>
      <c r="CY28" s="109">
        <f t="shared" si="5"/>
        <v>8418</v>
      </c>
      <c r="CZ28" s="109">
        <f t="shared" si="5"/>
        <v>7870</v>
      </c>
      <c r="DA28" s="109">
        <f t="shared" si="5"/>
        <v>7870</v>
      </c>
      <c r="DB28" s="109">
        <f t="shared" si="5"/>
        <v>7870</v>
      </c>
      <c r="DC28" s="109">
        <f t="shared" si="5"/>
        <v>7322</v>
      </c>
      <c r="DD28" s="109">
        <f t="shared" si="5"/>
        <v>7322</v>
      </c>
      <c r="DE28" s="109">
        <f t="shared" si="5"/>
        <v>7322</v>
      </c>
      <c r="DF28" s="109">
        <f t="shared" si="5"/>
        <v>7322</v>
      </c>
      <c r="DG28" s="109">
        <f t="shared" si="5"/>
        <v>7322</v>
      </c>
      <c r="DH28" s="109">
        <f t="shared" si="5"/>
        <v>6930</v>
      </c>
      <c r="DI28" s="109">
        <f t="shared" si="5"/>
        <v>6930</v>
      </c>
      <c r="DJ28" s="109">
        <f t="shared" si="5"/>
        <v>6930</v>
      </c>
      <c r="DK28" s="109">
        <f t="shared" si="5"/>
        <v>6930</v>
      </c>
      <c r="DL28" s="109">
        <f t="shared" si="5"/>
        <v>6930</v>
      </c>
      <c r="DM28" s="109">
        <f t="shared" si="5"/>
        <v>6930</v>
      </c>
      <c r="DN28" s="109">
        <f t="shared" si="5"/>
        <v>5364</v>
      </c>
    </row>
    <row r="29" spans="1:118">
      <c r="A29" s="64">
        <v>2</v>
      </c>
      <c r="B29" s="109">
        <f t="shared" ref="B29:BI29" si="6">ROUNDUP(B8*0.87,)</f>
        <v>6656</v>
      </c>
      <c r="C29" s="109">
        <f t="shared" si="6"/>
        <v>6656</v>
      </c>
      <c r="D29" s="109">
        <f t="shared" si="6"/>
        <v>6891</v>
      </c>
      <c r="E29" s="109">
        <f t="shared" si="6"/>
        <v>6891</v>
      </c>
      <c r="F29" s="109">
        <f t="shared" si="6"/>
        <v>8535</v>
      </c>
      <c r="G29" s="109">
        <f t="shared" si="6"/>
        <v>8535</v>
      </c>
      <c r="H29" s="109">
        <f t="shared" si="6"/>
        <v>8535</v>
      </c>
      <c r="I29" s="109">
        <f t="shared" si="6"/>
        <v>9553</v>
      </c>
      <c r="J29" s="109">
        <f t="shared" si="6"/>
        <v>9553</v>
      </c>
      <c r="K29" s="109">
        <f t="shared" si="6"/>
        <v>10649</v>
      </c>
      <c r="L29" s="109">
        <f t="shared" si="6"/>
        <v>12685</v>
      </c>
      <c r="M29" s="109">
        <f t="shared" si="6"/>
        <v>10962</v>
      </c>
      <c r="N29" s="109">
        <f t="shared" si="6"/>
        <v>17931</v>
      </c>
      <c r="O29" s="238">
        <f t="shared" si="6"/>
        <v>21690</v>
      </c>
      <c r="P29" s="238">
        <f t="shared" si="6"/>
        <v>27797</v>
      </c>
      <c r="Q29" s="238">
        <f t="shared" si="6"/>
        <v>27797</v>
      </c>
      <c r="R29" s="238">
        <f t="shared" si="6"/>
        <v>26779</v>
      </c>
      <c r="S29" s="238">
        <f t="shared" si="6"/>
        <v>26779</v>
      </c>
      <c r="T29" s="238">
        <f t="shared" si="6"/>
        <v>29754</v>
      </c>
      <c r="U29" s="238">
        <f t="shared" si="6"/>
        <v>29754</v>
      </c>
      <c r="V29" s="238">
        <f t="shared" si="6"/>
        <v>28580</v>
      </c>
      <c r="W29" s="238">
        <f t="shared" si="6"/>
        <v>28580</v>
      </c>
      <c r="X29" s="238">
        <f t="shared" si="6"/>
        <v>25761</v>
      </c>
      <c r="Y29" s="109">
        <f t="shared" si="6"/>
        <v>19810</v>
      </c>
      <c r="Z29" s="109">
        <f t="shared" si="6"/>
        <v>15112</v>
      </c>
      <c r="AA29" s="109">
        <f t="shared" si="6"/>
        <v>14564</v>
      </c>
      <c r="AB29" s="109">
        <f t="shared" si="6"/>
        <v>14564</v>
      </c>
      <c r="AC29" s="109">
        <f t="shared" si="6"/>
        <v>14564</v>
      </c>
      <c r="AD29" s="109">
        <f t="shared" si="6"/>
        <v>14016</v>
      </c>
      <c r="AE29" s="109">
        <f t="shared" si="6"/>
        <v>14016</v>
      </c>
      <c r="AF29" s="109">
        <f t="shared" si="6"/>
        <v>11980</v>
      </c>
      <c r="AG29" s="109">
        <f t="shared" si="6"/>
        <v>11980</v>
      </c>
      <c r="AH29" s="109">
        <f t="shared" si="6"/>
        <v>11980</v>
      </c>
      <c r="AI29" s="109">
        <f t="shared" si="6"/>
        <v>11980</v>
      </c>
      <c r="AJ29" s="109">
        <f t="shared" si="6"/>
        <v>14173</v>
      </c>
      <c r="AK29" s="109">
        <f t="shared" si="6"/>
        <v>14173</v>
      </c>
      <c r="AL29" s="109">
        <f t="shared" si="6"/>
        <v>16287</v>
      </c>
      <c r="AM29" s="109">
        <f t="shared" si="6"/>
        <v>16287</v>
      </c>
      <c r="AN29" s="109">
        <f t="shared" si="6"/>
        <v>18636</v>
      </c>
      <c r="AO29" s="109">
        <f t="shared" si="6"/>
        <v>18636</v>
      </c>
      <c r="AP29" s="109">
        <f t="shared" si="6"/>
        <v>16287</v>
      </c>
      <c r="AQ29" s="109">
        <f t="shared" si="6"/>
        <v>16287</v>
      </c>
      <c r="AR29" s="109">
        <f t="shared" si="6"/>
        <v>17461</v>
      </c>
      <c r="AS29" s="109">
        <f t="shared" si="6"/>
        <v>17461</v>
      </c>
      <c r="AT29" s="109">
        <f t="shared" si="6"/>
        <v>17461</v>
      </c>
      <c r="AU29" s="109">
        <f t="shared" si="6"/>
        <v>17461</v>
      </c>
      <c r="AV29" s="109">
        <f t="shared" si="6"/>
        <v>17461</v>
      </c>
      <c r="AW29" s="109">
        <f t="shared" si="6"/>
        <v>17461</v>
      </c>
      <c r="AX29" s="109">
        <f t="shared" si="6"/>
        <v>18636</v>
      </c>
      <c r="AY29" s="109">
        <f t="shared" si="6"/>
        <v>18636</v>
      </c>
      <c r="AZ29" s="109">
        <f t="shared" si="6"/>
        <v>18636</v>
      </c>
      <c r="BA29" s="109">
        <f t="shared" si="6"/>
        <v>16287</v>
      </c>
      <c r="BB29" s="109">
        <f t="shared" si="6"/>
        <v>16287</v>
      </c>
      <c r="BC29" s="109">
        <f t="shared" si="6"/>
        <v>16287</v>
      </c>
      <c r="BD29" s="109">
        <f t="shared" si="6"/>
        <v>16287</v>
      </c>
      <c r="BE29" s="109">
        <f t="shared" si="6"/>
        <v>16287</v>
      </c>
      <c r="BF29" s="109">
        <f t="shared" si="6"/>
        <v>17461</v>
      </c>
      <c r="BG29" s="109">
        <f t="shared" si="6"/>
        <v>17461</v>
      </c>
      <c r="BH29" s="109">
        <f t="shared" si="6"/>
        <v>17461</v>
      </c>
      <c r="BI29" s="109">
        <f t="shared" si="6"/>
        <v>19810</v>
      </c>
      <c r="BJ29" s="109">
        <f t="shared" ref="BJ29:DN29" si="7">ROUNDUP(BJ8*0.87,)</f>
        <v>19810</v>
      </c>
      <c r="BK29" s="109">
        <f t="shared" si="7"/>
        <v>19810</v>
      </c>
      <c r="BL29" s="109">
        <f t="shared" si="7"/>
        <v>19810</v>
      </c>
      <c r="BM29" s="109">
        <f t="shared" si="7"/>
        <v>19810</v>
      </c>
      <c r="BN29" s="109">
        <f t="shared" si="7"/>
        <v>19810</v>
      </c>
      <c r="BO29" s="109">
        <f t="shared" si="7"/>
        <v>21690</v>
      </c>
      <c r="BP29" s="109">
        <f t="shared" si="7"/>
        <v>21690</v>
      </c>
      <c r="BQ29" s="109">
        <f t="shared" si="7"/>
        <v>24743</v>
      </c>
      <c r="BR29" s="109">
        <f t="shared" si="7"/>
        <v>26701</v>
      </c>
      <c r="BS29" s="109">
        <f t="shared" si="7"/>
        <v>26701</v>
      </c>
      <c r="BT29" s="109">
        <f t="shared" si="7"/>
        <v>26701</v>
      </c>
      <c r="BU29" s="109">
        <f t="shared" si="7"/>
        <v>26701</v>
      </c>
      <c r="BV29" s="109">
        <f t="shared" si="7"/>
        <v>26701</v>
      </c>
      <c r="BW29" s="109">
        <f t="shared" si="7"/>
        <v>19810</v>
      </c>
      <c r="BX29" s="109">
        <f t="shared" si="7"/>
        <v>16287</v>
      </c>
      <c r="BY29" s="109">
        <f t="shared" si="7"/>
        <v>16287</v>
      </c>
      <c r="BZ29" s="109">
        <f t="shared" si="7"/>
        <v>15112</v>
      </c>
      <c r="CA29" s="109">
        <f t="shared" si="7"/>
        <v>15112</v>
      </c>
      <c r="CB29" s="109">
        <f t="shared" si="7"/>
        <v>15112</v>
      </c>
      <c r="CC29" s="109">
        <f t="shared" si="7"/>
        <v>16287</v>
      </c>
      <c r="CD29" s="109">
        <f t="shared" si="7"/>
        <v>16287</v>
      </c>
      <c r="CE29" s="109">
        <f t="shared" si="7"/>
        <v>16287</v>
      </c>
      <c r="CF29" s="109">
        <f t="shared" si="7"/>
        <v>13468</v>
      </c>
      <c r="CG29" s="109">
        <f t="shared" si="7"/>
        <v>10962</v>
      </c>
      <c r="CH29" s="109">
        <f t="shared" si="7"/>
        <v>10962</v>
      </c>
      <c r="CI29" s="109">
        <f t="shared" si="7"/>
        <v>10962</v>
      </c>
      <c r="CJ29" s="109">
        <f t="shared" si="7"/>
        <v>10962</v>
      </c>
      <c r="CK29" s="109">
        <f t="shared" si="7"/>
        <v>10962</v>
      </c>
      <c r="CL29" s="109">
        <f t="shared" si="7"/>
        <v>10962</v>
      </c>
      <c r="CM29" s="109">
        <f t="shared" si="7"/>
        <v>10962</v>
      </c>
      <c r="CN29" s="109">
        <f t="shared" si="7"/>
        <v>10962</v>
      </c>
      <c r="CO29" s="109">
        <f t="shared" si="7"/>
        <v>10962</v>
      </c>
      <c r="CP29" s="109">
        <f t="shared" si="7"/>
        <v>10414</v>
      </c>
      <c r="CQ29" s="109">
        <f t="shared" si="7"/>
        <v>10414</v>
      </c>
      <c r="CR29" s="109">
        <f t="shared" si="7"/>
        <v>10414</v>
      </c>
      <c r="CS29" s="109">
        <f t="shared" si="7"/>
        <v>9866</v>
      </c>
      <c r="CT29" s="109">
        <f t="shared" si="7"/>
        <v>9866</v>
      </c>
      <c r="CU29" s="109">
        <f t="shared" si="7"/>
        <v>9866</v>
      </c>
      <c r="CV29" s="109">
        <f t="shared" si="7"/>
        <v>9866</v>
      </c>
      <c r="CW29" s="109">
        <f t="shared" si="7"/>
        <v>9866</v>
      </c>
      <c r="CX29" s="109">
        <f t="shared" si="7"/>
        <v>9866</v>
      </c>
      <c r="CY29" s="109">
        <f t="shared" si="7"/>
        <v>9866</v>
      </c>
      <c r="CZ29" s="109">
        <f t="shared" si="7"/>
        <v>9318</v>
      </c>
      <c r="DA29" s="109">
        <f t="shared" si="7"/>
        <v>9318</v>
      </c>
      <c r="DB29" s="109">
        <f t="shared" si="7"/>
        <v>9318</v>
      </c>
      <c r="DC29" s="109">
        <f t="shared" si="7"/>
        <v>8613</v>
      </c>
      <c r="DD29" s="109">
        <f t="shared" si="7"/>
        <v>8613</v>
      </c>
      <c r="DE29" s="109">
        <f t="shared" si="7"/>
        <v>8613</v>
      </c>
      <c r="DF29" s="109">
        <f t="shared" si="7"/>
        <v>8613</v>
      </c>
      <c r="DG29" s="109">
        <f t="shared" si="7"/>
        <v>8613</v>
      </c>
      <c r="DH29" s="109">
        <f t="shared" si="7"/>
        <v>8222</v>
      </c>
      <c r="DI29" s="109">
        <f t="shared" si="7"/>
        <v>8222</v>
      </c>
      <c r="DJ29" s="109">
        <f t="shared" si="7"/>
        <v>8222</v>
      </c>
      <c r="DK29" s="109">
        <f t="shared" si="7"/>
        <v>8222</v>
      </c>
      <c r="DL29" s="109">
        <f t="shared" si="7"/>
        <v>8222</v>
      </c>
      <c r="DM29" s="109">
        <f t="shared" si="7"/>
        <v>8222</v>
      </c>
      <c r="DN29" s="109">
        <f t="shared" si="7"/>
        <v>6656</v>
      </c>
    </row>
    <row r="30" spans="1:118">
      <c r="A30" s="64" t="s">
        <v>5</v>
      </c>
      <c r="B30" s="109"/>
      <c r="C30" s="109"/>
      <c r="D30" s="109"/>
      <c r="E30" s="109"/>
      <c r="F30" s="109"/>
      <c r="G30" s="109"/>
      <c r="H30" s="109"/>
      <c r="I30" s="109"/>
      <c r="J30" s="109"/>
      <c r="K30" s="109"/>
      <c r="L30" s="109"/>
      <c r="M30" s="109"/>
      <c r="N30" s="109"/>
      <c r="O30" s="238"/>
      <c r="P30" s="238"/>
      <c r="Q30" s="238"/>
      <c r="R30" s="238"/>
      <c r="S30" s="238"/>
      <c r="T30" s="238"/>
      <c r="U30" s="238"/>
      <c r="V30" s="238"/>
      <c r="W30" s="238"/>
      <c r="X30" s="238"/>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row>
    <row r="31" spans="1:118">
      <c r="A31" s="64">
        <v>1</v>
      </c>
      <c r="B31" s="109">
        <f t="shared" ref="B31:BI31" si="8">ROUNDUP(B10*0.87,)</f>
        <v>6264</v>
      </c>
      <c r="C31" s="109">
        <f t="shared" si="8"/>
        <v>6264</v>
      </c>
      <c r="D31" s="109">
        <f t="shared" si="8"/>
        <v>6499</v>
      </c>
      <c r="E31" s="109">
        <f t="shared" si="8"/>
        <v>6499</v>
      </c>
      <c r="F31" s="109">
        <f t="shared" si="8"/>
        <v>8144</v>
      </c>
      <c r="G31" s="109">
        <f t="shared" si="8"/>
        <v>8144</v>
      </c>
      <c r="H31" s="109">
        <f t="shared" si="8"/>
        <v>8144</v>
      </c>
      <c r="I31" s="109">
        <f t="shared" si="8"/>
        <v>9162</v>
      </c>
      <c r="J31" s="109">
        <f t="shared" si="8"/>
        <v>9162</v>
      </c>
      <c r="K31" s="109">
        <f t="shared" si="8"/>
        <v>10258</v>
      </c>
      <c r="L31" s="109">
        <f t="shared" si="8"/>
        <v>12294</v>
      </c>
      <c r="M31" s="109">
        <f t="shared" si="8"/>
        <v>10571</v>
      </c>
      <c r="N31" s="109">
        <f t="shared" si="8"/>
        <v>18323</v>
      </c>
      <c r="O31" s="238">
        <f t="shared" si="8"/>
        <v>22081</v>
      </c>
      <c r="P31" s="238">
        <f t="shared" si="8"/>
        <v>28188</v>
      </c>
      <c r="Q31" s="238">
        <f t="shared" si="8"/>
        <v>28188</v>
      </c>
      <c r="R31" s="238">
        <f t="shared" si="8"/>
        <v>27171</v>
      </c>
      <c r="S31" s="238">
        <f t="shared" si="8"/>
        <v>27171</v>
      </c>
      <c r="T31" s="238">
        <f t="shared" si="8"/>
        <v>30146</v>
      </c>
      <c r="U31" s="238">
        <f t="shared" si="8"/>
        <v>30146</v>
      </c>
      <c r="V31" s="238">
        <f t="shared" si="8"/>
        <v>28971</v>
      </c>
      <c r="W31" s="238">
        <f t="shared" si="8"/>
        <v>28971</v>
      </c>
      <c r="X31" s="238">
        <f t="shared" si="8"/>
        <v>26153</v>
      </c>
      <c r="Y31" s="109">
        <f t="shared" si="8"/>
        <v>20319</v>
      </c>
      <c r="Z31" s="109">
        <f t="shared" si="8"/>
        <v>15621</v>
      </c>
      <c r="AA31" s="109">
        <f t="shared" si="8"/>
        <v>15073</v>
      </c>
      <c r="AB31" s="109">
        <f t="shared" si="8"/>
        <v>15073</v>
      </c>
      <c r="AC31" s="109">
        <f t="shared" si="8"/>
        <v>15073</v>
      </c>
      <c r="AD31" s="109">
        <f t="shared" si="8"/>
        <v>14525</v>
      </c>
      <c r="AE31" s="109">
        <f t="shared" si="8"/>
        <v>14525</v>
      </c>
      <c r="AF31" s="109">
        <f t="shared" si="8"/>
        <v>12489</v>
      </c>
      <c r="AG31" s="109">
        <f t="shared" si="8"/>
        <v>12489</v>
      </c>
      <c r="AH31" s="109">
        <f t="shared" si="8"/>
        <v>12489</v>
      </c>
      <c r="AI31" s="109">
        <f t="shared" si="8"/>
        <v>12489</v>
      </c>
      <c r="AJ31" s="109">
        <f t="shared" si="8"/>
        <v>14682</v>
      </c>
      <c r="AK31" s="109">
        <f t="shared" si="8"/>
        <v>14682</v>
      </c>
      <c r="AL31" s="109">
        <f t="shared" si="8"/>
        <v>16796</v>
      </c>
      <c r="AM31" s="109">
        <f t="shared" si="8"/>
        <v>16796</v>
      </c>
      <c r="AN31" s="109">
        <f t="shared" si="8"/>
        <v>19145</v>
      </c>
      <c r="AO31" s="109">
        <f t="shared" si="8"/>
        <v>19145</v>
      </c>
      <c r="AP31" s="109">
        <f t="shared" si="8"/>
        <v>16796</v>
      </c>
      <c r="AQ31" s="109">
        <f t="shared" si="8"/>
        <v>16796</v>
      </c>
      <c r="AR31" s="109">
        <f t="shared" si="8"/>
        <v>17970</v>
      </c>
      <c r="AS31" s="109">
        <f t="shared" si="8"/>
        <v>17970</v>
      </c>
      <c r="AT31" s="109">
        <f t="shared" si="8"/>
        <v>17970</v>
      </c>
      <c r="AU31" s="109">
        <f t="shared" si="8"/>
        <v>17970</v>
      </c>
      <c r="AV31" s="109">
        <f t="shared" si="8"/>
        <v>17970</v>
      </c>
      <c r="AW31" s="109">
        <f t="shared" si="8"/>
        <v>17970</v>
      </c>
      <c r="AX31" s="109">
        <f t="shared" si="8"/>
        <v>19145</v>
      </c>
      <c r="AY31" s="109">
        <f t="shared" si="8"/>
        <v>19145</v>
      </c>
      <c r="AZ31" s="109">
        <f t="shared" si="8"/>
        <v>19145</v>
      </c>
      <c r="BA31" s="109">
        <f t="shared" si="8"/>
        <v>16796</v>
      </c>
      <c r="BB31" s="109">
        <f t="shared" si="8"/>
        <v>16796</v>
      </c>
      <c r="BC31" s="109">
        <f t="shared" si="8"/>
        <v>16796</v>
      </c>
      <c r="BD31" s="109">
        <f t="shared" si="8"/>
        <v>16796</v>
      </c>
      <c r="BE31" s="109">
        <f t="shared" si="8"/>
        <v>16796</v>
      </c>
      <c r="BF31" s="109">
        <f t="shared" si="8"/>
        <v>17970</v>
      </c>
      <c r="BG31" s="109">
        <f t="shared" si="8"/>
        <v>17970</v>
      </c>
      <c r="BH31" s="109">
        <f t="shared" si="8"/>
        <v>17970</v>
      </c>
      <c r="BI31" s="109">
        <f t="shared" si="8"/>
        <v>20319</v>
      </c>
      <c r="BJ31" s="109">
        <f t="shared" ref="BJ31:DN31" si="9">ROUNDUP(BJ10*0.87,)</f>
        <v>20319</v>
      </c>
      <c r="BK31" s="109">
        <f t="shared" si="9"/>
        <v>20319</v>
      </c>
      <c r="BL31" s="109">
        <f t="shared" si="9"/>
        <v>20319</v>
      </c>
      <c r="BM31" s="109">
        <f t="shared" si="9"/>
        <v>20319</v>
      </c>
      <c r="BN31" s="109">
        <f t="shared" si="9"/>
        <v>20319</v>
      </c>
      <c r="BO31" s="109">
        <f t="shared" si="9"/>
        <v>22199</v>
      </c>
      <c r="BP31" s="109">
        <f t="shared" si="9"/>
        <v>22199</v>
      </c>
      <c r="BQ31" s="109">
        <f t="shared" si="9"/>
        <v>25252</v>
      </c>
      <c r="BR31" s="109">
        <f t="shared" si="9"/>
        <v>27210</v>
      </c>
      <c r="BS31" s="109">
        <f t="shared" si="9"/>
        <v>27210</v>
      </c>
      <c r="BT31" s="109">
        <f t="shared" si="9"/>
        <v>27210</v>
      </c>
      <c r="BU31" s="109">
        <f t="shared" si="9"/>
        <v>27210</v>
      </c>
      <c r="BV31" s="109">
        <f t="shared" si="9"/>
        <v>27210</v>
      </c>
      <c r="BW31" s="109">
        <f t="shared" si="9"/>
        <v>20319</v>
      </c>
      <c r="BX31" s="109">
        <f t="shared" si="9"/>
        <v>16796</v>
      </c>
      <c r="BY31" s="109">
        <f t="shared" si="9"/>
        <v>16796</v>
      </c>
      <c r="BZ31" s="109">
        <f t="shared" si="9"/>
        <v>15621</v>
      </c>
      <c r="CA31" s="109">
        <f t="shared" si="9"/>
        <v>15621</v>
      </c>
      <c r="CB31" s="109">
        <f t="shared" si="9"/>
        <v>15621</v>
      </c>
      <c r="CC31" s="109">
        <f t="shared" si="9"/>
        <v>16796</v>
      </c>
      <c r="CD31" s="109">
        <f t="shared" si="9"/>
        <v>16796</v>
      </c>
      <c r="CE31" s="109">
        <f t="shared" si="9"/>
        <v>16796</v>
      </c>
      <c r="CF31" s="109">
        <f t="shared" si="9"/>
        <v>13977</v>
      </c>
      <c r="CG31" s="109">
        <f t="shared" si="9"/>
        <v>10688</v>
      </c>
      <c r="CH31" s="109">
        <f t="shared" si="9"/>
        <v>10688</v>
      </c>
      <c r="CI31" s="109">
        <f t="shared" si="9"/>
        <v>10688</v>
      </c>
      <c r="CJ31" s="109">
        <f t="shared" si="9"/>
        <v>10688</v>
      </c>
      <c r="CK31" s="109">
        <f t="shared" si="9"/>
        <v>10688</v>
      </c>
      <c r="CL31" s="109">
        <f t="shared" si="9"/>
        <v>10688</v>
      </c>
      <c r="CM31" s="109">
        <f t="shared" si="9"/>
        <v>10688</v>
      </c>
      <c r="CN31" s="109">
        <f t="shared" si="9"/>
        <v>10688</v>
      </c>
      <c r="CO31" s="109">
        <f t="shared" si="9"/>
        <v>10688</v>
      </c>
      <c r="CP31" s="109">
        <f t="shared" si="9"/>
        <v>10140</v>
      </c>
      <c r="CQ31" s="109">
        <f t="shared" si="9"/>
        <v>10140</v>
      </c>
      <c r="CR31" s="109">
        <f t="shared" si="9"/>
        <v>10140</v>
      </c>
      <c r="CS31" s="109">
        <f t="shared" si="9"/>
        <v>9592</v>
      </c>
      <c r="CT31" s="109">
        <f t="shared" si="9"/>
        <v>9592</v>
      </c>
      <c r="CU31" s="109">
        <f t="shared" si="9"/>
        <v>9592</v>
      </c>
      <c r="CV31" s="109">
        <f t="shared" si="9"/>
        <v>9592</v>
      </c>
      <c r="CW31" s="109">
        <f t="shared" si="9"/>
        <v>9592</v>
      </c>
      <c r="CX31" s="109">
        <f t="shared" si="9"/>
        <v>9592</v>
      </c>
      <c r="CY31" s="109">
        <f t="shared" si="9"/>
        <v>9592</v>
      </c>
      <c r="CZ31" s="109">
        <f t="shared" si="9"/>
        <v>9044</v>
      </c>
      <c r="DA31" s="109">
        <f t="shared" si="9"/>
        <v>9044</v>
      </c>
      <c r="DB31" s="109">
        <f t="shared" si="9"/>
        <v>9044</v>
      </c>
      <c r="DC31" s="109">
        <f t="shared" si="9"/>
        <v>8496</v>
      </c>
      <c r="DD31" s="109">
        <f t="shared" si="9"/>
        <v>8496</v>
      </c>
      <c r="DE31" s="109">
        <f t="shared" si="9"/>
        <v>8496</v>
      </c>
      <c r="DF31" s="109">
        <f t="shared" si="9"/>
        <v>8496</v>
      </c>
      <c r="DG31" s="109">
        <f t="shared" si="9"/>
        <v>8496</v>
      </c>
      <c r="DH31" s="109">
        <f t="shared" si="9"/>
        <v>8105</v>
      </c>
      <c r="DI31" s="109">
        <f t="shared" si="9"/>
        <v>8105</v>
      </c>
      <c r="DJ31" s="109">
        <f t="shared" si="9"/>
        <v>8105</v>
      </c>
      <c r="DK31" s="109">
        <f t="shared" si="9"/>
        <v>8105</v>
      </c>
      <c r="DL31" s="109">
        <f t="shared" si="9"/>
        <v>8105</v>
      </c>
      <c r="DM31" s="109">
        <f t="shared" si="9"/>
        <v>8105</v>
      </c>
      <c r="DN31" s="109">
        <f t="shared" si="9"/>
        <v>6539</v>
      </c>
    </row>
    <row r="32" spans="1:118">
      <c r="A32" s="64">
        <v>2</v>
      </c>
      <c r="B32" s="109">
        <f t="shared" ref="B32:BI32" si="10">ROUNDUP(B11*0.87,)</f>
        <v>7439</v>
      </c>
      <c r="C32" s="109">
        <f t="shared" si="10"/>
        <v>7439</v>
      </c>
      <c r="D32" s="109">
        <f t="shared" si="10"/>
        <v>7674</v>
      </c>
      <c r="E32" s="109">
        <f t="shared" si="10"/>
        <v>7674</v>
      </c>
      <c r="F32" s="109">
        <f t="shared" si="10"/>
        <v>9318</v>
      </c>
      <c r="G32" s="109">
        <f t="shared" si="10"/>
        <v>9318</v>
      </c>
      <c r="H32" s="109">
        <f t="shared" si="10"/>
        <v>9318</v>
      </c>
      <c r="I32" s="109">
        <f t="shared" si="10"/>
        <v>10336</v>
      </c>
      <c r="J32" s="109">
        <f t="shared" si="10"/>
        <v>10336</v>
      </c>
      <c r="K32" s="109">
        <f t="shared" si="10"/>
        <v>11432</v>
      </c>
      <c r="L32" s="109">
        <f t="shared" si="10"/>
        <v>13468</v>
      </c>
      <c r="M32" s="109">
        <f t="shared" si="10"/>
        <v>11745</v>
      </c>
      <c r="N32" s="109">
        <f t="shared" si="10"/>
        <v>19889</v>
      </c>
      <c r="O32" s="238">
        <f t="shared" si="10"/>
        <v>23647</v>
      </c>
      <c r="P32" s="238">
        <f t="shared" si="10"/>
        <v>29754</v>
      </c>
      <c r="Q32" s="238">
        <f t="shared" si="10"/>
        <v>29754</v>
      </c>
      <c r="R32" s="238">
        <f t="shared" si="10"/>
        <v>28737</v>
      </c>
      <c r="S32" s="238">
        <f t="shared" si="10"/>
        <v>28737</v>
      </c>
      <c r="T32" s="238">
        <f t="shared" si="10"/>
        <v>31712</v>
      </c>
      <c r="U32" s="238">
        <f t="shared" si="10"/>
        <v>31712</v>
      </c>
      <c r="V32" s="238">
        <f t="shared" si="10"/>
        <v>30537</v>
      </c>
      <c r="W32" s="238">
        <f t="shared" si="10"/>
        <v>30537</v>
      </c>
      <c r="X32" s="238">
        <f t="shared" si="10"/>
        <v>27719</v>
      </c>
      <c r="Y32" s="109">
        <f t="shared" si="10"/>
        <v>21768</v>
      </c>
      <c r="Z32" s="109">
        <f t="shared" si="10"/>
        <v>17070</v>
      </c>
      <c r="AA32" s="109">
        <f t="shared" si="10"/>
        <v>16522</v>
      </c>
      <c r="AB32" s="109">
        <f t="shared" si="10"/>
        <v>16522</v>
      </c>
      <c r="AC32" s="109">
        <f t="shared" si="10"/>
        <v>16522</v>
      </c>
      <c r="AD32" s="109">
        <f t="shared" si="10"/>
        <v>15974</v>
      </c>
      <c r="AE32" s="109">
        <f t="shared" si="10"/>
        <v>15974</v>
      </c>
      <c r="AF32" s="109">
        <f t="shared" si="10"/>
        <v>13938</v>
      </c>
      <c r="AG32" s="109">
        <f t="shared" si="10"/>
        <v>13938</v>
      </c>
      <c r="AH32" s="109">
        <f t="shared" si="10"/>
        <v>13938</v>
      </c>
      <c r="AI32" s="109">
        <f t="shared" si="10"/>
        <v>13938</v>
      </c>
      <c r="AJ32" s="109">
        <f t="shared" si="10"/>
        <v>16130</v>
      </c>
      <c r="AK32" s="109">
        <f t="shared" si="10"/>
        <v>16130</v>
      </c>
      <c r="AL32" s="109">
        <f t="shared" si="10"/>
        <v>18244</v>
      </c>
      <c r="AM32" s="109">
        <f t="shared" si="10"/>
        <v>18244</v>
      </c>
      <c r="AN32" s="109">
        <f t="shared" si="10"/>
        <v>20593</v>
      </c>
      <c r="AO32" s="109">
        <f t="shared" si="10"/>
        <v>20593</v>
      </c>
      <c r="AP32" s="109">
        <f t="shared" si="10"/>
        <v>18244</v>
      </c>
      <c r="AQ32" s="109">
        <f t="shared" si="10"/>
        <v>18244</v>
      </c>
      <c r="AR32" s="109">
        <f t="shared" si="10"/>
        <v>19419</v>
      </c>
      <c r="AS32" s="109">
        <f t="shared" si="10"/>
        <v>19419</v>
      </c>
      <c r="AT32" s="109">
        <f t="shared" si="10"/>
        <v>19419</v>
      </c>
      <c r="AU32" s="109">
        <f t="shared" si="10"/>
        <v>19419</v>
      </c>
      <c r="AV32" s="109">
        <f t="shared" si="10"/>
        <v>19419</v>
      </c>
      <c r="AW32" s="109">
        <f t="shared" si="10"/>
        <v>19419</v>
      </c>
      <c r="AX32" s="109">
        <f t="shared" si="10"/>
        <v>20593</v>
      </c>
      <c r="AY32" s="109">
        <f t="shared" si="10"/>
        <v>20593</v>
      </c>
      <c r="AZ32" s="109">
        <f t="shared" si="10"/>
        <v>20593</v>
      </c>
      <c r="BA32" s="109">
        <f t="shared" si="10"/>
        <v>18244</v>
      </c>
      <c r="BB32" s="109">
        <f t="shared" si="10"/>
        <v>18244</v>
      </c>
      <c r="BC32" s="109">
        <f t="shared" si="10"/>
        <v>18244</v>
      </c>
      <c r="BD32" s="109">
        <f t="shared" si="10"/>
        <v>18244</v>
      </c>
      <c r="BE32" s="109">
        <f t="shared" si="10"/>
        <v>18244</v>
      </c>
      <c r="BF32" s="109">
        <f t="shared" si="10"/>
        <v>19419</v>
      </c>
      <c r="BG32" s="109">
        <f t="shared" si="10"/>
        <v>19419</v>
      </c>
      <c r="BH32" s="109">
        <f t="shared" si="10"/>
        <v>19419</v>
      </c>
      <c r="BI32" s="109">
        <f t="shared" si="10"/>
        <v>21768</v>
      </c>
      <c r="BJ32" s="109">
        <f t="shared" ref="BJ32:DN32" si="11">ROUNDUP(BJ11*0.87,)</f>
        <v>21768</v>
      </c>
      <c r="BK32" s="109">
        <f t="shared" si="11"/>
        <v>21768</v>
      </c>
      <c r="BL32" s="109">
        <f t="shared" si="11"/>
        <v>21768</v>
      </c>
      <c r="BM32" s="109">
        <f t="shared" si="11"/>
        <v>21768</v>
      </c>
      <c r="BN32" s="109">
        <f t="shared" si="11"/>
        <v>21768</v>
      </c>
      <c r="BO32" s="109">
        <f t="shared" si="11"/>
        <v>23647</v>
      </c>
      <c r="BP32" s="109">
        <f t="shared" si="11"/>
        <v>23647</v>
      </c>
      <c r="BQ32" s="109">
        <f t="shared" si="11"/>
        <v>26701</v>
      </c>
      <c r="BR32" s="109">
        <f t="shared" si="11"/>
        <v>28658</v>
      </c>
      <c r="BS32" s="109">
        <f t="shared" si="11"/>
        <v>28658</v>
      </c>
      <c r="BT32" s="109">
        <f t="shared" si="11"/>
        <v>28658</v>
      </c>
      <c r="BU32" s="109">
        <f t="shared" si="11"/>
        <v>28658</v>
      </c>
      <c r="BV32" s="109">
        <f t="shared" si="11"/>
        <v>28658</v>
      </c>
      <c r="BW32" s="109">
        <f t="shared" si="11"/>
        <v>21768</v>
      </c>
      <c r="BX32" s="109">
        <f t="shared" si="11"/>
        <v>18244</v>
      </c>
      <c r="BY32" s="109">
        <f t="shared" si="11"/>
        <v>18244</v>
      </c>
      <c r="BZ32" s="109">
        <f t="shared" si="11"/>
        <v>17070</v>
      </c>
      <c r="CA32" s="109">
        <f t="shared" si="11"/>
        <v>17070</v>
      </c>
      <c r="CB32" s="109">
        <f t="shared" si="11"/>
        <v>17070</v>
      </c>
      <c r="CC32" s="109">
        <f t="shared" si="11"/>
        <v>18244</v>
      </c>
      <c r="CD32" s="109">
        <f t="shared" si="11"/>
        <v>18244</v>
      </c>
      <c r="CE32" s="109">
        <f t="shared" si="11"/>
        <v>18244</v>
      </c>
      <c r="CF32" s="109">
        <f t="shared" si="11"/>
        <v>15426</v>
      </c>
      <c r="CG32" s="109">
        <f t="shared" si="11"/>
        <v>12137</v>
      </c>
      <c r="CH32" s="109">
        <f t="shared" si="11"/>
        <v>12137</v>
      </c>
      <c r="CI32" s="109">
        <f t="shared" si="11"/>
        <v>12137</v>
      </c>
      <c r="CJ32" s="109">
        <f t="shared" si="11"/>
        <v>12137</v>
      </c>
      <c r="CK32" s="109">
        <f t="shared" si="11"/>
        <v>12137</v>
      </c>
      <c r="CL32" s="109">
        <f t="shared" si="11"/>
        <v>12137</v>
      </c>
      <c r="CM32" s="109">
        <f t="shared" si="11"/>
        <v>12137</v>
      </c>
      <c r="CN32" s="109">
        <f t="shared" si="11"/>
        <v>12137</v>
      </c>
      <c r="CO32" s="109">
        <f t="shared" si="11"/>
        <v>12137</v>
      </c>
      <c r="CP32" s="109">
        <f t="shared" si="11"/>
        <v>11589</v>
      </c>
      <c r="CQ32" s="109">
        <f t="shared" si="11"/>
        <v>11589</v>
      </c>
      <c r="CR32" s="109">
        <f t="shared" si="11"/>
        <v>11589</v>
      </c>
      <c r="CS32" s="109">
        <f t="shared" si="11"/>
        <v>11041</v>
      </c>
      <c r="CT32" s="109">
        <f t="shared" si="11"/>
        <v>11041</v>
      </c>
      <c r="CU32" s="109">
        <f t="shared" si="11"/>
        <v>11041</v>
      </c>
      <c r="CV32" s="109">
        <f t="shared" si="11"/>
        <v>11041</v>
      </c>
      <c r="CW32" s="109">
        <f t="shared" si="11"/>
        <v>11041</v>
      </c>
      <c r="CX32" s="109">
        <f t="shared" si="11"/>
        <v>11041</v>
      </c>
      <c r="CY32" s="109">
        <f t="shared" si="11"/>
        <v>11041</v>
      </c>
      <c r="CZ32" s="109">
        <f t="shared" si="11"/>
        <v>10493</v>
      </c>
      <c r="DA32" s="109">
        <f t="shared" si="11"/>
        <v>10493</v>
      </c>
      <c r="DB32" s="109">
        <f t="shared" si="11"/>
        <v>10493</v>
      </c>
      <c r="DC32" s="109">
        <f t="shared" si="11"/>
        <v>9788</v>
      </c>
      <c r="DD32" s="109">
        <f t="shared" si="11"/>
        <v>9788</v>
      </c>
      <c r="DE32" s="109">
        <f t="shared" si="11"/>
        <v>9788</v>
      </c>
      <c r="DF32" s="109">
        <f t="shared" si="11"/>
        <v>9788</v>
      </c>
      <c r="DG32" s="109">
        <f t="shared" si="11"/>
        <v>9788</v>
      </c>
      <c r="DH32" s="109">
        <f t="shared" si="11"/>
        <v>9396</v>
      </c>
      <c r="DI32" s="109">
        <f t="shared" si="11"/>
        <v>9396</v>
      </c>
      <c r="DJ32" s="109">
        <f t="shared" si="11"/>
        <v>9396</v>
      </c>
      <c r="DK32" s="109">
        <f t="shared" si="11"/>
        <v>9396</v>
      </c>
      <c r="DL32" s="109">
        <f t="shared" si="11"/>
        <v>9396</v>
      </c>
      <c r="DM32" s="109">
        <f t="shared" si="11"/>
        <v>9396</v>
      </c>
      <c r="DN32" s="109">
        <f t="shared" si="11"/>
        <v>7830</v>
      </c>
    </row>
    <row r="33" spans="1:118">
      <c r="A33" s="30" t="s">
        <v>6</v>
      </c>
      <c r="B33" s="109"/>
      <c r="C33" s="109"/>
      <c r="D33" s="109"/>
      <c r="E33" s="109"/>
      <c r="F33" s="109"/>
      <c r="G33" s="109"/>
      <c r="H33" s="109"/>
      <c r="I33" s="109"/>
      <c r="J33" s="109"/>
      <c r="K33" s="109"/>
      <c r="L33" s="109"/>
      <c r="M33" s="109"/>
      <c r="N33" s="109"/>
      <c r="O33" s="238"/>
      <c r="P33" s="238"/>
      <c r="Q33" s="238"/>
      <c r="R33" s="238"/>
      <c r="S33" s="238"/>
      <c r="T33" s="238"/>
      <c r="U33" s="238"/>
      <c r="V33" s="238"/>
      <c r="W33" s="238"/>
      <c r="X33" s="238"/>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09"/>
      <c r="DD33" s="109"/>
      <c r="DE33" s="109"/>
      <c r="DF33" s="109"/>
      <c r="DG33" s="109"/>
      <c r="DH33" s="109"/>
      <c r="DI33" s="109"/>
      <c r="DJ33" s="109"/>
      <c r="DK33" s="109"/>
      <c r="DL33" s="109"/>
      <c r="DM33" s="109"/>
      <c r="DN33" s="109"/>
    </row>
    <row r="34" spans="1:118">
      <c r="A34" s="64">
        <v>1</v>
      </c>
      <c r="B34" s="109">
        <f t="shared" ref="B34:BI34" si="12">ROUNDUP(B13*0.87,)</f>
        <v>5873</v>
      </c>
      <c r="C34" s="109">
        <f t="shared" si="12"/>
        <v>5873</v>
      </c>
      <c r="D34" s="109">
        <f t="shared" si="12"/>
        <v>6108</v>
      </c>
      <c r="E34" s="109">
        <f t="shared" si="12"/>
        <v>6108</v>
      </c>
      <c r="F34" s="109">
        <f t="shared" si="12"/>
        <v>7752</v>
      </c>
      <c r="G34" s="109">
        <f t="shared" si="12"/>
        <v>7752</v>
      </c>
      <c r="H34" s="109">
        <f t="shared" si="12"/>
        <v>7752</v>
      </c>
      <c r="I34" s="109">
        <f t="shared" si="12"/>
        <v>8770</v>
      </c>
      <c r="J34" s="109">
        <f t="shared" si="12"/>
        <v>8770</v>
      </c>
      <c r="K34" s="109">
        <f t="shared" si="12"/>
        <v>9866</v>
      </c>
      <c r="L34" s="109">
        <f t="shared" si="12"/>
        <v>11902</v>
      </c>
      <c r="M34" s="109">
        <f t="shared" si="12"/>
        <v>10179</v>
      </c>
      <c r="N34" s="109">
        <f t="shared" si="12"/>
        <v>17931</v>
      </c>
      <c r="O34" s="238">
        <f t="shared" si="12"/>
        <v>21690</v>
      </c>
      <c r="P34" s="238">
        <f t="shared" si="12"/>
        <v>27797</v>
      </c>
      <c r="Q34" s="238">
        <f t="shared" si="12"/>
        <v>27797</v>
      </c>
      <c r="R34" s="238">
        <f t="shared" si="12"/>
        <v>26779</v>
      </c>
      <c r="S34" s="238">
        <f t="shared" si="12"/>
        <v>26779</v>
      </c>
      <c r="T34" s="238">
        <f t="shared" si="12"/>
        <v>29754</v>
      </c>
      <c r="U34" s="238">
        <f t="shared" si="12"/>
        <v>29754</v>
      </c>
      <c r="V34" s="238">
        <f t="shared" si="12"/>
        <v>28580</v>
      </c>
      <c r="W34" s="238">
        <f t="shared" si="12"/>
        <v>28580</v>
      </c>
      <c r="X34" s="238">
        <f t="shared" si="12"/>
        <v>25761</v>
      </c>
      <c r="Y34" s="109">
        <f t="shared" si="12"/>
        <v>19536</v>
      </c>
      <c r="Z34" s="109">
        <f t="shared" si="12"/>
        <v>14838</v>
      </c>
      <c r="AA34" s="109">
        <f t="shared" si="12"/>
        <v>14290</v>
      </c>
      <c r="AB34" s="109">
        <f t="shared" si="12"/>
        <v>14290</v>
      </c>
      <c r="AC34" s="109">
        <f t="shared" si="12"/>
        <v>14290</v>
      </c>
      <c r="AD34" s="109">
        <f t="shared" si="12"/>
        <v>13742</v>
      </c>
      <c r="AE34" s="109">
        <f t="shared" si="12"/>
        <v>13742</v>
      </c>
      <c r="AF34" s="109">
        <f t="shared" si="12"/>
        <v>11706</v>
      </c>
      <c r="AG34" s="109">
        <f t="shared" si="12"/>
        <v>11706</v>
      </c>
      <c r="AH34" s="109">
        <f t="shared" si="12"/>
        <v>11706</v>
      </c>
      <c r="AI34" s="109">
        <f t="shared" si="12"/>
        <v>11706</v>
      </c>
      <c r="AJ34" s="109">
        <f t="shared" si="12"/>
        <v>13899</v>
      </c>
      <c r="AK34" s="109">
        <f t="shared" si="12"/>
        <v>13899</v>
      </c>
      <c r="AL34" s="109">
        <f t="shared" si="12"/>
        <v>16013</v>
      </c>
      <c r="AM34" s="109">
        <f t="shared" si="12"/>
        <v>16013</v>
      </c>
      <c r="AN34" s="109">
        <f t="shared" si="12"/>
        <v>18362</v>
      </c>
      <c r="AO34" s="109">
        <f t="shared" si="12"/>
        <v>18362</v>
      </c>
      <c r="AP34" s="109">
        <f t="shared" si="12"/>
        <v>16013</v>
      </c>
      <c r="AQ34" s="109">
        <f t="shared" si="12"/>
        <v>16013</v>
      </c>
      <c r="AR34" s="109">
        <f t="shared" si="12"/>
        <v>17187</v>
      </c>
      <c r="AS34" s="109">
        <f t="shared" si="12"/>
        <v>17187</v>
      </c>
      <c r="AT34" s="109">
        <f t="shared" si="12"/>
        <v>17187</v>
      </c>
      <c r="AU34" s="109">
        <f t="shared" si="12"/>
        <v>17187</v>
      </c>
      <c r="AV34" s="109">
        <f t="shared" si="12"/>
        <v>17187</v>
      </c>
      <c r="AW34" s="109">
        <f t="shared" si="12"/>
        <v>17187</v>
      </c>
      <c r="AX34" s="109">
        <f t="shared" si="12"/>
        <v>18362</v>
      </c>
      <c r="AY34" s="109">
        <f t="shared" si="12"/>
        <v>18362</v>
      </c>
      <c r="AZ34" s="109">
        <f t="shared" si="12"/>
        <v>18362</v>
      </c>
      <c r="BA34" s="109">
        <f t="shared" si="12"/>
        <v>16013</v>
      </c>
      <c r="BB34" s="109">
        <f t="shared" si="12"/>
        <v>16013</v>
      </c>
      <c r="BC34" s="109">
        <f t="shared" si="12"/>
        <v>16013</v>
      </c>
      <c r="BD34" s="109">
        <f t="shared" si="12"/>
        <v>16013</v>
      </c>
      <c r="BE34" s="109">
        <f t="shared" si="12"/>
        <v>16013</v>
      </c>
      <c r="BF34" s="109">
        <f t="shared" si="12"/>
        <v>17187</v>
      </c>
      <c r="BG34" s="109">
        <f t="shared" si="12"/>
        <v>17187</v>
      </c>
      <c r="BH34" s="109">
        <f t="shared" si="12"/>
        <v>17187</v>
      </c>
      <c r="BI34" s="109">
        <f t="shared" si="12"/>
        <v>19536</v>
      </c>
      <c r="BJ34" s="109">
        <f t="shared" ref="BJ34:DN34" si="13">ROUNDUP(BJ13*0.87,)</f>
        <v>19536</v>
      </c>
      <c r="BK34" s="109">
        <f t="shared" si="13"/>
        <v>19536</v>
      </c>
      <c r="BL34" s="109">
        <f t="shared" si="13"/>
        <v>19536</v>
      </c>
      <c r="BM34" s="109">
        <f t="shared" si="13"/>
        <v>19536</v>
      </c>
      <c r="BN34" s="109">
        <f t="shared" si="13"/>
        <v>19536</v>
      </c>
      <c r="BO34" s="109">
        <f t="shared" si="13"/>
        <v>21416</v>
      </c>
      <c r="BP34" s="109">
        <f t="shared" si="13"/>
        <v>21416</v>
      </c>
      <c r="BQ34" s="109">
        <f t="shared" si="13"/>
        <v>24469</v>
      </c>
      <c r="BR34" s="109">
        <f t="shared" si="13"/>
        <v>26427</v>
      </c>
      <c r="BS34" s="109">
        <f t="shared" si="13"/>
        <v>26427</v>
      </c>
      <c r="BT34" s="109">
        <f t="shared" si="13"/>
        <v>26427</v>
      </c>
      <c r="BU34" s="109">
        <f t="shared" si="13"/>
        <v>26427</v>
      </c>
      <c r="BV34" s="109">
        <f t="shared" si="13"/>
        <v>26427</v>
      </c>
      <c r="BW34" s="109">
        <f t="shared" si="13"/>
        <v>19536</v>
      </c>
      <c r="BX34" s="109">
        <f t="shared" si="13"/>
        <v>16013</v>
      </c>
      <c r="BY34" s="109">
        <f t="shared" si="13"/>
        <v>16013</v>
      </c>
      <c r="BZ34" s="109">
        <f t="shared" si="13"/>
        <v>14838</v>
      </c>
      <c r="CA34" s="109">
        <f t="shared" si="13"/>
        <v>14838</v>
      </c>
      <c r="CB34" s="109">
        <f t="shared" si="13"/>
        <v>14838</v>
      </c>
      <c r="CC34" s="109">
        <f t="shared" si="13"/>
        <v>16013</v>
      </c>
      <c r="CD34" s="109">
        <f t="shared" si="13"/>
        <v>16013</v>
      </c>
      <c r="CE34" s="109">
        <f t="shared" si="13"/>
        <v>16013</v>
      </c>
      <c r="CF34" s="109">
        <f t="shared" si="13"/>
        <v>13194</v>
      </c>
      <c r="CG34" s="109">
        <f t="shared" si="13"/>
        <v>10297</v>
      </c>
      <c r="CH34" s="109">
        <f t="shared" si="13"/>
        <v>10297</v>
      </c>
      <c r="CI34" s="109">
        <f t="shared" si="13"/>
        <v>10297</v>
      </c>
      <c r="CJ34" s="109">
        <f t="shared" si="13"/>
        <v>10297</v>
      </c>
      <c r="CK34" s="109">
        <f t="shared" si="13"/>
        <v>10297</v>
      </c>
      <c r="CL34" s="109">
        <f t="shared" si="13"/>
        <v>10297</v>
      </c>
      <c r="CM34" s="109">
        <f t="shared" si="13"/>
        <v>10297</v>
      </c>
      <c r="CN34" s="109">
        <f t="shared" si="13"/>
        <v>10297</v>
      </c>
      <c r="CO34" s="109">
        <f t="shared" si="13"/>
        <v>10297</v>
      </c>
      <c r="CP34" s="109">
        <f t="shared" si="13"/>
        <v>9749</v>
      </c>
      <c r="CQ34" s="109">
        <f t="shared" si="13"/>
        <v>9749</v>
      </c>
      <c r="CR34" s="109">
        <f t="shared" si="13"/>
        <v>9749</v>
      </c>
      <c r="CS34" s="109">
        <f t="shared" si="13"/>
        <v>9201</v>
      </c>
      <c r="CT34" s="109">
        <f t="shared" si="13"/>
        <v>9201</v>
      </c>
      <c r="CU34" s="109">
        <f t="shared" si="13"/>
        <v>9201</v>
      </c>
      <c r="CV34" s="109">
        <f t="shared" si="13"/>
        <v>9201</v>
      </c>
      <c r="CW34" s="109">
        <f t="shared" si="13"/>
        <v>9201</v>
      </c>
      <c r="CX34" s="109">
        <f t="shared" si="13"/>
        <v>9201</v>
      </c>
      <c r="CY34" s="109">
        <f t="shared" si="13"/>
        <v>9201</v>
      </c>
      <c r="CZ34" s="109">
        <f t="shared" si="13"/>
        <v>8653</v>
      </c>
      <c r="DA34" s="109">
        <f t="shared" si="13"/>
        <v>8653</v>
      </c>
      <c r="DB34" s="109">
        <f t="shared" si="13"/>
        <v>8653</v>
      </c>
      <c r="DC34" s="109">
        <f t="shared" si="13"/>
        <v>8105</v>
      </c>
      <c r="DD34" s="109">
        <f t="shared" si="13"/>
        <v>8105</v>
      </c>
      <c r="DE34" s="109">
        <f t="shared" si="13"/>
        <v>8105</v>
      </c>
      <c r="DF34" s="109">
        <f t="shared" si="13"/>
        <v>8105</v>
      </c>
      <c r="DG34" s="109">
        <f t="shared" si="13"/>
        <v>8105</v>
      </c>
      <c r="DH34" s="109">
        <f t="shared" si="13"/>
        <v>7713</v>
      </c>
      <c r="DI34" s="109">
        <f t="shared" si="13"/>
        <v>7713</v>
      </c>
      <c r="DJ34" s="109">
        <f t="shared" si="13"/>
        <v>7713</v>
      </c>
      <c r="DK34" s="109">
        <f t="shared" si="13"/>
        <v>7713</v>
      </c>
      <c r="DL34" s="109">
        <f t="shared" si="13"/>
        <v>7713</v>
      </c>
      <c r="DM34" s="109">
        <f t="shared" si="13"/>
        <v>7713</v>
      </c>
      <c r="DN34" s="109">
        <f t="shared" si="13"/>
        <v>6147</v>
      </c>
    </row>
    <row r="35" spans="1:118">
      <c r="A35" s="64">
        <v>2</v>
      </c>
      <c r="B35" s="109">
        <f t="shared" ref="B35:BI35" si="14">ROUNDUP(B14*0.87,)</f>
        <v>7047</v>
      </c>
      <c r="C35" s="109">
        <f t="shared" si="14"/>
        <v>7047</v>
      </c>
      <c r="D35" s="109">
        <f t="shared" si="14"/>
        <v>7282</v>
      </c>
      <c r="E35" s="109">
        <f t="shared" si="14"/>
        <v>7282</v>
      </c>
      <c r="F35" s="109">
        <f t="shared" si="14"/>
        <v>8927</v>
      </c>
      <c r="G35" s="109">
        <f t="shared" si="14"/>
        <v>8927</v>
      </c>
      <c r="H35" s="109">
        <f t="shared" si="14"/>
        <v>8927</v>
      </c>
      <c r="I35" s="109">
        <f t="shared" si="14"/>
        <v>9945</v>
      </c>
      <c r="J35" s="109">
        <f t="shared" si="14"/>
        <v>9945</v>
      </c>
      <c r="K35" s="109">
        <f t="shared" si="14"/>
        <v>11041</v>
      </c>
      <c r="L35" s="109">
        <f t="shared" si="14"/>
        <v>13077</v>
      </c>
      <c r="M35" s="109">
        <f t="shared" si="14"/>
        <v>11354</v>
      </c>
      <c r="N35" s="109">
        <f t="shared" si="14"/>
        <v>19497</v>
      </c>
      <c r="O35" s="238">
        <f t="shared" si="14"/>
        <v>23256</v>
      </c>
      <c r="P35" s="238">
        <f t="shared" si="14"/>
        <v>29363</v>
      </c>
      <c r="Q35" s="238">
        <f t="shared" si="14"/>
        <v>29363</v>
      </c>
      <c r="R35" s="238">
        <f t="shared" si="14"/>
        <v>28345</v>
      </c>
      <c r="S35" s="238">
        <f t="shared" si="14"/>
        <v>28345</v>
      </c>
      <c r="T35" s="238">
        <f t="shared" si="14"/>
        <v>31320</v>
      </c>
      <c r="U35" s="238">
        <f t="shared" si="14"/>
        <v>31320</v>
      </c>
      <c r="V35" s="238">
        <f t="shared" si="14"/>
        <v>30146</v>
      </c>
      <c r="W35" s="238">
        <f t="shared" si="14"/>
        <v>30146</v>
      </c>
      <c r="X35" s="238">
        <f t="shared" si="14"/>
        <v>27327</v>
      </c>
      <c r="Y35" s="109">
        <f t="shared" si="14"/>
        <v>20985</v>
      </c>
      <c r="Z35" s="109">
        <f t="shared" si="14"/>
        <v>16287</v>
      </c>
      <c r="AA35" s="109">
        <f t="shared" si="14"/>
        <v>15739</v>
      </c>
      <c r="AB35" s="109">
        <f t="shared" si="14"/>
        <v>15739</v>
      </c>
      <c r="AC35" s="109">
        <f t="shared" si="14"/>
        <v>15739</v>
      </c>
      <c r="AD35" s="109">
        <f t="shared" si="14"/>
        <v>15191</v>
      </c>
      <c r="AE35" s="109">
        <f t="shared" si="14"/>
        <v>15191</v>
      </c>
      <c r="AF35" s="109">
        <f t="shared" si="14"/>
        <v>13155</v>
      </c>
      <c r="AG35" s="109">
        <f t="shared" si="14"/>
        <v>13155</v>
      </c>
      <c r="AH35" s="109">
        <f t="shared" si="14"/>
        <v>13155</v>
      </c>
      <c r="AI35" s="109">
        <f t="shared" si="14"/>
        <v>13155</v>
      </c>
      <c r="AJ35" s="109">
        <f t="shared" si="14"/>
        <v>15347</v>
      </c>
      <c r="AK35" s="109">
        <f t="shared" si="14"/>
        <v>15347</v>
      </c>
      <c r="AL35" s="109">
        <f t="shared" si="14"/>
        <v>17461</v>
      </c>
      <c r="AM35" s="109">
        <f t="shared" si="14"/>
        <v>17461</v>
      </c>
      <c r="AN35" s="109">
        <f t="shared" si="14"/>
        <v>19810</v>
      </c>
      <c r="AO35" s="109">
        <f t="shared" si="14"/>
        <v>19810</v>
      </c>
      <c r="AP35" s="109">
        <f t="shared" si="14"/>
        <v>17461</v>
      </c>
      <c r="AQ35" s="109">
        <f t="shared" si="14"/>
        <v>17461</v>
      </c>
      <c r="AR35" s="109">
        <f t="shared" si="14"/>
        <v>18636</v>
      </c>
      <c r="AS35" s="109">
        <f t="shared" si="14"/>
        <v>18636</v>
      </c>
      <c r="AT35" s="109">
        <f t="shared" si="14"/>
        <v>18636</v>
      </c>
      <c r="AU35" s="109">
        <f t="shared" si="14"/>
        <v>18636</v>
      </c>
      <c r="AV35" s="109">
        <f t="shared" si="14"/>
        <v>18636</v>
      </c>
      <c r="AW35" s="109">
        <f t="shared" si="14"/>
        <v>18636</v>
      </c>
      <c r="AX35" s="109">
        <f t="shared" si="14"/>
        <v>19810</v>
      </c>
      <c r="AY35" s="109">
        <f t="shared" si="14"/>
        <v>19810</v>
      </c>
      <c r="AZ35" s="109">
        <f t="shared" si="14"/>
        <v>19810</v>
      </c>
      <c r="BA35" s="109">
        <f t="shared" si="14"/>
        <v>17461</v>
      </c>
      <c r="BB35" s="109">
        <f t="shared" si="14"/>
        <v>17461</v>
      </c>
      <c r="BC35" s="109">
        <f t="shared" si="14"/>
        <v>17461</v>
      </c>
      <c r="BD35" s="109">
        <f t="shared" si="14"/>
        <v>17461</v>
      </c>
      <c r="BE35" s="109">
        <f t="shared" si="14"/>
        <v>17461</v>
      </c>
      <c r="BF35" s="109">
        <f t="shared" si="14"/>
        <v>18636</v>
      </c>
      <c r="BG35" s="109">
        <f t="shared" si="14"/>
        <v>18636</v>
      </c>
      <c r="BH35" s="109">
        <f t="shared" si="14"/>
        <v>18636</v>
      </c>
      <c r="BI35" s="109">
        <f t="shared" si="14"/>
        <v>20985</v>
      </c>
      <c r="BJ35" s="109">
        <f t="shared" ref="BJ35:DN35" si="15">ROUNDUP(BJ14*0.87,)</f>
        <v>20985</v>
      </c>
      <c r="BK35" s="109">
        <f t="shared" si="15"/>
        <v>20985</v>
      </c>
      <c r="BL35" s="109">
        <f t="shared" si="15"/>
        <v>20985</v>
      </c>
      <c r="BM35" s="109">
        <f t="shared" si="15"/>
        <v>20985</v>
      </c>
      <c r="BN35" s="109">
        <f t="shared" si="15"/>
        <v>20985</v>
      </c>
      <c r="BO35" s="109">
        <f t="shared" si="15"/>
        <v>22864</v>
      </c>
      <c r="BP35" s="109">
        <f t="shared" si="15"/>
        <v>22864</v>
      </c>
      <c r="BQ35" s="109">
        <f t="shared" si="15"/>
        <v>25918</v>
      </c>
      <c r="BR35" s="109">
        <f t="shared" si="15"/>
        <v>27875</v>
      </c>
      <c r="BS35" s="109">
        <f t="shared" si="15"/>
        <v>27875</v>
      </c>
      <c r="BT35" s="109">
        <f t="shared" si="15"/>
        <v>27875</v>
      </c>
      <c r="BU35" s="109">
        <f t="shared" si="15"/>
        <v>27875</v>
      </c>
      <c r="BV35" s="109">
        <f t="shared" si="15"/>
        <v>27875</v>
      </c>
      <c r="BW35" s="109">
        <f t="shared" si="15"/>
        <v>20985</v>
      </c>
      <c r="BX35" s="109">
        <f t="shared" si="15"/>
        <v>17461</v>
      </c>
      <c r="BY35" s="109">
        <f t="shared" si="15"/>
        <v>17461</v>
      </c>
      <c r="BZ35" s="109">
        <f t="shared" si="15"/>
        <v>16287</v>
      </c>
      <c r="CA35" s="109">
        <f t="shared" si="15"/>
        <v>16287</v>
      </c>
      <c r="CB35" s="109">
        <f t="shared" si="15"/>
        <v>16287</v>
      </c>
      <c r="CC35" s="109">
        <f t="shared" si="15"/>
        <v>17461</v>
      </c>
      <c r="CD35" s="109">
        <f t="shared" si="15"/>
        <v>17461</v>
      </c>
      <c r="CE35" s="109">
        <f t="shared" si="15"/>
        <v>17461</v>
      </c>
      <c r="CF35" s="109">
        <f t="shared" si="15"/>
        <v>14643</v>
      </c>
      <c r="CG35" s="109">
        <f t="shared" si="15"/>
        <v>11745</v>
      </c>
      <c r="CH35" s="109">
        <f t="shared" si="15"/>
        <v>11745</v>
      </c>
      <c r="CI35" s="109">
        <f t="shared" si="15"/>
        <v>11745</v>
      </c>
      <c r="CJ35" s="109">
        <f t="shared" si="15"/>
        <v>11745</v>
      </c>
      <c r="CK35" s="109">
        <f t="shared" si="15"/>
        <v>11745</v>
      </c>
      <c r="CL35" s="109">
        <f t="shared" si="15"/>
        <v>11745</v>
      </c>
      <c r="CM35" s="109">
        <f t="shared" si="15"/>
        <v>11745</v>
      </c>
      <c r="CN35" s="109">
        <f t="shared" si="15"/>
        <v>11745</v>
      </c>
      <c r="CO35" s="109">
        <f t="shared" si="15"/>
        <v>11745</v>
      </c>
      <c r="CP35" s="109">
        <f t="shared" si="15"/>
        <v>11197</v>
      </c>
      <c r="CQ35" s="109">
        <f t="shared" si="15"/>
        <v>11197</v>
      </c>
      <c r="CR35" s="109">
        <f t="shared" si="15"/>
        <v>11197</v>
      </c>
      <c r="CS35" s="109">
        <f t="shared" si="15"/>
        <v>10649</v>
      </c>
      <c r="CT35" s="109">
        <f t="shared" si="15"/>
        <v>10649</v>
      </c>
      <c r="CU35" s="109">
        <f t="shared" si="15"/>
        <v>10649</v>
      </c>
      <c r="CV35" s="109">
        <f t="shared" si="15"/>
        <v>10649</v>
      </c>
      <c r="CW35" s="109">
        <f t="shared" si="15"/>
        <v>10649</v>
      </c>
      <c r="CX35" s="109">
        <f t="shared" si="15"/>
        <v>10649</v>
      </c>
      <c r="CY35" s="109">
        <f t="shared" si="15"/>
        <v>10649</v>
      </c>
      <c r="CZ35" s="109">
        <f t="shared" si="15"/>
        <v>10101</v>
      </c>
      <c r="DA35" s="109">
        <f t="shared" si="15"/>
        <v>10101</v>
      </c>
      <c r="DB35" s="109">
        <f t="shared" si="15"/>
        <v>10101</v>
      </c>
      <c r="DC35" s="109">
        <f t="shared" si="15"/>
        <v>9396</v>
      </c>
      <c r="DD35" s="109">
        <f t="shared" si="15"/>
        <v>9396</v>
      </c>
      <c r="DE35" s="109">
        <f t="shared" si="15"/>
        <v>9396</v>
      </c>
      <c r="DF35" s="109">
        <f t="shared" si="15"/>
        <v>9396</v>
      </c>
      <c r="DG35" s="109">
        <f t="shared" si="15"/>
        <v>9396</v>
      </c>
      <c r="DH35" s="109">
        <f t="shared" si="15"/>
        <v>9005</v>
      </c>
      <c r="DI35" s="109">
        <f t="shared" si="15"/>
        <v>9005</v>
      </c>
      <c r="DJ35" s="109">
        <f t="shared" si="15"/>
        <v>9005</v>
      </c>
      <c r="DK35" s="109">
        <f t="shared" si="15"/>
        <v>9005</v>
      </c>
      <c r="DL35" s="109">
        <f t="shared" si="15"/>
        <v>9005</v>
      </c>
      <c r="DM35" s="109">
        <f t="shared" si="15"/>
        <v>9005</v>
      </c>
      <c r="DN35" s="109">
        <f t="shared" si="15"/>
        <v>7439</v>
      </c>
    </row>
    <row r="36" spans="1:118">
      <c r="A36" s="64" t="s">
        <v>7</v>
      </c>
      <c r="B36" s="109"/>
      <c r="C36" s="109"/>
      <c r="D36" s="109"/>
      <c r="E36" s="109"/>
      <c r="F36" s="109"/>
      <c r="G36" s="109"/>
      <c r="H36" s="109"/>
      <c r="I36" s="109"/>
      <c r="J36" s="109"/>
      <c r="K36" s="109"/>
      <c r="L36" s="109"/>
      <c r="M36" s="109"/>
      <c r="N36" s="109"/>
      <c r="O36" s="238"/>
      <c r="P36" s="238"/>
      <c r="Q36" s="238"/>
      <c r="R36" s="238"/>
      <c r="S36" s="238"/>
      <c r="T36" s="238"/>
      <c r="U36" s="238"/>
      <c r="V36" s="238"/>
      <c r="W36" s="238"/>
      <c r="X36" s="238"/>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row>
    <row r="37" spans="1:118">
      <c r="A37" s="64">
        <v>1</v>
      </c>
      <c r="B37" s="109">
        <f t="shared" ref="B37:BI37" si="16">ROUNDUP(B16*0.87,)</f>
        <v>9005</v>
      </c>
      <c r="C37" s="109">
        <f t="shared" si="16"/>
        <v>9005</v>
      </c>
      <c r="D37" s="109">
        <f t="shared" si="16"/>
        <v>9240</v>
      </c>
      <c r="E37" s="109">
        <f t="shared" si="16"/>
        <v>9240</v>
      </c>
      <c r="F37" s="109">
        <f t="shared" si="16"/>
        <v>10884</v>
      </c>
      <c r="G37" s="109">
        <f t="shared" si="16"/>
        <v>10884</v>
      </c>
      <c r="H37" s="109">
        <f t="shared" si="16"/>
        <v>10884</v>
      </c>
      <c r="I37" s="109">
        <f t="shared" si="16"/>
        <v>11902</v>
      </c>
      <c r="J37" s="109">
        <f t="shared" si="16"/>
        <v>11902</v>
      </c>
      <c r="K37" s="109">
        <f t="shared" si="16"/>
        <v>12998</v>
      </c>
      <c r="L37" s="109">
        <f t="shared" si="16"/>
        <v>15034</v>
      </c>
      <c r="M37" s="109">
        <f t="shared" si="16"/>
        <v>13311</v>
      </c>
      <c r="N37" s="109">
        <f t="shared" si="16"/>
        <v>23412</v>
      </c>
      <c r="O37" s="238">
        <f t="shared" si="16"/>
        <v>27171</v>
      </c>
      <c r="P37" s="238">
        <f t="shared" si="16"/>
        <v>33278</v>
      </c>
      <c r="Q37" s="238">
        <f t="shared" si="16"/>
        <v>33278</v>
      </c>
      <c r="R37" s="238">
        <f t="shared" si="16"/>
        <v>32260</v>
      </c>
      <c r="S37" s="238">
        <f t="shared" si="16"/>
        <v>32260</v>
      </c>
      <c r="T37" s="238">
        <f t="shared" si="16"/>
        <v>35235</v>
      </c>
      <c r="U37" s="238">
        <f t="shared" si="16"/>
        <v>35235</v>
      </c>
      <c r="V37" s="238">
        <f t="shared" si="16"/>
        <v>34061</v>
      </c>
      <c r="W37" s="238">
        <f t="shared" si="16"/>
        <v>34061</v>
      </c>
      <c r="X37" s="238">
        <f t="shared" si="16"/>
        <v>31242</v>
      </c>
      <c r="Y37" s="109">
        <f t="shared" si="16"/>
        <v>25017</v>
      </c>
      <c r="Z37" s="109">
        <f t="shared" si="16"/>
        <v>20319</v>
      </c>
      <c r="AA37" s="109">
        <f t="shared" si="16"/>
        <v>19771</v>
      </c>
      <c r="AB37" s="109">
        <f t="shared" si="16"/>
        <v>19771</v>
      </c>
      <c r="AC37" s="109">
        <f t="shared" si="16"/>
        <v>19771</v>
      </c>
      <c r="AD37" s="109">
        <f t="shared" si="16"/>
        <v>19223</v>
      </c>
      <c r="AE37" s="109">
        <f t="shared" si="16"/>
        <v>19223</v>
      </c>
      <c r="AF37" s="109">
        <f t="shared" si="16"/>
        <v>17187</v>
      </c>
      <c r="AG37" s="109">
        <f t="shared" si="16"/>
        <v>17187</v>
      </c>
      <c r="AH37" s="109">
        <f t="shared" si="16"/>
        <v>17187</v>
      </c>
      <c r="AI37" s="109">
        <f t="shared" si="16"/>
        <v>17187</v>
      </c>
      <c r="AJ37" s="109">
        <f t="shared" si="16"/>
        <v>19380</v>
      </c>
      <c r="AK37" s="109">
        <f t="shared" si="16"/>
        <v>19380</v>
      </c>
      <c r="AL37" s="109">
        <f t="shared" si="16"/>
        <v>21494</v>
      </c>
      <c r="AM37" s="109">
        <f t="shared" si="16"/>
        <v>21494</v>
      </c>
      <c r="AN37" s="109">
        <f t="shared" si="16"/>
        <v>23843</v>
      </c>
      <c r="AO37" s="109">
        <f t="shared" si="16"/>
        <v>23843</v>
      </c>
      <c r="AP37" s="109">
        <f t="shared" si="16"/>
        <v>21494</v>
      </c>
      <c r="AQ37" s="109">
        <f t="shared" si="16"/>
        <v>21494</v>
      </c>
      <c r="AR37" s="109">
        <f t="shared" si="16"/>
        <v>22668</v>
      </c>
      <c r="AS37" s="109">
        <f t="shared" si="16"/>
        <v>22668</v>
      </c>
      <c r="AT37" s="109">
        <f t="shared" si="16"/>
        <v>22668</v>
      </c>
      <c r="AU37" s="109">
        <f t="shared" si="16"/>
        <v>22668</v>
      </c>
      <c r="AV37" s="109">
        <f t="shared" si="16"/>
        <v>22668</v>
      </c>
      <c r="AW37" s="109">
        <f t="shared" si="16"/>
        <v>22668</v>
      </c>
      <c r="AX37" s="109">
        <f t="shared" si="16"/>
        <v>23843</v>
      </c>
      <c r="AY37" s="109">
        <f t="shared" si="16"/>
        <v>23843</v>
      </c>
      <c r="AZ37" s="109">
        <f t="shared" si="16"/>
        <v>23843</v>
      </c>
      <c r="BA37" s="109">
        <f t="shared" si="16"/>
        <v>21494</v>
      </c>
      <c r="BB37" s="109">
        <f t="shared" si="16"/>
        <v>21494</v>
      </c>
      <c r="BC37" s="109">
        <f t="shared" si="16"/>
        <v>21494</v>
      </c>
      <c r="BD37" s="109">
        <f t="shared" si="16"/>
        <v>21494</v>
      </c>
      <c r="BE37" s="109">
        <f t="shared" si="16"/>
        <v>21494</v>
      </c>
      <c r="BF37" s="109">
        <f t="shared" si="16"/>
        <v>22668</v>
      </c>
      <c r="BG37" s="109">
        <f t="shared" si="16"/>
        <v>22668</v>
      </c>
      <c r="BH37" s="109">
        <f t="shared" si="16"/>
        <v>22668</v>
      </c>
      <c r="BI37" s="109">
        <f t="shared" si="16"/>
        <v>25017</v>
      </c>
      <c r="BJ37" s="109">
        <f t="shared" ref="BJ37:DN37" si="17">ROUNDUP(BJ16*0.87,)</f>
        <v>25017</v>
      </c>
      <c r="BK37" s="109">
        <f t="shared" si="17"/>
        <v>25017</v>
      </c>
      <c r="BL37" s="109">
        <f t="shared" si="17"/>
        <v>25017</v>
      </c>
      <c r="BM37" s="109">
        <f t="shared" si="17"/>
        <v>25017</v>
      </c>
      <c r="BN37" s="109">
        <f t="shared" si="17"/>
        <v>25017</v>
      </c>
      <c r="BO37" s="109">
        <f t="shared" si="17"/>
        <v>26897</v>
      </c>
      <c r="BP37" s="109">
        <f t="shared" si="17"/>
        <v>26897</v>
      </c>
      <c r="BQ37" s="109">
        <f t="shared" si="17"/>
        <v>29950</v>
      </c>
      <c r="BR37" s="109">
        <f t="shared" si="17"/>
        <v>31908</v>
      </c>
      <c r="BS37" s="109">
        <f t="shared" si="17"/>
        <v>31908</v>
      </c>
      <c r="BT37" s="109">
        <f t="shared" si="17"/>
        <v>31908</v>
      </c>
      <c r="BU37" s="109">
        <f t="shared" si="17"/>
        <v>31908</v>
      </c>
      <c r="BV37" s="109">
        <f t="shared" si="17"/>
        <v>31908</v>
      </c>
      <c r="BW37" s="109">
        <f t="shared" si="17"/>
        <v>25017</v>
      </c>
      <c r="BX37" s="109">
        <f t="shared" si="17"/>
        <v>21494</v>
      </c>
      <c r="BY37" s="109">
        <f t="shared" si="17"/>
        <v>21494</v>
      </c>
      <c r="BZ37" s="109">
        <f t="shared" si="17"/>
        <v>20319</v>
      </c>
      <c r="CA37" s="109">
        <f t="shared" si="17"/>
        <v>20319</v>
      </c>
      <c r="CB37" s="109">
        <f t="shared" si="17"/>
        <v>20319</v>
      </c>
      <c r="CC37" s="109">
        <f t="shared" si="17"/>
        <v>21494</v>
      </c>
      <c r="CD37" s="109">
        <f t="shared" si="17"/>
        <v>21494</v>
      </c>
      <c r="CE37" s="109">
        <f t="shared" si="17"/>
        <v>21494</v>
      </c>
      <c r="CF37" s="109">
        <f t="shared" si="17"/>
        <v>18675</v>
      </c>
      <c r="CG37" s="109">
        <f t="shared" si="17"/>
        <v>14603</v>
      </c>
      <c r="CH37" s="109">
        <f t="shared" si="17"/>
        <v>14603</v>
      </c>
      <c r="CI37" s="109">
        <f t="shared" si="17"/>
        <v>14603</v>
      </c>
      <c r="CJ37" s="109">
        <f t="shared" si="17"/>
        <v>14603</v>
      </c>
      <c r="CK37" s="109">
        <f t="shared" si="17"/>
        <v>14603</v>
      </c>
      <c r="CL37" s="109">
        <f t="shared" si="17"/>
        <v>14603</v>
      </c>
      <c r="CM37" s="109">
        <f t="shared" si="17"/>
        <v>14603</v>
      </c>
      <c r="CN37" s="109">
        <f t="shared" si="17"/>
        <v>14603</v>
      </c>
      <c r="CO37" s="109">
        <f t="shared" si="17"/>
        <v>14603</v>
      </c>
      <c r="CP37" s="109">
        <f t="shared" si="17"/>
        <v>14055</v>
      </c>
      <c r="CQ37" s="109">
        <f t="shared" si="17"/>
        <v>14055</v>
      </c>
      <c r="CR37" s="109">
        <f t="shared" si="17"/>
        <v>14055</v>
      </c>
      <c r="CS37" s="109">
        <f t="shared" si="17"/>
        <v>13507</v>
      </c>
      <c r="CT37" s="109">
        <f t="shared" si="17"/>
        <v>13507</v>
      </c>
      <c r="CU37" s="109">
        <f t="shared" si="17"/>
        <v>13507</v>
      </c>
      <c r="CV37" s="109">
        <f t="shared" si="17"/>
        <v>13507</v>
      </c>
      <c r="CW37" s="109">
        <f t="shared" si="17"/>
        <v>13507</v>
      </c>
      <c r="CX37" s="109">
        <f t="shared" si="17"/>
        <v>13507</v>
      </c>
      <c r="CY37" s="109">
        <f t="shared" si="17"/>
        <v>13507</v>
      </c>
      <c r="CZ37" s="109">
        <f t="shared" si="17"/>
        <v>12959</v>
      </c>
      <c r="DA37" s="109">
        <f t="shared" si="17"/>
        <v>12959</v>
      </c>
      <c r="DB37" s="109">
        <f t="shared" si="17"/>
        <v>12959</v>
      </c>
      <c r="DC37" s="109">
        <f t="shared" si="17"/>
        <v>11628</v>
      </c>
      <c r="DD37" s="109">
        <f t="shared" si="17"/>
        <v>11628</v>
      </c>
      <c r="DE37" s="109">
        <f t="shared" si="17"/>
        <v>11628</v>
      </c>
      <c r="DF37" s="109">
        <f t="shared" si="17"/>
        <v>11628</v>
      </c>
      <c r="DG37" s="109">
        <f t="shared" si="17"/>
        <v>11628</v>
      </c>
      <c r="DH37" s="109">
        <f t="shared" si="17"/>
        <v>11237</v>
      </c>
      <c r="DI37" s="109">
        <f t="shared" si="17"/>
        <v>11237</v>
      </c>
      <c r="DJ37" s="109">
        <f t="shared" si="17"/>
        <v>11237</v>
      </c>
      <c r="DK37" s="109">
        <f t="shared" si="17"/>
        <v>11237</v>
      </c>
      <c r="DL37" s="109">
        <f t="shared" si="17"/>
        <v>11237</v>
      </c>
      <c r="DM37" s="109">
        <f t="shared" si="17"/>
        <v>11237</v>
      </c>
      <c r="DN37" s="109">
        <f t="shared" si="17"/>
        <v>9671</v>
      </c>
    </row>
    <row r="38" spans="1:118">
      <c r="A38" s="64">
        <v>2</v>
      </c>
      <c r="B38" s="109">
        <f t="shared" ref="B38:BI38" si="18">ROUNDUP(B17*0.87,)</f>
        <v>10179</v>
      </c>
      <c r="C38" s="109">
        <f t="shared" si="18"/>
        <v>10179</v>
      </c>
      <c r="D38" s="109">
        <f t="shared" si="18"/>
        <v>10414</v>
      </c>
      <c r="E38" s="109">
        <f t="shared" si="18"/>
        <v>10414</v>
      </c>
      <c r="F38" s="109">
        <f t="shared" si="18"/>
        <v>12059</v>
      </c>
      <c r="G38" s="109">
        <f t="shared" si="18"/>
        <v>12059</v>
      </c>
      <c r="H38" s="109">
        <f t="shared" si="18"/>
        <v>12059</v>
      </c>
      <c r="I38" s="109">
        <f t="shared" si="18"/>
        <v>13077</v>
      </c>
      <c r="J38" s="109">
        <f t="shared" si="18"/>
        <v>13077</v>
      </c>
      <c r="K38" s="109">
        <f t="shared" si="18"/>
        <v>14173</v>
      </c>
      <c r="L38" s="109">
        <f t="shared" si="18"/>
        <v>16209</v>
      </c>
      <c r="M38" s="109">
        <f t="shared" si="18"/>
        <v>14486</v>
      </c>
      <c r="N38" s="109">
        <f t="shared" si="18"/>
        <v>24978</v>
      </c>
      <c r="O38" s="238">
        <f t="shared" si="18"/>
        <v>28737</v>
      </c>
      <c r="P38" s="238">
        <f t="shared" si="18"/>
        <v>34844</v>
      </c>
      <c r="Q38" s="238">
        <f t="shared" si="18"/>
        <v>34844</v>
      </c>
      <c r="R38" s="238">
        <f t="shared" si="18"/>
        <v>33826</v>
      </c>
      <c r="S38" s="238">
        <f t="shared" si="18"/>
        <v>33826</v>
      </c>
      <c r="T38" s="238">
        <f t="shared" si="18"/>
        <v>36801</v>
      </c>
      <c r="U38" s="238">
        <f t="shared" si="18"/>
        <v>36801</v>
      </c>
      <c r="V38" s="238">
        <f t="shared" si="18"/>
        <v>35627</v>
      </c>
      <c r="W38" s="238">
        <f t="shared" si="18"/>
        <v>35627</v>
      </c>
      <c r="X38" s="238">
        <f t="shared" si="18"/>
        <v>32808</v>
      </c>
      <c r="Y38" s="109">
        <f t="shared" si="18"/>
        <v>26466</v>
      </c>
      <c r="Z38" s="109">
        <f t="shared" si="18"/>
        <v>21768</v>
      </c>
      <c r="AA38" s="109">
        <f t="shared" si="18"/>
        <v>21220</v>
      </c>
      <c r="AB38" s="109">
        <f t="shared" si="18"/>
        <v>21220</v>
      </c>
      <c r="AC38" s="109">
        <f t="shared" si="18"/>
        <v>21220</v>
      </c>
      <c r="AD38" s="109">
        <f t="shared" si="18"/>
        <v>20672</v>
      </c>
      <c r="AE38" s="109">
        <f t="shared" si="18"/>
        <v>20672</v>
      </c>
      <c r="AF38" s="109">
        <f t="shared" si="18"/>
        <v>18636</v>
      </c>
      <c r="AG38" s="109">
        <f t="shared" si="18"/>
        <v>18636</v>
      </c>
      <c r="AH38" s="109">
        <f t="shared" si="18"/>
        <v>18636</v>
      </c>
      <c r="AI38" s="109">
        <f t="shared" si="18"/>
        <v>18636</v>
      </c>
      <c r="AJ38" s="109">
        <f t="shared" si="18"/>
        <v>20828</v>
      </c>
      <c r="AK38" s="109">
        <f t="shared" si="18"/>
        <v>20828</v>
      </c>
      <c r="AL38" s="109">
        <f t="shared" si="18"/>
        <v>22942</v>
      </c>
      <c r="AM38" s="109">
        <f t="shared" si="18"/>
        <v>22942</v>
      </c>
      <c r="AN38" s="109">
        <f t="shared" si="18"/>
        <v>25291</v>
      </c>
      <c r="AO38" s="109">
        <f t="shared" si="18"/>
        <v>25291</v>
      </c>
      <c r="AP38" s="109">
        <f t="shared" si="18"/>
        <v>22942</v>
      </c>
      <c r="AQ38" s="109">
        <f t="shared" si="18"/>
        <v>22942</v>
      </c>
      <c r="AR38" s="109">
        <f t="shared" si="18"/>
        <v>24117</v>
      </c>
      <c r="AS38" s="109">
        <f t="shared" si="18"/>
        <v>24117</v>
      </c>
      <c r="AT38" s="109">
        <f t="shared" si="18"/>
        <v>24117</v>
      </c>
      <c r="AU38" s="109">
        <f t="shared" si="18"/>
        <v>24117</v>
      </c>
      <c r="AV38" s="109">
        <f t="shared" si="18"/>
        <v>24117</v>
      </c>
      <c r="AW38" s="109">
        <f t="shared" si="18"/>
        <v>24117</v>
      </c>
      <c r="AX38" s="109">
        <f t="shared" si="18"/>
        <v>25291</v>
      </c>
      <c r="AY38" s="109">
        <f t="shared" si="18"/>
        <v>25291</v>
      </c>
      <c r="AZ38" s="109">
        <f t="shared" si="18"/>
        <v>25291</v>
      </c>
      <c r="BA38" s="109">
        <f t="shared" si="18"/>
        <v>22942</v>
      </c>
      <c r="BB38" s="109">
        <f t="shared" si="18"/>
        <v>22942</v>
      </c>
      <c r="BC38" s="109">
        <f t="shared" si="18"/>
        <v>22942</v>
      </c>
      <c r="BD38" s="109">
        <f t="shared" si="18"/>
        <v>22942</v>
      </c>
      <c r="BE38" s="109">
        <f t="shared" si="18"/>
        <v>22942</v>
      </c>
      <c r="BF38" s="109">
        <f t="shared" si="18"/>
        <v>24117</v>
      </c>
      <c r="BG38" s="109">
        <f t="shared" si="18"/>
        <v>24117</v>
      </c>
      <c r="BH38" s="109">
        <f t="shared" si="18"/>
        <v>24117</v>
      </c>
      <c r="BI38" s="109">
        <f t="shared" si="18"/>
        <v>26466</v>
      </c>
      <c r="BJ38" s="109">
        <f t="shared" ref="BJ38:DN38" si="19">ROUNDUP(BJ17*0.87,)</f>
        <v>26466</v>
      </c>
      <c r="BK38" s="109">
        <f t="shared" si="19"/>
        <v>26466</v>
      </c>
      <c r="BL38" s="109">
        <f t="shared" si="19"/>
        <v>26466</v>
      </c>
      <c r="BM38" s="109">
        <f t="shared" si="19"/>
        <v>26466</v>
      </c>
      <c r="BN38" s="109">
        <f t="shared" si="19"/>
        <v>26466</v>
      </c>
      <c r="BO38" s="109">
        <f t="shared" si="19"/>
        <v>28345</v>
      </c>
      <c r="BP38" s="109">
        <f t="shared" si="19"/>
        <v>28345</v>
      </c>
      <c r="BQ38" s="109">
        <f t="shared" si="19"/>
        <v>31399</v>
      </c>
      <c r="BR38" s="109">
        <f t="shared" si="19"/>
        <v>33356</v>
      </c>
      <c r="BS38" s="109">
        <f t="shared" si="19"/>
        <v>33356</v>
      </c>
      <c r="BT38" s="109">
        <f t="shared" si="19"/>
        <v>33356</v>
      </c>
      <c r="BU38" s="109">
        <f t="shared" si="19"/>
        <v>33356</v>
      </c>
      <c r="BV38" s="109">
        <f t="shared" si="19"/>
        <v>33356</v>
      </c>
      <c r="BW38" s="109">
        <f t="shared" si="19"/>
        <v>26466</v>
      </c>
      <c r="BX38" s="109">
        <f t="shared" si="19"/>
        <v>22942</v>
      </c>
      <c r="BY38" s="109">
        <f t="shared" si="19"/>
        <v>22942</v>
      </c>
      <c r="BZ38" s="109">
        <f t="shared" si="19"/>
        <v>21768</v>
      </c>
      <c r="CA38" s="109">
        <f t="shared" si="19"/>
        <v>21768</v>
      </c>
      <c r="CB38" s="109">
        <f t="shared" si="19"/>
        <v>21768</v>
      </c>
      <c r="CC38" s="109">
        <f t="shared" si="19"/>
        <v>22942</v>
      </c>
      <c r="CD38" s="109">
        <f t="shared" si="19"/>
        <v>22942</v>
      </c>
      <c r="CE38" s="109">
        <f t="shared" si="19"/>
        <v>22942</v>
      </c>
      <c r="CF38" s="109">
        <f t="shared" si="19"/>
        <v>20124</v>
      </c>
      <c r="CG38" s="109">
        <f t="shared" si="19"/>
        <v>16052</v>
      </c>
      <c r="CH38" s="109">
        <f t="shared" si="19"/>
        <v>16052</v>
      </c>
      <c r="CI38" s="109">
        <f t="shared" si="19"/>
        <v>16052</v>
      </c>
      <c r="CJ38" s="109">
        <f t="shared" si="19"/>
        <v>16052</v>
      </c>
      <c r="CK38" s="109">
        <f t="shared" si="19"/>
        <v>16052</v>
      </c>
      <c r="CL38" s="109">
        <f t="shared" si="19"/>
        <v>16052</v>
      </c>
      <c r="CM38" s="109">
        <f t="shared" si="19"/>
        <v>16052</v>
      </c>
      <c r="CN38" s="109">
        <f t="shared" si="19"/>
        <v>16052</v>
      </c>
      <c r="CO38" s="109">
        <f t="shared" si="19"/>
        <v>16052</v>
      </c>
      <c r="CP38" s="109">
        <f t="shared" si="19"/>
        <v>15504</v>
      </c>
      <c r="CQ38" s="109">
        <f t="shared" si="19"/>
        <v>15504</v>
      </c>
      <c r="CR38" s="109">
        <f t="shared" si="19"/>
        <v>15504</v>
      </c>
      <c r="CS38" s="109">
        <f t="shared" si="19"/>
        <v>14956</v>
      </c>
      <c r="CT38" s="109">
        <f t="shared" si="19"/>
        <v>14956</v>
      </c>
      <c r="CU38" s="109">
        <f t="shared" si="19"/>
        <v>14956</v>
      </c>
      <c r="CV38" s="109">
        <f t="shared" si="19"/>
        <v>14956</v>
      </c>
      <c r="CW38" s="109">
        <f t="shared" si="19"/>
        <v>14956</v>
      </c>
      <c r="CX38" s="109">
        <f t="shared" si="19"/>
        <v>14956</v>
      </c>
      <c r="CY38" s="109">
        <f t="shared" si="19"/>
        <v>14956</v>
      </c>
      <c r="CZ38" s="109">
        <f t="shared" si="19"/>
        <v>14408</v>
      </c>
      <c r="DA38" s="109">
        <f t="shared" si="19"/>
        <v>14408</v>
      </c>
      <c r="DB38" s="109">
        <f t="shared" si="19"/>
        <v>14408</v>
      </c>
      <c r="DC38" s="109">
        <f t="shared" si="19"/>
        <v>12920</v>
      </c>
      <c r="DD38" s="109">
        <f t="shared" si="19"/>
        <v>12920</v>
      </c>
      <c r="DE38" s="109">
        <f t="shared" si="19"/>
        <v>12920</v>
      </c>
      <c r="DF38" s="109">
        <f t="shared" si="19"/>
        <v>12920</v>
      </c>
      <c r="DG38" s="109">
        <f t="shared" si="19"/>
        <v>12920</v>
      </c>
      <c r="DH38" s="109">
        <f t="shared" si="19"/>
        <v>12528</v>
      </c>
      <c r="DI38" s="109">
        <f t="shared" si="19"/>
        <v>12528</v>
      </c>
      <c r="DJ38" s="109">
        <f t="shared" si="19"/>
        <v>12528</v>
      </c>
      <c r="DK38" s="109">
        <f t="shared" si="19"/>
        <v>12528</v>
      </c>
      <c r="DL38" s="109">
        <f t="shared" si="19"/>
        <v>12528</v>
      </c>
      <c r="DM38" s="109">
        <f t="shared" si="19"/>
        <v>12528</v>
      </c>
      <c r="DN38" s="109">
        <f t="shared" si="19"/>
        <v>10962</v>
      </c>
    </row>
    <row r="39" spans="1:118" ht="19.5" customHeight="1">
      <c r="A39" s="124" t="s">
        <v>42</v>
      </c>
      <c r="B39" s="109"/>
      <c r="C39" s="109"/>
      <c r="D39" s="109"/>
      <c r="E39" s="109"/>
      <c r="F39" s="109"/>
      <c r="G39" s="109"/>
      <c r="H39" s="109"/>
      <c r="I39" s="109"/>
      <c r="J39" s="109"/>
      <c r="K39" s="109"/>
      <c r="L39" s="109"/>
      <c r="M39" s="109"/>
      <c r="N39" s="109"/>
      <c r="O39" s="238"/>
      <c r="P39" s="238"/>
      <c r="Q39" s="238"/>
      <c r="R39" s="238"/>
      <c r="S39" s="238"/>
      <c r="T39" s="238"/>
      <c r="U39" s="238"/>
      <c r="V39" s="238"/>
      <c r="W39" s="238"/>
      <c r="X39" s="238"/>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c r="CD39" s="109"/>
      <c r="CE39" s="109"/>
      <c r="CF39" s="109"/>
      <c r="CG39" s="109"/>
      <c r="CH39" s="109"/>
      <c r="CI39" s="109"/>
      <c r="CJ39" s="109"/>
      <c r="CK39" s="109"/>
      <c r="CL39" s="109"/>
      <c r="CM39" s="109"/>
      <c r="CN39" s="109"/>
      <c r="CO39" s="109"/>
      <c r="CP39" s="109"/>
      <c r="CQ39" s="109"/>
      <c r="CR39" s="109"/>
      <c r="CS39" s="109"/>
      <c r="CT39" s="109"/>
      <c r="CU39" s="109"/>
      <c r="CV39" s="109"/>
      <c r="CW39" s="109"/>
      <c r="CX39" s="109"/>
      <c r="CY39" s="109"/>
      <c r="CZ39" s="109"/>
      <c r="DA39" s="109"/>
      <c r="DB39" s="109"/>
      <c r="DC39" s="109"/>
      <c r="DD39" s="109"/>
      <c r="DE39" s="109"/>
      <c r="DF39" s="109"/>
      <c r="DG39" s="109"/>
      <c r="DH39" s="109"/>
      <c r="DI39" s="109"/>
      <c r="DJ39" s="109"/>
      <c r="DK39" s="109"/>
      <c r="DL39" s="109"/>
      <c r="DM39" s="109"/>
      <c r="DN39" s="109"/>
    </row>
    <row r="40" spans="1:118">
      <c r="A40" s="64">
        <v>1</v>
      </c>
      <c r="B40" s="109">
        <f t="shared" ref="B40:BI40" si="20">ROUNDUP(B19*0.87,)</f>
        <v>11354</v>
      </c>
      <c r="C40" s="109">
        <f t="shared" si="20"/>
        <v>11354</v>
      </c>
      <c r="D40" s="109">
        <f t="shared" si="20"/>
        <v>11589</v>
      </c>
      <c r="E40" s="109">
        <f t="shared" si="20"/>
        <v>11589</v>
      </c>
      <c r="F40" s="109">
        <f t="shared" si="20"/>
        <v>13233</v>
      </c>
      <c r="G40" s="109">
        <f t="shared" si="20"/>
        <v>13233</v>
      </c>
      <c r="H40" s="109">
        <f t="shared" si="20"/>
        <v>13233</v>
      </c>
      <c r="I40" s="109">
        <f t="shared" si="20"/>
        <v>14251</v>
      </c>
      <c r="J40" s="109">
        <f t="shared" si="20"/>
        <v>14251</v>
      </c>
      <c r="K40" s="109">
        <f t="shared" si="20"/>
        <v>15347</v>
      </c>
      <c r="L40" s="109">
        <f t="shared" si="20"/>
        <v>17383</v>
      </c>
      <c r="M40" s="109">
        <f t="shared" si="20"/>
        <v>15660</v>
      </c>
      <c r="N40" s="109">
        <f t="shared" si="20"/>
        <v>24587</v>
      </c>
      <c r="O40" s="238">
        <f t="shared" si="20"/>
        <v>28345</v>
      </c>
      <c r="P40" s="238">
        <f t="shared" si="20"/>
        <v>34452</v>
      </c>
      <c r="Q40" s="238">
        <f t="shared" si="20"/>
        <v>34452</v>
      </c>
      <c r="R40" s="238">
        <f t="shared" si="20"/>
        <v>33435</v>
      </c>
      <c r="S40" s="238">
        <f t="shared" si="20"/>
        <v>33435</v>
      </c>
      <c r="T40" s="238">
        <f t="shared" si="20"/>
        <v>36410</v>
      </c>
      <c r="U40" s="238">
        <f t="shared" si="20"/>
        <v>36410</v>
      </c>
      <c r="V40" s="238">
        <f t="shared" si="20"/>
        <v>35235</v>
      </c>
      <c r="W40" s="238">
        <f t="shared" si="20"/>
        <v>35235</v>
      </c>
      <c r="X40" s="238">
        <f t="shared" si="20"/>
        <v>32417</v>
      </c>
      <c r="Y40" s="109">
        <f t="shared" si="20"/>
        <v>26192</v>
      </c>
      <c r="Z40" s="109">
        <f t="shared" si="20"/>
        <v>21494</v>
      </c>
      <c r="AA40" s="109">
        <f t="shared" si="20"/>
        <v>20946</v>
      </c>
      <c r="AB40" s="109">
        <f t="shared" si="20"/>
        <v>20946</v>
      </c>
      <c r="AC40" s="109">
        <f t="shared" si="20"/>
        <v>20946</v>
      </c>
      <c r="AD40" s="109">
        <f t="shared" si="20"/>
        <v>20398</v>
      </c>
      <c r="AE40" s="109">
        <f t="shared" si="20"/>
        <v>20398</v>
      </c>
      <c r="AF40" s="109">
        <f t="shared" si="20"/>
        <v>18362</v>
      </c>
      <c r="AG40" s="109">
        <f t="shared" si="20"/>
        <v>18362</v>
      </c>
      <c r="AH40" s="109">
        <f t="shared" si="20"/>
        <v>18362</v>
      </c>
      <c r="AI40" s="109">
        <f t="shared" si="20"/>
        <v>18362</v>
      </c>
      <c r="AJ40" s="109">
        <f t="shared" si="20"/>
        <v>20554</v>
      </c>
      <c r="AK40" s="109">
        <f t="shared" si="20"/>
        <v>20554</v>
      </c>
      <c r="AL40" s="109">
        <f t="shared" si="20"/>
        <v>22668</v>
      </c>
      <c r="AM40" s="109">
        <f t="shared" si="20"/>
        <v>22668</v>
      </c>
      <c r="AN40" s="109">
        <f t="shared" si="20"/>
        <v>25017</v>
      </c>
      <c r="AO40" s="109">
        <f t="shared" si="20"/>
        <v>25017</v>
      </c>
      <c r="AP40" s="109">
        <f t="shared" si="20"/>
        <v>22668</v>
      </c>
      <c r="AQ40" s="109">
        <f t="shared" si="20"/>
        <v>22668</v>
      </c>
      <c r="AR40" s="109">
        <f t="shared" si="20"/>
        <v>23843</v>
      </c>
      <c r="AS40" s="109">
        <f t="shared" si="20"/>
        <v>23843</v>
      </c>
      <c r="AT40" s="109">
        <f t="shared" si="20"/>
        <v>23843</v>
      </c>
      <c r="AU40" s="109">
        <f t="shared" si="20"/>
        <v>23843</v>
      </c>
      <c r="AV40" s="109">
        <f t="shared" si="20"/>
        <v>23843</v>
      </c>
      <c r="AW40" s="109">
        <f t="shared" si="20"/>
        <v>23843</v>
      </c>
      <c r="AX40" s="109">
        <f t="shared" si="20"/>
        <v>25017</v>
      </c>
      <c r="AY40" s="109">
        <f t="shared" si="20"/>
        <v>25017</v>
      </c>
      <c r="AZ40" s="109">
        <f t="shared" si="20"/>
        <v>25017</v>
      </c>
      <c r="BA40" s="109">
        <f t="shared" si="20"/>
        <v>22668</v>
      </c>
      <c r="BB40" s="109">
        <f t="shared" si="20"/>
        <v>22668</v>
      </c>
      <c r="BC40" s="109">
        <f t="shared" si="20"/>
        <v>22668</v>
      </c>
      <c r="BD40" s="109">
        <f t="shared" si="20"/>
        <v>22668</v>
      </c>
      <c r="BE40" s="109">
        <f t="shared" si="20"/>
        <v>22668</v>
      </c>
      <c r="BF40" s="109">
        <f t="shared" si="20"/>
        <v>23843</v>
      </c>
      <c r="BG40" s="109">
        <f t="shared" si="20"/>
        <v>23843</v>
      </c>
      <c r="BH40" s="109">
        <f t="shared" si="20"/>
        <v>23843</v>
      </c>
      <c r="BI40" s="109">
        <f t="shared" si="20"/>
        <v>26192</v>
      </c>
      <c r="BJ40" s="109">
        <f t="shared" ref="BJ40:DN40" si="21">ROUNDUP(BJ19*0.87,)</f>
        <v>26192</v>
      </c>
      <c r="BK40" s="109">
        <f t="shared" si="21"/>
        <v>26192</v>
      </c>
      <c r="BL40" s="109">
        <f t="shared" si="21"/>
        <v>26192</v>
      </c>
      <c r="BM40" s="109">
        <f t="shared" si="21"/>
        <v>26192</v>
      </c>
      <c r="BN40" s="109">
        <f t="shared" si="21"/>
        <v>26192</v>
      </c>
      <c r="BO40" s="109">
        <f t="shared" si="21"/>
        <v>28071</v>
      </c>
      <c r="BP40" s="109">
        <f t="shared" si="21"/>
        <v>28071</v>
      </c>
      <c r="BQ40" s="109">
        <f t="shared" si="21"/>
        <v>31125</v>
      </c>
      <c r="BR40" s="109">
        <f t="shared" si="21"/>
        <v>33082</v>
      </c>
      <c r="BS40" s="109">
        <f t="shared" si="21"/>
        <v>33082</v>
      </c>
      <c r="BT40" s="109">
        <f t="shared" si="21"/>
        <v>33082</v>
      </c>
      <c r="BU40" s="109">
        <f t="shared" si="21"/>
        <v>33082</v>
      </c>
      <c r="BV40" s="109">
        <f t="shared" si="21"/>
        <v>33082</v>
      </c>
      <c r="BW40" s="109">
        <f t="shared" si="21"/>
        <v>26192</v>
      </c>
      <c r="BX40" s="109">
        <f t="shared" si="21"/>
        <v>22668</v>
      </c>
      <c r="BY40" s="109">
        <f t="shared" si="21"/>
        <v>22668</v>
      </c>
      <c r="BZ40" s="109">
        <f t="shared" si="21"/>
        <v>21494</v>
      </c>
      <c r="CA40" s="109">
        <f t="shared" si="21"/>
        <v>21494</v>
      </c>
      <c r="CB40" s="109">
        <f t="shared" si="21"/>
        <v>21494</v>
      </c>
      <c r="CC40" s="109">
        <f t="shared" si="21"/>
        <v>22668</v>
      </c>
      <c r="CD40" s="109">
        <f t="shared" si="21"/>
        <v>22668</v>
      </c>
      <c r="CE40" s="109">
        <f t="shared" si="21"/>
        <v>22668</v>
      </c>
      <c r="CF40" s="109">
        <f t="shared" si="21"/>
        <v>19850</v>
      </c>
      <c r="CG40" s="109">
        <f t="shared" si="21"/>
        <v>16169</v>
      </c>
      <c r="CH40" s="109">
        <f t="shared" si="21"/>
        <v>16169</v>
      </c>
      <c r="CI40" s="109">
        <f t="shared" si="21"/>
        <v>16169</v>
      </c>
      <c r="CJ40" s="109">
        <f t="shared" si="21"/>
        <v>16169</v>
      </c>
      <c r="CK40" s="109">
        <f t="shared" si="21"/>
        <v>16169</v>
      </c>
      <c r="CL40" s="109">
        <f t="shared" si="21"/>
        <v>16169</v>
      </c>
      <c r="CM40" s="109">
        <f t="shared" si="21"/>
        <v>16169</v>
      </c>
      <c r="CN40" s="109">
        <f t="shared" si="21"/>
        <v>16169</v>
      </c>
      <c r="CO40" s="109">
        <f t="shared" si="21"/>
        <v>16169</v>
      </c>
      <c r="CP40" s="109">
        <f t="shared" si="21"/>
        <v>15621</v>
      </c>
      <c r="CQ40" s="109">
        <f t="shared" si="21"/>
        <v>15621</v>
      </c>
      <c r="CR40" s="109">
        <f t="shared" si="21"/>
        <v>15621</v>
      </c>
      <c r="CS40" s="109">
        <f t="shared" si="21"/>
        <v>15073</v>
      </c>
      <c r="CT40" s="109">
        <f t="shared" si="21"/>
        <v>15073</v>
      </c>
      <c r="CU40" s="109">
        <f t="shared" si="21"/>
        <v>15073</v>
      </c>
      <c r="CV40" s="109">
        <f t="shared" si="21"/>
        <v>15073</v>
      </c>
      <c r="CW40" s="109">
        <f t="shared" si="21"/>
        <v>15073</v>
      </c>
      <c r="CX40" s="109">
        <f t="shared" si="21"/>
        <v>15073</v>
      </c>
      <c r="CY40" s="109">
        <f t="shared" si="21"/>
        <v>15073</v>
      </c>
      <c r="CZ40" s="109">
        <f t="shared" si="21"/>
        <v>14525</v>
      </c>
      <c r="DA40" s="109">
        <f t="shared" si="21"/>
        <v>14525</v>
      </c>
      <c r="DB40" s="109">
        <f t="shared" si="21"/>
        <v>14525</v>
      </c>
      <c r="DC40" s="109">
        <f t="shared" si="21"/>
        <v>13977</v>
      </c>
      <c r="DD40" s="109">
        <f t="shared" si="21"/>
        <v>13977</v>
      </c>
      <c r="DE40" s="109">
        <f t="shared" si="21"/>
        <v>13977</v>
      </c>
      <c r="DF40" s="109">
        <f t="shared" si="21"/>
        <v>13977</v>
      </c>
      <c r="DG40" s="109">
        <f t="shared" si="21"/>
        <v>13977</v>
      </c>
      <c r="DH40" s="109">
        <f t="shared" si="21"/>
        <v>13586</v>
      </c>
      <c r="DI40" s="109">
        <f t="shared" si="21"/>
        <v>13586</v>
      </c>
      <c r="DJ40" s="109">
        <f t="shared" si="21"/>
        <v>13586</v>
      </c>
      <c r="DK40" s="109">
        <f t="shared" si="21"/>
        <v>13586</v>
      </c>
      <c r="DL40" s="109">
        <f t="shared" si="21"/>
        <v>13586</v>
      </c>
      <c r="DM40" s="109">
        <f t="shared" si="21"/>
        <v>13586</v>
      </c>
      <c r="DN40" s="109">
        <f t="shared" si="21"/>
        <v>12020</v>
      </c>
    </row>
    <row r="41" spans="1:118" ht="16.899999999999999" customHeight="1">
      <c r="A41" s="64">
        <v>2</v>
      </c>
      <c r="B41" s="109">
        <f t="shared" ref="B41:BI41" si="22">ROUNDUP(B20*0.87,)</f>
        <v>12528</v>
      </c>
      <c r="C41" s="109">
        <f t="shared" si="22"/>
        <v>12528</v>
      </c>
      <c r="D41" s="109">
        <f t="shared" si="22"/>
        <v>12763</v>
      </c>
      <c r="E41" s="109">
        <f t="shared" si="22"/>
        <v>12763</v>
      </c>
      <c r="F41" s="109">
        <f t="shared" si="22"/>
        <v>14408</v>
      </c>
      <c r="G41" s="109">
        <f t="shared" si="22"/>
        <v>14408</v>
      </c>
      <c r="H41" s="109">
        <f t="shared" si="22"/>
        <v>14408</v>
      </c>
      <c r="I41" s="109">
        <f t="shared" si="22"/>
        <v>15426</v>
      </c>
      <c r="J41" s="109">
        <f t="shared" si="22"/>
        <v>15426</v>
      </c>
      <c r="K41" s="109">
        <f t="shared" si="22"/>
        <v>16522</v>
      </c>
      <c r="L41" s="109">
        <f t="shared" si="22"/>
        <v>18558</v>
      </c>
      <c r="M41" s="109">
        <f t="shared" si="22"/>
        <v>16835</v>
      </c>
      <c r="N41" s="109">
        <f t="shared" si="22"/>
        <v>26153</v>
      </c>
      <c r="O41" s="238">
        <f t="shared" si="22"/>
        <v>29911</v>
      </c>
      <c r="P41" s="238">
        <f t="shared" si="22"/>
        <v>36018</v>
      </c>
      <c r="Q41" s="238">
        <f t="shared" si="22"/>
        <v>36018</v>
      </c>
      <c r="R41" s="238">
        <f t="shared" si="22"/>
        <v>35001</v>
      </c>
      <c r="S41" s="238">
        <f t="shared" si="22"/>
        <v>35001</v>
      </c>
      <c r="T41" s="238">
        <f t="shared" si="22"/>
        <v>37976</v>
      </c>
      <c r="U41" s="238">
        <f t="shared" si="22"/>
        <v>37976</v>
      </c>
      <c r="V41" s="238">
        <f t="shared" si="22"/>
        <v>36801</v>
      </c>
      <c r="W41" s="238">
        <f t="shared" si="22"/>
        <v>36801</v>
      </c>
      <c r="X41" s="238">
        <f t="shared" si="22"/>
        <v>33983</v>
      </c>
      <c r="Y41" s="109">
        <f t="shared" si="22"/>
        <v>27640</v>
      </c>
      <c r="Z41" s="109">
        <f t="shared" si="22"/>
        <v>22942</v>
      </c>
      <c r="AA41" s="109">
        <f t="shared" si="22"/>
        <v>22394</v>
      </c>
      <c r="AB41" s="109">
        <f t="shared" si="22"/>
        <v>22394</v>
      </c>
      <c r="AC41" s="109">
        <f t="shared" si="22"/>
        <v>22394</v>
      </c>
      <c r="AD41" s="109">
        <f t="shared" si="22"/>
        <v>21846</v>
      </c>
      <c r="AE41" s="109">
        <f t="shared" si="22"/>
        <v>21846</v>
      </c>
      <c r="AF41" s="109">
        <f t="shared" si="22"/>
        <v>19810</v>
      </c>
      <c r="AG41" s="109">
        <f t="shared" si="22"/>
        <v>19810</v>
      </c>
      <c r="AH41" s="109">
        <f t="shared" si="22"/>
        <v>19810</v>
      </c>
      <c r="AI41" s="109">
        <f t="shared" si="22"/>
        <v>19810</v>
      </c>
      <c r="AJ41" s="109">
        <f t="shared" si="22"/>
        <v>22003</v>
      </c>
      <c r="AK41" s="109">
        <f t="shared" si="22"/>
        <v>22003</v>
      </c>
      <c r="AL41" s="109">
        <f t="shared" si="22"/>
        <v>24117</v>
      </c>
      <c r="AM41" s="109">
        <f t="shared" si="22"/>
        <v>24117</v>
      </c>
      <c r="AN41" s="109">
        <f t="shared" si="22"/>
        <v>26466</v>
      </c>
      <c r="AO41" s="109">
        <f t="shared" si="22"/>
        <v>26466</v>
      </c>
      <c r="AP41" s="109">
        <f t="shared" si="22"/>
        <v>24117</v>
      </c>
      <c r="AQ41" s="109">
        <f t="shared" si="22"/>
        <v>24117</v>
      </c>
      <c r="AR41" s="109">
        <f t="shared" si="22"/>
        <v>25291</v>
      </c>
      <c r="AS41" s="109">
        <f t="shared" si="22"/>
        <v>25291</v>
      </c>
      <c r="AT41" s="109">
        <f t="shared" si="22"/>
        <v>25291</v>
      </c>
      <c r="AU41" s="109">
        <f t="shared" si="22"/>
        <v>25291</v>
      </c>
      <c r="AV41" s="109">
        <f t="shared" si="22"/>
        <v>25291</v>
      </c>
      <c r="AW41" s="109">
        <f t="shared" si="22"/>
        <v>25291</v>
      </c>
      <c r="AX41" s="109">
        <f t="shared" si="22"/>
        <v>26466</v>
      </c>
      <c r="AY41" s="109">
        <f t="shared" si="22"/>
        <v>26466</v>
      </c>
      <c r="AZ41" s="109">
        <f t="shared" si="22"/>
        <v>26466</v>
      </c>
      <c r="BA41" s="109">
        <f t="shared" si="22"/>
        <v>24117</v>
      </c>
      <c r="BB41" s="109">
        <f t="shared" si="22"/>
        <v>24117</v>
      </c>
      <c r="BC41" s="109">
        <f t="shared" si="22"/>
        <v>24117</v>
      </c>
      <c r="BD41" s="109">
        <f t="shared" si="22"/>
        <v>24117</v>
      </c>
      <c r="BE41" s="109">
        <f t="shared" si="22"/>
        <v>24117</v>
      </c>
      <c r="BF41" s="109">
        <f t="shared" si="22"/>
        <v>25291</v>
      </c>
      <c r="BG41" s="109">
        <f t="shared" si="22"/>
        <v>25291</v>
      </c>
      <c r="BH41" s="109">
        <f t="shared" si="22"/>
        <v>25291</v>
      </c>
      <c r="BI41" s="109">
        <f t="shared" si="22"/>
        <v>27640</v>
      </c>
      <c r="BJ41" s="109">
        <f t="shared" ref="BJ41:DN41" si="23">ROUNDUP(BJ20*0.87,)</f>
        <v>27640</v>
      </c>
      <c r="BK41" s="109">
        <f t="shared" si="23"/>
        <v>27640</v>
      </c>
      <c r="BL41" s="109">
        <f t="shared" si="23"/>
        <v>27640</v>
      </c>
      <c r="BM41" s="109">
        <f t="shared" si="23"/>
        <v>27640</v>
      </c>
      <c r="BN41" s="109">
        <f t="shared" si="23"/>
        <v>27640</v>
      </c>
      <c r="BO41" s="109">
        <f t="shared" si="23"/>
        <v>29520</v>
      </c>
      <c r="BP41" s="109">
        <f t="shared" si="23"/>
        <v>29520</v>
      </c>
      <c r="BQ41" s="109">
        <f t="shared" si="23"/>
        <v>32573</v>
      </c>
      <c r="BR41" s="109">
        <f t="shared" si="23"/>
        <v>34531</v>
      </c>
      <c r="BS41" s="109">
        <f t="shared" si="23"/>
        <v>34531</v>
      </c>
      <c r="BT41" s="109">
        <f t="shared" si="23"/>
        <v>34531</v>
      </c>
      <c r="BU41" s="109">
        <f t="shared" si="23"/>
        <v>34531</v>
      </c>
      <c r="BV41" s="109">
        <f t="shared" si="23"/>
        <v>34531</v>
      </c>
      <c r="BW41" s="109">
        <f t="shared" si="23"/>
        <v>27640</v>
      </c>
      <c r="BX41" s="109">
        <f t="shared" si="23"/>
        <v>24117</v>
      </c>
      <c r="BY41" s="109">
        <f t="shared" si="23"/>
        <v>24117</v>
      </c>
      <c r="BZ41" s="109">
        <f t="shared" si="23"/>
        <v>22942</v>
      </c>
      <c r="CA41" s="109">
        <f t="shared" si="23"/>
        <v>22942</v>
      </c>
      <c r="CB41" s="109">
        <f t="shared" si="23"/>
        <v>22942</v>
      </c>
      <c r="CC41" s="109">
        <f t="shared" si="23"/>
        <v>24117</v>
      </c>
      <c r="CD41" s="109">
        <f t="shared" si="23"/>
        <v>24117</v>
      </c>
      <c r="CE41" s="109">
        <f t="shared" si="23"/>
        <v>24117</v>
      </c>
      <c r="CF41" s="109">
        <f t="shared" si="23"/>
        <v>21298</v>
      </c>
      <c r="CG41" s="109">
        <f t="shared" si="23"/>
        <v>17618</v>
      </c>
      <c r="CH41" s="109">
        <f t="shared" si="23"/>
        <v>17618</v>
      </c>
      <c r="CI41" s="109">
        <f t="shared" si="23"/>
        <v>17618</v>
      </c>
      <c r="CJ41" s="109">
        <f t="shared" si="23"/>
        <v>17618</v>
      </c>
      <c r="CK41" s="109">
        <f t="shared" si="23"/>
        <v>17618</v>
      </c>
      <c r="CL41" s="109">
        <f t="shared" si="23"/>
        <v>17618</v>
      </c>
      <c r="CM41" s="109">
        <f t="shared" si="23"/>
        <v>17618</v>
      </c>
      <c r="CN41" s="109">
        <f t="shared" si="23"/>
        <v>17618</v>
      </c>
      <c r="CO41" s="109">
        <f t="shared" si="23"/>
        <v>17618</v>
      </c>
      <c r="CP41" s="109">
        <f t="shared" si="23"/>
        <v>17070</v>
      </c>
      <c r="CQ41" s="109">
        <f t="shared" si="23"/>
        <v>17070</v>
      </c>
      <c r="CR41" s="109">
        <f t="shared" si="23"/>
        <v>17070</v>
      </c>
      <c r="CS41" s="109">
        <f t="shared" si="23"/>
        <v>16522</v>
      </c>
      <c r="CT41" s="109">
        <f t="shared" si="23"/>
        <v>16522</v>
      </c>
      <c r="CU41" s="109">
        <f t="shared" si="23"/>
        <v>16522</v>
      </c>
      <c r="CV41" s="109">
        <f t="shared" si="23"/>
        <v>16522</v>
      </c>
      <c r="CW41" s="109">
        <f t="shared" si="23"/>
        <v>16522</v>
      </c>
      <c r="CX41" s="109">
        <f t="shared" si="23"/>
        <v>16522</v>
      </c>
      <c r="CY41" s="109">
        <f t="shared" si="23"/>
        <v>16522</v>
      </c>
      <c r="CZ41" s="109">
        <f t="shared" si="23"/>
        <v>15974</v>
      </c>
      <c r="DA41" s="109">
        <f t="shared" si="23"/>
        <v>15974</v>
      </c>
      <c r="DB41" s="109">
        <f t="shared" si="23"/>
        <v>15974</v>
      </c>
      <c r="DC41" s="109">
        <f t="shared" si="23"/>
        <v>15269</v>
      </c>
      <c r="DD41" s="109">
        <f t="shared" si="23"/>
        <v>15269</v>
      </c>
      <c r="DE41" s="109">
        <f t="shared" si="23"/>
        <v>15269</v>
      </c>
      <c r="DF41" s="109">
        <f t="shared" si="23"/>
        <v>15269</v>
      </c>
      <c r="DG41" s="109">
        <f t="shared" si="23"/>
        <v>15269</v>
      </c>
      <c r="DH41" s="109">
        <f t="shared" si="23"/>
        <v>14877</v>
      </c>
      <c r="DI41" s="109">
        <f t="shared" si="23"/>
        <v>14877</v>
      </c>
      <c r="DJ41" s="109">
        <f t="shared" si="23"/>
        <v>14877</v>
      </c>
      <c r="DK41" s="109">
        <f t="shared" si="23"/>
        <v>14877</v>
      </c>
      <c r="DL41" s="109">
        <f t="shared" si="23"/>
        <v>14877</v>
      </c>
      <c r="DM41" s="109">
        <f t="shared" si="23"/>
        <v>14877</v>
      </c>
      <c r="DN41" s="109">
        <f t="shared" si="23"/>
        <v>13311</v>
      </c>
    </row>
    <row r="42" spans="1:118" ht="19.5" customHeight="1">
      <c r="A42" s="16" t="s">
        <v>9</v>
      </c>
      <c r="B42" s="109"/>
      <c r="C42" s="109"/>
      <c r="D42" s="109"/>
      <c r="E42" s="109"/>
      <c r="F42" s="109"/>
      <c r="G42" s="109"/>
      <c r="H42" s="109"/>
      <c r="I42" s="109"/>
      <c r="J42" s="109"/>
      <c r="K42" s="109"/>
      <c r="L42" s="109"/>
      <c r="M42" s="109"/>
      <c r="N42" s="109"/>
      <c r="O42" s="238"/>
      <c r="P42" s="238"/>
      <c r="Q42" s="238"/>
      <c r="R42" s="238"/>
      <c r="S42" s="238"/>
      <c r="T42" s="238"/>
      <c r="U42" s="238"/>
      <c r="V42" s="238"/>
      <c r="W42" s="238"/>
      <c r="X42" s="238"/>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c r="CZ42" s="109"/>
      <c r="DA42" s="109"/>
      <c r="DB42" s="109"/>
      <c r="DC42" s="109"/>
      <c r="DD42" s="109"/>
      <c r="DE42" s="109"/>
      <c r="DF42" s="109"/>
      <c r="DG42" s="109"/>
      <c r="DH42" s="109"/>
      <c r="DI42" s="109"/>
      <c r="DJ42" s="109"/>
      <c r="DK42" s="109"/>
      <c r="DL42" s="109"/>
      <c r="DM42" s="109"/>
      <c r="DN42" s="109"/>
    </row>
    <row r="43" spans="1:118">
      <c r="A43" s="17" t="s">
        <v>10</v>
      </c>
      <c r="B43" s="109">
        <f t="shared" ref="B43:BI43" si="24">ROUNDUP(B22*0.87,)</f>
        <v>41891</v>
      </c>
      <c r="C43" s="109">
        <f t="shared" si="24"/>
        <v>41891</v>
      </c>
      <c r="D43" s="109">
        <f t="shared" si="24"/>
        <v>42126</v>
      </c>
      <c r="E43" s="109">
        <f t="shared" si="24"/>
        <v>42126</v>
      </c>
      <c r="F43" s="109">
        <f t="shared" si="24"/>
        <v>43770</v>
      </c>
      <c r="G43" s="109">
        <f t="shared" si="24"/>
        <v>43770</v>
      </c>
      <c r="H43" s="109">
        <f t="shared" si="24"/>
        <v>43770</v>
      </c>
      <c r="I43" s="109">
        <f t="shared" si="24"/>
        <v>44788</v>
      </c>
      <c r="J43" s="109">
        <f t="shared" si="24"/>
        <v>44788</v>
      </c>
      <c r="K43" s="109">
        <f t="shared" si="24"/>
        <v>45884</v>
      </c>
      <c r="L43" s="109">
        <f t="shared" si="24"/>
        <v>47920</v>
      </c>
      <c r="M43" s="109">
        <f t="shared" si="24"/>
        <v>46197</v>
      </c>
      <c r="N43" s="109">
        <f t="shared" si="24"/>
        <v>90750</v>
      </c>
      <c r="O43" s="238">
        <f t="shared" si="24"/>
        <v>94509</v>
      </c>
      <c r="P43" s="238">
        <f t="shared" si="24"/>
        <v>100616</v>
      </c>
      <c r="Q43" s="238">
        <f t="shared" si="24"/>
        <v>100616</v>
      </c>
      <c r="R43" s="238">
        <f t="shared" si="24"/>
        <v>99598</v>
      </c>
      <c r="S43" s="238">
        <f t="shared" si="24"/>
        <v>99598</v>
      </c>
      <c r="T43" s="238">
        <f t="shared" si="24"/>
        <v>102573</v>
      </c>
      <c r="U43" s="238">
        <f t="shared" si="24"/>
        <v>102573</v>
      </c>
      <c r="V43" s="238">
        <f t="shared" si="24"/>
        <v>101399</v>
      </c>
      <c r="W43" s="238">
        <f t="shared" si="24"/>
        <v>101399</v>
      </c>
      <c r="X43" s="238">
        <f t="shared" si="24"/>
        <v>98580</v>
      </c>
      <c r="Y43" s="109">
        <f t="shared" si="24"/>
        <v>69257</v>
      </c>
      <c r="Z43" s="109">
        <f t="shared" si="24"/>
        <v>64559</v>
      </c>
      <c r="AA43" s="109">
        <f t="shared" si="24"/>
        <v>64011</v>
      </c>
      <c r="AB43" s="109">
        <f t="shared" si="24"/>
        <v>64011</v>
      </c>
      <c r="AC43" s="109">
        <f t="shared" si="24"/>
        <v>64011</v>
      </c>
      <c r="AD43" s="109">
        <f t="shared" si="24"/>
        <v>63463</v>
      </c>
      <c r="AE43" s="109">
        <f t="shared" si="24"/>
        <v>63463</v>
      </c>
      <c r="AF43" s="109">
        <f t="shared" si="24"/>
        <v>61427</v>
      </c>
      <c r="AG43" s="109">
        <f t="shared" si="24"/>
        <v>61427</v>
      </c>
      <c r="AH43" s="109">
        <f t="shared" si="24"/>
        <v>61427</v>
      </c>
      <c r="AI43" s="109">
        <f t="shared" si="24"/>
        <v>61427</v>
      </c>
      <c r="AJ43" s="109">
        <f t="shared" si="24"/>
        <v>63619</v>
      </c>
      <c r="AK43" s="109">
        <f t="shared" si="24"/>
        <v>63619</v>
      </c>
      <c r="AL43" s="109">
        <f t="shared" si="24"/>
        <v>65733</v>
      </c>
      <c r="AM43" s="109">
        <f t="shared" si="24"/>
        <v>65733</v>
      </c>
      <c r="AN43" s="109">
        <f t="shared" si="24"/>
        <v>68082</v>
      </c>
      <c r="AO43" s="109">
        <f t="shared" si="24"/>
        <v>68082</v>
      </c>
      <c r="AP43" s="109">
        <f t="shared" si="24"/>
        <v>65733</v>
      </c>
      <c r="AQ43" s="109">
        <f t="shared" si="24"/>
        <v>65733</v>
      </c>
      <c r="AR43" s="109">
        <f t="shared" si="24"/>
        <v>66908</v>
      </c>
      <c r="AS43" s="109">
        <f t="shared" si="24"/>
        <v>66908</v>
      </c>
      <c r="AT43" s="109">
        <f t="shared" si="24"/>
        <v>66908</v>
      </c>
      <c r="AU43" s="109">
        <f t="shared" si="24"/>
        <v>66908</v>
      </c>
      <c r="AV43" s="109">
        <f t="shared" si="24"/>
        <v>66908</v>
      </c>
      <c r="AW43" s="109">
        <f t="shared" si="24"/>
        <v>66908</v>
      </c>
      <c r="AX43" s="109">
        <f t="shared" si="24"/>
        <v>68082</v>
      </c>
      <c r="AY43" s="109">
        <f t="shared" si="24"/>
        <v>68082</v>
      </c>
      <c r="AZ43" s="109">
        <f t="shared" si="24"/>
        <v>68082</v>
      </c>
      <c r="BA43" s="109">
        <f t="shared" si="24"/>
        <v>65733</v>
      </c>
      <c r="BB43" s="109">
        <f t="shared" si="24"/>
        <v>65733</v>
      </c>
      <c r="BC43" s="109">
        <f t="shared" si="24"/>
        <v>65733</v>
      </c>
      <c r="BD43" s="109">
        <f t="shared" si="24"/>
        <v>65733</v>
      </c>
      <c r="BE43" s="109">
        <f t="shared" si="24"/>
        <v>65733</v>
      </c>
      <c r="BF43" s="109">
        <f t="shared" si="24"/>
        <v>66908</v>
      </c>
      <c r="BG43" s="109">
        <f t="shared" si="24"/>
        <v>66908</v>
      </c>
      <c r="BH43" s="109">
        <f t="shared" si="24"/>
        <v>66908</v>
      </c>
      <c r="BI43" s="109">
        <f t="shared" si="24"/>
        <v>69257</v>
      </c>
      <c r="BJ43" s="109">
        <f t="shared" ref="BJ43:DN43" si="25">ROUNDUP(BJ22*0.87,)</f>
        <v>69257</v>
      </c>
      <c r="BK43" s="109">
        <f t="shared" si="25"/>
        <v>69257</v>
      </c>
      <c r="BL43" s="109">
        <f t="shared" si="25"/>
        <v>69257</v>
      </c>
      <c r="BM43" s="109">
        <f t="shared" si="25"/>
        <v>69257</v>
      </c>
      <c r="BN43" s="109">
        <f t="shared" si="25"/>
        <v>69257</v>
      </c>
      <c r="BO43" s="109">
        <f t="shared" si="25"/>
        <v>71136</v>
      </c>
      <c r="BP43" s="109">
        <f t="shared" si="25"/>
        <v>71136</v>
      </c>
      <c r="BQ43" s="109">
        <f t="shared" si="25"/>
        <v>74190</v>
      </c>
      <c r="BR43" s="109">
        <f t="shared" si="25"/>
        <v>76147</v>
      </c>
      <c r="BS43" s="109">
        <f t="shared" si="25"/>
        <v>76147</v>
      </c>
      <c r="BT43" s="109">
        <f t="shared" si="25"/>
        <v>76147</v>
      </c>
      <c r="BU43" s="109">
        <f t="shared" si="25"/>
        <v>76147</v>
      </c>
      <c r="BV43" s="109">
        <f t="shared" si="25"/>
        <v>76147</v>
      </c>
      <c r="BW43" s="109">
        <f t="shared" si="25"/>
        <v>69257</v>
      </c>
      <c r="BX43" s="109">
        <f t="shared" si="25"/>
        <v>65733</v>
      </c>
      <c r="BY43" s="109">
        <f t="shared" si="25"/>
        <v>65733</v>
      </c>
      <c r="BZ43" s="109">
        <f t="shared" si="25"/>
        <v>64559</v>
      </c>
      <c r="CA43" s="109">
        <f t="shared" si="25"/>
        <v>64559</v>
      </c>
      <c r="CB43" s="109">
        <f t="shared" si="25"/>
        <v>64559</v>
      </c>
      <c r="CC43" s="109">
        <f t="shared" si="25"/>
        <v>65733</v>
      </c>
      <c r="CD43" s="109">
        <f t="shared" si="25"/>
        <v>65733</v>
      </c>
      <c r="CE43" s="109">
        <f t="shared" si="25"/>
        <v>65733</v>
      </c>
      <c r="CF43" s="109">
        <f t="shared" si="25"/>
        <v>62915</v>
      </c>
      <c r="CG43" s="109">
        <f t="shared" si="25"/>
        <v>52579</v>
      </c>
      <c r="CH43" s="109">
        <f t="shared" si="25"/>
        <v>52579</v>
      </c>
      <c r="CI43" s="109">
        <f t="shared" si="25"/>
        <v>52579</v>
      </c>
      <c r="CJ43" s="109">
        <f t="shared" si="25"/>
        <v>52579</v>
      </c>
      <c r="CK43" s="109">
        <f t="shared" si="25"/>
        <v>52579</v>
      </c>
      <c r="CL43" s="109">
        <f t="shared" si="25"/>
        <v>52579</v>
      </c>
      <c r="CM43" s="109">
        <f t="shared" si="25"/>
        <v>52579</v>
      </c>
      <c r="CN43" s="109">
        <f t="shared" si="25"/>
        <v>52579</v>
      </c>
      <c r="CO43" s="109">
        <f t="shared" si="25"/>
        <v>52579</v>
      </c>
      <c r="CP43" s="109">
        <f t="shared" si="25"/>
        <v>52031</v>
      </c>
      <c r="CQ43" s="109">
        <f t="shared" si="25"/>
        <v>52031</v>
      </c>
      <c r="CR43" s="109">
        <f t="shared" si="25"/>
        <v>52031</v>
      </c>
      <c r="CS43" s="109">
        <f t="shared" si="25"/>
        <v>51483</v>
      </c>
      <c r="CT43" s="109">
        <f t="shared" si="25"/>
        <v>51483</v>
      </c>
      <c r="CU43" s="109">
        <f t="shared" si="25"/>
        <v>51483</v>
      </c>
      <c r="CV43" s="109">
        <f t="shared" si="25"/>
        <v>51483</v>
      </c>
      <c r="CW43" s="109">
        <f t="shared" si="25"/>
        <v>51483</v>
      </c>
      <c r="CX43" s="109">
        <f t="shared" si="25"/>
        <v>51483</v>
      </c>
      <c r="CY43" s="109">
        <f t="shared" si="25"/>
        <v>51483</v>
      </c>
      <c r="CZ43" s="109">
        <f t="shared" si="25"/>
        <v>50935</v>
      </c>
      <c r="DA43" s="109">
        <f t="shared" si="25"/>
        <v>50935</v>
      </c>
      <c r="DB43" s="109">
        <f t="shared" si="25"/>
        <v>50935</v>
      </c>
      <c r="DC43" s="109">
        <f t="shared" si="25"/>
        <v>46472</v>
      </c>
      <c r="DD43" s="109">
        <f t="shared" si="25"/>
        <v>46472</v>
      </c>
      <c r="DE43" s="109">
        <f t="shared" si="25"/>
        <v>46472</v>
      </c>
      <c r="DF43" s="109">
        <f t="shared" si="25"/>
        <v>46472</v>
      </c>
      <c r="DG43" s="109">
        <f t="shared" si="25"/>
        <v>46472</v>
      </c>
      <c r="DH43" s="109">
        <f t="shared" si="25"/>
        <v>46080</v>
      </c>
      <c r="DI43" s="109">
        <f t="shared" si="25"/>
        <v>46080</v>
      </c>
      <c r="DJ43" s="109">
        <f t="shared" si="25"/>
        <v>46080</v>
      </c>
      <c r="DK43" s="109">
        <f t="shared" si="25"/>
        <v>46080</v>
      </c>
      <c r="DL43" s="109">
        <f t="shared" si="25"/>
        <v>46080</v>
      </c>
      <c r="DM43" s="109">
        <f t="shared" si="25"/>
        <v>46080</v>
      </c>
      <c r="DN43" s="109">
        <f t="shared" si="25"/>
        <v>44514</v>
      </c>
    </row>
    <row r="45" spans="1:118" customFormat="1" ht="173.25">
      <c r="A45" s="223" t="s">
        <v>33</v>
      </c>
      <c r="D45" s="224"/>
      <c r="E45" s="224"/>
      <c r="F45" s="224"/>
      <c r="G45" s="224"/>
      <c r="H45" s="224"/>
      <c r="I45" s="224"/>
      <c r="J45" s="224"/>
      <c r="O45" s="224"/>
      <c r="P45" s="224"/>
      <c r="Q45" s="224"/>
      <c r="R45" s="224"/>
      <c r="S45" s="224"/>
      <c r="T45" s="224"/>
      <c r="U45" s="224"/>
      <c r="V45" s="224"/>
      <c r="W45" s="224"/>
      <c r="X45" s="224"/>
    </row>
    <row r="46" spans="1:118" s="65" customFormat="1" ht="15.75">
      <c r="A46" s="239"/>
      <c r="D46" s="236"/>
      <c r="E46" s="236"/>
      <c r="F46" s="236"/>
      <c r="G46" s="236"/>
      <c r="H46" s="236"/>
      <c r="I46" s="236"/>
      <c r="J46" s="236"/>
      <c r="O46" s="236"/>
      <c r="P46" s="236"/>
      <c r="Q46" s="236"/>
      <c r="R46" s="236"/>
      <c r="S46" s="236"/>
      <c r="T46" s="236"/>
      <c r="U46" s="236"/>
      <c r="V46" s="236"/>
      <c r="W46" s="236"/>
      <c r="X46" s="236"/>
    </row>
    <row r="47" spans="1:118">
      <c r="A47" s="132" t="s">
        <v>13</v>
      </c>
    </row>
    <row r="48" spans="1:118">
      <c r="A48" s="225" t="s">
        <v>34</v>
      </c>
    </row>
    <row r="49" spans="1:1">
      <c r="A49" s="226" t="s">
        <v>14</v>
      </c>
    </row>
    <row r="50" spans="1:1">
      <c r="A50" s="226" t="s">
        <v>15</v>
      </c>
    </row>
    <row r="51" spans="1:1">
      <c r="A51" s="227" t="s">
        <v>16</v>
      </c>
    </row>
    <row r="52" spans="1:1">
      <c r="A52" s="19" t="s">
        <v>17</v>
      </c>
    </row>
    <row r="53" spans="1:1">
      <c r="A53" s="228" t="s">
        <v>35</v>
      </c>
    </row>
    <row r="54" spans="1:1" ht="24.75">
      <c r="A54" s="136" t="s">
        <v>36</v>
      </c>
    </row>
    <row r="55" spans="1:1">
      <c r="A55" s="175"/>
    </row>
    <row r="56" spans="1:1">
      <c r="A56" s="229" t="s">
        <v>27</v>
      </c>
    </row>
    <row r="57" spans="1:1">
      <c r="A57" s="230" t="s">
        <v>37</v>
      </c>
    </row>
    <row r="58" spans="1:1" ht="24">
      <c r="A58" s="231" t="s">
        <v>38</v>
      </c>
    </row>
    <row r="59" spans="1:1">
      <c r="A59" s="232" t="s">
        <v>39</v>
      </c>
    </row>
    <row r="60" spans="1:1" ht="15" customHeight="1">
      <c r="A60" s="197"/>
    </row>
    <row r="61" spans="1:1">
      <c r="A61" s="233" t="s">
        <v>18</v>
      </c>
    </row>
    <row r="62" spans="1:1" ht="60">
      <c r="A62" s="234" t="s">
        <v>40</v>
      </c>
    </row>
    <row r="63" spans="1:1">
      <c r="A63" s="235" t="s">
        <v>18</v>
      </c>
    </row>
    <row r="64" spans="1:1" ht="60">
      <c r="A64" s="52" t="s">
        <v>40</v>
      </c>
    </row>
  </sheetData>
  <mergeCells count="1">
    <mergeCell ref="A24:A2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C39"/>
  <sheetViews>
    <sheetView zoomScale="90" zoomScaleNormal="90" workbookViewId="0">
      <selection activeCell="B1" sqref="B1:C1048576"/>
    </sheetView>
  </sheetViews>
  <sheetFormatPr defaultColWidth="9.140625" defaultRowHeight="12"/>
  <cols>
    <col min="1" max="1" width="91.42578125" style="2" customWidth="1"/>
    <col min="2" max="16384" width="9.140625" style="2"/>
  </cols>
  <sheetData>
    <row r="1" spans="1:3" ht="12" customHeight="1">
      <c r="A1" s="89" t="s">
        <v>0</v>
      </c>
    </row>
    <row r="2" spans="1:3" ht="12" customHeight="1">
      <c r="A2" s="4" t="s">
        <v>20</v>
      </c>
    </row>
    <row r="3" spans="1:3" ht="8.4499999999999993" customHeight="1">
      <c r="A3" s="4"/>
    </row>
    <row r="4" spans="1:3" ht="11.45" customHeight="1">
      <c r="A4" s="4" t="s">
        <v>2</v>
      </c>
    </row>
    <row r="5" spans="1:3" s="87" customFormat="1" ht="23.1" customHeight="1">
      <c r="A5" s="177"/>
      <c r="B5" s="104" t="e">
        <f>'C завтраками| Bed and breakfast'!#REF!</f>
        <v>#REF!</v>
      </c>
      <c r="C5" s="104" t="e">
        <f>'C завтраками| Bed and breakfast'!#REF!</f>
        <v>#REF!</v>
      </c>
    </row>
    <row r="6" spans="1:3" s="87" customFormat="1">
      <c r="A6" s="177"/>
      <c r="B6" s="104" t="e">
        <f>'C завтраками| Bed and breakfast'!#REF!</f>
        <v>#REF!</v>
      </c>
      <c r="C6" s="104" t="e">
        <f>'C завтраками| Bed and breakfast'!#REF!</f>
        <v>#REF!</v>
      </c>
    </row>
    <row r="7" spans="1:3">
      <c r="A7" s="10" t="s">
        <v>4</v>
      </c>
    </row>
    <row r="8" spans="1:3">
      <c r="A8" s="92" t="s">
        <v>21</v>
      </c>
      <c r="B8" s="98" t="e">
        <f>'C завтраками| Bed and breakfast'!#REF!-1050</f>
        <v>#REF!</v>
      </c>
      <c r="C8" s="98" t="e">
        <f>'C завтраками| Bed and breakfast'!#REF!-1050</f>
        <v>#REF!</v>
      </c>
    </row>
    <row r="9" spans="1:3">
      <c r="A9" s="10" t="s">
        <v>5</v>
      </c>
      <c r="B9" s="98"/>
      <c r="C9" s="98"/>
    </row>
    <row r="10" spans="1:3">
      <c r="A10" s="92" t="s">
        <v>21</v>
      </c>
      <c r="B10" s="98" t="e">
        <f>'C завтраками| Bed and breakfast'!#REF!-1050</f>
        <v>#REF!</v>
      </c>
      <c r="C10" s="98" t="e">
        <f>'C завтраками| Bed and breakfast'!#REF!-1050</f>
        <v>#REF!</v>
      </c>
    </row>
    <row r="11" spans="1:3">
      <c r="A11" s="14" t="s">
        <v>7</v>
      </c>
      <c r="B11" s="98"/>
      <c r="C11" s="98"/>
    </row>
    <row r="12" spans="1:3">
      <c r="A12" s="92" t="s">
        <v>21</v>
      </c>
      <c r="B12" s="98" t="e">
        <f>'C завтраками| Bed and breakfast'!#REF!-1050</f>
        <v>#REF!</v>
      </c>
      <c r="C12" s="98" t="e">
        <f>'C завтраками| Bed and breakfast'!#REF!-1050</f>
        <v>#REF!</v>
      </c>
    </row>
    <row r="13" spans="1:3">
      <c r="A13" s="15" t="s">
        <v>66</v>
      </c>
      <c r="B13" s="98"/>
      <c r="C13" s="98"/>
    </row>
    <row r="14" spans="1:3">
      <c r="A14" s="92" t="s">
        <v>21</v>
      </c>
      <c r="B14" s="98" t="e">
        <f>'C завтраками| Bed and breakfast'!#REF!-1050</f>
        <v>#REF!</v>
      </c>
      <c r="C14" s="98" t="e">
        <f>'C завтраками| Bed and breakfast'!#REF!-1050</f>
        <v>#REF!</v>
      </c>
    </row>
    <row r="15" spans="1:3" ht="10.35" customHeight="1">
      <c r="A15" s="95"/>
      <c r="B15" s="179"/>
      <c r="C15" s="179"/>
    </row>
    <row r="16" spans="1:3" ht="10.35" customHeight="1">
      <c r="A16" s="27" t="s">
        <v>41</v>
      </c>
      <c r="B16" s="179"/>
      <c r="C16" s="179"/>
    </row>
    <row r="17" spans="1:3" s="88" customFormat="1" ht="16.899999999999999" customHeight="1">
      <c r="A17" s="7"/>
      <c r="B17" s="104" t="e">
        <f t="shared" ref="B17:C17" si="0">B5</f>
        <v>#REF!</v>
      </c>
      <c r="C17" s="104" t="e">
        <f t="shared" si="0"/>
        <v>#REF!</v>
      </c>
    </row>
    <row r="18" spans="1:3" s="88" customFormat="1" ht="16.149999999999999" customHeight="1">
      <c r="A18" s="7"/>
      <c r="B18" s="104" t="e">
        <f t="shared" ref="B18:C18" si="1">B6</f>
        <v>#REF!</v>
      </c>
      <c r="C18" s="104" t="e">
        <f t="shared" si="1"/>
        <v>#REF!</v>
      </c>
    </row>
    <row r="19" spans="1:3" ht="16.149999999999999" customHeight="1">
      <c r="A19" s="10" t="s">
        <v>4</v>
      </c>
    </row>
    <row r="20" spans="1:3">
      <c r="A20" s="92" t="s">
        <v>21</v>
      </c>
      <c r="B20" s="98" t="e">
        <f t="shared" ref="B20:C20" si="2">ROUNDUP(B8*0.87,)</f>
        <v>#REF!</v>
      </c>
      <c r="C20" s="98" t="e">
        <f t="shared" si="2"/>
        <v>#REF!</v>
      </c>
    </row>
    <row r="21" spans="1:3">
      <c r="A21" s="10" t="s">
        <v>5</v>
      </c>
      <c r="B21" s="98"/>
      <c r="C21" s="98"/>
    </row>
    <row r="22" spans="1:3">
      <c r="A22" s="92" t="s">
        <v>21</v>
      </c>
      <c r="B22" s="98" t="e">
        <f t="shared" ref="B22:C22" si="3">ROUNDUP(B10*0.87,)</f>
        <v>#REF!</v>
      </c>
      <c r="C22" s="98" t="e">
        <f t="shared" si="3"/>
        <v>#REF!</v>
      </c>
    </row>
    <row r="23" spans="1:3">
      <c r="A23" s="14" t="s">
        <v>7</v>
      </c>
      <c r="B23" s="98"/>
      <c r="C23" s="98"/>
    </row>
    <row r="24" spans="1:3">
      <c r="A24" s="92" t="s">
        <v>21</v>
      </c>
      <c r="B24" s="98" t="e">
        <f t="shared" ref="B24:C24" si="4">ROUNDUP(B12*0.87,)</f>
        <v>#REF!</v>
      </c>
      <c r="C24" s="98" t="e">
        <f t="shared" si="4"/>
        <v>#REF!</v>
      </c>
    </row>
    <row r="25" spans="1:3">
      <c r="A25" s="14" t="s">
        <v>66</v>
      </c>
      <c r="B25" s="98"/>
      <c r="C25" s="98"/>
    </row>
    <row r="26" spans="1:3">
      <c r="A26" s="92" t="s">
        <v>21</v>
      </c>
      <c r="B26" s="98" t="e">
        <f t="shared" ref="B26:C26" si="5">ROUNDUP(B14*0.87,)</f>
        <v>#REF!</v>
      </c>
      <c r="C26" s="98" t="e">
        <f t="shared" si="5"/>
        <v>#REF!</v>
      </c>
    </row>
    <row r="27" spans="1:3" ht="16.5" customHeight="1"/>
    <row r="28" spans="1:3" ht="11.45" customHeight="1">
      <c r="A28" s="4" t="s">
        <v>13</v>
      </c>
    </row>
    <row r="29" spans="1:3" ht="12.75" customHeight="1">
      <c r="A29" s="19" t="s">
        <v>14</v>
      </c>
    </row>
    <row r="30" spans="1:3" ht="12.75" customHeight="1">
      <c r="A30" s="19" t="s">
        <v>15</v>
      </c>
    </row>
    <row r="31" spans="1:3" ht="12.75" customHeight="1">
      <c r="A31" s="19" t="s">
        <v>16</v>
      </c>
    </row>
    <row r="32" spans="1:3" ht="12.75" customHeight="1">
      <c r="A32" s="20" t="s">
        <v>17</v>
      </c>
    </row>
    <row r="33" spans="1:1" ht="11.45" customHeight="1">
      <c r="A33" s="19"/>
    </row>
    <row r="34" spans="1:1" ht="11.45" customHeight="1">
      <c r="A34" s="51" t="s">
        <v>18</v>
      </c>
    </row>
    <row r="35" spans="1:1" ht="60">
      <c r="A35" s="52" t="s">
        <v>22</v>
      </c>
    </row>
    <row r="36" spans="1:1" ht="29.25" customHeight="1">
      <c r="A36" s="178"/>
    </row>
    <row r="37" spans="1:1">
      <c r="A37" s="21" t="s">
        <v>23</v>
      </c>
    </row>
    <row r="38" spans="1:1">
      <c r="A38" s="119" t="s">
        <v>163</v>
      </c>
    </row>
    <row r="39" spans="1:1">
      <c r="A39" s="120"/>
    </row>
  </sheetData>
  <pageMargins left="0.7" right="0.7"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C39"/>
  <sheetViews>
    <sheetView zoomScale="90" zoomScaleNormal="90" workbookViewId="0">
      <selection activeCell="B1" sqref="B1:C1048576"/>
    </sheetView>
  </sheetViews>
  <sheetFormatPr defaultColWidth="9.140625" defaultRowHeight="12"/>
  <cols>
    <col min="1" max="1" width="91.42578125" style="2" customWidth="1"/>
    <col min="2" max="16384" width="9.140625" style="2"/>
  </cols>
  <sheetData>
    <row r="1" spans="1:3" ht="12" customHeight="1">
      <c r="A1" s="89" t="s">
        <v>0</v>
      </c>
    </row>
    <row r="2" spans="1:3" ht="12" customHeight="1">
      <c r="A2" s="4" t="s">
        <v>20</v>
      </c>
    </row>
    <row r="3" spans="1:3" ht="8.4499999999999993" customHeight="1">
      <c r="A3" s="4"/>
    </row>
    <row r="4" spans="1:3" ht="11.45" customHeight="1">
      <c r="A4" s="4" t="s">
        <v>2</v>
      </c>
    </row>
    <row r="5" spans="1:3" s="87" customFormat="1" ht="23.1" customHeight="1">
      <c r="A5" s="177"/>
      <c r="B5" s="104" t="e">
        <f>'C завтраками| Bed and breakfast'!#REF!</f>
        <v>#REF!</v>
      </c>
      <c r="C5" s="104" t="e">
        <f>'C завтраками| Bed and breakfast'!#REF!</f>
        <v>#REF!</v>
      </c>
    </row>
    <row r="6" spans="1:3" s="87" customFormat="1">
      <c r="A6" s="177"/>
      <c r="B6" s="104" t="e">
        <f>'C завтраками| Bed and breakfast'!#REF!</f>
        <v>#REF!</v>
      </c>
      <c r="C6" s="104" t="e">
        <f>'C завтраками| Bed and breakfast'!#REF!</f>
        <v>#REF!</v>
      </c>
    </row>
    <row r="7" spans="1:3">
      <c r="A7" s="10" t="s">
        <v>4</v>
      </c>
    </row>
    <row r="8" spans="1:3">
      <c r="A8" s="92" t="s">
        <v>21</v>
      </c>
      <c r="B8" s="98" t="e">
        <f>'C завтраками| Bed and breakfast'!#REF!-1050</f>
        <v>#REF!</v>
      </c>
      <c r="C8" s="98" t="e">
        <f>'C завтраками| Bed and breakfast'!#REF!-1050</f>
        <v>#REF!</v>
      </c>
    </row>
    <row r="9" spans="1:3">
      <c r="A9" s="10" t="s">
        <v>5</v>
      </c>
      <c r="B9" s="98"/>
      <c r="C9" s="98"/>
    </row>
    <row r="10" spans="1:3">
      <c r="A10" s="92" t="s">
        <v>21</v>
      </c>
      <c r="B10" s="98" t="e">
        <f>'C завтраками| Bed and breakfast'!#REF!-1050</f>
        <v>#REF!</v>
      </c>
      <c r="C10" s="98" t="e">
        <f>'C завтраками| Bed and breakfast'!#REF!-1050</f>
        <v>#REF!</v>
      </c>
    </row>
    <row r="11" spans="1:3">
      <c r="A11" s="14" t="s">
        <v>7</v>
      </c>
      <c r="B11" s="98"/>
      <c r="C11" s="98"/>
    </row>
    <row r="12" spans="1:3">
      <c r="A12" s="92" t="s">
        <v>21</v>
      </c>
      <c r="B12" s="98" t="e">
        <f>'C завтраками| Bed and breakfast'!#REF!-1050</f>
        <v>#REF!</v>
      </c>
      <c r="C12" s="98" t="e">
        <f>'C завтраками| Bed and breakfast'!#REF!-1050</f>
        <v>#REF!</v>
      </c>
    </row>
    <row r="13" spans="1:3">
      <c r="A13" s="14" t="s">
        <v>66</v>
      </c>
      <c r="B13" s="98"/>
      <c r="C13" s="98"/>
    </row>
    <row r="14" spans="1:3">
      <c r="A14" s="92" t="s">
        <v>21</v>
      </c>
      <c r="B14" s="98" t="e">
        <f>'C завтраками| Bed and breakfast'!#REF!-1050</f>
        <v>#REF!</v>
      </c>
      <c r="C14" s="98" t="e">
        <f>'C завтраками| Bed and breakfast'!#REF!-1050</f>
        <v>#REF!</v>
      </c>
    </row>
    <row r="15" spans="1:3" ht="10.35" customHeight="1">
      <c r="A15" s="95"/>
      <c r="B15" s="179"/>
      <c r="C15" s="179"/>
    </row>
    <row r="16" spans="1:3" ht="10.35" customHeight="1">
      <c r="A16" s="27" t="s">
        <v>41</v>
      </c>
      <c r="B16" s="179"/>
      <c r="C16" s="179"/>
    </row>
    <row r="17" spans="1:3" s="88" customFormat="1" ht="25.5" customHeight="1">
      <c r="A17" s="7"/>
      <c r="B17" s="104" t="e">
        <f t="shared" ref="B17:C17" si="0">B5</f>
        <v>#REF!</v>
      </c>
      <c r="C17" s="104" t="e">
        <f t="shared" si="0"/>
        <v>#REF!</v>
      </c>
    </row>
    <row r="18" spans="1:3" s="88" customFormat="1" ht="20.45" customHeight="1">
      <c r="A18" s="7"/>
      <c r="B18" s="104" t="e">
        <f t="shared" ref="B18:C18" si="1">B6</f>
        <v>#REF!</v>
      </c>
      <c r="C18" s="104" t="e">
        <f t="shared" si="1"/>
        <v>#REF!</v>
      </c>
    </row>
    <row r="19" spans="1:3">
      <c r="A19" s="10" t="s">
        <v>4</v>
      </c>
    </row>
    <row r="20" spans="1:3">
      <c r="A20" s="92" t="s">
        <v>21</v>
      </c>
      <c r="B20" s="98" t="e">
        <f t="shared" ref="B20:C20" si="2">ROUNDUP(B8*0.85,)</f>
        <v>#REF!</v>
      </c>
      <c r="C20" s="98" t="e">
        <f t="shared" si="2"/>
        <v>#REF!</v>
      </c>
    </row>
    <row r="21" spans="1:3">
      <c r="A21" s="10" t="s">
        <v>5</v>
      </c>
      <c r="B21" s="98"/>
      <c r="C21" s="98"/>
    </row>
    <row r="22" spans="1:3">
      <c r="A22" s="92" t="s">
        <v>21</v>
      </c>
      <c r="B22" s="98" t="e">
        <f t="shared" ref="B22:C22" si="3">ROUNDUP(B10*0.85,)</f>
        <v>#REF!</v>
      </c>
      <c r="C22" s="98" t="e">
        <f t="shared" si="3"/>
        <v>#REF!</v>
      </c>
    </row>
    <row r="23" spans="1:3">
      <c r="A23" s="14" t="s">
        <v>7</v>
      </c>
      <c r="B23" s="98"/>
      <c r="C23" s="98"/>
    </row>
    <row r="24" spans="1:3">
      <c r="A24" s="92" t="s">
        <v>21</v>
      </c>
      <c r="B24" s="98" t="e">
        <f t="shared" ref="B24:C24" si="4">ROUNDUP(B12*0.85,)</f>
        <v>#REF!</v>
      </c>
      <c r="C24" s="98" t="e">
        <f t="shared" si="4"/>
        <v>#REF!</v>
      </c>
    </row>
    <row r="25" spans="1:3">
      <c r="A25" s="14" t="s">
        <v>66</v>
      </c>
      <c r="B25" s="98"/>
      <c r="C25" s="98"/>
    </row>
    <row r="26" spans="1:3">
      <c r="A26" s="92" t="s">
        <v>21</v>
      </c>
      <c r="B26" s="98" t="e">
        <f t="shared" ref="B26:C26" si="5">ROUNDUP(B14*0.85,)</f>
        <v>#REF!</v>
      </c>
      <c r="C26" s="98" t="e">
        <f t="shared" si="5"/>
        <v>#REF!</v>
      </c>
    </row>
    <row r="27" spans="1:3" ht="19.5" customHeight="1"/>
    <row r="28" spans="1:3" ht="11.45" customHeight="1">
      <c r="A28" s="4" t="s">
        <v>13</v>
      </c>
    </row>
    <row r="29" spans="1:3" ht="12.75" customHeight="1">
      <c r="A29" s="19" t="s">
        <v>14</v>
      </c>
    </row>
    <row r="30" spans="1:3" ht="12.75" customHeight="1">
      <c r="A30" s="19" t="s">
        <v>15</v>
      </c>
    </row>
    <row r="31" spans="1:3" ht="12.75" customHeight="1">
      <c r="A31" s="19" t="s">
        <v>16</v>
      </c>
    </row>
    <row r="32" spans="1:3" ht="12.75" customHeight="1">
      <c r="A32" s="20" t="s">
        <v>17</v>
      </c>
    </row>
    <row r="33" spans="1:1" ht="11.45" customHeight="1">
      <c r="A33" s="19"/>
    </row>
    <row r="34" spans="1:1" ht="11.45" customHeight="1">
      <c r="A34" s="4" t="s">
        <v>18</v>
      </c>
    </row>
    <row r="35" spans="1:1" ht="60">
      <c r="A35" s="52" t="s">
        <v>22</v>
      </c>
    </row>
    <row r="36" spans="1:1" ht="14.25">
      <c r="A36" s="178"/>
    </row>
    <row r="37" spans="1:1">
      <c r="A37" s="21" t="s">
        <v>23</v>
      </c>
    </row>
    <row r="38" spans="1:1">
      <c r="A38" s="119" t="s">
        <v>163</v>
      </c>
    </row>
    <row r="39" spans="1:1">
      <c r="A39" s="120"/>
    </row>
  </sheetData>
  <pageMargins left="0.7" right="0.7" top="0.75" bottom="0.75" header="0.3" footer="0.3"/>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B36"/>
  <sheetViews>
    <sheetView zoomScale="90" zoomScaleNormal="90" workbookViewId="0">
      <selection activeCell="B20" sqref="B20:BB26"/>
    </sheetView>
  </sheetViews>
  <sheetFormatPr defaultColWidth="9.140625" defaultRowHeight="12"/>
  <cols>
    <col min="1" max="1" width="91.42578125" style="2" customWidth="1"/>
    <col min="2" max="16384" width="9.140625" style="2"/>
  </cols>
  <sheetData>
    <row r="1" spans="1:54" ht="12" customHeight="1">
      <c r="A1" s="89" t="s">
        <v>0</v>
      </c>
    </row>
    <row r="2" spans="1:54" ht="12" customHeight="1">
      <c r="A2" s="4" t="s">
        <v>20</v>
      </c>
    </row>
    <row r="3" spans="1:54" ht="8.4499999999999993" customHeight="1">
      <c r="A3" s="4"/>
    </row>
    <row r="4" spans="1:54" ht="11.45" customHeight="1">
      <c r="A4" s="4" t="s">
        <v>2</v>
      </c>
    </row>
    <row r="5" spans="1:54" s="87" customFormat="1" ht="23.1" customHeight="1">
      <c r="A5" s="177"/>
      <c r="B5" s="104">
        <v>44742</v>
      </c>
      <c r="C5" s="104">
        <v>44743</v>
      </c>
      <c r="D5" s="104">
        <v>44753</v>
      </c>
      <c r="E5" s="104">
        <v>44757</v>
      </c>
      <c r="F5" s="104">
        <v>44760</v>
      </c>
      <c r="G5" s="104">
        <v>44764</v>
      </c>
      <c r="H5" s="104">
        <v>44767</v>
      </c>
      <c r="I5" s="104">
        <v>44771</v>
      </c>
      <c r="J5" s="104">
        <v>44774</v>
      </c>
      <c r="K5" s="104">
        <v>44778</v>
      </c>
      <c r="L5" s="104">
        <v>44781</v>
      </c>
      <c r="M5" s="104">
        <v>44785</v>
      </c>
      <c r="N5" s="104">
        <v>44788</v>
      </c>
      <c r="O5" s="104">
        <v>44792</v>
      </c>
      <c r="P5" s="104">
        <v>44795</v>
      </c>
      <c r="Q5" s="104">
        <v>44799</v>
      </c>
      <c r="R5" s="104">
        <v>44802</v>
      </c>
      <c r="S5" s="104">
        <v>44805</v>
      </c>
      <c r="T5" s="104">
        <v>44806</v>
      </c>
      <c r="U5" s="104">
        <v>44809</v>
      </c>
      <c r="V5" s="104">
        <v>44813</v>
      </c>
      <c r="W5" s="104">
        <v>44816</v>
      </c>
      <c r="X5" s="104">
        <v>44820</v>
      </c>
      <c r="Y5" s="104">
        <v>44823</v>
      </c>
      <c r="Z5" s="104">
        <v>44827</v>
      </c>
      <c r="AA5" s="104">
        <v>44831</v>
      </c>
      <c r="AB5" s="104">
        <v>44834</v>
      </c>
      <c r="AC5" s="104">
        <v>44835</v>
      </c>
      <c r="AD5" s="104">
        <v>44837</v>
      </c>
      <c r="AE5" s="104">
        <v>44841</v>
      </c>
      <c r="AF5" s="104">
        <v>44844</v>
      </c>
      <c r="AG5" s="104">
        <v>44848</v>
      </c>
      <c r="AH5" s="104">
        <v>44851</v>
      </c>
      <c r="AI5" s="104">
        <v>44855</v>
      </c>
      <c r="AJ5" s="104">
        <v>44858</v>
      </c>
      <c r="AK5" s="104">
        <v>44862</v>
      </c>
      <c r="AL5" s="104">
        <v>44865</v>
      </c>
      <c r="AM5" s="104">
        <v>44866</v>
      </c>
      <c r="AN5" s="104">
        <v>44872</v>
      </c>
      <c r="AO5" s="104">
        <v>44876</v>
      </c>
      <c r="AP5" s="104">
        <v>44879</v>
      </c>
      <c r="AQ5" s="104">
        <v>44883</v>
      </c>
      <c r="AR5" s="104">
        <v>44886</v>
      </c>
      <c r="AS5" s="104">
        <v>44890</v>
      </c>
      <c r="AT5" s="104">
        <v>44893</v>
      </c>
      <c r="AU5" s="104">
        <v>44896</v>
      </c>
      <c r="AV5" s="104">
        <v>44897</v>
      </c>
      <c r="AW5" s="104">
        <v>44900</v>
      </c>
      <c r="AX5" s="104">
        <v>44904</v>
      </c>
      <c r="AY5" s="104">
        <v>44907</v>
      </c>
      <c r="AZ5" s="104">
        <v>44911</v>
      </c>
      <c r="BA5" s="104">
        <v>44914</v>
      </c>
      <c r="BB5" s="104">
        <v>44918</v>
      </c>
    </row>
    <row r="6" spans="1:54" s="87" customFormat="1">
      <c r="A6" s="177"/>
      <c r="B6" s="104">
        <v>44742</v>
      </c>
      <c r="C6" s="104">
        <v>44752</v>
      </c>
      <c r="D6" s="104">
        <v>44756</v>
      </c>
      <c r="E6" s="104">
        <v>44759</v>
      </c>
      <c r="F6" s="104">
        <v>44763</v>
      </c>
      <c r="G6" s="104">
        <v>44766</v>
      </c>
      <c r="H6" s="104">
        <v>44770</v>
      </c>
      <c r="I6" s="104">
        <v>44773</v>
      </c>
      <c r="J6" s="104">
        <v>44777</v>
      </c>
      <c r="K6" s="104">
        <v>44780</v>
      </c>
      <c r="L6" s="104">
        <v>44784</v>
      </c>
      <c r="M6" s="104">
        <v>44787</v>
      </c>
      <c r="N6" s="104">
        <v>44791</v>
      </c>
      <c r="O6" s="104">
        <v>44794</v>
      </c>
      <c r="P6" s="104">
        <v>44798</v>
      </c>
      <c r="Q6" s="104">
        <v>44801</v>
      </c>
      <c r="R6" s="104">
        <v>44804</v>
      </c>
      <c r="S6" s="104">
        <v>44805</v>
      </c>
      <c r="T6" s="104">
        <v>44808</v>
      </c>
      <c r="U6" s="104">
        <v>44812</v>
      </c>
      <c r="V6" s="104">
        <v>44815</v>
      </c>
      <c r="W6" s="104">
        <v>44819</v>
      </c>
      <c r="X6" s="104">
        <v>44822</v>
      </c>
      <c r="Y6" s="104">
        <v>44826</v>
      </c>
      <c r="Z6" s="104">
        <v>44830</v>
      </c>
      <c r="AA6" s="104">
        <v>44833</v>
      </c>
      <c r="AB6" s="104">
        <v>44834</v>
      </c>
      <c r="AC6" s="104">
        <v>44836</v>
      </c>
      <c r="AD6" s="104">
        <v>44840</v>
      </c>
      <c r="AE6" s="104">
        <v>44843</v>
      </c>
      <c r="AF6" s="104">
        <v>44847</v>
      </c>
      <c r="AG6" s="104">
        <v>44850</v>
      </c>
      <c r="AH6" s="104">
        <v>44854</v>
      </c>
      <c r="AI6" s="104">
        <v>44857</v>
      </c>
      <c r="AJ6" s="104">
        <v>44861</v>
      </c>
      <c r="AK6" s="104">
        <v>44864</v>
      </c>
      <c r="AL6" s="104">
        <v>44865</v>
      </c>
      <c r="AM6" s="104">
        <v>44871</v>
      </c>
      <c r="AN6" s="104">
        <v>44875</v>
      </c>
      <c r="AO6" s="104">
        <v>44878</v>
      </c>
      <c r="AP6" s="104">
        <v>44882</v>
      </c>
      <c r="AQ6" s="104">
        <v>44885</v>
      </c>
      <c r="AR6" s="104">
        <v>44889</v>
      </c>
      <c r="AS6" s="104">
        <v>44892</v>
      </c>
      <c r="AT6" s="104">
        <v>44895</v>
      </c>
      <c r="AU6" s="104">
        <v>44896</v>
      </c>
      <c r="AV6" s="104">
        <v>44899</v>
      </c>
      <c r="AW6" s="104">
        <v>44903</v>
      </c>
      <c r="AX6" s="104">
        <v>44906</v>
      </c>
      <c r="AY6" s="104">
        <v>44910</v>
      </c>
      <c r="AZ6" s="104">
        <v>44913</v>
      </c>
      <c r="BA6" s="104">
        <v>44917</v>
      </c>
      <c r="BB6" s="104">
        <v>44924</v>
      </c>
    </row>
    <row r="7" spans="1:54">
      <c r="A7" s="10" t="s">
        <v>4</v>
      </c>
    </row>
    <row r="8" spans="1:54">
      <c r="A8" s="92" t="s">
        <v>21</v>
      </c>
      <c r="B8" s="98">
        <v>4900</v>
      </c>
      <c r="C8" s="98">
        <v>8550</v>
      </c>
      <c r="D8" s="98">
        <v>5800</v>
      </c>
      <c r="E8" s="98">
        <v>5800</v>
      </c>
      <c r="F8" s="98">
        <v>5800</v>
      </c>
      <c r="G8" s="98">
        <v>5800</v>
      </c>
      <c r="H8" s="98">
        <v>5800</v>
      </c>
      <c r="I8" s="98">
        <v>5800</v>
      </c>
      <c r="J8" s="98">
        <v>5800</v>
      </c>
      <c r="K8" s="98">
        <v>5800</v>
      </c>
      <c r="L8" s="98">
        <v>5800</v>
      </c>
      <c r="M8" s="98">
        <v>5800</v>
      </c>
      <c r="N8" s="98">
        <v>5800</v>
      </c>
      <c r="O8" s="98">
        <v>5800</v>
      </c>
      <c r="P8" s="98">
        <v>5800</v>
      </c>
      <c r="Q8" s="98">
        <v>5800</v>
      </c>
      <c r="R8" s="98">
        <v>5800</v>
      </c>
      <c r="S8" s="98">
        <v>3000</v>
      </c>
      <c r="T8" s="98">
        <v>3000</v>
      </c>
      <c r="U8" s="98">
        <v>3000</v>
      </c>
      <c r="V8" s="98">
        <v>3000</v>
      </c>
      <c r="W8" s="98">
        <v>3000</v>
      </c>
      <c r="X8" s="98">
        <v>3000</v>
      </c>
      <c r="Y8" s="98">
        <v>3000</v>
      </c>
      <c r="Z8" s="98">
        <v>3000</v>
      </c>
      <c r="AA8" s="98">
        <v>3000</v>
      </c>
      <c r="AB8" s="98">
        <v>3000</v>
      </c>
      <c r="AC8" s="98">
        <v>3000</v>
      </c>
      <c r="AD8" s="98">
        <v>3000</v>
      </c>
      <c r="AE8" s="98">
        <v>3000</v>
      </c>
      <c r="AF8" s="98">
        <v>3000</v>
      </c>
      <c r="AG8" s="98">
        <v>3000</v>
      </c>
      <c r="AH8" s="98">
        <v>3000</v>
      </c>
      <c r="AI8" s="98">
        <v>3000</v>
      </c>
      <c r="AJ8" s="98">
        <v>3000</v>
      </c>
      <c r="AK8" s="98">
        <v>3000</v>
      </c>
      <c r="AL8" s="98">
        <v>3000</v>
      </c>
      <c r="AM8" s="98">
        <v>4900</v>
      </c>
      <c r="AN8" s="98">
        <v>4900</v>
      </c>
      <c r="AO8" s="98">
        <v>4900</v>
      </c>
      <c r="AP8" s="98">
        <v>4900</v>
      </c>
      <c r="AQ8" s="98">
        <v>4900</v>
      </c>
      <c r="AR8" s="98">
        <v>4900</v>
      </c>
      <c r="AS8" s="98">
        <v>4900</v>
      </c>
      <c r="AT8" s="98">
        <v>4900</v>
      </c>
      <c r="AU8" s="98">
        <v>3000</v>
      </c>
      <c r="AV8" s="98">
        <v>3000</v>
      </c>
      <c r="AW8" s="98">
        <v>3000</v>
      </c>
      <c r="AX8" s="98">
        <v>3000</v>
      </c>
      <c r="AY8" s="98">
        <v>3000</v>
      </c>
      <c r="AZ8" s="98">
        <v>7250</v>
      </c>
      <c r="BA8" s="98">
        <v>6250</v>
      </c>
      <c r="BB8" s="98">
        <v>7250</v>
      </c>
    </row>
    <row r="9" spans="1:54">
      <c r="A9" s="10" t="s">
        <v>5</v>
      </c>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row>
    <row r="10" spans="1:54">
      <c r="A10" s="92" t="s">
        <v>21</v>
      </c>
      <c r="B10" s="98">
        <v>5600</v>
      </c>
      <c r="C10" s="98">
        <v>9250</v>
      </c>
      <c r="D10" s="98">
        <v>6500</v>
      </c>
      <c r="E10" s="98">
        <v>6500</v>
      </c>
      <c r="F10" s="98">
        <v>6500</v>
      </c>
      <c r="G10" s="98">
        <v>6500</v>
      </c>
      <c r="H10" s="98">
        <v>6500</v>
      </c>
      <c r="I10" s="98">
        <v>6500</v>
      </c>
      <c r="J10" s="98">
        <v>6500</v>
      </c>
      <c r="K10" s="98">
        <v>6500</v>
      </c>
      <c r="L10" s="98">
        <v>6500</v>
      </c>
      <c r="M10" s="98">
        <v>6500</v>
      </c>
      <c r="N10" s="98">
        <v>6500</v>
      </c>
      <c r="O10" s="98">
        <v>6500</v>
      </c>
      <c r="P10" s="98">
        <v>6500</v>
      </c>
      <c r="Q10" s="98">
        <v>6500</v>
      </c>
      <c r="R10" s="98">
        <v>6500</v>
      </c>
      <c r="S10" s="98">
        <v>3700</v>
      </c>
      <c r="T10" s="98">
        <v>3700</v>
      </c>
      <c r="U10" s="98">
        <v>3700</v>
      </c>
      <c r="V10" s="98">
        <v>3700</v>
      </c>
      <c r="W10" s="98">
        <v>3700</v>
      </c>
      <c r="X10" s="98">
        <v>3700</v>
      </c>
      <c r="Y10" s="98">
        <v>3700</v>
      </c>
      <c r="Z10" s="98">
        <v>3700</v>
      </c>
      <c r="AA10" s="98">
        <v>3700</v>
      </c>
      <c r="AB10" s="98">
        <v>3700</v>
      </c>
      <c r="AC10" s="98">
        <v>3700</v>
      </c>
      <c r="AD10" s="98">
        <v>3700</v>
      </c>
      <c r="AE10" s="98">
        <v>3700</v>
      </c>
      <c r="AF10" s="98">
        <v>3700</v>
      </c>
      <c r="AG10" s="98">
        <v>3700</v>
      </c>
      <c r="AH10" s="98">
        <v>3700</v>
      </c>
      <c r="AI10" s="98">
        <v>3700</v>
      </c>
      <c r="AJ10" s="98">
        <v>3700</v>
      </c>
      <c r="AK10" s="98">
        <v>3700</v>
      </c>
      <c r="AL10" s="98">
        <v>3700</v>
      </c>
      <c r="AM10" s="98">
        <v>5600</v>
      </c>
      <c r="AN10" s="98">
        <v>5600</v>
      </c>
      <c r="AO10" s="98">
        <v>5600</v>
      </c>
      <c r="AP10" s="98">
        <v>5600</v>
      </c>
      <c r="AQ10" s="98">
        <v>5600</v>
      </c>
      <c r="AR10" s="98">
        <v>5600</v>
      </c>
      <c r="AS10" s="98">
        <v>5600</v>
      </c>
      <c r="AT10" s="98">
        <v>5600</v>
      </c>
      <c r="AU10" s="98">
        <v>3700</v>
      </c>
      <c r="AV10" s="98">
        <v>3700</v>
      </c>
      <c r="AW10" s="98">
        <v>3700</v>
      </c>
      <c r="AX10" s="98">
        <v>3700</v>
      </c>
      <c r="AY10" s="98">
        <v>3700</v>
      </c>
      <c r="AZ10" s="98">
        <v>7950</v>
      </c>
      <c r="BA10" s="98">
        <v>6950</v>
      </c>
      <c r="BB10" s="98">
        <v>7950</v>
      </c>
    </row>
    <row r="11" spans="1:54">
      <c r="A11" s="14" t="s">
        <v>7</v>
      </c>
      <c r="B11" s="98"/>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row>
    <row r="12" spans="1:54">
      <c r="A12" s="92" t="s">
        <v>21</v>
      </c>
      <c r="B12" s="98">
        <v>6500</v>
      </c>
      <c r="C12" s="98">
        <v>10150</v>
      </c>
      <c r="D12" s="98">
        <v>7400</v>
      </c>
      <c r="E12" s="98">
        <v>7400</v>
      </c>
      <c r="F12" s="98">
        <v>7400</v>
      </c>
      <c r="G12" s="98">
        <v>7400</v>
      </c>
      <c r="H12" s="98">
        <v>7400</v>
      </c>
      <c r="I12" s="98">
        <v>7400</v>
      </c>
      <c r="J12" s="98">
        <v>7400</v>
      </c>
      <c r="K12" s="98">
        <v>7400</v>
      </c>
      <c r="L12" s="98">
        <v>7400</v>
      </c>
      <c r="M12" s="98">
        <v>7400</v>
      </c>
      <c r="N12" s="98">
        <v>7400</v>
      </c>
      <c r="O12" s="98">
        <v>7400</v>
      </c>
      <c r="P12" s="98">
        <v>7400</v>
      </c>
      <c r="Q12" s="98">
        <v>7400</v>
      </c>
      <c r="R12" s="98">
        <v>7400</v>
      </c>
      <c r="S12" s="98">
        <v>4600</v>
      </c>
      <c r="T12" s="98">
        <v>4600</v>
      </c>
      <c r="U12" s="98">
        <v>4600</v>
      </c>
      <c r="V12" s="98">
        <v>4600</v>
      </c>
      <c r="W12" s="98">
        <v>4600</v>
      </c>
      <c r="X12" s="98">
        <v>4600</v>
      </c>
      <c r="Y12" s="98">
        <v>4600</v>
      </c>
      <c r="Z12" s="98">
        <v>4600</v>
      </c>
      <c r="AA12" s="98">
        <v>4600</v>
      </c>
      <c r="AB12" s="98">
        <v>4600</v>
      </c>
      <c r="AC12" s="98">
        <v>4600</v>
      </c>
      <c r="AD12" s="98">
        <v>4600</v>
      </c>
      <c r="AE12" s="98">
        <v>4600</v>
      </c>
      <c r="AF12" s="98">
        <v>4600</v>
      </c>
      <c r="AG12" s="98">
        <v>4600</v>
      </c>
      <c r="AH12" s="98">
        <v>4600</v>
      </c>
      <c r="AI12" s="98">
        <v>4600</v>
      </c>
      <c r="AJ12" s="98">
        <v>4600</v>
      </c>
      <c r="AK12" s="98">
        <v>4600</v>
      </c>
      <c r="AL12" s="98">
        <v>4600</v>
      </c>
      <c r="AM12" s="98">
        <v>6500</v>
      </c>
      <c r="AN12" s="98">
        <v>6500</v>
      </c>
      <c r="AO12" s="98">
        <v>6500</v>
      </c>
      <c r="AP12" s="98">
        <v>6500</v>
      </c>
      <c r="AQ12" s="98">
        <v>6500</v>
      </c>
      <c r="AR12" s="98">
        <v>6500</v>
      </c>
      <c r="AS12" s="98">
        <v>6500</v>
      </c>
      <c r="AT12" s="98">
        <v>6500</v>
      </c>
      <c r="AU12" s="98">
        <v>4600</v>
      </c>
      <c r="AV12" s="98">
        <v>4600</v>
      </c>
      <c r="AW12" s="98">
        <v>4600</v>
      </c>
      <c r="AX12" s="98">
        <v>4600</v>
      </c>
      <c r="AY12" s="98">
        <v>4600</v>
      </c>
      <c r="AZ12" s="98">
        <v>8850</v>
      </c>
      <c r="BA12" s="98">
        <v>7850</v>
      </c>
      <c r="BB12" s="98">
        <v>8850</v>
      </c>
    </row>
    <row r="13" spans="1:54">
      <c r="A13" s="14" t="s">
        <v>66</v>
      </c>
      <c r="B13" s="98"/>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row>
    <row r="14" spans="1:54">
      <c r="A14" s="92" t="s">
        <v>21</v>
      </c>
      <c r="B14" s="98">
        <v>8400</v>
      </c>
      <c r="C14" s="98">
        <v>12050</v>
      </c>
      <c r="D14" s="98">
        <v>9300</v>
      </c>
      <c r="E14" s="98">
        <v>9300</v>
      </c>
      <c r="F14" s="98">
        <v>9300</v>
      </c>
      <c r="G14" s="98">
        <v>9300</v>
      </c>
      <c r="H14" s="98">
        <v>9300</v>
      </c>
      <c r="I14" s="98">
        <v>9300</v>
      </c>
      <c r="J14" s="98">
        <v>9300</v>
      </c>
      <c r="K14" s="98">
        <v>9300</v>
      </c>
      <c r="L14" s="98">
        <v>9300</v>
      </c>
      <c r="M14" s="98">
        <v>9300</v>
      </c>
      <c r="N14" s="98">
        <v>9300</v>
      </c>
      <c r="O14" s="98">
        <v>9300</v>
      </c>
      <c r="P14" s="98">
        <v>9300</v>
      </c>
      <c r="Q14" s="98">
        <v>9300</v>
      </c>
      <c r="R14" s="98">
        <v>9300</v>
      </c>
      <c r="S14" s="98">
        <v>6500</v>
      </c>
      <c r="T14" s="98">
        <v>6500</v>
      </c>
      <c r="U14" s="98">
        <v>6500</v>
      </c>
      <c r="V14" s="98">
        <v>6500</v>
      </c>
      <c r="W14" s="98">
        <v>6500</v>
      </c>
      <c r="X14" s="98">
        <v>6500</v>
      </c>
      <c r="Y14" s="98">
        <v>6500</v>
      </c>
      <c r="Z14" s="98">
        <v>6500</v>
      </c>
      <c r="AA14" s="98">
        <v>6500</v>
      </c>
      <c r="AB14" s="98">
        <v>6500</v>
      </c>
      <c r="AC14" s="98">
        <v>6500</v>
      </c>
      <c r="AD14" s="98">
        <v>6500</v>
      </c>
      <c r="AE14" s="98">
        <v>6500</v>
      </c>
      <c r="AF14" s="98">
        <v>6500</v>
      </c>
      <c r="AG14" s="98">
        <v>6500</v>
      </c>
      <c r="AH14" s="98">
        <v>6500</v>
      </c>
      <c r="AI14" s="98">
        <v>6500</v>
      </c>
      <c r="AJ14" s="98">
        <v>6500</v>
      </c>
      <c r="AK14" s="98">
        <v>6500</v>
      </c>
      <c r="AL14" s="98">
        <v>6500</v>
      </c>
      <c r="AM14" s="98">
        <v>8400</v>
      </c>
      <c r="AN14" s="98">
        <v>8400</v>
      </c>
      <c r="AO14" s="98">
        <v>8400</v>
      </c>
      <c r="AP14" s="98">
        <v>8400</v>
      </c>
      <c r="AQ14" s="98">
        <v>8400</v>
      </c>
      <c r="AR14" s="98">
        <v>8400</v>
      </c>
      <c r="AS14" s="98">
        <v>8400</v>
      </c>
      <c r="AT14" s="98">
        <v>8400</v>
      </c>
      <c r="AU14" s="98">
        <v>6500</v>
      </c>
      <c r="AV14" s="98">
        <v>6500</v>
      </c>
      <c r="AW14" s="98">
        <v>6500</v>
      </c>
      <c r="AX14" s="98">
        <v>6500</v>
      </c>
      <c r="AY14" s="98">
        <v>6500</v>
      </c>
      <c r="AZ14" s="98">
        <v>10750</v>
      </c>
      <c r="BA14" s="98">
        <v>9750</v>
      </c>
      <c r="BB14" s="98">
        <v>10750</v>
      </c>
    </row>
    <row r="15" spans="1:54" ht="10.35" customHeight="1">
      <c r="A15" s="95"/>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Q15" s="179"/>
      <c r="AR15" s="179"/>
      <c r="AS15" s="179"/>
      <c r="AT15" s="179"/>
      <c r="AU15" s="179"/>
      <c r="AV15" s="179"/>
      <c r="AW15" s="179"/>
      <c r="AX15" s="179"/>
      <c r="AY15" s="179"/>
      <c r="AZ15" s="179"/>
      <c r="BA15" s="179"/>
      <c r="BB15" s="179"/>
    </row>
    <row r="16" spans="1:54" ht="10.35" customHeight="1">
      <c r="A16" s="27" t="s">
        <v>41</v>
      </c>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row>
    <row r="17" spans="1:54" s="88" customFormat="1" ht="25.5" customHeight="1">
      <c r="A17" s="7"/>
      <c r="B17" s="104">
        <f t="shared" ref="B17:AG17" si="0">B5</f>
        <v>44742</v>
      </c>
      <c r="C17" s="104">
        <f t="shared" si="0"/>
        <v>44743</v>
      </c>
      <c r="D17" s="104">
        <f t="shared" si="0"/>
        <v>44753</v>
      </c>
      <c r="E17" s="104">
        <f t="shared" si="0"/>
        <v>44757</v>
      </c>
      <c r="F17" s="104">
        <f t="shared" si="0"/>
        <v>44760</v>
      </c>
      <c r="G17" s="104">
        <f t="shared" si="0"/>
        <v>44764</v>
      </c>
      <c r="H17" s="104">
        <f t="shared" si="0"/>
        <v>44767</v>
      </c>
      <c r="I17" s="104">
        <f t="shared" si="0"/>
        <v>44771</v>
      </c>
      <c r="J17" s="104">
        <f t="shared" si="0"/>
        <v>44774</v>
      </c>
      <c r="K17" s="104">
        <f t="shared" si="0"/>
        <v>44778</v>
      </c>
      <c r="L17" s="104">
        <f t="shared" si="0"/>
        <v>44781</v>
      </c>
      <c r="M17" s="104">
        <f t="shared" si="0"/>
        <v>44785</v>
      </c>
      <c r="N17" s="104">
        <f t="shared" si="0"/>
        <v>44788</v>
      </c>
      <c r="O17" s="104">
        <f t="shared" si="0"/>
        <v>44792</v>
      </c>
      <c r="P17" s="104">
        <f t="shared" si="0"/>
        <v>44795</v>
      </c>
      <c r="Q17" s="104">
        <f t="shared" si="0"/>
        <v>44799</v>
      </c>
      <c r="R17" s="104">
        <f t="shared" si="0"/>
        <v>44802</v>
      </c>
      <c r="S17" s="104">
        <f t="shared" si="0"/>
        <v>44805</v>
      </c>
      <c r="T17" s="104">
        <f t="shared" si="0"/>
        <v>44806</v>
      </c>
      <c r="U17" s="104">
        <f t="shared" si="0"/>
        <v>44809</v>
      </c>
      <c r="V17" s="104">
        <f t="shared" si="0"/>
        <v>44813</v>
      </c>
      <c r="W17" s="104">
        <f t="shared" si="0"/>
        <v>44816</v>
      </c>
      <c r="X17" s="104">
        <f t="shared" si="0"/>
        <v>44820</v>
      </c>
      <c r="Y17" s="104">
        <f t="shared" si="0"/>
        <v>44823</v>
      </c>
      <c r="Z17" s="104">
        <f t="shared" si="0"/>
        <v>44827</v>
      </c>
      <c r="AA17" s="104">
        <f t="shared" si="0"/>
        <v>44831</v>
      </c>
      <c r="AB17" s="104">
        <f t="shared" si="0"/>
        <v>44834</v>
      </c>
      <c r="AC17" s="104">
        <f t="shared" si="0"/>
        <v>44835</v>
      </c>
      <c r="AD17" s="104">
        <f t="shared" si="0"/>
        <v>44837</v>
      </c>
      <c r="AE17" s="104">
        <f t="shared" si="0"/>
        <v>44841</v>
      </c>
      <c r="AF17" s="104">
        <f t="shared" si="0"/>
        <v>44844</v>
      </c>
      <c r="AG17" s="104">
        <f t="shared" si="0"/>
        <v>44848</v>
      </c>
      <c r="AH17" s="104">
        <f t="shared" ref="AH17:BB17" si="1">AH5</f>
        <v>44851</v>
      </c>
      <c r="AI17" s="104">
        <f t="shared" si="1"/>
        <v>44855</v>
      </c>
      <c r="AJ17" s="104">
        <f t="shared" si="1"/>
        <v>44858</v>
      </c>
      <c r="AK17" s="104">
        <f t="shared" si="1"/>
        <v>44862</v>
      </c>
      <c r="AL17" s="104">
        <f t="shared" si="1"/>
        <v>44865</v>
      </c>
      <c r="AM17" s="104">
        <f t="shared" si="1"/>
        <v>44866</v>
      </c>
      <c r="AN17" s="104">
        <f t="shared" si="1"/>
        <v>44872</v>
      </c>
      <c r="AO17" s="104">
        <f t="shared" si="1"/>
        <v>44876</v>
      </c>
      <c r="AP17" s="104">
        <f t="shared" si="1"/>
        <v>44879</v>
      </c>
      <c r="AQ17" s="104">
        <f t="shared" si="1"/>
        <v>44883</v>
      </c>
      <c r="AR17" s="104">
        <f t="shared" si="1"/>
        <v>44886</v>
      </c>
      <c r="AS17" s="104">
        <f t="shared" si="1"/>
        <v>44890</v>
      </c>
      <c r="AT17" s="104">
        <f t="shared" si="1"/>
        <v>44893</v>
      </c>
      <c r="AU17" s="104">
        <f t="shared" si="1"/>
        <v>44896</v>
      </c>
      <c r="AV17" s="104">
        <f t="shared" si="1"/>
        <v>44897</v>
      </c>
      <c r="AW17" s="104">
        <f t="shared" si="1"/>
        <v>44900</v>
      </c>
      <c r="AX17" s="104">
        <f t="shared" si="1"/>
        <v>44904</v>
      </c>
      <c r="AY17" s="104">
        <f t="shared" si="1"/>
        <v>44907</v>
      </c>
      <c r="AZ17" s="104">
        <f t="shared" si="1"/>
        <v>44911</v>
      </c>
      <c r="BA17" s="104">
        <f t="shared" si="1"/>
        <v>44914</v>
      </c>
      <c r="BB17" s="104">
        <f t="shared" si="1"/>
        <v>44918</v>
      </c>
    </row>
    <row r="18" spans="1:54" s="88" customFormat="1" ht="11.25">
      <c r="A18" s="7"/>
      <c r="B18" s="104">
        <f t="shared" ref="B18:AG18" si="2">B6</f>
        <v>44742</v>
      </c>
      <c r="C18" s="104">
        <f t="shared" si="2"/>
        <v>44752</v>
      </c>
      <c r="D18" s="104">
        <f t="shared" si="2"/>
        <v>44756</v>
      </c>
      <c r="E18" s="104">
        <f t="shared" si="2"/>
        <v>44759</v>
      </c>
      <c r="F18" s="104">
        <f t="shared" si="2"/>
        <v>44763</v>
      </c>
      <c r="G18" s="104">
        <f t="shared" si="2"/>
        <v>44766</v>
      </c>
      <c r="H18" s="104">
        <f t="shared" si="2"/>
        <v>44770</v>
      </c>
      <c r="I18" s="104">
        <f t="shared" si="2"/>
        <v>44773</v>
      </c>
      <c r="J18" s="104">
        <f t="shared" si="2"/>
        <v>44777</v>
      </c>
      <c r="K18" s="104">
        <f t="shared" si="2"/>
        <v>44780</v>
      </c>
      <c r="L18" s="104">
        <f t="shared" si="2"/>
        <v>44784</v>
      </c>
      <c r="M18" s="104">
        <f t="shared" si="2"/>
        <v>44787</v>
      </c>
      <c r="N18" s="104">
        <f t="shared" si="2"/>
        <v>44791</v>
      </c>
      <c r="O18" s="104">
        <f t="shared" si="2"/>
        <v>44794</v>
      </c>
      <c r="P18" s="104">
        <f t="shared" si="2"/>
        <v>44798</v>
      </c>
      <c r="Q18" s="104">
        <f t="shared" si="2"/>
        <v>44801</v>
      </c>
      <c r="R18" s="104">
        <f t="shared" si="2"/>
        <v>44804</v>
      </c>
      <c r="S18" s="104">
        <f t="shared" si="2"/>
        <v>44805</v>
      </c>
      <c r="T18" s="104">
        <f t="shared" si="2"/>
        <v>44808</v>
      </c>
      <c r="U18" s="104">
        <f t="shared" si="2"/>
        <v>44812</v>
      </c>
      <c r="V18" s="104">
        <f t="shared" si="2"/>
        <v>44815</v>
      </c>
      <c r="W18" s="104">
        <f t="shared" si="2"/>
        <v>44819</v>
      </c>
      <c r="X18" s="104">
        <f t="shared" si="2"/>
        <v>44822</v>
      </c>
      <c r="Y18" s="104">
        <f t="shared" si="2"/>
        <v>44826</v>
      </c>
      <c r="Z18" s="104">
        <f t="shared" si="2"/>
        <v>44830</v>
      </c>
      <c r="AA18" s="104">
        <f t="shared" si="2"/>
        <v>44833</v>
      </c>
      <c r="AB18" s="104">
        <f t="shared" si="2"/>
        <v>44834</v>
      </c>
      <c r="AC18" s="104">
        <f t="shared" si="2"/>
        <v>44836</v>
      </c>
      <c r="AD18" s="104">
        <f t="shared" si="2"/>
        <v>44840</v>
      </c>
      <c r="AE18" s="104">
        <f t="shared" si="2"/>
        <v>44843</v>
      </c>
      <c r="AF18" s="104">
        <f t="shared" si="2"/>
        <v>44847</v>
      </c>
      <c r="AG18" s="104">
        <f t="shared" si="2"/>
        <v>44850</v>
      </c>
      <c r="AH18" s="104">
        <f t="shared" ref="AH18:BB18" si="3">AH6</f>
        <v>44854</v>
      </c>
      <c r="AI18" s="104">
        <f t="shared" si="3"/>
        <v>44857</v>
      </c>
      <c r="AJ18" s="104">
        <f t="shared" si="3"/>
        <v>44861</v>
      </c>
      <c r="AK18" s="104">
        <f t="shared" si="3"/>
        <v>44864</v>
      </c>
      <c r="AL18" s="104">
        <f t="shared" si="3"/>
        <v>44865</v>
      </c>
      <c r="AM18" s="104">
        <f t="shared" si="3"/>
        <v>44871</v>
      </c>
      <c r="AN18" s="104">
        <f t="shared" si="3"/>
        <v>44875</v>
      </c>
      <c r="AO18" s="104">
        <f t="shared" si="3"/>
        <v>44878</v>
      </c>
      <c r="AP18" s="104">
        <f t="shared" si="3"/>
        <v>44882</v>
      </c>
      <c r="AQ18" s="104">
        <f t="shared" si="3"/>
        <v>44885</v>
      </c>
      <c r="AR18" s="104">
        <f t="shared" si="3"/>
        <v>44889</v>
      </c>
      <c r="AS18" s="104">
        <f t="shared" si="3"/>
        <v>44892</v>
      </c>
      <c r="AT18" s="104">
        <f t="shared" si="3"/>
        <v>44895</v>
      </c>
      <c r="AU18" s="104">
        <f t="shared" si="3"/>
        <v>44896</v>
      </c>
      <c r="AV18" s="104">
        <f t="shared" si="3"/>
        <v>44899</v>
      </c>
      <c r="AW18" s="104">
        <f t="shared" si="3"/>
        <v>44903</v>
      </c>
      <c r="AX18" s="104">
        <f t="shared" si="3"/>
        <v>44906</v>
      </c>
      <c r="AY18" s="104">
        <f t="shared" si="3"/>
        <v>44910</v>
      </c>
      <c r="AZ18" s="104">
        <f t="shared" si="3"/>
        <v>44913</v>
      </c>
      <c r="BA18" s="104">
        <f t="shared" si="3"/>
        <v>44917</v>
      </c>
      <c r="BB18" s="104">
        <f t="shared" si="3"/>
        <v>44924</v>
      </c>
    </row>
    <row r="19" spans="1:54">
      <c r="A19" s="10" t="s">
        <v>4</v>
      </c>
    </row>
    <row r="20" spans="1:54">
      <c r="A20" s="92" t="s">
        <v>21</v>
      </c>
      <c r="B20" s="98">
        <f t="shared" ref="B20:AG20" si="4">ROUND(B8*0.85,)+25</f>
        <v>4190</v>
      </c>
      <c r="C20" s="98">
        <f t="shared" si="4"/>
        <v>7293</v>
      </c>
      <c r="D20" s="98">
        <f t="shared" si="4"/>
        <v>4955</v>
      </c>
      <c r="E20" s="98">
        <f t="shared" si="4"/>
        <v>4955</v>
      </c>
      <c r="F20" s="98">
        <f t="shared" si="4"/>
        <v>4955</v>
      </c>
      <c r="G20" s="98">
        <f t="shared" si="4"/>
        <v>4955</v>
      </c>
      <c r="H20" s="98">
        <f t="shared" si="4"/>
        <v>4955</v>
      </c>
      <c r="I20" s="98">
        <f t="shared" si="4"/>
        <v>4955</v>
      </c>
      <c r="J20" s="98">
        <f t="shared" si="4"/>
        <v>4955</v>
      </c>
      <c r="K20" s="98">
        <f t="shared" si="4"/>
        <v>4955</v>
      </c>
      <c r="L20" s="98">
        <f t="shared" si="4"/>
        <v>4955</v>
      </c>
      <c r="M20" s="98">
        <f t="shared" si="4"/>
        <v>4955</v>
      </c>
      <c r="N20" s="98">
        <f t="shared" si="4"/>
        <v>4955</v>
      </c>
      <c r="O20" s="98">
        <f t="shared" si="4"/>
        <v>4955</v>
      </c>
      <c r="P20" s="98">
        <f t="shared" si="4"/>
        <v>4955</v>
      </c>
      <c r="Q20" s="98">
        <f t="shared" si="4"/>
        <v>4955</v>
      </c>
      <c r="R20" s="98">
        <f t="shared" si="4"/>
        <v>4955</v>
      </c>
      <c r="S20" s="98">
        <f t="shared" si="4"/>
        <v>2575</v>
      </c>
      <c r="T20" s="98">
        <f t="shared" si="4"/>
        <v>2575</v>
      </c>
      <c r="U20" s="98">
        <f t="shared" si="4"/>
        <v>2575</v>
      </c>
      <c r="V20" s="98">
        <f t="shared" si="4"/>
        <v>2575</v>
      </c>
      <c r="W20" s="98">
        <f t="shared" si="4"/>
        <v>2575</v>
      </c>
      <c r="X20" s="98">
        <f t="shared" si="4"/>
        <v>2575</v>
      </c>
      <c r="Y20" s="98">
        <f t="shared" si="4"/>
        <v>2575</v>
      </c>
      <c r="Z20" s="98">
        <f t="shared" si="4"/>
        <v>2575</v>
      </c>
      <c r="AA20" s="98">
        <f t="shared" si="4"/>
        <v>2575</v>
      </c>
      <c r="AB20" s="98">
        <f t="shared" si="4"/>
        <v>2575</v>
      </c>
      <c r="AC20" s="98">
        <f t="shared" si="4"/>
        <v>2575</v>
      </c>
      <c r="AD20" s="98">
        <f t="shared" si="4"/>
        <v>2575</v>
      </c>
      <c r="AE20" s="98">
        <f t="shared" si="4"/>
        <v>2575</v>
      </c>
      <c r="AF20" s="98">
        <f t="shared" si="4"/>
        <v>2575</v>
      </c>
      <c r="AG20" s="98">
        <f t="shared" si="4"/>
        <v>2575</v>
      </c>
      <c r="AH20" s="98">
        <f t="shared" ref="AH20:BB20" si="5">ROUND(AH8*0.85,)+25</f>
        <v>2575</v>
      </c>
      <c r="AI20" s="98">
        <f t="shared" si="5"/>
        <v>2575</v>
      </c>
      <c r="AJ20" s="98">
        <f t="shared" si="5"/>
        <v>2575</v>
      </c>
      <c r="AK20" s="98">
        <f t="shared" si="5"/>
        <v>2575</v>
      </c>
      <c r="AL20" s="98">
        <f t="shared" si="5"/>
        <v>2575</v>
      </c>
      <c r="AM20" s="98">
        <f t="shared" si="5"/>
        <v>4190</v>
      </c>
      <c r="AN20" s="98">
        <f t="shared" si="5"/>
        <v>4190</v>
      </c>
      <c r="AO20" s="98">
        <f t="shared" si="5"/>
        <v>4190</v>
      </c>
      <c r="AP20" s="98">
        <f t="shared" si="5"/>
        <v>4190</v>
      </c>
      <c r="AQ20" s="98">
        <f t="shared" si="5"/>
        <v>4190</v>
      </c>
      <c r="AR20" s="98">
        <f t="shared" si="5"/>
        <v>4190</v>
      </c>
      <c r="AS20" s="98">
        <f t="shared" si="5"/>
        <v>4190</v>
      </c>
      <c r="AT20" s="98">
        <f t="shared" si="5"/>
        <v>4190</v>
      </c>
      <c r="AU20" s="98">
        <f t="shared" si="5"/>
        <v>2575</v>
      </c>
      <c r="AV20" s="98">
        <f t="shared" si="5"/>
        <v>2575</v>
      </c>
      <c r="AW20" s="98">
        <f t="shared" si="5"/>
        <v>2575</v>
      </c>
      <c r="AX20" s="98">
        <f t="shared" si="5"/>
        <v>2575</v>
      </c>
      <c r="AY20" s="98">
        <f t="shared" si="5"/>
        <v>2575</v>
      </c>
      <c r="AZ20" s="98">
        <f t="shared" si="5"/>
        <v>6188</v>
      </c>
      <c r="BA20" s="98">
        <f t="shared" si="5"/>
        <v>5338</v>
      </c>
      <c r="BB20" s="98">
        <f t="shared" si="5"/>
        <v>6188</v>
      </c>
    </row>
    <row r="21" spans="1:54">
      <c r="A21" s="10" t="s">
        <v>5</v>
      </c>
      <c r="B21" s="98"/>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row>
    <row r="22" spans="1:54">
      <c r="A22" s="92" t="s">
        <v>21</v>
      </c>
      <c r="B22" s="98">
        <f t="shared" ref="B22:AG22" si="6">ROUND(B10*0.85,)+25</f>
        <v>4785</v>
      </c>
      <c r="C22" s="98">
        <f t="shared" si="6"/>
        <v>7888</v>
      </c>
      <c r="D22" s="98">
        <f t="shared" si="6"/>
        <v>5550</v>
      </c>
      <c r="E22" s="98">
        <f t="shared" si="6"/>
        <v>5550</v>
      </c>
      <c r="F22" s="98">
        <f t="shared" si="6"/>
        <v>5550</v>
      </c>
      <c r="G22" s="98">
        <f t="shared" si="6"/>
        <v>5550</v>
      </c>
      <c r="H22" s="98">
        <f t="shared" si="6"/>
        <v>5550</v>
      </c>
      <c r="I22" s="98">
        <f t="shared" si="6"/>
        <v>5550</v>
      </c>
      <c r="J22" s="98">
        <f t="shared" si="6"/>
        <v>5550</v>
      </c>
      <c r="K22" s="98">
        <f t="shared" si="6"/>
        <v>5550</v>
      </c>
      <c r="L22" s="98">
        <f t="shared" si="6"/>
        <v>5550</v>
      </c>
      <c r="M22" s="98">
        <f t="shared" si="6"/>
        <v>5550</v>
      </c>
      <c r="N22" s="98">
        <f t="shared" si="6"/>
        <v>5550</v>
      </c>
      <c r="O22" s="98">
        <f t="shared" si="6"/>
        <v>5550</v>
      </c>
      <c r="P22" s="98">
        <f t="shared" si="6"/>
        <v>5550</v>
      </c>
      <c r="Q22" s="98">
        <f t="shared" si="6"/>
        <v>5550</v>
      </c>
      <c r="R22" s="98">
        <f t="shared" si="6"/>
        <v>5550</v>
      </c>
      <c r="S22" s="98">
        <f t="shared" si="6"/>
        <v>3170</v>
      </c>
      <c r="T22" s="98">
        <f t="shared" si="6"/>
        <v>3170</v>
      </c>
      <c r="U22" s="98">
        <f t="shared" si="6"/>
        <v>3170</v>
      </c>
      <c r="V22" s="98">
        <f t="shared" si="6"/>
        <v>3170</v>
      </c>
      <c r="W22" s="98">
        <f t="shared" si="6"/>
        <v>3170</v>
      </c>
      <c r="X22" s="98">
        <f t="shared" si="6"/>
        <v>3170</v>
      </c>
      <c r="Y22" s="98">
        <f t="shared" si="6"/>
        <v>3170</v>
      </c>
      <c r="Z22" s="98">
        <f t="shared" si="6"/>
        <v>3170</v>
      </c>
      <c r="AA22" s="98">
        <f t="shared" si="6"/>
        <v>3170</v>
      </c>
      <c r="AB22" s="98">
        <f t="shared" si="6"/>
        <v>3170</v>
      </c>
      <c r="AC22" s="98">
        <f t="shared" si="6"/>
        <v>3170</v>
      </c>
      <c r="AD22" s="98">
        <f t="shared" si="6"/>
        <v>3170</v>
      </c>
      <c r="AE22" s="98">
        <f t="shared" si="6"/>
        <v>3170</v>
      </c>
      <c r="AF22" s="98">
        <f t="shared" si="6"/>
        <v>3170</v>
      </c>
      <c r="AG22" s="98">
        <f t="shared" si="6"/>
        <v>3170</v>
      </c>
      <c r="AH22" s="98">
        <f t="shared" ref="AH22:BB22" si="7">ROUND(AH10*0.85,)+25</f>
        <v>3170</v>
      </c>
      <c r="AI22" s="98">
        <f t="shared" si="7"/>
        <v>3170</v>
      </c>
      <c r="AJ22" s="98">
        <f t="shared" si="7"/>
        <v>3170</v>
      </c>
      <c r="AK22" s="98">
        <f t="shared" si="7"/>
        <v>3170</v>
      </c>
      <c r="AL22" s="98">
        <f t="shared" si="7"/>
        <v>3170</v>
      </c>
      <c r="AM22" s="98">
        <f t="shared" si="7"/>
        <v>4785</v>
      </c>
      <c r="AN22" s="98">
        <f t="shared" si="7"/>
        <v>4785</v>
      </c>
      <c r="AO22" s="98">
        <f t="shared" si="7"/>
        <v>4785</v>
      </c>
      <c r="AP22" s="98">
        <f t="shared" si="7"/>
        <v>4785</v>
      </c>
      <c r="AQ22" s="98">
        <f t="shared" si="7"/>
        <v>4785</v>
      </c>
      <c r="AR22" s="98">
        <f t="shared" si="7"/>
        <v>4785</v>
      </c>
      <c r="AS22" s="98">
        <f t="shared" si="7"/>
        <v>4785</v>
      </c>
      <c r="AT22" s="98">
        <f t="shared" si="7"/>
        <v>4785</v>
      </c>
      <c r="AU22" s="98">
        <f t="shared" si="7"/>
        <v>3170</v>
      </c>
      <c r="AV22" s="98">
        <f t="shared" si="7"/>
        <v>3170</v>
      </c>
      <c r="AW22" s="98">
        <f t="shared" si="7"/>
        <v>3170</v>
      </c>
      <c r="AX22" s="98">
        <f t="shared" si="7"/>
        <v>3170</v>
      </c>
      <c r="AY22" s="98">
        <f t="shared" si="7"/>
        <v>3170</v>
      </c>
      <c r="AZ22" s="98">
        <f t="shared" si="7"/>
        <v>6783</v>
      </c>
      <c r="BA22" s="98">
        <f t="shared" si="7"/>
        <v>5933</v>
      </c>
      <c r="BB22" s="98">
        <f t="shared" si="7"/>
        <v>6783</v>
      </c>
    </row>
    <row r="23" spans="1:54">
      <c r="A23" s="14" t="s">
        <v>7</v>
      </c>
      <c r="B23" s="98"/>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row>
    <row r="24" spans="1:54">
      <c r="A24" s="92" t="s">
        <v>21</v>
      </c>
      <c r="B24" s="98">
        <f t="shared" ref="B24:AG24" si="8">ROUND(B12*0.85,)+25</f>
        <v>5550</v>
      </c>
      <c r="C24" s="98">
        <f t="shared" si="8"/>
        <v>8653</v>
      </c>
      <c r="D24" s="98">
        <f t="shared" si="8"/>
        <v>6315</v>
      </c>
      <c r="E24" s="98">
        <f t="shared" si="8"/>
        <v>6315</v>
      </c>
      <c r="F24" s="98">
        <f t="shared" si="8"/>
        <v>6315</v>
      </c>
      <c r="G24" s="98">
        <f t="shared" si="8"/>
        <v>6315</v>
      </c>
      <c r="H24" s="98">
        <f t="shared" si="8"/>
        <v>6315</v>
      </c>
      <c r="I24" s="98">
        <f t="shared" si="8"/>
        <v>6315</v>
      </c>
      <c r="J24" s="98">
        <f t="shared" si="8"/>
        <v>6315</v>
      </c>
      <c r="K24" s="98">
        <f t="shared" si="8"/>
        <v>6315</v>
      </c>
      <c r="L24" s="98">
        <f t="shared" si="8"/>
        <v>6315</v>
      </c>
      <c r="M24" s="98">
        <f t="shared" si="8"/>
        <v>6315</v>
      </c>
      <c r="N24" s="98">
        <f t="shared" si="8"/>
        <v>6315</v>
      </c>
      <c r="O24" s="98">
        <f t="shared" si="8"/>
        <v>6315</v>
      </c>
      <c r="P24" s="98">
        <f t="shared" si="8"/>
        <v>6315</v>
      </c>
      <c r="Q24" s="98">
        <f t="shared" si="8"/>
        <v>6315</v>
      </c>
      <c r="R24" s="98">
        <f t="shared" si="8"/>
        <v>6315</v>
      </c>
      <c r="S24" s="98">
        <f t="shared" si="8"/>
        <v>3935</v>
      </c>
      <c r="T24" s="98">
        <f t="shared" si="8"/>
        <v>3935</v>
      </c>
      <c r="U24" s="98">
        <f t="shared" si="8"/>
        <v>3935</v>
      </c>
      <c r="V24" s="98">
        <f t="shared" si="8"/>
        <v>3935</v>
      </c>
      <c r="W24" s="98">
        <f t="shared" si="8"/>
        <v>3935</v>
      </c>
      <c r="X24" s="98">
        <f t="shared" si="8"/>
        <v>3935</v>
      </c>
      <c r="Y24" s="98">
        <f t="shared" si="8"/>
        <v>3935</v>
      </c>
      <c r="Z24" s="98">
        <f t="shared" si="8"/>
        <v>3935</v>
      </c>
      <c r="AA24" s="98">
        <f t="shared" si="8"/>
        <v>3935</v>
      </c>
      <c r="AB24" s="98">
        <f t="shared" si="8"/>
        <v>3935</v>
      </c>
      <c r="AC24" s="98">
        <f t="shared" si="8"/>
        <v>3935</v>
      </c>
      <c r="AD24" s="98">
        <f t="shared" si="8"/>
        <v>3935</v>
      </c>
      <c r="AE24" s="98">
        <f t="shared" si="8"/>
        <v>3935</v>
      </c>
      <c r="AF24" s="98">
        <f t="shared" si="8"/>
        <v>3935</v>
      </c>
      <c r="AG24" s="98">
        <f t="shared" si="8"/>
        <v>3935</v>
      </c>
      <c r="AH24" s="98">
        <f t="shared" ref="AH24:BB24" si="9">ROUND(AH12*0.85,)+25</f>
        <v>3935</v>
      </c>
      <c r="AI24" s="98">
        <f t="shared" si="9"/>
        <v>3935</v>
      </c>
      <c r="AJ24" s="98">
        <f t="shared" si="9"/>
        <v>3935</v>
      </c>
      <c r="AK24" s="98">
        <f t="shared" si="9"/>
        <v>3935</v>
      </c>
      <c r="AL24" s="98">
        <f t="shared" si="9"/>
        <v>3935</v>
      </c>
      <c r="AM24" s="98">
        <f t="shared" si="9"/>
        <v>5550</v>
      </c>
      <c r="AN24" s="98">
        <f t="shared" si="9"/>
        <v>5550</v>
      </c>
      <c r="AO24" s="98">
        <f t="shared" si="9"/>
        <v>5550</v>
      </c>
      <c r="AP24" s="98">
        <f t="shared" si="9"/>
        <v>5550</v>
      </c>
      <c r="AQ24" s="98">
        <f t="shared" si="9"/>
        <v>5550</v>
      </c>
      <c r="AR24" s="98">
        <f t="shared" si="9"/>
        <v>5550</v>
      </c>
      <c r="AS24" s="98">
        <f t="shared" si="9"/>
        <v>5550</v>
      </c>
      <c r="AT24" s="98">
        <f t="shared" si="9"/>
        <v>5550</v>
      </c>
      <c r="AU24" s="98">
        <f t="shared" si="9"/>
        <v>3935</v>
      </c>
      <c r="AV24" s="98">
        <f t="shared" si="9"/>
        <v>3935</v>
      </c>
      <c r="AW24" s="98">
        <f t="shared" si="9"/>
        <v>3935</v>
      </c>
      <c r="AX24" s="98">
        <f t="shared" si="9"/>
        <v>3935</v>
      </c>
      <c r="AY24" s="98">
        <f t="shared" si="9"/>
        <v>3935</v>
      </c>
      <c r="AZ24" s="98">
        <f t="shared" si="9"/>
        <v>7548</v>
      </c>
      <c r="BA24" s="98">
        <f t="shared" si="9"/>
        <v>6698</v>
      </c>
      <c r="BB24" s="98">
        <f t="shared" si="9"/>
        <v>7548</v>
      </c>
    </row>
    <row r="25" spans="1:54">
      <c r="A25" s="14" t="s">
        <v>66</v>
      </c>
      <c r="B25" s="98"/>
      <c r="C25" s="98"/>
      <c r="D25" s="98"/>
      <c r="E25" s="98"/>
      <c r="F25" s="98"/>
      <c r="G25" s="9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row>
    <row r="26" spans="1:54">
      <c r="A26" s="92" t="s">
        <v>21</v>
      </c>
      <c r="B26" s="98">
        <f t="shared" ref="B26:AG26" si="10">ROUND(B14*0.85,)+25</f>
        <v>7165</v>
      </c>
      <c r="C26" s="98">
        <f t="shared" si="10"/>
        <v>10268</v>
      </c>
      <c r="D26" s="98">
        <f t="shared" si="10"/>
        <v>7930</v>
      </c>
      <c r="E26" s="98">
        <f t="shared" si="10"/>
        <v>7930</v>
      </c>
      <c r="F26" s="98">
        <f t="shared" si="10"/>
        <v>7930</v>
      </c>
      <c r="G26" s="98">
        <f t="shared" si="10"/>
        <v>7930</v>
      </c>
      <c r="H26" s="98">
        <f t="shared" si="10"/>
        <v>7930</v>
      </c>
      <c r="I26" s="98">
        <f t="shared" si="10"/>
        <v>7930</v>
      </c>
      <c r="J26" s="98">
        <f t="shared" si="10"/>
        <v>7930</v>
      </c>
      <c r="K26" s="98">
        <f t="shared" si="10"/>
        <v>7930</v>
      </c>
      <c r="L26" s="98">
        <f t="shared" si="10"/>
        <v>7930</v>
      </c>
      <c r="M26" s="98">
        <f t="shared" si="10"/>
        <v>7930</v>
      </c>
      <c r="N26" s="98">
        <f t="shared" si="10"/>
        <v>7930</v>
      </c>
      <c r="O26" s="98">
        <f t="shared" si="10"/>
        <v>7930</v>
      </c>
      <c r="P26" s="98">
        <f t="shared" si="10"/>
        <v>7930</v>
      </c>
      <c r="Q26" s="98">
        <f t="shared" si="10"/>
        <v>7930</v>
      </c>
      <c r="R26" s="98">
        <f t="shared" si="10"/>
        <v>7930</v>
      </c>
      <c r="S26" s="98">
        <f t="shared" si="10"/>
        <v>5550</v>
      </c>
      <c r="T26" s="98">
        <f t="shared" si="10"/>
        <v>5550</v>
      </c>
      <c r="U26" s="98">
        <f t="shared" si="10"/>
        <v>5550</v>
      </c>
      <c r="V26" s="98">
        <f t="shared" si="10"/>
        <v>5550</v>
      </c>
      <c r="W26" s="98">
        <f t="shared" si="10"/>
        <v>5550</v>
      </c>
      <c r="X26" s="98">
        <f t="shared" si="10"/>
        <v>5550</v>
      </c>
      <c r="Y26" s="98">
        <f t="shared" si="10"/>
        <v>5550</v>
      </c>
      <c r="Z26" s="98">
        <f t="shared" si="10"/>
        <v>5550</v>
      </c>
      <c r="AA26" s="98">
        <f t="shared" si="10"/>
        <v>5550</v>
      </c>
      <c r="AB26" s="98">
        <f t="shared" si="10"/>
        <v>5550</v>
      </c>
      <c r="AC26" s="98">
        <f t="shared" si="10"/>
        <v>5550</v>
      </c>
      <c r="AD26" s="98">
        <f t="shared" si="10"/>
        <v>5550</v>
      </c>
      <c r="AE26" s="98">
        <f t="shared" si="10"/>
        <v>5550</v>
      </c>
      <c r="AF26" s="98">
        <f t="shared" si="10"/>
        <v>5550</v>
      </c>
      <c r="AG26" s="98">
        <f t="shared" si="10"/>
        <v>5550</v>
      </c>
      <c r="AH26" s="98">
        <f t="shared" ref="AH26:BB26" si="11">ROUND(AH14*0.85,)+25</f>
        <v>5550</v>
      </c>
      <c r="AI26" s="98">
        <f t="shared" si="11"/>
        <v>5550</v>
      </c>
      <c r="AJ26" s="98">
        <f t="shared" si="11"/>
        <v>5550</v>
      </c>
      <c r="AK26" s="98">
        <f t="shared" si="11"/>
        <v>5550</v>
      </c>
      <c r="AL26" s="98">
        <f t="shared" si="11"/>
        <v>5550</v>
      </c>
      <c r="AM26" s="98">
        <f t="shared" si="11"/>
        <v>7165</v>
      </c>
      <c r="AN26" s="98">
        <f t="shared" si="11"/>
        <v>7165</v>
      </c>
      <c r="AO26" s="98">
        <f t="shared" si="11"/>
        <v>7165</v>
      </c>
      <c r="AP26" s="98">
        <f t="shared" si="11"/>
        <v>7165</v>
      </c>
      <c r="AQ26" s="98">
        <f t="shared" si="11"/>
        <v>7165</v>
      </c>
      <c r="AR26" s="98">
        <f t="shared" si="11"/>
        <v>7165</v>
      </c>
      <c r="AS26" s="98">
        <f t="shared" si="11"/>
        <v>7165</v>
      </c>
      <c r="AT26" s="98">
        <f t="shared" si="11"/>
        <v>7165</v>
      </c>
      <c r="AU26" s="98">
        <f t="shared" si="11"/>
        <v>5550</v>
      </c>
      <c r="AV26" s="98">
        <f t="shared" si="11"/>
        <v>5550</v>
      </c>
      <c r="AW26" s="98">
        <f t="shared" si="11"/>
        <v>5550</v>
      </c>
      <c r="AX26" s="98">
        <f t="shared" si="11"/>
        <v>5550</v>
      </c>
      <c r="AY26" s="98">
        <f t="shared" si="11"/>
        <v>5550</v>
      </c>
      <c r="AZ26" s="98">
        <f t="shared" si="11"/>
        <v>9163</v>
      </c>
      <c r="BA26" s="98">
        <f t="shared" si="11"/>
        <v>8313</v>
      </c>
      <c r="BB26" s="98">
        <f t="shared" si="11"/>
        <v>9163</v>
      </c>
    </row>
    <row r="27" spans="1:54" ht="19.5" customHeight="1">
      <c r="B27" s="180"/>
      <c r="C27" s="180"/>
      <c r="D27" s="180"/>
      <c r="E27" s="180"/>
      <c r="F27" s="180"/>
      <c r="G27" s="180"/>
      <c r="H27" s="180"/>
    </row>
    <row r="28" spans="1:54" ht="11.45" customHeight="1">
      <c r="A28" s="4" t="s">
        <v>13</v>
      </c>
    </row>
    <row r="29" spans="1:54" ht="12.75" customHeight="1">
      <c r="A29" s="19" t="s">
        <v>14</v>
      </c>
    </row>
    <row r="30" spans="1:54" ht="12.75" customHeight="1">
      <c r="A30" s="19" t="s">
        <v>15</v>
      </c>
    </row>
    <row r="31" spans="1:54" ht="12.75" customHeight="1">
      <c r="A31" s="19" t="s">
        <v>16</v>
      </c>
    </row>
    <row r="32" spans="1:54" ht="12.75" customHeight="1">
      <c r="A32" s="161" t="s">
        <v>147</v>
      </c>
    </row>
    <row r="33" spans="1:1" ht="11.45" customHeight="1">
      <c r="A33" s="19"/>
    </row>
    <row r="34" spans="1:1" ht="11.45" customHeight="1">
      <c r="A34" s="181" t="s">
        <v>18</v>
      </c>
    </row>
    <row r="35" spans="1:1" ht="60">
      <c r="A35" s="52" t="s">
        <v>22</v>
      </c>
    </row>
    <row r="36" spans="1:1" ht="14.25">
      <c r="A36" s="178"/>
    </row>
  </sheetData>
  <pageMargins left="0.7" right="0.7"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C27"/>
  <sheetViews>
    <sheetView workbookViewId="0">
      <selection activeCell="B1" sqref="B1:D1048576"/>
    </sheetView>
  </sheetViews>
  <sheetFormatPr defaultColWidth="9.140625" defaultRowHeight="12"/>
  <cols>
    <col min="1" max="1" width="91.42578125" style="2" customWidth="1"/>
    <col min="2" max="16384" width="9.140625" style="2"/>
  </cols>
  <sheetData>
    <row r="1" spans="1:3" ht="12" customHeight="1">
      <c r="A1" s="89" t="s">
        <v>0</v>
      </c>
    </row>
    <row r="2" spans="1:3" ht="12" customHeight="1">
      <c r="A2" s="4" t="s">
        <v>20</v>
      </c>
    </row>
    <row r="3" spans="1:3" ht="8.4499999999999993" customHeight="1">
      <c r="A3" s="4"/>
    </row>
    <row r="4" spans="1:3" ht="11.45" customHeight="1">
      <c r="A4" s="4" t="s">
        <v>2</v>
      </c>
    </row>
    <row r="5" spans="1:3" s="87" customFormat="1" ht="23.1" customHeight="1">
      <c r="A5" s="177"/>
      <c r="B5" s="104" t="e">
        <f>'C завтраками| Bed and breakfast'!#REF!</f>
        <v>#REF!</v>
      </c>
      <c r="C5" s="104" t="e">
        <f>'C завтраками| Bed and breakfast'!#REF!</f>
        <v>#REF!</v>
      </c>
    </row>
    <row r="6" spans="1:3" s="87" customFormat="1" ht="18" customHeight="1">
      <c r="A6" s="177"/>
      <c r="B6" s="104" t="e">
        <f>'C завтраками| Bed and breakfast'!#REF!</f>
        <v>#REF!</v>
      </c>
      <c r="C6" s="104" t="e">
        <f>'C завтраками| Bed and breakfast'!#REF!</f>
        <v>#REF!</v>
      </c>
    </row>
    <row r="7" spans="1:3">
      <c r="A7" s="10" t="s">
        <v>4</v>
      </c>
    </row>
    <row r="8" spans="1:3">
      <c r="A8" s="92" t="s">
        <v>21</v>
      </c>
      <c r="B8" s="98" t="e">
        <f>'C завтраками| Bed and breakfast'!#REF!-1050</f>
        <v>#REF!</v>
      </c>
      <c r="C8" s="98" t="e">
        <f>'C завтраками| Bed and breakfast'!#REF!-1050</f>
        <v>#REF!</v>
      </c>
    </row>
    <row r="9" spans="1:3">
      <c r="A9" s="10" t="s">
        <v>5</v>
      </c>
      <c r="B9" s="98"/>
      <c r="C9" s="98"/>
    </row>
    <row r="10" spans="1:3">
      <c r="A10" s="92" t="s">
        <v>21</v>
      </c>
      <c r="B10" s="98" t="e">
        <f>'C завтраками| Bed and breakfast'!#REF!-1050</f>
        <v>#REF!</v>
      </c>
      <c r="C10" s="98" t="e">
        <f>'C завтраками| Bed and breakfast'!#REF!-1050</f>
        <v>#REF!</v>
      </c>
    </row>
    <row r="11" spans="1:3">
      <c r="A11" s="14" t="s">
        <v>7</v>
      </c>
      <c r="B11" s="98"/>
      <c r="C11" s="98"/>
    </row>
    <row r="12" spans="1:3">
      <c r="A12" s="92" t="s">
        <v>21</v>
      </c>
      <c r="B12" s="98" t="e">
        <f>'C завтраками| Bed and breakfast'!#REF!-1050</f>
        <v>#REF!</v>
      </c>
      <c r="C12" s="98" t="e">
        <f>'C завтраками| Bed and breakfast'!#REF!-1050</f>
        <v>#REF!</v>
      </c>
    </row>
    <row r="13" spans="1:3">
      <c r="A13" s="14" t="s">
        <v>66</v>
      </c>
      <c r="B13" s="98"/>
      <c r="C13" s="98"/>
    </row>
    <row r="14" spans="1:3">
      <c r="A14" s="92" t="s">
        <v>21</v>
      </c>
      <c r="B14" s="98" t="e">
        <f>'C завтраками| Bed and breakfast'!#REF!-1050</f>
        <v>#REF!</v>
      </c>
      <c r="C14" s="98" t="e">
        <f>'C завтраками| Bed and breakfast'!#REF!-1050</f>
        <v>#REF!</v>
      </c>
    </row>
    <row r="15" spans="1:3" ht="14.45" customHeight="1">
      <c r="A15" s="95"/>
    </row>
    <row r="16" spans="1:3" ht="11.45" customHeight="1">
      <c r="A16" s="4" t="s">
        <v>13</v>
      </c>
    </row>
    <row r="17" spans="1:1" ht="12.75" customHeight="1">
      <c r="A17" s="19" t="s">
        <v>14</v>
      </c>
    </row>
    <row r="18" spans="1:1" ht="12.75" customHeight="1">
      <c r="A18" s="19" t="s">
        <v>15</v>
      </c>
    </row>
    <row r="19" spans="1:1" ht="12.75" customHeight="1">
      <c r="A19" s="19" t="s">
        <v>16</v>
      </c>
    </row>
    <row r="20" spans="1:1" ht="12.75" customHeight="1">
      <c r="A20" s="20" t="s">
        <v>17</v>
      </c>
    </row>
    <row r="21" spans="1:1" ht="11.45" customHeight="1">
      <c r="A21" s="19"/>
    </row>
    <row r="22" spans="1:1" ht="11.45" customHeight="1">
      <c r="A22" s="4" t="s">
        <v>18</v>
      </c>
    </row>
    <row r="23" spans="1:1" ht="60">
      <c r="A23" s="52" t="s">
        <v>22</v>
      </c>
    </row>
    <row r="24" spans="1:1" ht="14.25">
      <c r="A24" s="178"/>
    </row>
    <row r="25" spans="1:1">
      <c r="A25" s="21" t="s">
        <v>23</v>
      </c>
    </row>
    <row r="26" spans="1:1">
      <c r="A26" s="119" t="s">
        <v>163</v>
      </c>
    </row>
    <row r="27" spans="1:1">
      <c r="A27" s="120"/>
    </row>
  </sheetData>
  <pageMargins left="0.7" right="0.7" top="0.75" bottom="0.75" header="0.3" footer="0.3"/>
  <pageSetup paperSize="9"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Y71"/>
  <sheetViews>
    <sheetView workbookViewId="0">
      <selection activeCell="N1" sqref="N1:P1048576"/>
    </sheetView>
  </sheetViews>
  <sheetFormatPr defaultColWidth="8.7109375" defaultRowHeight="15"/>
  <cols>
    <col min="1" max="1" width="87.42578125" style="61" customWidth="1"/>
    <col min="2" max="6" width="8.7109375" style="61" hidden="1" customWidth="1"/>
    <col min="7" max="7" width="10.140625" style="61" hidden="1" customWidth="1"/>
    <col min="8" max="16" width="8.7109375" style="61" hidden="1" customWidth="1"/>
    <col min="17" max="16384" width="8.7109375" style="61"/>
  </cols>
  <sheetData>
    <row r="1" spans="1:17">
      <c r="A1" s="3" t="s">
        <v>0</v>
      </c>
    </row>
    <row r="3" spans="1:17">
      <c r="A3" s="166" t="s">
        <v>164</v>
      </c>
    </row>
    <row r="4" spans="1:17">
      <c r="A4" s="166" t="s">
        <v>2</v>
      </c>
    </row>
    <row r="5" spans="1:17">
      <c r="G5" s="108" t="e">
        <f>'C завтраками| Bed and breakfast'!#REF!</f>
        <v>#REF!</v>
      </c>
      <c r="H5" s="108" t="e">
        <f>'C завтраками| Bed and breakfast'!#REF!</f>
        <v>#REF!</v>
      </c>
      <c r="I5" s="108" t="e">
        <f>'C завтраками| Bed and breakfast'!#REF!</f>
        <v>#REF!</v>
      </c>
      <c r="J5" s="108" t="e">
        <f>'C завтраками| Bed and breakfast'!#REF!</f>
        <v>#REF!</v>
      </c>
      <c r="K5" s="108" t="e">
        <f>'C завтраками| Bed and breakfast'!#REF!</f>
        <v>#REF!</v>
      </c>
      <c r="L5" s="108" t="e">
        <f>'C завтраками| Bed and breakfast'!#REF!</f>
        <v>#REF!</v>
      </c>
      <c r="M5" s="108" t="e">
        <f>'C завтраками| Bed and breakfast'!#REF!</f>
        <v>#REF!</v>
      </c>
      <c r="N5" s="108" t="e">
        <f>'C завтраками| Bed and breakfast'!#REF!</f>
        <v>#REF!</v>
      </c>
      <c r="O5" s="108" t="e">
        <f>'C завтраками| Bed and breakfast'!#REF!</f>
        <v>#REF!</v>
      </c>
      <c r="P5" s="108" t="e">
        <f>'C завтраками| Bed and breakfast'!#REF!</f>
        <v>#REF!</v>
      </c>
      <c r="Q5" s="108" t="e">
        <f>'C завтраками| Bed and breakfast'!#REF!</f>
        <v>#REF!</v>
      </c>
    </row>
    <row r="6" spans="1:17">
      <c r="A6" s="7" t="s">
        <v>3</v>
      </c>
      <c r="B6" s="108" t="e">
        <f>'C завтраками| Bed and breakfast'!#REF!</f>
        <v>#REF!</v>
      </c>
      <c r="C6" s="108" t="e">
        <f>'C завтраками| Bed and breakfast'!#REF!</f>
        <v>#REF!</v>
      </c>
      <c r="D6" s="108" t="e">
        <f>'C завтраками| Bed and breakfast'!#REF!</f>
        <v>#REF!</v>
      </c>
      <c r="E6" s="108" t="e">
        <f>'C завтраками| Bed and breakfast'!#REF!</f>
        <v>#REF!</v>
      </c>
      <c r="F6" s="108" t="e">
        <f>'C завтраками| Bed and breakfast'!#REF!</f>
        <v>#REF!</v>
      </c>
      <c r="G6" s="108" t="e">
        <f>'C завтраками| Bed and breakfast'!#REF!</f>
        <v>#REF!</v>
      </c>
      <c r="H6" s="108" t="e">
        <f>'C завтраками| Bed and breakfast'!#REF!</f>
        <v>#REF!</v>
      </c>
      <c r="I6" s="108" t="e">
        <f>'C завтраками| Bed and breakfast'!#REF!</f>
        <v>#REF!</v>
      </c>
      <c r="J6" s="108" t="e">
        <f>'C завтраками| Bed and breakfast'!#REF!</f>
        <v>#REF!</v>
      </c>
      <c r="K6" s="108" t="e">
        <f>'C завтраками| Bed and breakfast'!#REF!</f>
        <v>#REF!</v>
      </c>
      <c r="L6" s="108" t="e">
        <f>'C завтраками| Bed and breakfast'!#REF!</f>
        <v>#REF!</v>
      </c>
      <c r="M6" s="108" t="e">
        <f>'C завтраками| Bed and breakfast'!#REF!</f>
        <v>#REF!</v>
      </c>
      <c r="N6" s="108" t="e">
        <f>'C завтраками| Bed and breakfast'!#REF!</f>
        <v>#REF!</v>
      </c>
      <c r="O6" s="108" t="e">
        <f>'C завтраками| Bed and breakfast'!#REF!</f>
        <v>#REF!</v>
      </c>
      <c r="P6" s="108" t="e">
        <f>'C завтраками| Bed and breakfast'!#REF!</f>
        <v>#REF!</v>
      </c>
      <c r="Q6" s="108" t="e">
        <f>'C завтраками| Bed and breakfast'!#REF!</f>
        <v>#REF!</v>
      </c>
    </row>
    <row r="7" spans="1:17">
      <c r="A7" s="64" t="s">
        <v>4</v>
      </c>
    </row>
    <row r="8" spans="1:17">
      <c r="A8" s="64">
        <v>1</v>
      </c>
      <c r="B8" s="109" t="e">
        <f>'C завтраками| Bed and breakfast'!#REF!*0.9</f>
        <v>#REF!</v>
      </c>
      <c r="C8" s="109" t="e">
        <f>'C завтраками| Bed and breakfast'!#REF!*0.9</f>
        <v>#REF!</v>
      </c>
      <c r="D8" s="109" t="e">
        <f>'C завтраками| Bed and breakfast'!#REF!*0.9</f>
        <v>#REF!</v>
      </c>
      <c r="E8" s="109" t="e">
        <f>'C завтраками| Bed and breakfast'!#REF!*0.9</f>
        <v>#REF!</v>
      </c>
      <c r="F8" s="109" t="e">
        <f>'C завтраками| Bed and breakfast'!#REF!*0.9</f>
        <v>#REF!</v>
      </c>
      <c r="G8" s="109" t="e">
        <f>'C завтраками| Bed and breakfast'!#REF!*0.9</f>
        <v>#REF!</v>
      </c>
      <c r="H8" s="109" t="e">
        <f>'C завтраками| Bed and breakfast'!#REF!*0.9</f>
        <v>#REF!</v>
      </c>
      <c r="I8" s="109" t="e">
        <f>'C завтраками| Bed and breakfast'!#REF!*0.9</f>
        <v>#REF!</v>
      </c>
      <c r="J8" s="109" t="e">
        <f>'C завтраками| Bed and breakfast'!#REF!*0.9</f>
        <v>#REF!</v>
      </c>
      <c r="K8" s="109" t="e">
        <f>'C завтраками| Bed and breakfast'!#REF!*0.9</f>
        <v>#REF!</v>
      </c>
      <c r="L8" s="109" t="e">
        <f>'C завтраками| Bed and breakfast'!#REF!*0.9</f>
        <v>#REF!</v>
      </c>
      <c r="M8" s="109" t="e">
        <f>'C завтраками| Bed and breakfast'!#REF!*0.9</f>
        <v>#REF!</v>
      </c>
      <c r="N8" s="109" t="e">
        <f>'C завтраками| Bed and breakfast'!#REF!*0.9</f>
        <v>#REF!</v>
      </c>
      <c r="O8" s="109" t="e">
        <f>'C завтраками| Bed and breakfast'!#REF!*0.9</f>
        <v>#REF!</v>
      </c>
      <c r="P8" s="109" t="e">
        <f>'C завтраками| Bed and breakfast'!#REF!*0.9</f>
        <v>#REF!</v>
      </c>
      <c r="Q8" s="109" t="e">
        <f>'C завтраками| Bed and breakfast'!#REF!*0.9</f>
        <v>#REF!</v>
      </c>
    </row>
    <row r="9" spans="1:17">
      <c r="A9" s="64">
        <v>2</v>
      </c>
      <c r="B9" s="109" t="e">
        <f>'C завтраками| Bed and breakfast'!#REF!*0.9</f>
        <v>#REF!</v>
      </c>
      <c r="C9" s="109" t="e">
        <f>'C завтраками| Bed and breakfast'!#REF!*0.9</f>
        <v>#REF!</v>
      </c>
      <c r="D9" s="109" t="e">
        <f>'C завтраками| Bed and breakfast'!#REF!*0.9</f>
        <v>#REF!</v>
      </c>
      <c r="E9" s="109" t="e">
        <f>'C завтраками| Bed and breakfast'!#REF!*0.9</f>
        <v>#REF!</v>
      </c>
      <c r="F9" s="109" t="e">
        <f>'C завтраками| Bed and breakfast'!#REF!*0.9</f>
        <v>#REF!</v>
      </c>
      <c r="G9" s="109" t="e">
        <f>'C завтраками| Bed and breakfast'!#REF!*0.9</f>
        <v>#REF!</v>
      </c>
      <c r="H9" s="109" t="e">
        <f>'C завтраками| Bed and breakfast'!#REF!*0.9</f>
        <v>#REF!</v>
      </c>
      <c r="I9" s="109" t="e">
        <f>'C завтраками| Bed and breakfast'!#REF!*0.9</f>
        <v>#REF!</v>
      </c>
      <c r="J9" s="109" t="e">
        <f>'C завтраками| Bed and breakfast'!#REF!*0.9</f>
        <v>#REF!</v>
      </c>
      <c r="K9" s="109" t="e">
        <f>'C завтраками| Bed and breakfast'!#REF!*0.9</f>
        <v>#REF!</v>
      </c>
      <c r="L9" s="109" t="e">
        <f>'C завтраками| Bed and breakfast'!#REF!*0.9</f>
        <v>#REF!</v>
      </c>
      <c r="M9" s="109" t="e">
        <f>'C завтраками| Bed and breakfast'!#REF!*0.9</f>
        <v>#REF!</v>
      </c>
      <c r="N9" s="109" t="e">
        <f>'C завтраками| Bed and breakfast'!#REF!*0.9</f>
        <v>#REF!</v>
      </c>
      <c r="O9" s="109" t="e">
        <f>'C завтраками| Bed and breakfast'!#REF!*0.9</f>
        <v>#REF!</v>
      </c>
      <c r="P9" s="109" t="e">
        <f>'C завтраками| Bed and breakfast'!#REF!*0.9</f>
        <v>#REF!</v>
      </c>
      <c r="Q9" s="109" t="e">
        <f>'C завтраками| Bed and breakfast'!#REF!*0.9</f>
        <v>#REF!</v>
      </c>
    </row>
    <row r="10" spans="1:17">
      <c r="A10" s="64" t="s">
        <v>5</v>
      </c>
      <c r="B10" s="109"/>
      <c r="C10" s="109"/>
      <c r="D10" s="109"/>
      <c r="E10" s="109"/>
      <c r="F10" s="109"/>
      <c r="G10" s="109"/>
      <c r="H10" s="109"/>
      <c r="I10" s="109"/>
      <c r="J10" s="109"/>
      <c r="K10" s="109"/>
      <c r="L10" s="109"/>
      <c r="M10" s="109"/>
      <c r="N10" s="109"/>
      <c r="O10" s="109"/>
      <c r="P10" s="109"/>
      <c r="Q10" s="109"/>
    </row>
    <row r="11" spans="1:17">
      <c r="A11" s="64">
        <v>1</v>
      </c>
      <c r="B11" s="109" t="e">
        <f>'C завтраками| Bed and breakfast'!#REF!*0.9</f>
        <v>#REF!</v>
      </c>
      <c r="C11" s="109" t="e">
        <f>'C завтраками| Bed and breakfast'!#REF!*0.9</f>
        <v>#REF!</v>
      </c>
      <c r="D11" s="109" t="e">
        <f>'C завтраками| Bed and breakfast'!#REF!*0.9</f>
        <v>#REF!</v>
      </c>
      <c r="E11" s="109" t="e">
        <f>'C завтраками| Bed and breakfast'!#REF!*0.9</f>
        <v>#REF!</v>
      </c>
      <c r="F11" s="109" t="e">
        <f>'C завтраками| Bed and breakfast'!#REF!*0.9</f>
        <v>#REF!</v>
      </c>
      <c r="G11" s="109" t="e">
        <f>'C завтраками| Bed and breakfast'!#REF!*0.9</f>
        <v>#REF!</v>
      </c>
      <c r="H11" s="109" t="e">
        <f>'C завтраками| Bed and breakfast'!#REF!*0.9</f>
        <v>#REF!</v>
      </c>
      <c r="I11" s="109" t="e">
        <f>'C завтраками| Bed and breakfast'!#REF!*0.9</f>
        <v>#REF!</v>
      </c>
      <c r="J11" s="109" t="e">
        <f>'C завтраками| Bed and breakfast'!#REF!*0.9</f>
        <v>#REF!</v>
      </c>
      <c r="K11" s="109" t="e">
        <f>'C завтраками| Bed and breakfast'!#REF!*0.9</f>
        <v>#REF!</v>
      </c>
      <c r="L11" s="109" t="e">
        <f>'C завтраками| Bed and breakfast'!#REF!*0.9</f>
        <v>#REF!</v>
      </c>
      <c r="M11" s="109" t="e">
        <f>'C завтраками| Bed and breakfast'!#REF!*0.9</f>
        <v>#REF!</v>
      </c>
      <c r="N11" s="109" t="e">
        <f>'C завтраками| Bed and breakfast'!#REF!*0.9</f>
        <v>#REF!</v>
      </c>
      <c r="O11" s="109" t="e">
        <f>'C завтраками| Bed and breakfast'!#REF!*0.9</f>
        <v>#REF!</v>
      </c>
      <c r="P11" s="109" t="e">
        <f>'C завтраками| Bed and breakfast'!#REF!*0.9</f>
        <v>#REF!</v>
      </c>
      <c r="Q11" s="109" t="e">
        <f>'C завтраками| Bed and breakfast'!#REF!*0.9</f>
        <v>#REF!</v>
      </c>
    </row>
    <row r="12" spans="1:17">
      <c r="A12" s="64">
        <v>2</v>
      </c>
      <c r="B12" s="109" t="e">
        <f>'C завтраками| Bed and breakfast'!#REF!*0.9</f>
        <v>#REF!</v>
      </c>
      <c r="C12" s="109" t="e">
        <f>'C завтраками| Bed and breakfast'!#REF!*0.9</f>
        <v>#REF!</v>
      </c>
      <c r="D12" s="109" t="e">
        <f>'C завтраками| Bed and breakfast'!#REF!*0.9</f>
        <v>#REF!</v>
      </c>
      <c r="E12" s="109" t="e">
        <f>'C завтраками| Bed and breakfast'!#REF!*0.9</f>
        <v>#REF!</v>
      </c>
      <c r="F12" s="109" t="e">
        <f>'C завтраками| Bed and breakfast'!#REF!*0.9</f>
        <v>#REF!</v>
      </c>
      <c r="G12" s="109" t="e">
        <f>'C завтраками| Bed and breakfast'!#REF!*0.9</f>
        <v>#REF!</v>
      </c>
      <c r="H12" s="109" t="e">
        <f>'C завтраками| Bed and breakfast'!#REF!*0.9</f>
        <v>#REF!</v>
      </c>
      <c r="I12" s="109" t="e">
        <f>'C завтраками| Bed and breakfast'!#REF!*0.9</f>
        <v>#REF!</v>
      </c>
      <c r="J12" s="109" t="e">
        <f>'C завтраками| Bed and breakfast'!#REF!*0.9</f>
        <v>#REF!</v>
      </c>
      <c r="K12" s="109" t="e">
        <f>'C завтраками| Bed and breakfast'!#REF!*0.9</f>
        <v>#REF!</v>
      </c>
      <c r="L12" s="109" t="e">
        <f>'C завтраками| Bed and breakfast'!#REF!*0.9</f>
        <v>#REF!</v>
      </c>
      <c r="M12" s="109" t="e">
        <f>'C завтраками| Bed and breakfast'!#REF!*0.9</f>
        <v>#REF!</v>
      </c>
      <c r="N12" s="109" t="e">
        <f>'C завтраками| Bed and breakfast'!#REF!*0.9</f>
        <v>#REF!</v>
      </c>
      <c r="O12" s="109" t="e">
        <f>'C завтраками| Bed and breakfast'!#REF!*0.9</f>
        <v>#REF!</v>
      </c>
      <c r="P12" s="109" t="e">
        <f>'C завтраками| Bed and breakfast'!#REF!*0.9</f>
        <v>#REF!</v>
      </c>
      <c r="Q12" s="109" t="e">
        <f>'C завтраками| Bed and breakfast'!#REF!*0.9</f>
        <v>#REF!</v>
      </c>
    </row>
    <row r="13" spans="1:17">
      <c r="A13" s="64" t="s">
        <v>7</v>
      </c>
      <c r="B13" s="109"/>
      <c r="C13" s="109"/>
      <c r="D13" s="109"/>
      <c r="E13" s="109"/>
      <c r="F13" s="109"/>
      <c r="G13" s="109"/>
      <c r="H13" s="109"/>
      <c r="I13" s="109"/>
      <c r="J13" s="109"/>
      <c r="K13" s="109"/>
      <c r="L13" s="109"/>
      <c r="M13" s="109"/>
      <c r="N13" s="109"/>
      <c r="O13" s="109"/>
      <c r="P13" s="109"/>
      <c r="Q13" s="109"/>
    </row>
    <row r="14" spans="1:17">
      <c r="A14" s="64">
        <v>1</v>
      </c>
      <c r="B14" s="109" t="e">
        <f>'C завтраками| Bed and breakfast'!#REF!*0.9</f>
        <v>#REF!</v>
      </c>
      <c r="C14" s="109" t="e">
        <f>'C завтраками| Bed and breakfast'!#REF!*0.9</f>
        <v>#REF!</v>
      </c>
      <c r="D14" s="109" t="e">
        <f>'C завтраками| Bed and breakfast'!#REF!*0.9</f>
        <v>#REF!</v>
      </c>
      <c r="E14" s="109" t="e">
        <f>'C завтраками| Bed and breakfast'!#REF!*0.9</f>
        <v>#REF!</v>
      </c>
      <c r="F14" s="109" t="e">
        <f>'C завтраками| Bed and breakfast'!#REF!*0.9</f>
        <v>#REF!</v>
      </c>
      <c r="G14" s="109" t="e">
        <f>'C завтраками| Bed and breakfast'!#REF!*0.9</f>
        <v>#REF!</v>
      </c>
      <c r="H14" s="109" t="e">
        <f>'C завтраками| Bed and breakfast'!#REF!*0.9</f>
        <v>#REF!</v>
      </c>
      <c r="I14" s="109" t="e">
        <f>'C завтраками| Bed and breakfast'!#REF!*0.9</f>
        <v>#REF!</v>
      </c>
      <c r="J14" s="109" t="e">
        <f>'C завтраками| Bed and breakfast'!#REF!*0.9</f>
        <v>#REF!</v>
      </c>
      <c r="K14" s="109" t="e">
        <f>'C завтраками| Bed and breakfast'!#REF!*0.9</f>
        <v>#REF!</v>
      </c>
      <c r="L14" s="109" t="e">
        <f>'C завтраками| Bed and breakfast'!#REF!*0.9</f>
        <v>#REF!</v>
      </c>
      <c r="M14" s="109" t="e">
        <f>'C завтраками| Bed and breakfast'!#REF!*0.9</f>
        <v>#REF!</v>
      </c>
      <c r="N14" s="109" t="e">
        <f>'C завтраками| Bed and breakfast'!#REF!*0.9</f>
        <v>#REF!</v>
      </c>
      <c r="O14" s="109" t="e">
        <f>'C завтраками| Bed and breakfast'!#REF!*0.9</f>
        <v>#REF!</v>
      </c>
      <c r="P14" s="109" t="e">
        <f>'C завтраками| Bed and breakfast'!#REF!*0.9</f>
        <v>#REF!</v>
      </c>
      <c r="Q14" s="109" t="e">
        <f>'C завтраками| Bed and breakfast'!#REF!*0.9</f>
        <v>#REF!</v>
      </c>
    </row>
    <row r="15" spans="1:17">
      <c r="A15" s="64">
        <v>2</v>
      </c>
      <c r="B15" s="109" t="e">
        <f>'C завтраками| Bed and breakfast'!#REF!*0.9</f>
        <v>#REF!</v>
      </c>
      <c r="C15" s="109" t="e">
        <f>'C завтраками| Bed and breakfast'!#REF!*0.9</f>
        <v>#REF!</v>
      </c>
      <c r="D15" s="109" t="e">
        <f>'C завтраками| Bed and breakfast'!#REF!*0.9</f>
        <v>#REF!</v>
      </c>
      <c r="E15" s="109" t="e">
        <f>'C завтраками| Bed and breakfast'!#REF!*0.9</f>
        <v>#REF!</v>
      </c>
      <c r="F15" s="109" t="e">
        <f>'C завтраками| Bed and breakfast'!#REF!*0.9</f>
        <v>#REF!</v>
      </c>
      <c r="G15" s="109" t="e">
        <f>'C завтраками| Bed and breakfast'!#REF!*0.9</f>
        <v>#REF!</v>
      </c>
      <c r="H15" s="109" t="e">
        <f>'C завтраками| Bed and breakfast'!#REF!*0.9</f>
        <v>#REF!</v>
      </c>
      <c r="I15" s="109" t="e">
        <f>'C завтраками| Bed and breakfast'!#REF!*0.9</f>
        <v>#REF!</v>
      </c>
      <c r="J15" s="109" t="e">
        <f>'C завтраками| Bed and breakfast'!#REF!*0.9</f>
        <v>#REF!</v>
      </c>
      <c r="K15" s="109" t="e">
        <f>'C завтраками| Bed and breakfast'!#REF!*0.9</f>
        <v>#REF!</v>
      </c>
      <c r="L15" s="109" t="e">
        <f>'C завтраками| Bed and breakfast'!#REF!*0.9</f>
        <v>#REF!</v>
      </c>
      <c r="M15" s="109" t="e">
        <f>'C завтраками| Bed and breakfast'!#REF!*0.9</f>
        <v>#REF!</v>
      </c>
      <c r="N15" s="109" t="e">
        <f>'C завтраками| Bed and breakfast'!#REF!*0.9</f>
        <v>#REF!</v>
      </c>
      <c r="O15" s="109" t="e">
        <f>'C завтраками| Bed and breakfast'!#REF!*0.9</f>
        <v>#REF!</v>
      </c>
      <c r="P15" s="109" t="e">
        <f>'C завтраками| Bed and breakfast'!#REF!*0.9</f>
        <v>#REF!</v>
      </c>
      <c r="Q15" s="109" t="e">
        <f>'C завтраками| Bed and breakfast'!#REF!*0.9</f>
        <v>#REF!</v>
      </c>
    </row>
    <row r="16" spans="1:17">
      <c r="A16" s="124" t="s">
        <v>42</v>
      </c>
      <c r="B16" s="109"/>
      <c r="C16" s="109"/>
      <c r="D16" s="109"/>
      <c r="E16" s="109"/>
      <c r="F16" s="109"/>
      <c r="G16" s="109"/>
      <c r="H16" s="109"/>
      <c r="I16" s="109"/>
      <c r="J16" s="109"/>
      <c r="K16" s="109"/>
      <c r="L16" s="109"/>
      <c r="M16" s="109"/>
      <c r="N16" s="109"/>
      <c r="O16" s="109"/>
      <c r="P16" s="109"/>
      <c r="Q16" s="109"/>
    </row>
    <row r="17" spans="1:17">
      <c r="A17" s="64">
        <v>1</v>
      </c>
      <c r="B17" s="109" t="e">
        <f>'C завтраками| Bed and breakfast'!#REF!*0.9</f>
        <v>#REF!</v>
      </c>
      <c r="C17" s="109" t="e">
        <f>'C завтраками| Bed and breakfast'!#REF!*0.9</f>
        <v>#REF!</v>
      </c>
      <c r="D17" s="109" t="e">
        <f>'C завтраками| Bed and breakfast'!#REF!*0.9</f>
        <v>#REF!</v>
      </c>
      <c r="E17" s="109" t="e">
        <f>'C завтраками| Bed and breakfast'!#REF!*0.9</f>
        <v>#REF!</v>
      </c>
      <c r="F17" s="109" t="e">
        <f>'C завтраками| Bed and breakfast'!#REF!*0.9</f>
        <v>#REF!</v>
      </c>
      <c r="G17" s="109" t="e">
        <f>'C завтраками| Bed and breakfast'!#REF!*0.9</f>
        <v>#REF!</v>
      </c>
      <c r="H17" s="109" t="e">
        <f>'C завтраками| Bed and breakfast'!#REF!*0.9</f>
        <v>#REF!</v>
      </c>
      <c r="I17" s="109" t="e">
        <f>'C завтраками| Bed and breakfast'!#REF!*0.9</f>
        <v>#REF!</v>
      </c>
      <c r="J17" s="109" t="e">
        <f>'C завтраками| Bed and breakfast'!#REF!*0.9</f>
        <v>#REF!</v>
      </c>
      <c r="K17" s="109" t="e">
        <f>'C завтраками| Bed and breakfast'!#REF!*0.9</f>
        <v>#REF!</v>
      </c>
      <c r="L17" s="109" t="e">
        <f>'C завтраками| Bed and breakfast'!#REF!*0.9</f>
        <v>#REF!</v>
      </c>
      <c r="M17" s="109" t="e">
        <f>'C завтраками| Bed and breakfast'!#REF!*0.9</f>
        <v>#REF!</v>
      </c>
      <c r="N17" s="109" t="e">
        <f>'C завтраками| Bed and breakfast'!#REF!*0.9</f>
        <v>#REF!</v>
      </c>
      <c r="O17" s="109" t="e">
        <f>'C завтраками| Bed and breakfast'!#REF!*0.9</f>
        <v>#REF!</v>
      </c>
      <c r="P17" s="109" t="e">
        <f>'C завтраками| Bed and breakfast'!#REF!*0.9</f>
        <v>#REF!</v>
      </c>
      <c r="Q17" s="109" t="e">
        <f>'C завтраками| Bed and breakfast'!#REF!*0.9</f>
        <v>#REF!</v>
      </c>
    </row>
    <row r="18" spans="1:17">
      <c r="A18" s="64">
        <v>2</v>
      </c>
      <c r="B18" s="109" t="e">
        <f>'C завтраками| Bed and breakfast'!#REF!*0.9</f>
        <v>#REF!</v>
      </c>
      <c r="C18" s="109" t="e">
        <f>'C завтраками| Bed and breakfast'!#REF!*0.9</f>
        <v>#REF!</v>
      </c>
      <c r="D18" s="109" t="e">
        <f>'C завтраками| Bed and breakfast'!#REF!*0.9</f>
        <v>#REF!</v>
      </c>
      <c r="E18" s="109" t="e">
        <f>'C завтраками| Bed and breakfast'!#REF!*0.9</f>
        <v>#REF!</v>
      </c>
      <c r="F18" s="109" t="e">
        <f>'C завтраками| Bed and breakfast'!#REF!*0.9</f>
        <v>#REF!</v>
      </c>
      <c r="G18" s="109" t="e">
        <f>'C завтраками| Bed and breakfast'!#REF!*0.9</f>
        <v>#REF!</v>
      </c>
      <c r="H18" s="109" t="e">
        <f>'C завтраками| Bed and breakfast'!#REF!*0.9</f>
        <v>#REF!</v>
      </c>
      <c r="I18" s="109" t="e">
        <f>'C завтраками| Bed and breakfast'!#REF!*0.9</f>
        <v>#REF!</v>
      </c>
      <c r="J18" s="109" t="e">
        <f>'C завтраками| Bed and breakfast'!#REF!*0.9</f>
        <v>#REF!</v>
      </c>
      <c r="K18" s="109" t="e">
        <f>'C завтраками| Bed and breakfast'!#REF!*0.9</f>
        <v>#REF!</v>
      </c>
      <c r="L18" s="109" t="e">
        <f>'C завтраками| Bed and breakfast'!#REF!*0.9</f>
        <v>#REF!</v>
      </c>
      <c r="M18" s="109" t="e">
        <f>'C завтраками| Bed and breakfast'!#REF!*0.9</f>
        <v>#REF!</v>
      </c>
      <c r="N18" s="109" t="e">
        <f>'C завтраками| Bed and breakfast'!#REF!*0.9</f>
        <v>#REF!</v>
      </c>
      <c r="O18" s="109" t="e">
        <f>'C завтраками| Bed and breakfast'!#REF!*0.9</f>
        <v>#REF!</v>
      </c>
      <c r="P18" s="109" t="e">
        <f>'C завтраками| Bed and breakfast'!#REF!*0.9</f>
        <v>#REF!</v>
      </c>
      <c r="Q18" s="109" t="e">
        <f>'C завтраками| Bed and breakfast'!#REF!*0.9</f>
        <v>#REF!</v>
      </c>
    </row>
    <row r="19" spans="1:17">
      <c r="A19" s="68"/>
      <c r="B19" s="109"/>
      <c r="C19" s="109"/>
      <c r="D19" s="109"/>
      <c r="E19" s="109"/>
      <c r="F19" s="167"/>
      <c r="G19" s="126"/>
      <c r="H19" s="126"/>
      <c r="I19" s="126"/>
      <c r="J19" s="126"/>
      <c r="K19" s="126"/>
      <c r="L19" s="126"/>
      <c r="M19" s="126"/>
      <c r="N19" s="126"/>
      <c r="O19" s="126"/>
      <c r="P19" s="126"/>
      <c r="Q19" s="126"/>
    </row>
    <row r="20" spans="1:17">
      <c r="A20" s="242" t="s">
        <v>41</v>
      </c>
    </row>
    <row r="21" spans="1:17">
      <c r="A21" s="243"/>
      <c r="G21" s="108" t="e">
        <f>G5</f>
        <v>#REF!</v>
      </c>
      <c r="H21" s="8" t="e">
        <f t="shared" ref="H21" si="0">H5</f>
        <v>#REF!</v>
      </c>
      <c r="I21" s="8" t="e">
        <f t="shared" ref="I21" si="1">I5</f>
        <v>#REF!</v>
      </c>
      <c r="J21" s="8" t="e">
        <f t="shared" ref="J21:M21" si="2">J5</f>
        <v>#REF!</v>
      </c>
      <c r="K21" s="104" t="e">
        <f t="shared" si="2"/>
        <v>#REF!</v>
      </c>
      <c r="L21" s="104" t="e">
        <f t="shared" si="2"/>
        <v>#REF!</v>
      </c>
      <c r="M21" s="104" t="e">
        <f t="shared" si="2"/>
        <v>#REF!</v>
      </c>
      <c r="N21" s="104" t="e">
        <f t="shared" ref="N21" si="3">N5</f>
        <v>#REF!</v>
      </c>
      <c r="O21" s="104" t="e">
        <f t="shared" ref="O21:Q21" si="4">O5</f>
        <v>#REF!</v>
      </c>
      <c r="P21" s="104" t="e">
        <f t="shared" si="4"/>
        <v>#REF!</v>
      </c>
      <c r="Q21" s="104" t="e">
        <f t="shared" si="4"/>
        <v>#REF!</v>
      </c>
    </row>
    <row r="22" spans="1:17" s="83" customFormat="1" ht="11.25">
      <c r="A22" s="7" t="s">
        <v>3</v>
      </c>
      <c r="B22" s="108" t="e">
        <f t="shared" ref="B22:G22" si="5">B6</f>
        <v>#REF!</v>
      </c>
      <c r="C22" s="108" t="e">
        <f t="shared" si="5"/>
        <v>#REF!</v>
      </c>
      <c r="D22" s="108" t="e">
        <f t="shared" si="5"/>
        <v>#REF!</v>
      </c>
      <c r="E22" s="108" t="e">
        <f t="shared" si="5"/>
        <v>#REF!</v>
      </c>
      <c r="F22" s="108" t="e">
        <f t="shared" si="5"/>
        <v>#REF!</v>
      </c>
      <c r="G22" s="108" t="e">
        <f t="shared" si="5"/>
        <v>#REF!</v>
      </c>
      <c r="H22" s="8" t="e">
        <f t="shared" ref="H22" si="6">H6</f>
        <v>#REF!</v>
      </c>
      <c r="I22" s="8" t="e">
        <f t="shared" ref="I22" si="7">I6</f>
        <v>#REF!</v>
      </c>
      <c r="J22" s="8" t="e">
        <f t="shared" ref="J22:M22" si="8">J6</f>
        <v>#REF!</v>
      </c>
      <c r="K22" s="104" t="e">
        <f t="shared" si="8"/>
        <v>#REF!</v>
      </c>
      <c r="L22" s="104" t="e">
        <f t="shared" si="8"/>
        <v>#REF!</v>
      </c>
      <c r="M22" s="104" t="e">
        <f t="shared" si="8"/>
        <v>#REF!</v>
      </c>
      <c r="N22" s="104" t="e">
        <f t="shared" ref="N22" si="9">N6</f>
        <v>#REF!</v>
      </c>
      <c r="O22" s="104" t="e">
        <f t="shared" ref="O22:Q22" si="10">O6</f>
        <v>#REF!</v>
      </c>
      <c r="P22" s="104" t="e">
        <f t="shared" si="10"/>
        <v>#REF!</v>
      </c>
      <c r="Q22" s="104" t="e">
        <f t="shared" si="10"/>
        <v>#REF!</v>
      </c>
    </row>
    <row r="23" spans="1:17">
      <c r="A23" s="64" t="s">
        <v>4</v>
      </c>
    </row>
    <row r="24" spans="1:17">
      <c r="A24" s="64">
        <v>1</v>
      </c>
      <c r="B24" s="109" t="e">
        <f t="shared" ref="B24:F25" si="11">B8*0.87</f>
        <v>#REF!</v>
      </c>
      <c r="C24" s="109" t="e">
        <f t="shared" si="11"/>
        <v>#REF!</v>
      </c>
      <c r="D24" s="109" t="e">
        <f t="shared" si="11"/>
        <v>#REF!</v>
      </c>
      <c r="E24" s="109" t="e">
        <f t="shared" si="11"/>
        <v>#REF!</v>
      </c>
      <c r="F24" s="109" t="e">
        <f t="shared" si="11"/>
        <v>#REF!</v>
      </c>
      <c r="G24" s="109" t="e">
        <f>ROUNDUP(G8*0.9,)</f>
        <v>#REF!</v>
      </c>
      <c r="H24" s="109" t="e">
        <f t="shared" ref="H24" si="12">ROUNDUP(H8*0.9,)</f>
        <v>#REF!</v>
      </c>
      <c r="I24" s="109" t="e">
        <f t="shared" ref="I24" si="13">ROUNDUP(I8*0.9,)</f>
        <v>#REF!</v>
      </c>
      <c r="J24" s="109" t="e">
        <f t="shared" ref="J24:M24" si="14">ROUNDUP(J8*0.9,)</f>
        <v>#REF!</v>
      </c>
      <c r="K24" s="109" t="e">
        <f t="shared" si="14"/>
        <v>#REF!</v>
      </c>
      <c r="L24" s="109" t="e">
        <f t="shared" si="14"/>
        <v>#REF!</v>
      </c>
      <c r="M24" s="109" t="e">
        <f t="shared" si="14"/>
        <v>#REF!</v>
      </c>
      <c r="N24" s="109" t="e">
        <f t="shared" ref="N24" si="15">ROUNDUP(N8*0.9,)</f>
        <v>#REF!</v>
      </c>
      <c r="O24" s="109" t="e">
        <f t="shared" ref="O24:Q24" si="16">ROUNDUP(O8*0.9,)</f>
        <v>#REF!</v>
      </c>
      <c r="P24" s="109" t="e">
        <f t="shared" si="16"/>
        <v>#REF!</v>
      </c>
      <c r="Q24" s="109" t="e">
        <f t="shared" si="16"/>
        <v>#REF!</v>
      </c>
    </row>
    <row r="25" spans="1:17">
      <c r="A25" s="64">
        <v>2</v>
      </c>
      <c r="B25" s="109" t="e">
        <f t="shared" si="11"/>
        <v>#REF!</v>
      </c>
      <c r="C25" s="109" t="e">
        <f t="shared" si="11"/>
        <v>#REF!</v>
      </c>
      <c r="D25" s="109" t="e">
        <f t="shared" si="11"/>
        <v>#REF!</v>
      </c>
      <c r="E25" s="109" t="e">
        <f t="shared" si="11"/>
        <v>#REF!</v>
      </c>
      <c r="F25" s="109" t="e">
        <f t="shared" si="11"/>
        <v>#REF!</v>
      </c>
      <c r="G25" s="109" t="e">
        <f t="shared" ref="G25:G34" si="17">ROUNDUP(G9*0.9,)</f>
        <v>#REF!</v>
      </c>
      <c r="H25" s="109" t="e">
        <f t="shared" ref="H25" si="18">ROUNDUP(H9*0.9,)</f>
        <v>#REF!</v>
      </c>
      <c r="I25" s="109" t="e">
        <f t="shared" ref="I25" si="19">ROUNDUP(I9*0.9,)</f>
        <v>#REF!</v>
      </c>
      <c r="J25" s="109" t="e">
        <f t="shared" ref="J25:M25" si="20">ROUNDUP(J9*0.9,)</f>
        <v>#REF!</v>
      </c>
      <c r="K25" s="109" t="e">
        <f t="shared" si="20"/>
        <v>#REF!</v>
      </c>
      <c r="L25" s="109" t="e">
        <f t="shared" si="20"/>
        <v>#REF!</v>
      </c>
      <c r="M25" s="109" t="e">
        <f t="shared" si="20"/>
        <v>#REF!</v>
      </c>
      <c r="N25" s="109" t="e">
        <f t="shared" ref="N25" si="21">ROUNDUP(N9*0.9,)</f>
        <v>#REF!</v>
      </c>
      <c r="O25" s="109" t="e">
        <f t="shared" ref="O25:Q25" si="22">ROUNDUP(O9*0.9,)</f>
        <v>#REF!</v>
      </c>
      <c r="P25" s="109" t="e">
        <f t="shared" si="22"/>
        <v>#REF!</v>
      </c>
      <c r="Q25" s="109" t="e">
        <f t="shared" si="22"/>
        <v>#REF!</v>
      </c>
    </row>
    <row r="26" spans="1:17">
      <c r="A26" s="64" t="s">
        <v>5</v>
      </c>
      <c r="B26" s="109"/>
      <c r="C26" s="109"/>
      <c r="D26" s="109"/>
      <c r="E26" s="109"/>
      <c r="F26" s="109"/>
      <c r="G26" s="109"/>
      <c r="H26" s="109"/>
      <c r="I26" s="109"/>
      <c r="J26" s="109"/>
      <c r="K26" s="109"/>
      <c r="L26" s="109"/>
      <c r="M26" s="109"/>
      <c r="N26" s="109"/>
      <c r="O26" s="109"/>
      <c r="P26" s="109"/>
      <c r="Q26" s="109"/>
    </row>
    <row r="27" spans="1:17">
      <c r="A27" s="64">
        <v>1</v>
      </c>
      <c r="B27" s="109" t="e">
        <f t="shared" ref="B27:F28" si="23">B11*0.87</f>
        <v>#REF!</v>
      </c>
      <c r="C27" s="109" t="e">
        <f t="shared" si="23"/>
        <v>#REF!</v>
      </c>
      <c r="D27" s="109" t="e">
        <f t="shared" si="23"/>
        <v>#REF!</v>
      </c>
      <c r="E27" s="109" t="e">
        <f t="shared" si="23"/>
        <v>#REF!</v>
      </c>
      <c r="F27" s="109" t="e">
        <f t="shared" si="23"/>
        <v>#REF!</v>
      </c>
      <c r="G27" s="109" t="e">
        <f t="shared" si="17"/>
        <v>#REF!</v>
      </c>
      <c r="H27" s="109" t="e">
        <f t="shared" ref="H27" si="24">ROUNDUP(H11*0.9,)</f>
        <v>#REF!</v>
      </c>
      <c r="I27" s="109" t="e">
        <f t="shared" ref="I27" si="25">ROUNDUP(I11*0.9,)</f>
        <v>#REF!</v>
      </c>
      <c r="J27" s="109" t="e">
        <f t="shared" ref="J27:M27" si="26">ROUNDUP(J11*0.9,)</f>
        <v>#REF!</v>
      </c>
      <c r="K27" s="109" t="e">
        <f t="shared" si="26"/>
        <v>#REF!</v>
      </c>
      <c r="L27" s="109" t="e">
        <f t="shared" si="26"/>
        <v>#REF!</v>
      </c>
      <c r="M27" s="109" t="e">
        <f t="shared" si="26"/>
        <v>#REF!</v>
      </c>
      <c r="N27" s="109" t="e">
        <f t="shared" ref="N27" si="27">ROUNDUP(N11*0.9,)</f>
        <v>#REF!</v>
      </c>
      <c r="O27" s="109" t="e">
        <f t="shared" ref="O27:Q27" si="28">ROUNDUP(O11*0.9,)</f>
        <v>#REF!</v>
      </c>
      <c r="P27" s="109" t="e">
        <f t="shared" si="28"/>
        <v>#REF!</v>
      </c>
      <c r="Q27" s="109" t="e">
        <f t="shared" si="28"/>
        <v>#REF!</v>
      </c>
    </row>
    <row r="28" spans="1:17">
      <c r="A28" s="64">
        <v>2</v>
      </c>
      <c r="B28" s="109" t="e">
        <f t="shared" si="23"/>
        <v>#REF!</v>
      </c>
      <c r="C28" s="109" t="e">
        <f t="shared" si="23"/>
        <v>#REF!</v>
      </c>
      <c r="D28" s="109" t="e">
        <f t="shared" si="23"/>
        <v>#REF!</v>
      </c>
      <c r="E28" s="109" t="e">
        <f t="shared" si="23"/>
        <v>#REF!</v>
      </c>
      <c r="F28" s="109" t="e">
        <f t="shared" si="23"/>
        <v>#REF!</v>
      </c>
      <c r="G28" s="109" t="e">
        <f t="shared" si="17"/>
        <v>#REF!</v>
      </c>
      <c r="H28" s="109" t="e">
        <f t="shared" ref="H28" si="29">ROUNDUP(H12*0.9,)</f>
        <v>#REF!</v>
      </c>
      <c r="I28" s="109" t="e">
        <f t="shared" ref="I28" si="30">ROUNDUP(I12*0.9,)</f>
        <v>#REF!</v>
      </c>
      <c r="J28" s="109" t="e">
        <f t="shared" ref="J28:M28" si="31">ROUNDUP(J12*0.9,)</f>
        <v>#REF!</v>
      </c>
      <c r="K28" s="109" t="e">
        <f t="shared" si="31"/>
        <v>#REF!</v>
      </c>
      <c r="L28" s="109" t="e">
        <f t="shared" si="31"/>
        <v>#REF!</v>
      </c>
      <c r="M28" s="109" t="e">
        <f t="shared" si="31"/>
        <v>#REF!</v>
      </c>
      <c r="N28" s="109" t="e">
        <f t="shared" ref="N28" si="32">ROUNDUP(N12*0.9,)</f>
        <v>#REF!</v>
      </c>
      <c r="O28" s="109" t="e">
        <f t="shared" ref="O28:Q28" si="33">ROUNDUP(O12*0.9,)</f>
        <v>#REF!</v>
      </c>
      <c r="P28" s="109" t="e">
        <f t="shared" si="33"/>
        <v>#REF!</v>
      </c>
      <c r="Q28" s="109" t="e">
        <f t="shared" si="33"/>
        <v>#REF!</v>
      </c>
    </row>
    <row r="29" spans="1:17">
      <c r="A29" s="64" t="s">
        <v>7</v>
      </c>
      <c r="B29" s="109"/>
      <c r="C29" s="109"/>
      <c r="D29" s="109"/>
      <c r="E29" s="109"/>
      <c r="F29" s="109"/>
      <c r="G29" s="109"/>
      <c r="H29" s="109"/>
      <c r="I29" s="109"/>
      <c r="J29" s="109"/>
      <c r="K29" s="109"/>
      <c r="L29" s="109"/>
      <c r="M29" s="109"/>
      <c r="N29" s="109"/>
      <c r="O29" s="109"/>
      <c r="P29" s="109"/>
      <c r="Q29" s="109"/>
    </row>
    <row r="30" spans="1:17">
      <c r="A30" s="64">
        <v>1</v>
      </c>
      <c r="B30" s="109" t="e">
        <f t="shared" ref="B30:F31" si="34">B14*0.87</f>
        <v>#REF!</v>
      </c>
      <c r="C30" s="109" t="e">
        <f t="shared" si="34"/>
        <v>#REF!</v>
      </c>
      <c r="D30" s="109" t="e">
        <f t="shared" si="34"/>
        <v>#REF!</v>
      </c>
      <c r="E30" s="109" t="e">
        <f t="shared" si="34"/>
        <v>#REF!</v>
      </c>
      <c r="F30" s="109" t="e">
        <f t="shared" si="34"/>
        <v>#REF!</v>
      </c>
      <c r="G30" s="109" t="e">
        <f t="shared" si="17"/>
        <v>#REF!</v>
      </c>
      <c r="H30" s="109" t="e">
        <f t="shared" ref="H30" si="35">ROUNDUP(H14*0.9,)</f>
        <v>#REF!</v>
      </c>
      <c r="I30" s="109" t="e">
        <f t="shared" ref="I30" si="36">ROUNDUP(I14*0.9,)</f>
        <v>#REF!</v>
      </c>
      <c r="J30" s="109" t="e">
        <f t="shared" ref="J30:M30" si="37">ROUNDUP(J14*0.9,)</f>
        <v>#REF!</v>
      </c>
      <c r="K30" s="109" t="e">
        <f t="shared" si="37"/>
        <v>#REF!</v>
      </c>
      <c r="L30" s="109" t="e">
        <f t="shared" si="37"/>
        <v>#REF!</v>
      </c>
      <c r="M30" s="109" t="e">
        <f t="shared" si="37"/>
        <v>#REF!</v>
      </c>
      <c r="N30" s="109" t="e">
        <f t="shared" ref="N30" si="38">ROUNDUP(N14*0.9,)</f>
        <v>#REF!</v>
      </c>
      <c r="O30" s="109" t="e">
        <f t="shared" ref="O30:Q30" si="39">ROUNDUP(O14*0.9,)</f>
        <v>#REF!</v>
      </c>
      <c r="P30" s="109" t="e">
        <f t="shared" si="39"/>
        <v>#REF!</v>
      </c>
      <c r="Q30" s="109" t="e">
        <f t="shared" si="39"/>
        <v>#REF!</v>
      </c>
    </row>
    <row r="31" spans="1:17">
      <c r="A31" s="64">
        <v>2</v>
      </c>
      <c r="B31" s="109" t="e">
        <f t="shared" si="34"/>
        <v>#REF!</v>
      </c>
      <c r="C31" s="109" t="e">
        <f t="shared" si="34"/>
        <v>#REF!</v>
      </c>
      <c r="D31" s="109" t="e">
        <f t="shared" si="34"/>
        <v>#REF!</v>
      </c>
      <c r="E31" s="109" t="e">
        <f t="shared" si="34"/>
        <v>#REF!</v>
      </c>
      <c r="F31" s="109" t="e">
        <f t="shared" si="34"/>
        <v>#REF!</v>
      </c>
      <c r="G31" s="109" t="e">
        <f t="shared" si="17"/>
        <v>#REF!</v>
      </c>
      <c r="H31" s="109" t="e">
        <f t="shared" ref="H31" si="40">ROUNDUP(H15*0.9,)</f>
        <v>#REF!</v>
      </c>
      <c r="I31" s="109" t="e">
        <f t="shared" ref="I31" si="41">ROUNDUP(I15*0.9,)</f>
        <v>#REF!</v>
      </c>
      <c r="J31" s="109" t="e">
        <f t="shared" ref="J31:M31" si="42">ROUNDUP(J15*0.9,)</f>
        <v>#REF!</v>
      </c>
      <c r="K31" s="109" t="e">
        <f t="shared" si="42"/>
        <v>#REF!</v>
      </c>
      <c r="L31" s="109" t="e">
        <f t="shared" si="42"/>
        <v>#REF!</v>
      </c>
      <c r="M31" s="109" t="e">
        <f t="shared" si="42"/>
        <v>#REF!</v>
      </c>
      <c r="N31" s="109" t="e">
        <f t="shared" ref="N31" si="43">ROUNDUP(N15*0.9,)</f>
        <v>#REF!</v>
      </c>
      <c r="O31" s="109" t="e">
        <f t="shared" ref="O31:Q31" si="44">ROUNDUP(O15*0.9,)</f>
        <v>#REF!</v>
      </c>
      <c r="P31" s="109" t="e">
        <f t="shared" si="44"/>
        <v>#REF!</v>
      </c>
      <c r="Q31" s="109" t="e">
        <f t="shared" si="44"/>
        <v>#REF!</v>
      </c>
    </row>
    <row r="32" spans="1:17">
      <c r="A32" s="124" t="s">
        <v>42</v>
      </c>
      <c r="B32" s="109"/>
      <c r="C32" s="109"/>
      <c r="D32" s="109"/>
      <c r="E32" s="109"/>
      <c r="F32" s="109"/>
      <c r="G32" s="109"/>
      <c r="H32" s="109"/>
      <c r="I32" s="109"/>
      <c r="J32" s="109"/>
      <c r="K32" s="109"/>
      <c r="L32" s="109"/>
      <c r="M32" s="109"/>
      <c r="N32" s="109"/>
      <c r="O32" s="109"/>
      <c r="P32" s="109"/>
      <c r="Q32" s="109"/>
    </row>
    <row r="33" spans="1:51">
      <c r="A33" s="64">
        <v>1</v>
      </c>
      <c r="B33" s="109" t="e">
        <f t="shared" ref="B33:F34" si="45">B17*0.87</f>
        <v>#REF!</v>
      </c>
      <c r="C33" s="109" t="e">
        <f t="shared" si="45"/>
        <v>#REF!</v>
      </c>
      <c r="D33" s="109" t="e">
        <f t="shared" si="45"/>
        <v>#REF!</v>
      </c>
      <c r="E33" s="109" t="e">
        <f t="shared" si="45"/>
        <v>#REF!</v>
      </c>
      <c r="F33" s="109" t="e">
        <f t="shared" si="45"/>
        <v>#REF!</v>
      </c>
      <c r="G33" s="109" t="e">
        <f t="shared" si="17"/>
        <v>#REF!</v>
      </c>
      <c r="H33" s="109" t="e">
        <f t="shared" ref="H33" si="46">ROUNDUP(H17*0.9,)</f>
        <v>#REF!</v>
      </c>
      <c r="I33" s="109" t="e">
        <f t="shared" ref="I33" si="47">ROUNDUP(I17*0.9,)</f>
        <v>#REF!</v>
      </c>
      <c r="J33" s="109" t="e">
        <f t="shared" ref="J33:M33" si="48">ROUNDUP(J17*0.9,)</f>
        <v>#REF!</v>
      </c>
      <c r="K33" s="109" t="e">
        <f t="shared" si="48"/>
        <v>#REF!</v>
      </c>
      <c r="L33" s="109" t="e">
        <f t="shared" si="48"/>
        <v>#REF!</v>
      </c>
      <c r="M33" s="109" t="e">
        <f t="shared" si="48"/>
        <v>#REF!</v>
      </c>
      <c r="N33" s="109" t="e">
        <f t="shared" ref="N33" si="49">ROUNDUP(N17*0.9,)</f>
        <v>#REF!</v>
      </c>
      <c r="O33" s="109" t="e">
        <f t="shared" ref="O33:Q33" si="50">ROUNDUP(O17*0.9,)</f>
        <v>#REF!</v>
      </c>
      <c r="P33" s="109" t="e">
        <f t="shared" si="50"/>
        <v>#REF!</v>
      </c>
      <c r="Q33" s="109" t="e">
        <f t="shared" si="50"/>
        <v>#REF!</v>
      </c>
    </row>
    <row r="34" spans="1:51">
      <c r="A34" s="64">
        <v>2</v>
      </c>
      <c r="B34" s="109" t="e">
        <f t="shared" si="45"/>
        <v>#REF!</v>
      </c>
      <c r="C34" s="109" t="e">
        <f t="shared" si="45"/>
        <v>#REF!</v>
      </c>
      <c r="D34" s="109" t="e">
        <f t="shared" si="45"/>
        <v>#REF!</v>
      </c>
      <c r="E34" s="109" t="e">
        <f t="shared" si="45"/>
        <v>#REF!</v>
      </c>
      <c r="F34" s="109" t="e">
        <f t="shared" si="45"/>
        <v>#REF!</v>
      </c>
      <c r="G34" s="109" t="e">
        <f t="shared" si="17"/>
        <v>#REF!</v>
      </c>
      <c r="H34" s="109" t="e">
        <f t="shared" ref="H34" si="51">ROUNDUP(H18*0.9,)</f>
        <v>#REF!</v>
      </c>
      <c r="I34" s="109" t="e">
        <f t="shared" ref="I34" si="52">ROUNDUP(I18*0.9,)</f>
        <v>#REF!</v>
      </c>
      <c r="J34" s="109" t="e">
        <f t="shared" ref="J34:M34" si="53">ROUNDUP(J18*0.9,)</f>
        <v>#REF!</v>
      </c>
      <c r="K34" s="109" t="e">
        <f t="shared" si="53"/>
        <v>#REF!</v>
      </c>
      <c r="L34" s="109" t="e">
        <f t="shared" si="53"/>
        <v>#REF!</v>
      </c>
      <c r="M34" s="109" t="e">
        <f t="shared" si="53"/>
        <v>#REF!</v>
      </c>
      <c r="N34" s="109" t="e">
        <f t="shared" ref="N34" si="54">ROUNDUP(N18*0.9,)</f>
        <v>#REF!</v>
      </c>
      <c r="O34" s="109" t="e">
        <f t="shared" ref="O34:Q34" si="55">ROUNDUP(O18*0.9,)</f>
        <v>#REF!</v>
      </c>
      <c r="P34" s="109" t="e">
        <f t="shared" si="55"/>
        <v>#REF!</v>
      </c>
      <c r="Q34" s="109" t="e">
        <f t="shared" si="55"/>
        <v>#REF!</v>
      </c>
    </row>
    <row r="36" spans="1:51" customFormat="1" ht="14.45" customHeight="1">
      <c r="A36" s="246" t="s">
        <v>165</v>
      </c>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row>
    <row r="37" spans="1:51">
      <c r="A37" s="111"/>
    </row>
    <row r="38" spans="1:51" s="165" customFormat="1" ht="12">
      <c r="A38" s="168" t="s">
        <v>27</v>
      </c>
      <c r="H38" s="118"/>
    </row>
    <row r="39" spans="1:51" s="165" customFormat="1" ht="12">
      <c r="A39" s="14" t="s">
        <v>166</v>
      </c>
      <c r="B39" s="169"/>
      <c r="C39" s="169"/>
      <c r="D39" s="169"/>
      <c r="E39" s="169"/>
      <c r="F39" s="169"/>
      <c r="G39" s="169"/>
      <c r="H39" s="170"/>
      <c r="I39" s="169"/>
      <c r="J39" s="169"/>
      <c r="K39" s="169"/>
      <c r="L39" s="169"/>
      <c r="M39" s="169"/>
      <c r="N39" s="169"/>
      <c r="O39" s="169"/>
      <c r="P39" s="176"/>
      <c r="Q39" s="176"/>
      <c r="R39" s="176"/>
      <c r="S39" s="176"/>
      <c r="T39" s="176"/>
      <c r="U39" s="176"/>
      <c r="V39" s="176"/>
      <c r="W39" s="176"/>
      <c r="X39" s="176"/>
      <c r="Y39" s="176"/>
      <c r="Z39" s="176"/>
      <c r="AA39" s="176"/>
      <c r="AB39" s="176"/>
      <c r="AC39" s="176"/>
      <c r="AD39" s="176"/>
      <c r="AE39" s="176"/>
      <c r="AF39" s="176"/>
      <c r="AG39" s="176"/>
      <c r="AH39" s="176"/>
      <c r="AI39" s="176"/>
    </row>
    <row r="40" spans="1:51" s="165" customFormat="1" ht="12">
      <c r="A40" s="14" t="s">
        <v>167</v>
      </c>
      <c r="B40" s="169"/>
      <c r="C40" s="169"/>
      <c r="D40" s="169"/>
      <c r="E40" s="169"/>
      <c r="F40" s="169"/>
      <c r="G40" s="169"/>
      <c r="H40" s="170"/>
      <c r="I40" s="169"/>
      <c r="J40" s="169"/>
      <c r="K40" s="169"/>
      <c r="L40" s="169"/>
      <c r="M40" s="169"/>
      <c r="N40" s="169"/>
      <c r="O40" s="169"/>
      <c r="P40" s="176"/>
      <c r="Q40" s="176"/>
      <c r="R40" s="176"/>
      <c r="S40" s="176"/>
      <c r="T40" s="176"/>
      <c r="U40" s="176"/>
      <c r="V40" s="176"/>
      <c r="W40" s="176"/>
      <c r="X40" s="176"/>
      <c r="Y40" s="176"/>
      <c r="Z40" s="176"/>
      <c r="AA40" s="176"/>
      <c r="AB40" s="176"/>
      <c r="AC40" s="176"/>
      <c r="AD40" s="176"/>
      <c r="AE40" s="176"/>
      <c r="AF40" s="176"/>
      <c r="AG40" s="176"/>
      <c r="AH40" s="176"/>
      <c r="AI40" s="176"/>
    </row>
    <row r="41" spans="1:51" s="165" customFormat="1" ht="12">
      <c r="A41" s="23"/>
      <c r="H41" s="118"/>
    </row>
    <row r="42" spans="1:51" s="165" customFormat="1" ht="12">
      <c r="A42" s="4" t="s">
        <v>13</v>
      </c>
      <c r="H42" s="118"/>
    </row>
    <row r="43" spans="1:51" s="165" customFormat="1" ht="12">
      <c r="A43" s="133" t="s">
        <v>34</v>
      </c>
      <c r="H43" s="118"/>
    </row>
    <row r="44" spans="1:51" s="165" customFormat="1" ht="12">
      <c r="A44" s="134" t="s">
        <v>14</v>
      </c>
      <c r="H44" s="118"/>
    </row>
    <row r="45" spans="1:51" s="165" customFormat="1" ht="12">
      <c r="A45" s="134" t="s">
        <v>15</v>
      </c>
      <c r="H45" s="118"/>
    </row>
    <row r="46" spans="1:51" s="165" customFormat="1" ht="12">
      <c r="A46" s="112" t="s">
        <v>16</v>
      </c>
      <c r="H46" s="118"/>
    </row>
    <row r="47" spans="1:51" s="165" customFormat="1" ht="12">
      <c r="A47" s="134" t="s">
        <v>168</v>
      </c>
      <c r="H47" s="118"/>
    </row>
    <row r="48" spans="1:51" s="165" customFormat="1" ht="24">
      <c r="A48" s="171" t="s">
        <v>169</v>
      </c>
      <c r="H48" s="118"/>
    </row>
    <row r="49" spans="1:21" s="165" customFormat="1" ht="12">
      <c r="A49" s="171"/>
      <c r="H49" s="118"/>
    </row>
    <row r="50" spans="1:21" s="165" customFormat="1" ht="25.5">
      <c r="A50" s="154" t="s">
        <v>170</v>
      </c>
      <c r="B50" s="172"/>
      <c r="C50" s="172"/>
      <c r="D50" s="172"/>
      <c r="E50" s="172"/>
      <c r="F50" s="172"/>
      <c r="G50" s="172"/>
      <c r="H50" s="172"/>
      <c r="I50" s="172"/>
      <c r="J50" s="172"/>
      <c r="K50" s="172"/>
      <c r="L50" s="172"/>
      <c r="M50" s="172"/>
      <c r="N50" s="172"/>
      <c r="O50" s="172"/>
      <c r="P50" s="172"/>
      <c r="Q50" s="172"/>
      <c r="R50" s="172"/>
      <c r="S50" s="172"/>
      <c r="T50" s="172"/>
      <c r="U50" s="172"/>
    </row>
    <row r="51" spans="1:21" s="165" customFormat="1" ht="12">
      <c r="A51" s="173"/>
      <c r="B51" s="172"/>
      <c r="C51" s="172"/>
      <c r="D51" s="172"/>
      <c r="E51" s="172"/>
      <c r="F51" s="172"/>
      <c r="G51" s="172"/>
      <c r="H51" s="172"/>
      <c r="I51" s="172"/>
      <c r="J51" s="172"/>
      <c r="K51" s="172"/>
      <c r="L51" s="172"/>
      <c r="M51" s="172"/>
      <c r="N51" s="172"/>
      <c r="O51" s="172"/>
      <c r="P51" s="172"/>
      <c r="Q51" s="172"/>
      <c r="R51" s="172"/>
      <c r="S51" s="172"/>
      <c r="T51" s="172"/>
      <c r="U51" s="172"/>
    </row>
    <row r="52" spans="1:21" s="165" customFormat="1" ht="31.5">
      <c r="A52" s="156" t="s">
        <v>171</v>
      </c>
      <c r="B52" s="131"/>
      <c r="C52" s="131"/>
      <c r="D52" s="131"/>
      <c r="E52" s="131"/>
      <c r="F52" s="131"/>
      <c r="G52" s="131"/>
      <c r="H52" s="131"/>
      <c r="I52" s="131"/>
      <c r="J52" s="131"/>
      <c r="K52" s="131"/>
      <c r="L52" s="131"/>
      <c r="M52" s="131"/>
      <c r="N52" s="131"/>
      <c r="O52" s="131"/>
      <c r="P52" s="146"/>
      <c r="Q52" s="172"/>
      <c r="R52" s="172"/>
      <c r="S52" s="172"/>
      <c r="T52" s="172"/>
      <c r="U52" s="172"/>
    </row>
    <row r="53" spans="1:21" s="165" customFormat="1" ht="31.5">
      <c r="A53" s="156" t="s">
        <v>172</v>
      </c>
      <c r="B53" s="131"/>
      <c r="C53" s="131"/>
      <c r="D53" s="131"/>
      <c r="E53" s="131"/>
      <c r="F53" s="131"/>
      <c r="G53" s="131"/>
      <c r="H53" s="131"/>
      <c r="I53" s="131"/>
      <c r="J53" s="131"/>
      <c r="K53" s="131"/>
      <c r="L53" s="131"/>
      <c r="M53" s="131"/>
      <c r="N53" s="131"/>
      <c r="O53" s="131"/>
      <c r="P53" s="146"/>
      <c r="Q53" s="172"/>
      <c r="R53" s="172"/>
      <c r="S53" s="172"/>
      <c r="T53" s="172"/>
      <c r="U53" s="172"/>
    </row>
    <row r="54" spans="1:21" s="165" customFormat="1" ht="52.5">
      <c r="A54" s="156" t="s">
        <v>173</v>
      </c>
      <c r="B54" s="131"/>
      <c r="C54" s="131"/>
      <c r="D54" s="131"/>
      <c r="E54" s="131"/>
      <c r="F54" s="131"/>
      <c r="G54" s="131"/>
      <c r="H54" s="131"/>
      <c r="I54" s="131"/>
      <c r="J54" s="131"/>
      <c r="K54" s="131"/>
      <c r="L54" s="131"/>
      <c r="M54" s="131"/>
      <c r="N54" s="131"/>
      <c r="O54" s="131"/>
      <c r="P54" s="146"/>
      <c r="Q54" s="172"/>
      <c r="R54" s="172"/>
      <c r="S54" s="172"/>
      <c r="T54" s="172"/>
      <c r="U54" s="172"/>
    </row>
    <row r="55" spans="1:21" s="165" customFormat="1" ht="31.5">
      <c r="A55" s="117" t="s">
        <v>174</v>
      </c>
      <c r="B55" s="172"/>
      <c r="C55" s="172"/>
      <c r="D55" s="172"/>
      <c r="E55" s="172"/>
      <c r="F55" s="172"/>
      <c r="G55" s="172"/>
      <c r="H55" s="172"/>
      <c r="I55" s="172"/>
      <c r="J55" s="172"/>
      <c r="K55" s="172"/>
      <c r="L55" s="172"/>
      <c r="M55" s="172"/>
      <c r="N55" s="172"/>
      <c r="O55" s="172"/>
      <c r="P55" s="172"/>
      <c r="Q55" s="172"/>
      <c r="R55" s="172"/>
      <c r="S55" s="172"/>
      <c r="T55" s="172"/>
      <c r="U55" s="172"/>
    </row>
    <row r="56" spans="1:21" s="165" customFormat="1" ht="52.5">
      <c r="A56" s="156" t="s">
        <v>175</v>
      </c>
      <c r="B56" s="172"/>
      <c r="C56" s="172"/>
      <c r="D56" s="172"/>
      <c r="E56" s="172"/>
      <c r="F56" s="172"/>
      <c r="G56" s="172"/>
      <c r="H56" s="172"/>
      <c r="I56" s="172"/>
      <c r="J56" s="172"/>
      <c r="K56" s="172"/>
      <c r="L56" s="172"/>
      <c r="M56" s="172"/>
      <c r="N56" s="172"/>
      <c r="O56" s="172"/>
      <c r="P56" s="172"/>
      <c r="Q56" s="172"/>
      <c r="R56" s="172"/>
      <c r="S56" s="172"/>
      <c r="T56" s="172"/>
      <c r="U56" s="172"/>
    </row>
    <row r="57" spans="1:21" s="165" customFormat="1" ht="21">
      <c r="A57" s="117" t="s">
        <v>176</v>
      </c>
      <c r="E57" s="172"/>
      <c r="F57" s="172"/>
      <c r="G57" s="172"/>
      <c r="H57" s="172"/>
      <c r="I57" s="172"/>
      <c r="J57" s="172"/>
      <c r="K57" s="172"/>
      <c r="L57" s="172"/>
      <c r="M57" s="172"/>
      <c r="N57" s="172"/>
      <c r="O57" s="172"/>
      <c r="P57" s="172"/>
      <c r="Q57" s="172"/>
      <c r="R57" s="172"/>
      <c r="S57" s="172"/>
      <c r="T57" s="172"/>
      <c r="U57" s="172"/>
    </row>
    <row r="58" spans="1:21" s="165" customFormat="1" ht="42">
      <c r="A58" s="156" t="s">
        <v>177</v>
      </c>
      <c r="E58" s="172"/>
      <c r="F58" s="172"/>
      <c r="G58" s="172"/>
      <c r="H58" s="172"/>
      <c r="I58" s="172"/>
      <c r="J58" s="172"/>
      <c r="K58" s="172"/>
      <c r="L58" s="172"/>
      <c r="M58" s="172"/>
      <c r="N58" s="172"/>
      <c r="O58" s="172"/>
      <c r="P58" s="172"/>
      <c r="Q58" s="172"/>
      <c r="R58" s="172"/>
      <c r="S58" s="172"/>
      <c r="T58" s="172"/>
      <c r="U58" s="172"/>
    </row>
    <row r="59" spans="1:21" s="165" customFormat="1" ht="31.5">
      <c r="A59" s="156" t="s">
        <v>178</v>
      </c>
      <c r="H59" s="118"/>
    </row>
    <row r="60" spans="1:21" s="165" customFormat="1" ht="42">
      <c r="A60" s="117" t="s">
        <v>179</v>
      </c>
      <c r="H60" s="118"/>
    </row>
    <row r="61" spans="1:21" s="165" customFormat="1" ht="21">
      <c r="A61" s="117" t="s">
        <v>180</v>
      </c>
      <c r="H61" s="118"/>
    </row>
    <row r="62" spans="1:21" s="165" customFormat="1" ht="12">
      <c r="A62" s="174"/>
      <c r="H62" s="118"/>
    </row>
    <row r="63" spans="1:21" s="165" customFormat="1" ht="21">
      <c r="A63" s="80" t="s">
        <v>181</v>
      </c>
      <c r="H63" s="118"/>
    </row>
    <row r="64" spans="1:21" s="165" customFormat="1" ht="31.5">
      <c r="A64" s="77" t="s">
        <v>60</v>
      </c>
      <c r="H64" s="118"/>
    </row>
    <row r="65" spans="1:8" s="165" customFormat="1" ht="21">
      <c r="A65" s="80" t="s">
        <v>61</v>
      </c>
      <c r="H65" s="118"/>
    </row>
    <row r="66" spans="1:8" s="165" customFormat="1" ht="42.75">
      <c r="A66" s="79" t="s">
        <v>106</v>
      </c>
      <c r="H66" s="118"/>
    </row>
    <row r="67" spans="1:8" s="165" customFormat="1" ht="21">
      <c r="A67" s="80" t="s">
        <v>63</v>
      </c>
      <c r="H67" s="118"/>
    </row>
    <row r="68" spans="1:8" s="165" customFormat="1" ht="12">
      <c r="A68" s="175"/>
      <c r="H68" s="118"/>
    </row>
    <row r="69" spans="1:8" s="165" customFormat="1" ht="12">
      <c r="A69" s="82" t="s">
        <v>18</v>
      </c>
      <c r="H69" s="118"/>
    </row>
    <row r="70" spans="1:8" s="165" customFormat="1" ht="24">
      <c r="A70" s="25" t="s">
        <v>64</v>
      </c>
      <c r="H70" s="118"/>
    </row>
    <row r="71" spans="1:8" s="165" customFormat="1" ht="24">
      <c r="A71" s="25" t="s">
        <v>65</v>
      </c>
      <c r="H71" s="118"/>
    </row>
  </sheetData>
  <mergeCells count="2">
    <mergeCell ref="A36:AY36"/>
    <mergeCell ref="A20:A2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Z71"/>
  <sheetViews>
    <sheetView workbookViewId="0">
      <selection activeCell="N1" sqref="N1:P1048576"/>
    </sheetView>
  </sheetViews>
  <sheetFormatPr defaultColWidth="8.7109375" defaultRowHeight="15"/>
  <cols>
    <col min="1" max="1" width="87.42578125" style="61" customWidth="1"/>
    <col min="2" max="6" width="8.7109375" style="61" hidden="1" customWidth="1"/>
    <col min="7" max="7" width="10.140625" style="61" hidden="1" customWidth="1"/>
    <col min="8" max="16" width="8.7109375" style="61" hidden="1" customWidth="1"/>
    <col min="17" max="16384" width="8.7109375" style="61"/>
  </cols>
  <sheetData>
    <row r="1" spans="1:17">
      <c r="A1" s="3" t="s">
        <v>0</v>
      </c>
    </row>
    <row r="3" spans="1:17">
      <c r="A3" s="166" t="s">
        <v>164</v>
      </c>
    </row>
    <row r="4" spans="1:17">
      <c r="A4" s="166" t="s">
        <v>2</v>
      </c>
    </row>
    <row r="5" spans="1:17">
      <c r="G5" s="108" t="e">
        <f>'C завтраками| Bed and breakfast'!#REF!</f>
        <v>#REF!</v>
      </c>
      <c r="H5" s="108" t="e">
        <f>'C завтраками| Bed and breakfast'!#REF!</f>
        <v>#REF!</v>
      </c>
      <c r="I5" s="108" t="e">
        <f>'C завтраками| Bed and breakfast'!#REF!</f>
        <v>#REF!</v>
      </c>
      <c r="J5" s="108" t="e">
        <f>'C завтраками| Bed and breakfast'!#REF!</f>
        <v>#REF!</v>
      </c>
      <c r="K5" s="108" t="e">
        <f>'C завтраками| Bed and breakfast'!#REF!</f>
        <v>#REF!</v>
      </c>
      <c r="L5" s="108" t="e">
        <f>'C завтраками| Bed and breakfast'!#REF!</f>
        <v>#REF!</v>
      </c>
      <c r="M5" s="108" t="e">
        <f>'C завтраками| Bed and breakfast'!#REF!</f>
        <v>#REF!</v>
      </c>
      <c r="N5" s="108" t="e">
        <f>'C завтраками| Bed and breakfast'!#REF!</f>
        <v>#REF!</v>
      </c>
      <c r="O5" s="108" t="e">
        <f>'C завтраками| Bed and breakfast'!#REF!</f>
        <v>#REF!</v>
      </c>
      <c r="P5" s="108" t="e">
        <f>'C завтраками| Bed and breakfast'!#REF!</f>
        <v>#REF!</v>
      </c>
      <c r="Q5" s="108" t="e">
        <f>'C завтраками| Bed and breakfast'!#REF!</f>
        <v>#REF!</v>
      </c>
    </row>
    <row r="6" spans="1:17">
      <c r="A6" s="7" t="s">
        <v>3</v>
      </c>
      <c r="B6" s="108" t="e">
        <f>'C завтраками| Bed and breakfast'!#REF!</f>
        <v>#REF!</v>
      </c>
      <c r="C6" s="108" t="e">
        <f>'C завтраками| Bed and breakfast'!#REF!</f>
        <v>#REF!</v>
      </c>
      <c r="D6" s="108" t="e">
        <f>'C завтраками| Bed and breakfast'!#REF!</f>
        <v>#REF!</v>
      </c>
      <c r="E6" s="108" t="e">
        <f>'C завтраками| Bed and breakfast'!#REF!</f>
        <v>#REF!</v>
      </c>
      <c r="F6" s="108" t="e">
        <f>'C завтраками| Bed and breakfast'!#REF!</f>
        <v>#REF!</v>
      </c>
      <c r="G6" s="108" t="e">
        <f>'C завтраками| Bed and breakfast'!#REF!</f>
        <v>#REF!</v>
      </c>
      <c r="H6" s="108" t="e">
        <f>'C завтраками| Bed and breakfast'!#REF!</f>
        <v>#REF!</v>
      </c>
      <c r="I6" s="108" t="e">
        <f>'C завтраками| Bed and breakfast'!#REF!</f>
        <v>#REF!</v>
      </c>
      <c r="J6" s="108" t="e">
        <f>'C завтраками| Bed and breakfast'!#REF!</f>
        <v>#REF!</v>
      </c>
      <c r="K6" s="108" t="e">
        <f>'C завтраками| Bed and breakfast'!#REF!</f>
        <v>#REF!</v>
      </c>
      <c r="L6" s="108" t="e">
        <f>'C завтраками| Bed and breakfast'!#REF!</f>
        <v>#REF!</v>
      </c>
      <c r="M6" s="108" t="e">
        <f>'C завтраками| Bed and breakfast'!#REF!</f>
        <v>#REF!</v>
      </c>
      <c r="N6" s="108" t="e">
        <f>'C завтраками| Bed and breakfast'!#REF!</f>
        <v>#REF!</v>
      </c>
      <c r="O6" s="108" t="e">
        <f>'C завтраками| Bed and breakfast'!#REF!</f>
        <v>#REF!</v>
      </c>
      <c r="P6" s="108" t="e">
        <f>'C завтраками| Bed and breakfast'!#REF!</f>
        <v>#REF!</v>
      </c>
      <c r="Q6" s="108" t="e">
        <f>'C завтраками| Bed and breakfast'!#REF!</f>
        <v>#REF!</v>
      </c>
    </row>
    <row r="7" spans="1:17">
      <c r="A7" s="64" t="s">
        <v>4</v>
      </c>
    </row>
    <row r="8" spans="1:17">
      <c r="A8" s="64">
        <v>1</v>
      </c>
      <c r="B8" s="109" t="e">
        <f>'C завтраками| Bed and breakfast'!#REF!*0.9</f>
        <v>#REF!</v>
      </c>
      <c r="C8" s="109" t="e">
        <f>'C завтраками| Bed and breakfast'!#REF!*0.9</f>
        <v>#REF!</v>
      </c>
      <c r="D8" s="109" t="e">
        <f>'C завтраками| Bed and breakfast'!#REF!*0.9</f>
        <v>#REF!</v>
      </c>
      <c r="E8" s="109" t="e">
        <f>'C завтраками| Bed and breakfast'!#REF!*0.9</f>
        <v>#REF!</v>
      </c>
      <c r="F8" s="109" t="e">
        <f>'C завтраками| Bed and breakfast'!#REF!*0.9</f>
        <v>#REF!</v>
      </c>
      <c r="G8" s="109" t="e">
        <f>'C завтраками| Bed and breakfast'!#REF!*0.9</f>
        <v>#REF!</v>
      </c>
      <c r="H8" s="109" t="e">
        <f>'C завтраками| Bed and breakfast'!#REF!*0.9</f>
        <v>#REF!</v>
      </c>
      <c r="I8" s="109" t="e">
        <f>'C завтраками| Bed and breakfast'!#REF!*0.9</f>
        <v>#REF!</v>
      </c>
      <c r="J8" s="109" t="e">
        <f>'C завтраками| Bed and breakfast'!#REF!*0.9</f>
        <v>#REF!</v>
      </c>
      <c r="K8" s="109" t="e">
        <f>'C завтраками| Bed and breakfast'!#REF!*0.9</f>
        <v>#REF!</v>
      </c>
      <c r="L8" s="109" t="e">
        <f>'C завтраками| Bed and breakfast'!#REF!*0.9</f>
        <v>#REF!</v>
      </c>
      <c r="M8" s="109" t="e">
        <f>'C завтраками| Bed and breakfast'!#REF!*0.9</f>
        <v>#REF!</v>
      </c>
      <c r="N8" s="109" t="e">
        <f>'C завтраками| Bed and breakfast'!#REF!*0.9</f>
        <v>#REF!</v>
      </c>
      <c r="O8" s="109" t="e">
        <f>'C завтраками| Bed and breakfast'!#REF!*0.9</f>
        <v>#REF!</v>
      </c>
      <c r="P8" s="109" t="e">
        <f>'C завтраками| Bed and breakfast'!#REF!*0.9</f>
        <v>#REF!</v>
      </c>
      <c r="Q8" s="109" t="e">
        <f>'C завтраками| Bed and breakfast'!#REF!*0.9</f>
        <v>#REF!</v>
      </c>
    </row>
    <row r="9" spans="1:17">
      <c r="A9" s="64">
        <v>2</v>
      </c>
      <c r="B9" s="109" t="e">
        <f>'C завтраками| Bed and breakfast'!#REF!*0.9</f>
        <v>#REF!</v>
      </c>
      <c r="C9" s="109" t="e">
        <f>'C завтраками| Bed and breakfast'!#REF!*0.9</f>
        <v>#REF!</v>
      </c>
      <c r="D9" s="109" t="e">
        <f>'C завтраками| Bed and breakfast'!#REF!*0.9</f>
        <v>#REF!</v>
      </c>
      <c r="E9" s="109" t="e">
        <f>'C завтраками| Bed and breakfast'!#REF!*0.9</f>
        <v>#REF!</v>
      </c>
      <c r="F9" s="109" t="e">
        <f>'C завтраками| Bed and breakfast'!#REF!*0.9</f>
        <v>#REF!</v>
      </c>
      <c r="G9" s="109" t="e">
        <f>'C завтраками| Bed and breakfast'!#REF!*0.9</f>
        <v>#REF!</v>
      </c>
      <c r="H9" s="109" t="e">
        <f>'C завтраками| Bed and breakfast'!#REF!*0.9</f>
        <v>#REF!</v>
      </c>
      <c r="I9" s="109" t="e">
        <f>'C завтраками| Bed and breakfast'!#REF!*0.9</f>
        <v>#REF!</v>
      </c>
      <c r="J9" s="109" t="e">
        <f>'C завтраками| Bed and breakfast'!#REF!*0.9</f>
        <v>#REF!</v>
      </c>
      <c r="K9" s="109" t="e">
        <f>'C завтраками| Bed and breakfast'!#REF!*0.9</f>
        <v>#REF!</v>
      </c>
      <c r="L9" s="109" t="e">
        <f>'C завтраками| Bed and breakfast'!#REF!*0.9</f>
        <v>#REF!</v>
      </c>
      <c r="M9" s="109" t="e">
        <f>'C завтраками| Bed and breakfast'!#REF!*0.9</f>
        <v>#REF!</v>
      </c>
      <c r="N9" s="109" t="e">
        <f>'C завтраками| Bed and breakfast'!#REF!*0.9</f>
        <v>#REF!</v>
      </c>
      <c r="O9" s="109" t="e">
        <f>'C завтраками| Bed and breakfast'!#REF!*0.9</f>
        <v>#REF!</v>
      </c>
      <c r="P9" s="109" t="e">
        <f>'C завтраками| Bed and breakfast'!#REF!*0.9</f>
        <v>#REF!</v>
      </c>
      <c r="Q9" s="109" t="e">
        <f>'C завтраками| Bed and breakfast'!#REF!*0.9</f>
        <v>#REF!</v>
      </c>
    </row>
    <row r="10" spans="1:17">
      <c r="A10" s="64" t="s">
        <v>5</v>
      </c>
      <c r="B10" s="109"/>
      <c r="C10" s="109"/>
      <c r="D10" s="109"/>
      <c r="E10" s="109"/>
      <c r="F10" s="109"/>
      <c r="G10" s="109"/>
      <c r="H10" s="109"/>
      <c r="I10" s="109"/>
      <c r="J10" s="109"/>
      <c r="K10" s="109"/>
      <c r="L10" s="109"/>
      <c r="M10" s="109"/>
      <c r="N10" s="109"/>
      <c r="O10" s="109"/>
      <c r="P10" s="109"/>
      <c r="Q10" s="109"/>
    </row>
    <row r="11" spans="1:17">
      <c r="A11" s="64">
        <v>1</v>
      </c>
      <c r="B11" s="109" t="e">
        <f>'C завтраками| Bed and breakfast'!#REF!*0.9</f>
        <v>#REF!</v>
      </c>
      <c r="C11" s="109" t="e">
        <f>'C завтраками| Bed and breakfast'!#REF!*0.9</f>
        <v>#REF!</v>
      </c>
      <c r="D11" s="109" t="e">
        <f>'C завтраками| Bed and breakfast'!#REF!*0.9</f>
        <v>#REF!</v>
      </c>
      <c r="E11" s="109" t="e">
        <f>'C завтраками| Bed and breakfast'!#REF!*0.9</f>
        <v>#REF!</v>
      </c>
      <c r="F11" s="109" t="e">
        <f>'C завтраками| Bed and breakfast'!#REF!*0.9</f>
        <v>#REF!</v>
      </c>
      <c r="G11" s="109" t="e">
        <f>'C завтраками| Bed and breakfast'!#REF!*0.9</f>
        <v>#REF!</v>
      </c>
      <c r="H11" s="109" t="e">
        <f>'C завтраками| Bed and breakfast'!#REF!*0.9</f>
        <v>#REF!</v>
      </c>
      <c r="I11" s="109" t="e">
        <f>'C завтраками| Bed and breakfast'!#REF!*0.9</f>
        <v>#REF!</v>
      </c>
      <c r="J11" s="109" t="e">
        <f>'C завтраками| Bed and breakfast'!#REF!*0.9</f>
        <v>#REF!</v>
      </c>
      <c r="K11" s="109" t="e">
        <f>'C завтраками| Bed and breakfast'!#REF!*0.9</f>
        <v>#REF!</v>
      </c>
      <c r="L11" s="109" t="e">
        <f>'C завтраками| Bed and breakfast'!#REF!*0.9</f>
        <v>#REF!</v>
      </c>
      <c r="M11" s="109" t="e">
        <f>'C завтраками| Bed and breakfast'!#REF!*0.9</f>
        <v>#REF!</v>
      </c>
      <c r="N11" s="109" t="e">
        <f>'C завтраками| Bed and breakfast'!#REF!*0.9</f>
        <v>#REF!</v>
      </c>
      <c r="O11" s="109" t="e">
        <f>'C завтраками| Bed and breakfast'!#REF!*0.9</f>
        <v>#REF!</v>
      </c>
      <c r="P11" s="109" t="e">
        <f>'C завтраками| Bed and breakfast'!#REF!*0.9</f>
        <v>#REF!</v>
      </c>
      <c r="Q11" s="109" t="e">
        <f>'C завтраками| Bed and breakfast'!#REF!*0.9</f>
        <v>#REF!</v>
      </c>
    </row>
    <row r="12" spans="1:17">
      <c r="A12" s="64">
        <v>2</v>
      </c>
      <c r="B12" s="109" t="e">
        <f>'C завтраками| Bed and breakfast'!#REF!*0.9</f>
        <v>#REF!</v>
      </c>
      <c r="C12" s="109" t="e">
        <f>'C завтраками| Bed and breakfast'!#REF!*0.9</f>
        <v>#REF!</v>
      </c>
      <c r="D12" s="109" t="e">
        <f>'C завтраками| Bed and breakfast'!#REF!*0.9</f>
        <v>#REF!</v>
      </c>
      <c r="E12" s="109" t="e">
        <f>'C завтраками| Bed and breakfast'!#REF!*0.9</f>
        <v>#REF!</v>
      </c>
      <c r="F12" s="109" t="e">
        <f>'C завтраками| Bed and breakfast'!#REF!*0.9</f>
        <v>#REF!</v>
      </c>
      <c r="G12" s="109" t="e">
        <f>'C завтраками| Bed and breakfast'!#REF!*0.9</f>
        <v>#REF!</v>
      </c>
      <c r="H12" s="109" t="e">
        <f>'C завтраками| Bed and breakfast'!#REF!*0.9</f>
        <v>#REF!</v>
      </c>
      <c r="I12" s="109" t="e">
        <f>'C завтраками| Bed and breakfast'!#REF!*0.9</f>
        <v>#REF!</v>
      </c>
      <c r="J12" s="109" t="e">
        <f>'C завтраками| Bed and breakfast'!#REF!*0.9</f>
        <v>#REF!</v>
      </c>
      <c r="K12" s="109" t="e">
        <f>'C завтраками| Bed and breakfast'!#REF!*0.9</f>
        <v>#REF!</v>
      </c>
      <c r="L12" s="109" t="e">
        <f>'C завтраками| Bed and breakfast'!#REF!*0.9</f>
        <v>#REF!</v>
      </c>
      <c r="M12" s="109" t="e">
        <f>'C завтраками| Bed and breakfast'!#REF!*0.9</f>
        <v>#REF!</v>
      </c>
      <c r="N12" s="109" t="e">
        <f>'C завтраками| Bed and breakfast'!#REF!*0.9</f>
        <v>#REF!</v>
      </c>
      <c r="O12" s="109" t="e">
        <f>'C завтраками| Bed and breakfast'!#REF!*0.9</f>
        <v>#REF!</v>
      </c>
      <c r="P12" s="109" t="e">
        <f>'C завтраками| Bed and breakfast'!#REF!*0.9</f>
        <v>#REF!</v>
      </c>
      <c r="Q12" s="109" t="e">
        <f>'C завтраками| Bed and breakfast'!#REF!*0.9</f>
        <v>#REF!</v>
      </c>
    </row>
    <row r="13" spans="1:17">
      <c r="A13" s="64" t="s">
        <v>7</v>
      </c>
      <c r="B13" s="109"/>
      <c r="C13" s="109"/>
      <c r="D13" s="109"/>
      <c r="E13" s="109"/>
      <c r="F13" s="109"/>
      <c r="G13" s="109"/>
      <c r="H13" s="109"/>
      <c r="I13" s="109"/>
      <c r="J13" s="109"/>
      <c r="K13" s="109"/>
      <c r="L13" s="109"/>
      <c r="M13" s="109"/>
      <c r="N13" s="109"/>
      <c r="O13" s="109"/>
      <c r="P13" s="109"/>
      <c r="Q13" s="109"/>
    </row>
    <row r="14" spans="1:17">
      <c r="A14" s="64">
        <v>1</v>
      </c>
      <c r="B14" s="109" t="e">
        <f>'C завтраками| Bed and breakfast'!#REF!*0.9</f>
        <v>#REF!</v>
      </c>
      <c r="C14" s="109" t="e">
        <f>'C завтраками| Bed and breakfast'!#REF!*0.9</f>
        <v>#REF!</v>
      </c>
      <c r="D14" s="109" t="e">
        <f>'C завтраками| Bed and breakfast'!#REF!*0.9</f>
        <v>#REF!</v>
      </c>
      <c r="E14" s="109" t="e">
        <f>'C завтраками| Bed and breakfast'!#REF!*0.9</f>
        <v>#REF!</v>
      </c>
      <c r="F14" s="109" t="e">
        <f>'C завтраками| Bed and breakfast'!#REF!*0.9</f>
        <v>#REF!</v>
      </c>
      <c r="G14" s="109" t="e">
        <f>'C завтраками| Bed and breakfast'!#REF!*0.9</f>
        <v>#REF!</v>
      </c>
      <c r="H14" s="109" t="e">
        <f>'C завтраками| Bed and breakfast'!#REF!*0.9</f>
        <v>#REF!</v>
      </c>
      <c r="I14" s="109" t="e">
        <f>'C завтраками| Bed and breakfast'!#REF!*0.9</f>
        <v>#REF!</v>
      </c>
      <c r="J14" s="109" t="e">
        <f>'C завтраками| Bed and breakfast'!#REF!*0.9</f>
        <v>#REF!</v>
      </c>
      <c r="K14" s="109" t="e">
        <f>'C завтраками| Bed and breakfast'!#REF!*0.9</f>
        <v>#REF!</v>
      </c>
      <c r="L14" s="109" t="e">
        <f>'C завтраками| Bed and breakfast'!#REF!*0.9</f>
        <v>#REF!</v>
      </c>
      <c r="M14" s="109" t="e">
        <f>'C завтраками| Bed and breakfast'!#REF!*0.9</f>
        <v>#REF!</v>
      </c>
      <c r="N14" s="109" t="e">
        <f>'C завтраками| Bed and breakfast'!#REF!*0.9</f>
        <v>#REF!</v>
      </c>
      <c r="O14" s="109" t="e">
        <f>'C завтраками| Bed and breakfast'!#REF!*0.9</f>
        <v>#REF!</v>
      </c>
      <c r="P14" s="109" t="e">
        <f>'C завтраками| Bed and breakfast'!#REF!*0.9</f>
        <v>#REF!</v>
      </c>
      <c r="Q14" s="109" t="e">
        <f>'C завтраками| Bed and breakfast'!#REF!*0.9</f>
        <v>#REF!</v>
      </c>
    </row>
    <row r="15" spans="1:17">
      <c r="A15" s="64">
        <v>2</v>
      </c>
      <c r="B15" s="109" t="e">
        <f>'C завтраками| Bed and breakfast'!#REF!*0.9</f>
        <v>#REF!</v>
      </c>
      <c r="C15" s="109" t="e">
        <f>'C завтраками| Bed and breakfast'!#REF!*0.9</f>
        <v>#REF!</v>
      </c>
      <c r="D15" s="109" t="e">
        <f>'C завтраками| Bed and breakfast'!#REF!*0.9</f>
        <v>#REF!</v>
      </c>
      <c r="E15" s="109" t="e">
        <f>'C завтраками| Bed and breakfast'!#REF!*0.9</f>
        <v>#REF!</v>
      </c>
      <c r="F15" s="109" t="e">
        <f>'C завтраками| Bed and breakfast'!#REF!*0.9</f>
        <v>#REF!</v>
      </c>
      <c r="G15" s="109" t="e">
        <f>'C завтраками| Bed and breakfast'!#REF!*0.9</f>
        <v>#REF!</v>
      </c>
      <c r="H15" s="109" t="e">
        <f>'C завтраками| Bed and breakfast'!#REF!*0.9</f>
        <v>#REF!</v>
      </c>
      <c r="I15" s="109" t="e">
        <f>'C завтраками| Bed and breakfast'!#REF!*0.9</f>
        <v>#REF!</v>
      </c>
      <c r="J15" s="109" t="e">
        <f>'C завтраками| Bed and breakfast'!#REF!*0.9</f>
        <v>#REF!</v>
      </c>
      <c r="K15" s="109" t="e">
        <f>'C завтраками| Bed and breakfast'!#REF!*0.9</f>
        <v>#REF!</v>
      </c>
      <c r="L15" s="109" t="e">
        <f>'C завтраками| Bed and breakfast'!#REF!*0.9</f>
        <v>#REF!</v>
      </c>
      <c r="M15" s="109" t="e">
        <f>'C завтраками| Bed and breakfast'!#REF!*0.9</f>
        <v>#REF!</v>
      </c>
      <c r="N15" s="109" t="e">
        <f>'C завтраками| Bed and breakfast'!#REF!*0.9</f>
        <v>#REF!</v>
      </c>
      <c r="O15" s="109" t="e">
        <f>'C завтраками| Bed and breakfast'!#REF!*0.9</f>
        <v>#REF!</v>
      </c>
      <c r="P15" s="109" t="e">
        <f>'C завтраками| Bed and breakfast'!#REF!*0.9</f>
        <v>#REF!</v>
      </c>
      <c r="Q15" s="109" t="e">
        <f>'C завтраками| Bed and breakfast'!#REF!*0.9</f>
        <v>#REF!</v>
      </c>
    </row>
    <row r="16" spans="1:17">
      <c r="A16" s="124" t="s">
        <v>42</v>
      </c>
      <c r="B16" s="109"/>
      <c r="C16" s="109"/>
      <c r="D16" s="109"/>
      <c r="E16" s="109"/>
      <c r="F16" s="109"/>
      <c r="G16" s="109"/>
      <c r="H16" s="109"/>
      <c r="I16" s="109"/>
      <c r="J16" s="109"/>
      <c r="K16" s="109"/>
      <c r="L16" s="109"/>
      <c r="M16" s="109"/>
      <c r="N16" s="109"/>
      <c r="O16" s="109"/>
      <c r="P16" s="109"/>
      <c r="Q16" s="109"/>
    </row>
    <row r="17" spans="1:17">
      <c r="A17" s="64">
        <v>1</v>
      </c>
      <c r="B17" s="109" t="e">
        <f>'C завтраками| Bed and breakfast'!#REF!*0.9</f>
        <v>#REF!</v>
      </c>
      <c r="C17" s="109" t="e">
        <f>'C завтраками| Bed and breakfast'!#REF!*0.9</f>
        <v>#REF!</v>
      </c>
      <c r="D17" s="109" t="e">
        <f>'C завтраками| Bed and breakfast'!#REF!*0.9</f>
        <v>#REF!</v>
      </c>
      <c r="E17" s="109" t="e">
        <f>'C завтраками| Bed and breakfast'!#REF!*0.9</f>
        <v>#REF!</v>
      </c>
      <c r="F17" s="109" t="e">
        <f>'C завтраками| Bed and breakfast'!#REF!*0.9</f>
        <v>#REF!</v>
      </c>
      <c r="G17" s="109" t="e">
        <f>'C завтраками| Bed and breakfast'!#REF!*0.9</f>
        <v>#REF!</v>
      </c>
      <c r="H17" s="109" t="e">
        <f>'C завтраками| Bed and breakfast'!#REF!*0.9</f>
        <v>#REF!</v>
      </c>
      <c r="I17" s="109" t="e">
        <f>'C завтраками| Bed and breakfast'!#REF!*0.9</f>
        <v>#REF!</v>
      </c>
      <c r="J17" s="109" t="e">
        <f>'C завтраками| Bed and breakfast'!#REF!*0.9</f>
        <v>#REF!</v>
      </c>
      <c r="K17" s="109" t="e">
        <f>'C завтраками| Bed and breakfast'!#REF!*0.9</f>
        <v>#REF!</v>
      </c>
      <c r="L17" s="109" t="e">
        <f>'C завтраками| Bed and breakfast'!#REF!*0.9</f>
        <v>#REF!</v>
      </c>
      <c r="M17" s="109" t="e">
        <f>'C завтраками| Bed and breakfast'!#REF!*0.9</f>
        <v>#REF!</v>
      </c>
      <c r="N17" s="109" t="e">
        <f>'C завтраками| Bed and breakfast'!#REF!*0.9</f>
        <v>#REF!</v>
      </c>
      <c r="O17" s="109" t="e">
        <f>'C завтраками| Bed and breakfast'!#REF!*0.9</f>
        <v>#REF!</v>
      </c>
      <c r="P17" s="109" t="e">
        <f>'C завтраками| Bed and breakfast'!#REF!*0.9</f>
        <v>#REF!</v>
      </c>
      <c r="Q17" s="109" t="e">
        <f>'C завтраками| Bed and breakfast'!#REF!*0.9</f>
        <v>#REF!</v>
      </c>
    </row>
    <row r="18" spans="1:17">
      <c r="A18" s="64">
        <v>2</v>
      </c>
      <c r="B18" s="109" t="e">
        <f>'C завтраками| Bed and breakfast'!#REF!*0.9</f>
        <v>#REF!</v>
      </c>
      <c r="C18" s="109" t="e">
        <f>'C завтраками| Bed and breakfast'!#REF!*0.9</f>
        <v>#REF!</v>
      </c>
      <c r="D18" s="109" t="e">
        <f>'C завтраками| Bed and breakfast'!#REF!*0.9</f>
        <v>#REF!</v>
      </c>
      <c r="E18" s="109" t="e">
        <f>'C завтраками| Bed and breakfast'!#REF!*0.9</f>
        <v>#REF!</v>
      </c>
      <c r="F18" s="109" t="e">
        <f>'C завтраками| Bed and breakfast'!#REF!*0.9</f>
        <v>#REF!</v>
      </c>
      <c r="G18" s="109" t="e">
        <f>'C завтраками| Bed and breakfast'!#REF!*0.9</f>
        <v>#REF!</v>
      </c>
      <c r="H18" s="109" t="e">
        <f>'C завтраками| Bed and breakfast'!#REF!*0.9</f>
        <v>#REF!</v>
      </c>
      <c r="I18" s="109" t="e">
        <f>'C завтраками| Bed and breakfast'!#REF!*0.9</f>
        <v>#REF!</v>
      </c>
      <c r="J18" s="109" t="e">
        <f>'C завтраками| Bed and breakfast'!#REF!*0.9</f>
        <v>#REF!</v>
      </c>
      <c r="K18" s="109" t="e">
        <f>'C завтраками| Bed and breakfast'!#REF!*0.9</f>
        <v>#REF!</v>
      </c>
      <c r="L18" s="109" t="e">
        <f>'C завтраками| Bed and breakfast'!#REF!*0.9</f>
        <v>#REF!</v>
      </c>
      <c r="M18" s="109" t="e">
        <f>'C завтраками| Bed and breakfast'!#REF!*0.9</f>
        <v>#REF!</v>
      </c>
      <c r="N18" s="109" t="e">
        <f>'C завтраками| Bed and breakfast'!#REF!*0.9</f>
        <v>#REF!</v>
      </c>
      <c r="O18" s="109" t="e">
        <f>'C завтраками| Bed and breakfast'!#REF!*0.9</f>
        <v>#REF!</v>
      </c>
      <c r="P18" s="109" t="e">
        <f>'C завтраками| Bed and breakfast'!#REF!*0.9</f>
        <v>#REF!</v>
      </c>
      <c r="Q18" s="109" t="e">
        <f>'C завтраками| Bed and breakfast'!#REF!*0.9</f>
        <v>#REF!</v>
      </c>
    </row>
    <row r="19" spans="1:17">
      <c r="A19" s="68"/>
      <c r="B19" s="109"/>
      <c r="C19" s="109"/>
      <c r="D19" s="109"/>
      <c r="E19" s="109"/>
      <c r="F19" s="167"/>
      <c r="G19" s="126"/>
      <c r="H19" s="126"/>
      <c r="I19" s="126"/>
      <c r="J19" s="126"/>
      <c r="K19" s="126"/>
      <c r="L19" s="126"/>
      <c r="M19" s="126"/>
      <c r="N19" s="126"/>
      <c r="O19" s="126"/>
      <c r="P19" s="126"/>
      <c r="Q19" s="126"/>
    </row>
    <row r="20" spans="1:17">
      <c r="A20" s="242" t="s">
        <v>41</v>
      </c>
    </row>
    <row r="21" spans="1:17">
      <c r="A21" s="243"/>
      <c r="G21" s="108" t="e">
        <f>G5</f>
        <v>#REF!</v>
      </c>
      <c r="H21" s="8" t="e">
        <f t="shared" ref="H21" si="0">H5</f>
        <v>#REF!</v>
      </c>
      <c r="I21" s="8" t="e">
        <f t="shared" ref="I21" si="1">I5</f>
        <v>#REF!</v>
      </c>
      <c r="J21" s="8" t="e">
        <f t="shared" ref="J21:M21" si="2">J5</f>
        <v>#REF!</v>
      </c>
      <c r="K21" s="104" t="e">
        <f t="shared" si="2"/>
        <v>#REF!</v>
      </c>
      <c r="L21" s="104" t="e">
        <f t="shared" si="2"/>
        <v>#REF!</v>
      </c>
      <c r="M21" s="104" t="e">
        <f t="shared" si="2"/>
        <v>#REF!</v>
      </c>
      <c r="N21" s="104" t="e">
        <f t="shared" ref="N21" si="3">N5</f>
        <v>#REF!</v>
      </c>
      <c r="O21" s="104" t="e">
        <f t="shared" ref="O21:Q21" si="4">O5</f>
        <v>#REF!</v>
      </c>
      <c r="P21" s="104" t="e">
        <f t="shared" si="4"/>
        <v>#REF!</v>
      </c>
      <c r="Q21" s="104" t="e">
        <f t="shared" si="4"/>
        <v>#REF!</v>
      </c>
    </row>
    <row r="22" spans="1:17" s="83" customFormat="1" ht="11.25">
      <c r="A22" s="7" t="s">
        <v>3</v>
      </c>
      <c r="B22" s="108" t="e">
        <f t="shared" ref="B22:G22" si="5">B6</f>
        <v>#REF!</v>
      </c>
      <c r="C22" s="108" t="e">
        <f t="shared" si="5"/>
        <v>#REF!</v>
      </c>
      <c r="D22" s="108" t="e">
        <f t="shared" si="5"/>
        <v>#REF!</v>
      </c>
      <c r="E22" s="108" t="e">
        <f t="shared" si="5"/>
        <v>#REF!</v>
      </c>
      <c r="F22" s="108" t="e">
        <f t="shared" si="5"/>
        <v>#REF!</v>
      </c>
      <c r="G22" s="108" t="e">
        <f t="shared" si="5"/>
        <v>#REF!</v>
      </c>
      <c r="H22" s="8" t="e">
        <f t="shared" ref="H22" si="6">H6</f>
        <v>#REF!</v>
      </c>
      <c r="I22" s="8" t="e">
        <f t="shared" ref="I22" si="7">I6</f>
        <v>#REF!</v>
      </c>
      <c r="J22" s="8" t="e">
        <f t="shared" ref="J22:M22" si="8">J6</f>
        <v>#REF!</v>
      </c>
      <c r="K22" s="104" t="e">
        <f t="shared" si="8"/>
        <v>#REF!</v>
      </c>
      <c r="L22" s="104" t="e">
        <f t="shared" si="8"/>
        <v>#REF!</v>
      </c>
      <c r="M22" s="104" t="e">
        <f t="shared" si="8"/>
        <v>#REF!</v>
      </c>
      <c r="N22" s="104" t="e">
        <f t="shared" ref="N22" si="9">N6</f>
        <v>#REF!</v>
      </c>
      <c r="O22" s="104" t="e">
        <f t="shared" ref="O22:Q22" si="10">O6</f>
        <v>#REF!</v>
      </c>
      <c r="P22" s="104" t="e">
        <f t="shared" si="10"/>
        <v>#REF!</v>
      </c>
      <c r="Q22" s="104" t="e">
        <f t="shared" si="10"/>
        <v>#REF!</v>
      </c>
    </row>
    <row r="23" spans="1:17">
      <c r="A23" s="64" t="s">
        <v>4</v>
      </c>
    </row>
    <row r="24" spans="1:17">
      <c r="A24" s="64">
        <v>1</v>
      </c>
      <c r="B24" s="109" t="e">
        <f t="shared" ref="B24:F25" si="11">B8*0.87</f>
        <v>#REF!</v>
      </c>
      <c r="C24" s="109" t="e">
        <f t="shared" si="11"/>
        <v>#REF!</v>
      </c>
      <c r="D24" s="109" t="e">
        <f t="shared" si="11"/>
        <v>#REF!</v>
      </c>
      <c r="E24" s="109" t="e">
        <f t="shared" si="11"/>
        <v>#REF!</v>
      </c>
      <c r="F24" s="109" t="e">
        <f t="shared" si="11"/>
        <v>#REF!</v>
      </c>
      <c r="G24" s="109" t="e">
        <f>ROUNDUP(G8*0.87,)</f>
        <v>#REF!</v>
      </c>
      <c r="H24" s="109" t="e">
        <f t="shared" ref="H24" si="12">ROUNDUP(H8*0.87,)</f>
        <v>#REF!</v>
      </c>
      <c r="I24" s="109" t="e">
        <f t="shared" ref="I24" si="13">ROUNDUP(I8*0.87,)</f>
        <v>#REF!</v>
      </c>
      <c r="J24" s="109" t="e">
        <f t="shared" ref="J24:M24" si="14">ROUNDUP(J8*0.87,)</f>
        <v>#REF!</v>
      </c>
      <c r="K24" s="109" t="e">
        <f t="shared" si="14"/>
        <v>#REF!</v>
      </c>
      <c r="L24" s="109" t="e">
        <f t="shared" si="14"/>
        <v>#REF!</v>
      </c>
      <c r="M24" s="109" t="e">
        <f t="shared" si="14"/>
        <v>#REF!</v>
      </c>
      <c r="N24" s="109" t="e">
        <f t="shared" ref="N24" si="15">ROUNDUP(N8*0.87,)</f>
        <v>#REF!</v>
      </c>
      <c r="O24" s="109" t="e">
        <f t="shared" ref="O24:Q24" si="16">ROUNDUP(O8*0.87,)</f>
        <v>#REF!</v>
      </c>
      <c r="P24" s="109" t="e">
        <f t="shared" si="16"/>
        <v>#REF!</v>
      </c>
      <c r="Q24" s="109" t="e">
        <f t="shared" si="16"/>
        <v>#REF!</v>
      </c>
    </row>
    <row r="25" spans="1:17">
      <c r="A25" s="64">
        <v>2</v>
      </c>
      <c r="B25" s="109" t="e">
        <f t="shared" si="11"/>
        <v>#REF!</v>
      </c>
      <c r="C25" s="109" t="e">
        <f t="shared" si="11"/>
        <v>#REF!</v>
      </c>
      <c r="D25" s="109" t="e">
        <f t="shared" si="11"/>
        <v>#REF!</v>
      </c>
      <c r="E25" s="109" t="e">
        <f t="shared" si="11"/>
        <v>#REF!</v>
      </c>
      <c r="F25" s="109" t="e">
        <f t="shared" si="11"/>
        <v>#REF!</v>
      </c>
      <c r="G25" s="109" t="e">
        <f t="shared" ref="G25:G34" si="17">ROUNDUP(G9*0.87,)</f>
        <v>#REF!</v>
      </c>
      <c r="H25" s="109" t="e">
        <f t="shared" ref="H25" si="18">ROUNDUP(H9*0.87,)</f>
        <v>#REF!</v>
      </c>
      <c r="I25" s="109" t="e">
        <f t="shared" ref="I25" si="19">ROUNDUP(I9*0.87,)</f>
        <v>#REF!</v>
      </c>
      <c r="J25" s="109" t="e">
        <f t="shared" ref="J25:M25" si="20">ROUNDUP(J9*0.87,)</f>
        <v>#REF!</v>
      </c>
      <c r="K25" s="109" t="e">
        <f t="shared" si="20"/>
        <v>#REF!</v>
      </c>
      <c r="L25" s="109" t="e">
        <f t="shared" si="20"/>
        <v>#REF!</v>
      </c>
      <c r="M25" s="109" t="e">
        <f t="shared" si="20"/>
        <v>#REF!</v>
      </c>
      <c r="N25" s="109" t="e">
        <f t="shared" ref="N25" si="21">ROUNDUP(N9*0.87,)</f>
        <v>#REF!</v>
      </c>
      <c r="O25" s="109" t="e">
        <f t="shared" ref="O25:Q25" si="22">ROUNDUP(O9*0.87,)</f>
        <v>#REF!</v>
      </c>
      <c r="P25" s="109" t="e">
        <f t="shared" si="22"/>
        <v>#REF!</v>
      </c>
      <c r="Q25" s="109" t="e">
        <f t="shared" si="22"/>
        <v>#REF!</v>
      </c>
    </row>
    <row r="26" spans="1:17">
      <c r="A26" s="64" t="s">
        <v>5</v>
      </c>
      <c r="B26" s="109"/>
      <c r="C26" s="109"/>
      <c r="D26" s="109"/>
      <c r="E26" s="109"/>
      <c r="F26" s="109"/>
      <c r="G26" s="109"/>
      <c r="H26" s="109"/>
      <c r="I26" s="109"/>
      <c r="J26" s="109"/>
      <c r="K26" s="109"/>
      <c r="L26" s="109"/>
      <c r="M26" s="109"/>
      <c r="N26" s="109"/>
      <c r="O26" s="109"/>
      <c r="P26" s="109"/>
      <c r="Q26" s="109"/>
    </row>
    <row r="27" spans="1:17">
      <c r="A27" s="64">
        <v>1</v>
      </c>
      <c r="B27" s="109" t="e">
        <f t="shared" ref="B27:F28" si="23">B11*0.87</f>
        <v>#REF!</v>
      </c>
      <c r="C27" s="109" t="e">
        <f t="shared" si="23"/>
        <v>#REF!</v>
      </c>
      <c r="D27" s="109" t="e">
        <f t="shared" si="23"/>
        <v>#REF!</v>
      </c>
      <c r="E27" s="109" t="e">
        <f t="shared" si="23"/>
        <v>#REF!</v>
      </c>
      <c r="F27" s="109" t="e">
        <f t="shared" si="23"/>
        <v>#REF!</v>
      </c>
      <c r="G27" s="109" t="e">
        <f t="shared" si="17"/>
        <v>#REF!</v>
      </c>
      <c r="H27" s="109" t="e">
        <f t="shared" ref="H27" si="24">ROUNDUP(H11*0.87,)</f>
        <v>#REF!</v>
      </c>
      <c r="I27" s="109" t="e">
        <f t="shared" ref="I27" si="25">ROUNDUP(I11*0.87,)</f>
        <v>#REF!</v>
      </c>
      <c r="J27" s="109" t="e">
        <f t="shared" ref="J27:M27" si="26">ROUNDUP(J11*0.87,)</f>
        <v>#REF!</v>
      </c>
      <c r="K27" s="109" t="e">
        <f t="shared" si="26"/>
        <v>#REF!</v>
      </c>
      <c r="L27" s="109" t="e">
        <f t="shared" si="26"/>
        <v>#REF!</v>
      </c>
      <c r="M27" s="109" t="e">
        <f t="shared" si="26"/>
        <v>#REF!</v>
      </c>
      <c r="N27" s="109" t="e">
        <f t="shared" ref="N27" si="27">ROUNDUP(N11*0.87,)</f>
        <v>#REF!</v>
      </c>
      <c r="O27" s="109" t="e">
        <f t="shared" ref="O27:Q27" si="28">ROUNDUP(O11*0.87,)</f>
        <v>#REF!</v>
      </c>
      <c r="P27" s="109" t="e">
        <f t="shared" si="28"/>
        <v>#REF!</v>
      </c>
      <c r="Q27" s="109" t="e">
        <f t="shared" si="28"/>
        <v>#REF!</v>
      </c>
    </row>
    <row r="28" spans="1:17">
      <c r="A28" s="64">
        <v>2</v>
      </c>
      <c r="B28" s="109" t="e">
        <f t="shared" si="23"/>
        <v>#REF!</v>
      </c>
      <c r="C28" s="109" t="e">
        <f t="shared" si="23"/>
        <v>#REF!</v>
      </c>
      <c r="D28" s="109" t="e">
        <f t="shared" si="23"/>
        <v>#REF!</v>
      </c>
      <c r="E28" s="109" t="e">
        <f t="shared" si="23"/>
        <v>#REF!</v>
      </c>
      <c r="F28" s="109" t="e">
        <f t="shared" si="23"/>
        <v>#REF!</v>
      </c>
      <c r="G28" s="109" t="e">
        <f t="shared" si="17"/>
        <v>#REF!</v>
      </c>
      <c r="H28" s="109" t="e">
        <f t="shared" ref="H28" si="29">ROUNDUP(H12*0.87,)</f>
        <v>#REF!</v>
      </c>
      <c r="I28" s="109" t="e">
        <f t="shared" ref="I28" si="30">ROUNDUP(I12*0.87,)</f>
        <v>#REF!</v>
      </c>
      <c r="J28" s="109" t="e">
        <f t="shared" ref="J28:M28" si="31">ROUNDUP(J12*0.87,)</f>
        <v>#REF!</v>
      </c>
      <c r="K28" s="109" t="e">
        <f t="shared" si="31"/>
        <v>#REF!</v>
      </c>
      <c r="L28" s="109" t="e">
        <f t="shared" si="31"/>
        <v>#REF!</v>
      </c>
      <c r="M28" s="109" t="e">
        <f t="shared" si="31"/>
        <v>#REF!</v>
      </c>
      <c r="N28" s="109" t="e">
        <f t="shared" ref="N28" si="32">ROUNDUP(N12*0.87,)</f>
        <v>#REF!</v>
      </c>
      <c r="O28" s="109" t="e">
        <f t="shared" ref="O28:Q28" si="33">ROUNDUP(O12*0.87,)</f>
        <v>#REF!</v>
      </c>
      <c r="P28" s="109" t="e">
        <f t="shared" si="33"/>
        <v>#REF!</v>
      </c>
      <c r="Q28" s="109" t="e">
        <f t="shared" si="33"/>
        <v>#REF!</v>
      </c>
    </row>
    <row r="29" spans="1:17">
      <c r="A29" s="64" t="s">
        <v>7</v>
      </c>
      <c r="B29" s="109"/>
      <c r="C29" s="109"/>
      <c r="D29" s="109"/>
      <c r="E29" s="109"/>
      <c r="F29" s="109"/>
      <c r="G29" s="109"/>
      <c r="H29" s="109"/>
      <c r="I29" s="109"/>
      <c r="J29" s="109"/>
      <c r="K29" s="109"/>
      <c r="L29" s="109"/>
      <c r="M29" s="109"/>
      <c r="N29" s="109"/>
      <c r="O29" s="109"/>
      <c r="P29" s="109"/>
      <c r="Q29" s="109"/>
    </row>
    <row r="30" spans="1:17">
      <c r="A30" s="64">
        <v>1</v>
      </c>
      <c r="B30" s="109" t="e">
        <f t="shared" ref="B30:F31" si="34">B14*0.87</f>
        <v>#REF!</v>
      </c>
      <c r="C30" s="109" t="e">
        <f t="shared" si="34"/>
        <v>#REF!</v>
      </c>
      <c r="D30" s="109" t="e">
        <f t="shared" si="34"/>
        <v>#REF!</v>
      </c>
      <c r="E30" s="109" t="e">
        <f t="shared" si="34"/>
        <v>#REF!</v>
      </c>
      <c r="F30" s="109" t="e">
        <f t="shared" si="34"/>
        <v>#REF!</v>
      </c>
      <c r="G30" s="109" t="e">
        <f t="shared" si="17"/>
        <v>#REF!</v>
      </c>
      <c r="H30" s="109" t="e">
        <f t="shared" ref="H30" si="35">ROUNDUP(H14*0.87,)</f>
        <v>#REF!</v>
      </c>
      <c r="I30" s="109" t="e">
        <f t="shared" ref="I30" si="36">ROUNDUP(I14*0.87,)</f>
        <v>#REF!</v>
      </c>
      <c r="J30" s="109" t="e">
        <f t="shared" ref="J30:M30" si="37">ROUNDUP(J14*0.87,)</f>
        <v>#REF!</v>
      </c>
      <c r="K30" s="109" t="e">
        <f t="shared" si="37"/>
        <v>#REF!</v>
      </c>
      <c r="L30" s="109" t="e">
        <f t="shared" si="37"/>
        <v>#REF!</v>
      </c>
      <c r="M30" s="109" t="e">
        <f t="shared" si="37"/>
        <v>#REF!</v>
      </c>
      <c r="N30" s="109" t="e">
        <f t="shared" ref="N30" si="38">ROUNDUP(N14*0.87,)</f>
        <v>#REF!</v>
      </c>
      <c r="O30" s="109" t="e">
        <f t="shared" ref="O30:Q30" si="39">ROUNDUP(O14*0.87,)</f>
        <v>#REF!</v>
      </c>
      <c r="P30" s="109" t="e">
        <f t="shared" si="39"/>
        <v>#REF!</v>
      </c>
      <c r="Q30" s="109" t="e">
        <f t="shared" si="39"/>
        <v>#REF!</v>
      </c>
    </row>
    <row r="31" spans="1:17">
      <c r="A31" s="64">
        <v>2</v>
      </c>
      <c r="B31" s="109" t="e">
        <f t="shared" si="34"/>
        <v>#REF!</v>
      </c>
      <c r="C31" s="109" t="e">
        <f t="shared" si="34"/>
        <v>#REF!</v>
      </c>
      <c r="D31" s="109" t="e">
        <f t="shared" si="34"/>
        <v>#REF!</v>
      </c>
      <c r="E31" s="109" t="e">
        <f t="shared" si="34"/>
        <v>#REF!</v>
      </c>
      <c r="F31" s="109" t="e">
        <f t="shared" si="34"/>
        <v>#REF!</v>
      </c>
      <c r="G31" s="109" t="e">
        <f t="shared" si="17"/>
        <v>#REF!</v>
      </c>
      <c r="H31" s="109" t="e">
        <f t="shared" ref="H31" si="40">ROUNDUP(H15*0.87,)</f>
        <v>#REF!</v>
      </c>
      <c r="I31" s="109" t="e">
        <f t="shared" ref="I31" si="41">ROUNDUP(I15*0.87,)</f>
        <v>#REF!</v>
      </c>
      <c r="J31" s="109" t="e">
        <f t="shared" ref="J31:M31" si="42">ROUNDUP(J15*0.87,)</f>
        <v>#REF!</v>
      </c>
      <c r="K31" s="109" t="e">
        <f t="shared" si="42"/>
        <v>#REF!</v>
      </c>
      <c r="L31" s="109" t="e">
        <f t="shared" si="42"/>
        <v>#REF!</v>
      </c>
      <c r="M31" s="109" t="e">
        <f t="shared" si="42"/>
        <v>#REF!</v>
      </c>
      <c r="N31" s="109" t="e">
        <f t="shared" ref="N31" si="43">ROUNDUP(N15*0.87,)</f>
        <v>#REF!</v>
      </c>
      <c r="O31" s="109" t="e">
        <f t="shared" ref="O31:Q31" si="44">ROUNDUP(O15*0.87,)</f>
        <v>#REF!</v>
      </c>
      <c r="P31" s="109" t="e">
        <f t="shared" si="44"/>
        <v>#REF!</v>
      </c>
      <c r="Q31" s="109" t="e">
        <f t="shared" si="44"/>
        <v>#REF!</v>
      </c>
    </row>
    <row r="32" spans="1:17">
      <c r="A32" s="124" t="s">
        <v>42</v>
      </c>
      <c r="B32" s="109"/>
      <c r="C32" s="109"/>
      <c r="D32" s="109"/>
      <c r="E32" s="109"/>
      <c r="F32" s="109"/>
      <c r="G32" s="109"/>
      <c r="H32" s="109"/>
      <c r="I32" s="109"/>
      <c r="J32" s="109"/>
      <c r="K32" s="109"/>
      <c r="L32" s="109"/>
      <c r="M32" s="109"/>
      <c r="N32" s="109"/>
      <c r="O32" s="109"/>
      <c r="P32" s="109"/>
      <c r="Q32" s="109"/>
    </row>
    <row r="33" spans="1:52">
      <c r="A33" s="64">
        <v>1</v>
      </c>
      <c r="B33" s="109" t="e">
        <f t="shared" ref="B33:F34" si="45">B17*0.87</f>
        <v>#REF!</v>
      </c>
      <c r="C33" s="109" t="e">
        <f t="shared" si="45"/>
        <v>#REF!</v>
      </c>
      <c r="D33" s="109" t="e">
        <f t="shared" si="45"/>
        <v>#REF!</v>
      </c>
      <c r="E33" s="109" t="e">
        <f t="shared" si="45"/>
        <v>#REF!</v>
      </c>
      <c r="F33" s="109" t="e">
        <f t="shared" si="45"/>
        <v>#REF!</v>
      </c>
      <c r="G33" s="109" t="e">
        <f t="shared" si="17"/>
        <v>#REF!</v>
      </c>
      <c r="H33" s="109" t="e">
        <f t="shared" ref="H33" si="46">ROUNDUP(H17*0.87,)</f>
        <v>#REF!</v>
      </c>
      <c r="I33" s="109" t="e">
        <f t="shared" ref="I33" si="47">ROUNDUP(I17*0.87,)</f>
        <v>#REF!</v>
      </c>
      <c r="J33" s="109" t="e">
        <f t="shared" ref="J33:M33" si="48">ROUNDUP(J17*0.87,)</f>
        <v>#REF!</v>
      </c>
      <c r="K33" s="109" t="e">
        <f t="shared" si="48"/>
        <v>#REF!</v>
      </c>
      <c r="L33" s="109" t="e">
        <f t="shared" si="48"/>
        <v>#REF!</v>
      </c>
      <c r="M33" s="109" t="e">
        <f t="shared" si="48"/>
        <v>#REF!</v>
      </c>
      <c r="N33" s="109" t="e">
        <f t="shared" ref="N33" si="49">ROUNDUP(N17*0.87,)</f>
        <v>#REF!</v>
      </c>
      <c r="O33" s="109" t="e">
        <f t="shared" ref="O33:Q33" si="50">ROUNDUP(O17*0.87,)</f>
        <v>#REF!</v>
      </c>
      <c r="P33" s="109" t="e">
        <f t="shared" si="50"/>
        <v>#REF!</v>
      </c>
      <c r="Q33" s="109" t="e">
        <f t="shared" si="50"/>
        <v>#REF!</v>
      </c>
    </row>
    <row r="34" spans="1:52">
      <c r="A34" s="64">
        <v>2</v>
      </c>
      <c r="B34" s="109" t="e">
        <f t="shared" si="45"/>
        <v>#REF!</v>
      </c>
      <c r="C34" s="109" t="e">
        <f t="shared" si="45"/>
        <v>#REF!</v>
      </c>
      <c r="D34" s="109" t="e">
        <f t="shared" si="45"/>
        <v>#REF!</v>
      </c>
      <c r="E34" s="109" t="e">
        <f t="shared" si="45"/>
        <v>#REF!</v>
      </c>
      <c r="F34" s="109" t="e">
        <f t="shared" si="45"/>
        <v>#REF!</v>
      </c>
      <c r="G34" s="109" t="e">
        <f t="shared" si="17"/>
        <v>#REF!</v>
      </c>
      <c r="H34" s="109" t="e">
        <f t="shared" ref="H34" si="51">ROUNDUP(H18*0.87,)</f>
        <v>#REF!</v>
      </c>
      <c r="I34" s="109" t="e">
        <f t="shared" ref="I34" si="52">ROUNDUP(I18*0.87,)</f>
        <v>#REF!</v>
      </c>
      <c r="J34" s="109" t="e">
        <f t="shared" ref="J34:M34" si="53">ROUNDUP(J18*0.87,)</f>
        <v>#REF!</v>
      </c>
      <c r="K34" s="109" t="e">
        <f t="shared" si="53"/>
        <v>#REF!</v>
      </c>
      <c r="L34" s="109" t="e">
        <f t="shared" si="53"/>
        <v>#REF!</v>
      </c>
      <c r="M34" s="109" t="e">
        <f t="shared" si="53"/>
        <v>#REF!</v>
      </c>
      <c r="N34" s="109" t="e">
        <f t="shared" ref="N34" si="54">ROUNDUP(N18*0.87,)</f>
        <v>#REF!</v>
      </c>
      <c r="O34" s="109" t="e">
        <f t="shared" ref="O34:Q34" si="55">ROUNDUP(O18*0.87,)</f>
        <v>#REF!</v>
      </c>
      <c r="P34" s="109" t="e">
        <f t="shared" si="55"/>
        <v>#REF!</v>
      </c>
      <c r="Q34" s="109" t="e">
        <f t="shared" si="55"/>
        <v>#REF!</v>
      </c>
    </row>
    <row r="36" spans="1:52" customFormat="1" ht="14.45" customHeight="1">
      <c r="A36" s="246" t="s">
        <v>165</v>
      </c>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row>
    <row r="37" spans="1:52">
      <c r="A37" s="111"/>
    </row>
    <row r="38" spans="1:52" s="165" customFormat="1" ht="12">
      <c r="A38" s="168" t="s">
        <v>27</v>
      </c>
      <c r="H38" s="118"/>
    </row>
    <row r="39" spans="1:52" s="165" customFormat="1" ht="12">
      <c r="A39" s="14" t="s">
        <v>166</v>
      </c>
      <c r="B39" s="169"/>
      <c r="C39" s="169"/>
      <c r="D39" s="169"/>
      <c r="E39" s="169"/>
      <c r="F39" s="169"/>
      <c r="G39" s="169"/>
      <c r="H39" s="170"/>
      <c r="I39" s="169"/>
      <c r="J39" s="169"/>
      <c r="K39" s="169"/>
      <c r="L39" s="169"/>
      <c r="M39" s="169"/>
      <c r="N39" s="169"/>
      <c r="O39" s="169"/>
      <c r="P39" s="169"/>
      <c r="Q39" s="176"/>
      <c r="R39" s="176"/>
      <c r="S39" s="176"/>
      <c r="T39" s="176"/>
      <c r="U39" s="176"/>
      <c r="V39" s="176"/>
      <c r="W39" s="176"/>
      <c r="X39" s="176"/>
      <c r="Y39" s="176"/>
      <c r="Z39" s="176"/>
      <c r="AA39" s="176"/>
      <c r="AB39" s="176"/>
      <c r="AC39" s="176"/>
      <c r="AD39" s="176"/>
      <c r="AE39" s="176"/>
      <c r="AF39" s="176"/>
      <c r="AG39" s="176"/>
      <c r="AH39" s="176"/>
      <c r="AI39" s="176"/>
      <c r="AJ39" s="176"/>
    </row>
    <row r="40" spans="1:52" s="165" customFormat="1" ht="12">
      <c r="A40" s="14" t="s">
        <v>167</v>
      </c>
      <c r="B40" s="169"/>
      <c r="C40" s="169"/>
      <c r="D40" s="169"/>
      <c r="E40" s="169"/>
      <c r="F40" s="169"/>
      <c r="G40" s="169"/>
      <c r="H40" s="170"/>
      <c r="I40" s="169"/>
      <c r="J40" s="169"/>
      <c r="K40" s="169"/>
      <c r="L40" s="169"/>
      <c r="M40" s="169"/>
      <c r="N40" s="169"/>
      <c r="O40" s="169"/>
      <c r="P40" s="169"/>
      <c r="Q40" s="176"/>
      <c r="R40" s="176"/>
      <c r="S40" s="176"/>
      <c r="T40" s="176"/>
      <c r="U40" s="176"/>
      <c r="V40" s="176"/>
      <c r="W40" s="176"/>
      <c r="X40" s="176"/>
      <c r="Y40" s="176"/>
      <c r="Z40" s="176"/>
      <c r="AA40" s="176"/>
      <c r="AB40" s="176"/>
      <c r="AC40" s="176"/>
      <c r="AD40" s="176"/>
      <c r="AE40" s="176"/>
      <c r="AF40" s="176"/>
      <c r="AG40" s="176"/>
      <c r="AH40" s="176"/>
      <c r="AI40" s="176"/>
      <c r="AJ40" s="176"/>
    </row>
    <row r="41" spans="1:52" s="165" customFormat="1" ht="12">
      <c r="A41" s="23"/>
      <c r="H41" s="118"/>
    </row>
    <row r="42" spans="1:52" s="165" customFormat="1" ht="12">
      <c r="A42" s="4" t="s">
        <v>13</v>
      </c>
      <c r="H42" s="118"/>
    </row>
    <row r="43" spans="1:52" s="165" customFormat="1" ht="12">
      <c r="A43" s="133" t="s">
        <v>34</v>
      </c>
      <c r="H43" s="118"/>
    </row>
    <row r="44" spans="1:52" s="165" customFormat="1" ht="12">
      <c r="A44" s="134" t="s">
        <v>14</v>
      </c>
      <c r="H44" s="118"/>
    </row>
    <row r="45" spans="1:52" s="165" customFormat="1" ht="12">
      <c r="A45" s="134" t="s">
        <v>15</v>
      </c>
      <c r="H45" s="118"/>
    </row>
    <row r="46" spans="1:52" s="165" customFormat="1" ht="12">
      <c r="A46" s="112" t="s">
        <v>16</v>
      </c>
      <c r="H46" s="118"/>
    </row>
    <row r="47" spans="1:52" s="165" customFormat="1" ht="12">
      <c r="A47" s="134" t="s">
        <v>168</v>
      </c>
      <c r="H47" s="118"/>
    </row>
    <row r="48" spans="1:52" s="165" customFormat="1" ht="24">
      <c r="A48" s="171" t="s">
        <v>169</v>
      </c>
      <c r="H48" s="118"/>
    </row>
    <row r="49" spans="1:22" s="165" customFormat="1" ht="12">
      <c r="A49" s="171"/>
      <c r="H49" s="118"/>
    </row>
    <row r="50" spans="1:22" s="165" customFormat="1" ht="25.5">
      <c r="A50" s="154" t="s">
        <v>170</v>
      </c>
      <c r="B50" s="172"/>
      <c r="C50" s="172"/>
      <c r="D50" s="172"/>
      <c r="E50" s="172"/>
      <c r="F50" s="172"/>
      <c r="G50" s="172"/>
      <c r="H50" s="172"/>
      <c r="I50" s="172"/>
      <c r="J50" s="172"/>
      <c r="K50" s="172"/>
      <c r="L50" s="172"/>
      <c r="M50" s="172"/>
      <c r="N50" s="172"/>
      <c r="O50" s="172"/>
      <c r="P50" s="172"/>
      <c r="Q50" s="172"/>
      <c r="R50" s="172"/>
      <c r="S50" s="172"/>
      <c r="T50" s="172"/>
      <c r="U50" s="172"/>
      <c r="V50" s="172"/>
    </row>
    <row r="51" spans="1:22" s="165" customFormat="1" ht="12">
      <c r="A51" s="173"/>
      <c r="B51" s="172"/>
      <c r="C51" s="172"/>
      <c r="D51" s="172"/>
      <c r="E51" s="172"/>
      <c r="F51" s="172"/>
      <c r="G51" s="172"/>
      <c r="H51" s="172"/>
      <c r="I51" s="172"/>
      <c r="J51" s="172"/>
      <c r="K51" s="172"/>
      <c r="L51" s="172"/>
      <c r="M51" s="172"/>
      <c r="N51" s="172"/>
      <c r="O51" s="172"/>
      <c r="P51" s="172"/>
      <c r="Q51" s="172"/>
      <c r="R51" s="172"/>
      <c r="S51" s="172"/>
      <c r="T51" s="172"/>
      <c r="U51" s="172"/>
      <c r="V51" s="172"/>
    </row>
    <row r="52" spans="1:22" s="165" customFormat="1" ht="31.5">
      <c r="A52" s="156" t="s">
        <v>171</v>
      </c>
      <c r="B52" s="131"/>
      <c r="C52" s="131"/>
      <c r="D52" s="131"/>
      <c r="E52" s="131"/>
      <c r="F52" s="131"/>
      <c r="G52" s="131"/>
      <c r="H52" s="131"/>
      <c r="I52" s="131"/>
      <c r="J52" s="131"/>
      <c r="K52" s="131"/>
      <c r="L52" s="131"/>
      <c r="M52" s="131"/>
      <c r="N52" s="131"/>
      <c r="O52" s="131"/>
      <c r="P52" s="146"/>
      <c r="Q52" s="146"/>
      <c r="R52" s="172"/>
      <c r="S52" s="172"/>
      <c r="T52" s="172"/>
      <c r="U52" s="172"/>
      <c r="V52" s="172"/>
    </row>
    <row r="53" spans="1:22" s="165" customFormat="1" ht="31.5">
      <c r="A53" s="156" t="s">
        <v>172</v>
      </c>
      <c r="B53" s="131"/>
      <c r="C53" s="131"/>
      <c r="D53" s="131"/>
      <c r="E53" s="131"/>
      <c r="F53" s="131"/>
      <c r="G53" s="131"/>
      <c r="H53" s="131"/>
      <c r="I53" s="131"/>
      <c r="J53" s="131"/>
      <c r="K53" s="131"/>
      <c r="L53" s="131"/>
      <c r="M53" s="131"/>
      <c r="N53" s="131"/>
      <c r="O53" s="131"/>
      <c r="P53" s="146"/>
      <c r="Q53" s="146"/>
      <c r="R53" s="172"/>
      <c r="S53" s="172"/>
      <c r="T53" s="172"/>
      <c r="U53" s="172"/>
      <c r="V53" s="172"/>
    </row>
    <row r="54" spans="1:22" s="165" customFormat="1" ht="52.5">
      <c r="A54" s="156" t="s">
        <v>173</v>
      </c>
      <c r="B54" s="131"/>
      <c r="C54" s="131"/>
      <c r="D54" s="131"/>
      <c r="E54" s="131"/>
      <c r="F54" s="131"/>
      <c r="G54" s="131"/>
      <c r="H54" s="131"/>
      <c r="I54" s="131"/>
      <c r="J54" s="131"/>
      <c r="K54" s="131"/>
      <c r="L54" s="131"/>
      <c r="M54" s="131"/>
      <c r="N54" s="131"/>
      <c r="O54" s="131"/>
      <c r="P54" s="146"/>
      <c r="Q54" s="146"/>
      <c r="R54" s="172"/>
      <c r="S54" s="172"/>
      <c r="T54" s="172"/>
      <c r="U54" s="172"/>
      <c r="V54" s="172"/>
    </row>
    <row r="55" spans="1:22" s="165" customFormat="1" ht="31.5">
      <c r="A55" s="117" t="s">
        <v>174</v>
      </c>
      <c r="B55" s="172"/>
      <c r="C55" s="172"/>
      <c r="D55" s="172"/>
      <c r="E55" s="172"/>
      <c r="F55" s="172"/>
      <c r="G55" s="172"/>
      <c r="H55" s="172"/>
      <c r="I55" s="172"/>
      <c r="J55" s="172"/>
      <c r="K55" s="172"/>
      <c r="L55" s="172"/>
      <c r="M55" s="172"/>
      <c r="N55" s="172"/>
      <c r="O55" s="172"/>
      <c r="P55" s="172"/>
      <c r="Q55" s="172"/>
      <c r="R55" s="172"/>
      <c r="S55" s="172"/>
      <c r="T55" s="172"/>
      <c r="U55" s="172"/>
      <c r="V55" s="172"/>
    </row>
    <row r="56" spans="1:22" s="165" customFormat="1" ht="52.5">
      <c r="A56" s="156" t="s">
        <v>175</v>
      </c>
      <c r="B56" s="172"/>
      <c r="C56" s="172"/>
      <c r="D56" s="172"/>
      <c r="E56" s="172"/>
      <c r="F56" s="172"/>
      <c r="G56" s="172"/>
      <c r="H56" s="172"/>
      <c r="I56" s="172"/>
      <c r="J56" s="172"/>
      <c r="K56" s="172"/>
      <c r="L56" s="172"/>
      <c r="M56" s="172"/>
      <c r="N56" s="172"/>
      <c r="O56" s="172"/>
      <c r="P56" s="172"/>
      <c r="Q56" s="172"/>
      <c r="R56" s="172"/>
      <c r="S56" s="172"/>
      <c r="T56" s="172"/>
      <c r="U56" s="172"/>
      <c r="V56" s="172"/>
    </row>
    <row r="57" spans="1:22" s="165" customFormat="1" ht="21">
      <c r="A57" s="117" t="s">
        <v>176</v>
      </c>
      <c r="E57" s="172"/>
      <c r="F57" s="172"/>
      <c r="G57" s="172"/>
      <c r="H57" s="172"/>
      <c r="I57" s="172"/>
      <c r="J57" s="172"/>
      <c r="K57" s="172"/>
      <c r="L57" s="172"/>
      <c r="M57" s="172"/>
      <c r="N57" s="172"/>
      <c r="O57" s="172"/>
      <c r="P57" s="172"/>
      <c r="Q57" s="172"/>
      <c r="R57" s="172"/>
      <c r="S57" s="172"/>
      <c r="T57" s="172"/>
      <c r="U57" s="172"/>
      <c r="V57" s="172"/>
    </row>
    <row r="58" spans="1:22" s="165" customFormat="1" ht="42">
      <c r="A58" s="156" t="s">
        <v>177</v>
      </c>
      <c r="E58" s="172"/>
      <c r="F58" s="172"/>
      <c r="G58" s="172"/>
      <c r="H58" s="172"/>
      <c r="I58" s="172"/>
      <c r="J58" s="172"/>
      <c r="K58" s="172"/>
      <c r="L58" s="172"/>
      <c r="M58" s="172"/>
      <c r="N58" s="172"/>
      <c r="O58" s="172"/>
      <c r="P58" s="172"/>
      <c r="Q58" s="172"/>
      <c r="R58" s="172"/>
      <c r="S58" s="172"/>
      <c r="T58" s="172"/>
      <c r="U58" s="172"/>
      <c r="V58" s="172"/>
    </row>
    <row r="59" spans="1:22" s="165" customFormat="1" ht="31.5">
      <c r="A59" s="156" t="s">
        <v>178</v>
      </c>
      <c r="H59" s="118"/>
    </row>
    <row r="60" spans="1:22" s="165" customFormat="1" ht="42">
      <c r="A60" s="117" t="s">
        <v>179</v>
      </c>
      <c r="H60" s="118"/>
    </row>
    <row r="61" spans="1:22" s="165" customFormat="1" ht="21">
      <c r="A61" s="117" t="s">
        <v>180</v>
      </c>
      <c r="H61" s="118"/>
    </row>
    <row r="62" spans="1:22" s="165" customFormat="1" ht="12">
      <c r="A62" s="174"/>
      <c r="H62" s="118"/>
    </row>
    <row r="63" spans="1:22" s="165" customFormat="1" ht="21">
      <c r="A63" s="80" t="s">
        <v>181</v>
      </c>
      <c r="H63" s="118"/>
    </row>
    <row r="64" spans="1:22" s="165" customFormat="1" ht="31.5">
      <c r="A64" s="77" t="s">
        <v>60</v>
      </c>
      <c r="H64" s="118"/>
    </row>
    <row r="65" spans="1:8" s="165" customFormat="1" ht="21">
      <c r="A65" s="80" t="s">
        <v>61</v>
      </c>
      <c r="H65" s="118"/>
    </row>
    <row r="66" spans="1:8" s="165" customFormat="1" ht="42.75">
      <c r="A66" s="79" t="s">
        <v>106</v>
      </c>
      <c r="H66" s="118"/>
    </row>
    <row r="67" spans="1:8" s="165" customFormat="1" ht="21">
      <c r="A67" s="80" t="s">
        <v>63</v>
      </c>
      <c r="H67" s="118"/>
    </row>
    <row r="68" spans="1:8" s="165" customFormat="1" ht="12">
      <c r="A68" s="175"/>
      <c r="H68" s="118"/>
    </row>
    <row r="69" spans="1:8" s="165" customFormat="1" ht="12">
      <c r="A69" s="82" t="s">
        <v>18</v>
      </c>
      <c r="H69" s="118"/>
    </row>
    <row r="70" spans="1:8" s="165" customFormat="1" ht="24">
      <c r="A70" s="25" t="s">
        <v>64</v>
      </c>
      <c r="H70" s="118"/>
    </row>
    <row r="71" spans="1:8" s="165" customFormat="1" ht="24">
      <c r="A71" s="25" t="s">
        <v>65</v>
      </c>
      <c r="H71" s="118"/>
    </row>
  </sheetData>
  <mergeCells count="2">
    <mergeCell ref="A36:AZ36"/>
    <mergeCell ref="A20:A21"/>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Z56"/>
  <sheetViews>
    <sheetView workbookViewId="0">
      <selection activeCell="N1" sqref="N1:P1048576"/>
    </sheetView>
  </sheetViews>
  <sheetFormatPr defaultColWidth="8.7109375" defaultRowHeight="15"/>
  <cols>
    <col min="1" max="1" width="87.42578125" style="61" customWidth="1"/>
    <col min="2" max="6" width="8.7109375" style="61" hidden="1" customWidth="1"/>
    <col min="7" max="7" width="10.140625" style="61" hidden="1" customWidth="1"/>
    <col min="8" max="16" width="8.7109375" style="61" hidden="1" customWidth="1"/>
    <col min="17" max="16384" width="8.7109375" style="61"/>
  </cols>
  <sheetData>
    <row r="1" spans="1:17">
      <c r="A1" s="3" t="s">
        <v>0</v>
      </c>
    </row>
    <row r="3" spans="1:17">
      <c r="A3" s="166" t="s">
        <v>164</v>
      </c>
    </row>
    <row r="4" spans="1:17">
      <c r="A4" s="166" t="s">
        <v>2</v>
      </c>
    </row>
    <row r="5" spans="1:17">
      <c r="G5" s="108" t="e">
        <f>'C завтраками| Bed and breakfast'!#REF!</f>
        <v>#REF!</v>
      </c>
      <c r="H5" s="108" t="e">
        <f>'C завтраками| Bed and breakfast'!#REF!</f>
        <v>#REF!</v>
      </c>
      <c r="I5" s="8" t="e">
        <f>'C завтраками| Bed and breakfast'!#REF!</f>
        <v>#REF!</v>
      </c>
      <c r="J5" s="8" t="e">
        <f>'C завтраками| Bed and breakfast'!#REF!</f>
        <v>#REF!</v>
      </c>
      <c r="K5" s="104" t="e">
        <f>'C завтраками| Bed and breakfast'!#REF!</f>
        <v>#REF!</v>
      </c>
      <c r="L5" s="104" t="e">
        <f>'C завтраками| Bed and breakfast'!#REF!</f>
        <v>#REF!</v>
      </c>
      <c r="M5" s="104" t="e">
        <f>'C завтраками| Bed and breakfast'!#REF!</f>
        <v>#REF!</v>
      </c>
      <c r="N5" s="104" t="e">
        <f>'C завтраками| Bed and breakfast'!#REF!</f>
        <v>#REF!</v>
      </c>
      <c r="O5" s="104" t="e">
        <f>'C завтраками| Bed and breakfast'!#REF!</f>
        <v>#REF!</v>
      </c>
      <c r="P5" s="104" t="e">
        <f>'C завтраками| Bed and breakfast'!#REF!</f>
        <v>#REF!</v>
      </c>
      <c r="Q5" s="104" t="e">
        <f>'C завтраками| Bed and breakfast'!#REF!</f>
        <v>#REF!</v>
      </c>
    </row>
    <row r="6" spans="1:17">
      <c r="A6" s="7" t="s">
        <v>3</v>
      </c>
      <c r="B6" s="108" t="e">
        <f>'C завтраками| Bed and breakfast'!#REF!</f>
        <v>#REF!</v>
      </c>
      <c r="C6" s="108" t="e">
        <f>'C завтраками| Bed and breakfast'!#REF!</f>
        <v>#REF!</v>
      </c>
      <c r="D6" s="108" t="e">
        <f>'C завтраками| Bed and breakfast'!#REF!</f>
        <v>#REF!</v>
      </c>
      <c r="E6" s="108" t="e">
        <f>'C завтраками| Bed and breakfast'!#REF!</f>
        <v>#REF!</v>
      </c>
      <c r="F6" s="108" t="e">
        <f>'C завтраками| Bed and breakfast'!#REF!</f>
        <v>#REF!</v>
      </c>
      <c r="G6" s="108" t="e">
        <f>'C завтраками| Bed and breakfast'!#REF!</f>
        <v>#REF!</v>
      </c>
      <c r="H6" s="108" t="e">
        <f>'C завтраками| Bed and breakfast'!#REF!</f>
        <v>#REF!</v>
      </c>
      <c r="I6" s="8" t="e">
        <f>'C завтраками| Bed and breakfast'!#REF!</f>
        <v>#REF!</v>
      </c>
      <c r="J6" s="8" t="e">
        <f>'C завтраками| Bed and breakfast'!#REF!</f>
        <v>#REF!</v>
      </c>
      <c r="K6" s="104" t="e">
        <f>'C завтраками| Bed and breakfast'!#REF!</f>
        <v>#REF!</v>
      </c>
      <c r="L6" s="104" t="e">
        <f>'C завтраками| Bed and breakfast'!#REF!</f>
        <v>#REF!</v>
      </c>
      <c r="M6" s="104" t="e">
        <f>'C завтраками| Bed and breakfast'!#REF!</f>
        <v>#REF!</v>
      </c>
      <c r="N6" s="104" t="e">
        <f>'C завтраками| Bed and breakfast'!#REF!</f>
        <v>#REF!</v>
      </c>
      <c r="O6" s="104" t="e">
        <f>'C завтраками| Bed and breakfast'!#REF!</f>
        <v>#REF!</v>
      </c>
      <c r="P6" s="104" t="e">
        <f>'C завтраками| Bed and breakfast'!#REF!</f>
        <v>#REF!</v>
      </c>
      <c r="Q6" s="104" t="e">
        <f>'C завтраками| Bed and breakfast'!#REF!</f>
        <v>#REF!</v>
      </c>
    </row>
    <row r="7" spans="1:17">
      <c r="A7" s="64" t="s">
        <v>4</v>
      </c>
    </row>
    <row r="8" spans="1:17">
      <c r="A8" s="64">
        <v>1</v>
      </c>
      <c r="B8" s="109" t="e">
        <f>'C завтраками| Bed and breakfast'!#REF!*0.9</f>
        <v>#REF!</v>
      </c>
      <c r="C8" s="109" t="e">
        <f>'C завтраками| Bed and breakfast'!#REF!*0.9</f>
        <v>#REF!</v>
      </c>
      <c r="D8" s="109" t="e">
        <f>'C завтраками| Bed and breakfast'!#REF!*0.9</f>
        <v>#REF!</v>
      </c>
      <c r="E8" s="109" t="e">
        <f>'C завтраками| Bed and breakfast'!#REF!*0.9</f>
        <v>#REF!</v>
      </c>
      <c r="F8" s="109" t="e">
        <f>'C завтраками| Bed and breakfast'!#REF!*0.9</f>
        <v>#REF!</v>
      </c>
      <c r="G8" s="109" t="e">
        <f>'C завтраками| Bed and breakfast'!#REF!*0.9</f>
        <v>#REF!</v>
      </c>
      <c r="H8" s="109" t="e">
        <f>'C завтраками| Bed and breakfast'!#REF!*0.9</f>
        <v>#REF!</v>
      </c>
      <c r="I8" s="109" t="e">
        <f>'C завтраками| Bed and breakfast'!#REF!*0.9</f>
        <v>#REF!</v>
      </c>
      <c r="J8" s="109" t="e">
        <f>'C завтраками| Bed and breakfast'!#REF!*0.9</f>
        <v>#REF!</v>
      </c>
      <c r="K8" s="109" t="e">
        <f>'C завтраками| Bed and breakfast'!#REF!*0.9</f>
        <v>#REF!</v>
      </c>
      <c r="L8" s="109" t="e">
        <f>'C завтраками| Bed and breakfast'!#REF!*0.9</f>
        <v>#REF!</v>
      </c>
      <c r="M8" s="109" t="e">
        <f>'C завтраками| Bed and breakfast'!#REF!*0.9</f>
        <v>#REF!</v>
      </c>
      <c r="N8" s="109" t="e">
        <f>'C завтраками| Bed and breakfast'!#REF!*0.9</f>
        <v>#REF!</v>
      </c>
      <c r="O8" s="109" t="e">
        <f>'C завтраками| Bed and breakfast'!#REF!*0.9</f>
        <v>#REF!</v>
      </c>
      <c r="P8" s="109" t="e">
        <f>'C завтраками| Bed and breakfast'!#REF!*0.9</f>
        <v>#REF!</v>
      </c>
      <c r="Q8" s="109" t="e">
        <f>'C завтраками| Bed and breakfast'!#REF!*0.9</f>
        <v>#REF!</v>
      </c>
    </row>
    <row r="9" spans="1:17">
      <c r="A9" s="64">
        <v>2</v>
      </c>
      <c r="B9" s="109" t="e">
        <f>'C завтраками| Bed and breakfast'!#REF!*0.9</f>
        <v>#REF!</v>
      </c>
      <c r="C9" s="109" t="e">
        <f>'C завтраками| Bed and breakfast'!#REF!*0.9</f>
        <v>#REF!</v>
      </c>
      <c r="D9" s="109" t="e">
        <f>'C завтраками| Bed and breakfast'!#REF!*0.9</f>
        <v>#REF!</v>
      </c>
      <c r="E9" s="109" t="e">
        <f>'C завтраками| Bed and breakfast'!#REF!*0.9</f>
        <v>#REF!</v>
      </c>
      <c r="F9" s="109" t="e">
        <f>'C завтраками| Bed and breakfast'!#REF!*0.9</f>
        <v>#REF!</v>
      </c>
      <c r="G9" s="109" t="e">
        <f>'C завтраками| Bed and breakfast'!#REF!*0.9</f>
        <v>#REF!</v>
      </c>
      <c r="H9" s="109" t="e">
        <f>'C завтраками| Bed and breakfast'!#REF!*0.9</f>
        <v>#REF!</v>
      </c>
      <c r="I9" s="109" t="e">
        <f>'C завтраками| Bed and breakfast'!#REF!*0.9</f>
        <v>#REF!</v>
      </c>
      <c r="J9" s="109" t="e">
        <f>'C завтраками| Bed and breakfast'!#REF!*0.9</f>
        <v>#REF!</v>
      </c>
      <c r="K9" s="109" t="e">
        <f>'C завтраками| Bed and breakfast'!#REF!*0.9</f>
        <v>#REF!</v>
      </c>
      <c r="L9" s="109" t="e">
        <f>'C завтраками| Bed and breakfast'!#REF!*0.9</f>
        <v>#REF!</v>
      </c>
      <c r="M9" s="109" t="e">
        <f>'C завтраками| Bed and breakfast'!#REF!*0.9</f>
        <v>#REF!</v>
      </c>
      <c r="N9" s="109" t="e">
        <f>'C завтраками| Bed and breakfast'!#REF!*0.9</f>
        <v>#REF!</v>
      </c>
      <c r="O9" s="109" t="e">
        <f>'C завтраками| Bed and breakfast'!#REF!*0.9</f>
        <v>#REF!</v>
      </c>
      <c r="P9" s="109" t="e">
        <f>'C завтраками| Bed and breakfast'!#REF!*0.9</f>
        <v>#REF!</v>
      </c>
      <c r="Q9" s="109" t="e">
        <f>'C завтраками| Bed and breakfast'!#REF!*0.9</f>
        <v>#REF!</v>
      </c>
    </row>
    <row r="10" spans="1:17">
      <c r="A10" s="64" t="s">
        <v>5</v>
      </c>
      <c r="B10" s="109"/>
      <c r="C10" s="109"/>
      <c r="D10" s="109"/>
      <c r="E10" s="109"/>
      <c r="F10" s="109"/>
      <c r="G10" s="109"/>
      <c r="H10" s="109"/>
      <c r="I10" s="109"/>
      <c r="J10" s="109"/>
      <c r="K10" s="109"/>
      <c r="L10" s="109"/>
      <c r="M10" s="109"/>
      <c r="N10" s="109"/>
      <c r="O10" s="109"/>
      <c r="P10" s="109"/>
      <c r="Q10" s="109"/>
    </row>
    <row r="11" spans="1:17">
      <c r="A11" s="64">
        <v>1</v>
      </c>
      <c r="B11" s="109" t="e">
        <f>'C завтраками| Bed and breakfast'!#REF!*0.9</f>
        <v>#REF!</v>
      </c>
      <c r="C11" s="109" t="e">
        <f>'C завтраками| Bed and breakfast'!#REF!*0.9</f>
        <v>#REF!</v>
      </c>
      <c r="D11" s="109" t="e">
        <f>'C завтраками| Bed and breakfast'!#REF!*0.9</f>
        <v>#REF!</v>
      </c>
      <c r="E11" s="109" t="e">
        <f>'C завтраками| Bed and breakfast'!#REF!*0.9</f>
        <v>#REF!</v>
      </c>
      <c r="F11" s="109" t="e">
        <f>'C завтраками| Bed and breakfast'!#REF!*0.9</f>
        <v>#REF!</v>
      </c>
      <c r="G11" s="109" t="e">
        <f>'C завтраками| Bed and breakfast'!#REF!*0.9</f>
        <v>#REF!</v>
      </c>
      <c r="H11" s="109" t="e">
        <f>'C завтраками| Bed and breakfast'!#REF!*0.9</f>
        <v>#REF!</v>
      </c>
      <c r="I11" s="109" t="e">
        <f>'C завтраками| Bed and breakfast'!#REF!*0.9</f>
        <v>#REF!</v>
      </c>
      <c r="J11" s="109" t="e">
        <f>'C завтраками| Bed and breakfast'!#REF!*0.9</f>
        <v>#REF!</v>
      </c>
      <c r="K11" s="109" t="e">
        <f>'C завтраками| Bed and breakfast'!#REF!*0.9</f>
        <v>#REF!</v>
      </c>
      <c r="L11" s="109" t="e">
        <f>'C завтраками| Bed and breakfast'!#REF!*0.9</f>
        <v>#REF!</v>
      </c>
      <c r="M11" s="109" t="e">
        <f>'C завтраками| Bed and breakfast'!#REF!*0.9</f>
        <v>#REF!</v>
      </c>
      <c r="N11" s="109" t="e">
        <f>'C завтраками| Bed and breakfast'!#REF!*0.9</f>
        <v>#REF!</v>
      </c>
      <c r="O11" s="109" t="e">
        <f>'C завтраками| Bed and breakfast'!#REF!*0.9</f>
        <v>#REF!</v>
      </c>
      <c r="P11" s="109" t="e">
        <f>'C завтраками| Bed and breakfast'!#REF!*0.9</f>
        <v>#REF!</v>
      </c>
      <c r="Q11" s="109" t="e">
        <f>'C завтраками| Bed and breakfast'!#REF!*0.9</f>
        <v>#REF!</v>
      </c>
    </row>
    <row r="12" spans="1:17">
      <c r="A12" s="64">
        <v>2</v>
      </c>
      <c r="B12" s="109" t="e">
        <f>'C завтраками| Bed and breakfast'!#REF!*0.9</f>
        <v>#REF!</v>
      </c>
      <c r="C12" s="109" t="e">
        <f>'C завтраками| Bed and breakfast'!#REF!*0.9</f>
        <v>#REF!</v>
      </c>
      <c r="D12" s="109" t="e">
        <f>'C завтраками| Bed and breakfast'!#REF!*0.9</f>
        <v>#REF!</v>
      </c>
      <c r="E12" s="109" t="e">
        <f>'C завтраками| Bed and breakfast'!#REF!*0.9</f>
        <v>#REF!</v>
      </c>
      <c r="F12" s="109" t="e">
        <f>'C завтраками| Bed and breakfast'!#REF!*0.9</f>
        <v>#REF!</v>
      </c>
      <c r="G12" s="109" t="e">
        <f>'C завтраками| Bed and breakfast'!#REF!*0.9</f>
        <v>#REF!</v>
      </c>
      <c r="H12" s="109" t="e">
        <f>'C завтраками| Bed and breakfast'!#REF!*0.9</f>
        <v>#REF!</v>
      </c>
      <c r="I12" s="109" t="e">
        <f>'C завтраками| Bed and breakfast'!#REF!*0.9</f>
        <v>#REF!</v>
      </c>
      <c r="J12" s="109" t="e">
        <f>'C завтраками| Bed and breakfast'!#REF!*0.9</f>
        <v>#REF!</v>
      </c>
      <c r="K12" s="109" t="e">
        <f>'C завтраками| Bed and breakfast'!#REF!*0.9</f>
        <v>#REF!</v>
      </c>
      <c r="L12" s="109" t="e">
        <f>'C завтраками| Bed and breakfast'!#REF!*0.9</f>
        <v>#REF!</v>
      </c>
      <c r="M12" s="109" t="e">
        <f>'C завтраками| Bed and breakfast'!#REF!*0.9</f>
        <v>#REF!</v>
      </c>
      <c r="N12" s="109" t="e">
        <f>'C завтраками| Bed and breakfast'!#REF!*0.9</f>
        <v>#REF!</v>
      </c>
      <c r="O12" s="109" t="e">
        <f>'C завтраками| Bed and breakfast'!#REF!*0.9</f>
        <v>#REF!</v>
      </c>
      <c r="P12" s="109" t="e">
        <f>'C завтраками| Bed and breakfast'!#REF!*0.9</f>
        <v>#REF!</v>
      </c>
      <c r="Q12" s="109" t="e">
        <f>'C завтраками| Bed and breakfast'!#REF!*0.9</f>
        <v>#REF!</v>
      </c>
    </row>
    <row r="13" spans="1:17">
      <c r="A13" s="64" t="s">
        <v>7</v>
      </c>
      <c r="B13" s="109"/>
      <c r="C13" s="109"/>
      <c r="D13" s="109"/>
      <c r="E13" s="109"/>
      <c r="F13" s="109"/>
      <c r="G13" s="109"/>
      <c r="H13" s="109"/>
      <c r="I13" s="109"/>
      <c r="J13" s="109"/>
      <c r="K13" s="109"/>
      <c r="L13" s="109"/>
      <c r="M13" s="109"/>
      <c r="N13" s="109"/>
      <c r="O13" s="109"/>
      <c r="P13" s="109"/>
      <c r="Q13" s="109"/>
    </row>
    <row r="14" spans="1:17">
      <c r="A14" s="64">
        <v>1</v>
      </c>
      <c r="B14" s="109" t="e">
        <f>'C завтраками| Bed and breakfast'!#REF!*0.9</f>
        <v>#REF!</v>
      </c>
      <c r="C14" s="109" t="e">
        <f>'C завтраками| Bed and breakfast'!#REF!*0.9</f>
        <v>#REF!</v>
      </c>
      <c r="D14" s="109" t="e">
        <f>'C завтраками| Bed and breakfast'!#REF!*0.9</f>
        <v>#REF!</v>
      </c>
      <c r="E14" s="109" t="e">
        <f>'C завтраками| Bed and breakfast'!#REF!*0.9</f>
        <v>#REF!</v>
      </c>
      <c r="F14" s="109" t="e">
        <f>'C завтраками| Bed and breakfast'!#REF!*0.9</f>
        <v>#REF!</v>
      </c>
      <c r="G14" s="109" t="e">
        <f>'C завтраками| Bed and breakfast'!#REF!*0.9</f>
        <v>#REF!</v>
      </c>
      <c r="H14" s="109" t="e">
        <f>'C завтраками| Bed and breakfast'!#REF!*0.9</f>
        <v>#REF!</v>
      </c>
      <c r="I14" s="109" t="e">
        <f>'C завтраками| Bed and breakfast'!#REF!*0.9</f>
        <v>#REF!</v>
      </c>
      <c r="J14" s="109" t="e">
        <f>'C завтраками| Bed and breakfast'!#REF!*0.9</f>
        <v>#REF!</v>
      </c>
      <c r="K14" s="109" t="e">
        <f>'C завтраками| Bed and breakfast'!#REF!*0.9</f>
        <v>#REF!</v>
      </c>
      <c r="L14" s="109" t="e">
        <f>'C завтраками| Bed and breakfast'!#REF!*0.9</f>
        <v>#REF!</v>
      </c>
      <c r="M14" s="109" t="e">
        <f>'C завтраками| Bed and breakfast'!#REF!*0.9</f>
        <v>#REF!</v>
      </c>
      <c r="N14" s="109" t="e">
        <f>'C завтраками| Bed and breakfast'!#REF!*0.9</f>
        <v>#REF!</v>
      </c>
      <c r="O14" s="109" t="e">
        <f>'C завтраками| Bed and breakfast'!#REF!*0.9</f>
        <v>#REF!</v>
      </c>
      <c r="P14" s="109" t="e">
        <f>'C завтраками| Bed and breakfast'!#REF!*0.9</f>
        <v>#REF!</v>
      </c>
      <c r="Q14" s="109" t="e">
        <f>'C завтраками| Bed and breakfast'!#REF!*0.9</f>
        <v>#REF!</v>
      </c>
    </row>
    <row r="15" spans="1:17">
      <c r="A15" s="64">
        <v>2</v>
      </c>
      <c r="B15" s="109" t="e">
        <f>'C завтраками| Bed and breakfast'!#REF!*0.9</f>
        <v>#REF!</v>
      </c>
      <c r="C15" s="109" t="e">
        <f>'C завтраками| Bed and breakfast'!#REF!*0.9</f>
        <v>#REF!</v>
      </c>
      <c r="D15" s="109" t="e">
        <f>'C завтраками| Bed and breakfast'!#REF!*0.9</f>
        <v>#REF!</v>
      </c>
      <c r="E15" s="109" t="e">
        <f>'C завтраками| Bed and breakfast'!#REF!*0.9</f>
        <v>#REF!</v>
      </c>
      <c r="F15" s="109" t="e">
        <f>'C завтраками| Bed and breakfast'!#REF!*0.9</f>
        <v>#REF!</v>
      </c>
      <c r="G15" s="109" t="e">
        <f>'C завтраками| Bed and breakfast'!#REF!*0.9</f>
        <v>#REF!</v>
      </c>
      <c r="H15" s="109" t="e">
        <f>'C завтраками| Bed and breakfast'!#REF!*0.9</f>
        <v>#REF!</v>
      </c>
      <c r="I15" s="109" t="e">
        <f>'C завтраками| Bed and breakfast'!#REF!*0.9</f>
        <v>#REF!</v>
      </c>
      <c r="J15" s="109" t="e">
        <f>'C завтраками| Bed and breakfast'!#REF!*0.9</f>
        <v>#REF!</v>
      </c>
      <c r="K15" s="109" t="e">
        <f>'C завтраками| Bed and breakfast'!#REF!*0.9</f>
        <v>#REF!</v>
      </c>
      <c r="L15" s="109" t="e">
        <f>'C завтраками| Bed and breakfast'!#REF!*0.9</f>
        <v>#REF!</v>
      </c>
      <c r="M15" s="109" t="e">
        <f>'C завтраками| Bed and breakfast'!#REF!*0.9</f>
        <v>#REF!</v>
      </c>
      <c r="N15" s="109" t="e">
        <f>'C завтраками| Bed and breakfast'!#REF!*0.9</f>
        <v>#REF!</v>
      </c>
      <c r="O15" s="109" t="e">
        <f>'C завтраками| Bed and breakfast'!#REF!*0.9</f>
        <v>#REF!</v>
      </c>
      <c r="P15" s="109" t="e">
        <f>'C завтраками| Bed and breakfast'!#REF!*0.9</f>
        <v>#REF!</v>
      </c>
      <c r="Q15" s="109" t="e">
        <f>'C завтраками| Bed and breakfast'!#REF!*0.9</f>
        <v>#REF!</v>
      </c>
    </row>
    <row r="16" spans="1:17">
      <c r="A16" s="124" t="s">
        <v>42</v>
      </c>
      <c r="B16" s="109"/>
      <c r="C16" s="109"/>
      <c r="D16" s="109"/>
      <c r="E16" s="109"/>
      <c r="F16" s="109"/>
      <c r="G16" s="109"/>
      <c r="H16" s="109"/>
      <c r="I16" s="109"/>
      <c r="J16" s="109"/>
      <c r="K16" s="109"/>
      <c r="L16" s="109"/>
      <c r="M16" s="109"/>
      <c r="N16" s="109"/>
      <c r="O16" s="109"/>
      <c r="P16" s="109"/>
      <c r="Q16" s="109"/>
    </row>
    <row r="17" spans="1:52">
      <c r="A17" s="64">
        <v>1</v>
      </c>
      <c r="B17" s="109" t="e">
        <f>'C завтраками| Bed and breakfast'!#REF!*0.9</f>
        <v>#REF!</v>
      </c>
      <c r="C17" s="109" t="e">
        <f>'C завтраками| Bed and breakfast'!#REF!*0.9</f>
        <v>#REF!</v>
      </c>
      <c r="D17" s="109" t="e">
        <f>'C завтраками| Bed and breakfast'!#REF!*0.9</f>
        <v>#REF!</v>
      </c>
      <c r="E17" s="109" t="e">
        <f>'C завтраками| Bed and breakfast'!#REF!*0.9</f>
        <v>#REF!</v>
      </c>
      <c r="F17" s="109" t="e">
        <f>'C завтраками| Bed and breakfast'!#REF!*0.9</f>
        <v>#REF!</v>
      </c>
      <c r="G17" s="109" t="e">
        <f>'C завтраками| Bed and breakfast'!#REF!*0.9</f>
        <v>#REF!</v>
      </c>
      <c r="H17" s="109" t="e">
        <f>'C завтраками| Bed and breakfast'!#REF!*0.9</f>
        <v>#REF!</v>
      </c>
      <c r="I17" s="109" t="e">
        <f>'C завтраками| Bed and breakfast'!#REF!*0.9</f>
        <v>#REF!</v>
      </c>
      <c r="J17" s="109" t="e">
        <f>'C завтраками| Bed and breakfast'!#REF!*0.9</f>
        <v>#REF!</v>
      </c>
      <c r="K17" s="109" t="e">
        <f>'C завтраками| Bed and breakfast'!#REF!*0.9</f>
        <v>#REF!</v>
      </c>
      <c r="L17" s="109" t="e">
        <f>'C завтраками| Bed and breakfast'!#REF!*0.9</f>
        <v>#REF!</v>
      </c>
      <c r="M17" s="109" t="e">
        <f>'C завтраками| Bed and breakfast'!#REF!*0.9</f>
        <v>#REF!</v>
      </c>
      <c r="N17" s="109" t="e">
        <f>'C завтраками| Bed and breakfast'!#REF!*0.9</f>
        <v>#REF!</v>
      </c>
      <c r="O17" s="109" t="e">
        <f>'C завтраками| Bed and breakfast'!#REF!*0.9</f>
        <v>#REF!</v>
      </c>
      <c r="P17" s="109" t="e">
        <f>'C завтраками| Bed and breakfast'!#REF!*0.9</f>
        <v>#REF!</v>
      </c>
      <c r="Q17" s="109" t="e">
        <f>'C завтраками| Bed and breakfast'!#REF!*0.9</f>
        <v>#REF!</v>
      </c>
    </row>
    <row r="18" spans="1:52">
      <c r="A18" s="64">
        <v>2</v>
      </c>
      <c r="B18" s="109" t="e">
        <f>'C завтраками| Bed and breakfast'!#REF!*0.9</f>
        <v>#REF!</v>
      </c>
      <c r="C18" s="109" t="e">
        <f>'C завтраками| Bed and breakfast'!#REF!*0.9</f>
        <v>#REF!</v>
      </c>
      <c r="D18" s="109" t="e">
        <f>'C завтраками| Bed and breakfast'!#REF!*0.9</f>
        <v>#REF!</v>
      </c>
      <c r="E18" s="109" t="e">
        <f>'C завтраками| Bed and breakfast'!#REF!*0.9</f>
        <v>#REF!</v>
      </c>
      <c r="F18" s="109" t="e">
        <f>'C завтраками| Bed and breakfast'!#REF!*0.9</f>
        <v>#REF!</v>
      </c>
      <c r="G18" s="109" t="e">
        <f>'C завтраками| Bed and breakfast'!#REF!*0.9</f>
        <v>#REF!</v>
      </c>
      <c r="H18" s="109" t="e">
        <f>'C завтраками| Bed and breakfast'!#REF!*0.9</f>
        <v>#REF!</v>
      </c>
      <c r="I18" s="109" t="e">
        <f>'C завтраками| Bed and breakfast'!#REF!*0.9</f>
        <v>#REF!</v>
      </c>
      <c r="J18" s="109" t="e">
        <f>'C завтраками| Bed and breakfast'!#REF!*0.9</f>
        <v>#REF!</v>
      </c>
      <c r="K18" s="109" t="e">
        <f>'C завтраками| Bed and breakfast'!#REF!*0.9</f>
        <v>#REF!</v>
      </c>
      <c r="L18" s="109" t="e">
        <f>'C завтраками| Bed and breakfast'!#REF!*0.9</f>
        <v>#REF!</v>
      </c>
      <c r="M18" s="109" t="e">
        <f>'C завтраками| Bed and breakfast'!#REF!*0.9</f>
        <v>#REF!</v>
      </c>
      <c r="N18" s="109" t="e">
        <f>'C завтраками| Bed and breakfast'!#REF!*0.9</f>
        <v>#REF!</v>
      </c>
      <c r="O18" s="109" t="e">
        <f>'C завтраками| Bed and breakfast'!#REF!*0.9</f>
        <v>#REF!</v>
      </c>
      <c r="P18" s="109" t="e">
        <f>'C завтраками| Bed and breakfast'!#REF!*0.9</f>
        <v>#REF!</v>
      </c>
      <c r="Q18" s="109" t="e">
        <f>'C завтраками| Bed and breakfast'!#REF!*0.9</f>
        <v>#REF!</v>
      </c>
    </row>
    <row r="19" spans="1:52">
      <c r="A19" s="68"/>
      <c r="B19" s="109"/>
      <c r="C19" s="109"/>
      <c r="D19" s="109"/>
      <c r="E19" s="109"/>
      <c r="F19" s="167"/>
      <c r="G19" s="126"/>
      <c r="H19" s="126"/>
      <c r="I19" s="126"/>
      <c r="J19" s="126"/>
      <c r="K19" s="126"/>
      <c r="L19" s="126"/>
      <c r="M19" s="126"/>
      <c r="N19" s="126"/>
      <c r="O19" s="126"/>
    </row>
    <row r="21" spans="1:52" customFormat="1" ht="14.45" customHeight="1">
      <c r="A21" s="246" t="s">
        <v>165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row>
    <row r="22" spans="1:52">
      <c r="A22" s="111"/>
    </row>
    <row r="23" spans="1:52" s="165" customFormat="1" ht="12">
      <c r="A23" s="168" t="s">
        <v>27</v>
      </c>
      <c r="H23" s="118"/>
    </row>
    <row r="24" spans="1:52" s="165" customFormat="1" ht="12">
      <c r="A24" s="14" t="s">
        <v>166</v>
      </c>
      <c r="B24" s="169"/>
      <c r="C24" s="169"/>
      <c r="D24" s="169"/>
      <c r="E24" s="169"/>
      <c r="F24" s="169"/>
      <c r="G24" s="169"/>
      <c r="H24" s="170"/>
      <c r="I24" s="169"/>
      <c r="J24" s="169"/>
      <c r="K24" s="169"/>
      <c r="L24" s="169"/>
      <c r="M24" s="169"/>
      <c r="N24" s="169"/>
      <c r="O24" s="169"/>
      <c r="P24" s="169"/>
      <c r="Q24" s="176"/>
      <c r="R24" s="176"/>
      <c r="S24" s="176"/>
      <c r="T24" s="176"/>
      <c r="U24" s="176"/>
      <c r="V24" s="176"/>
      <c r="W24" s="176"/>
      <c r="X24" s="176"/>
      <c r="Y24" s="176"/>
      <c r="Z24" s="176"/>
      <c r="AA24" s="176"/>
      <c r="AB24" s="176"/>
      <c r="AC24" s="176"/>
      <c r="AD24" s="176"/>
      <c r="AE24" s="176"/>
      <c r="AF24" s="176"/>
      <c r="AG24" s="176"/>
      <c r="AH24" s="176"/>
      <c r="AI24" s="176"/>
      <c r="AJ24" s="176"/>
    </row>
    <row r="25" spans="1:52" s="165" customFormat="1" ht="12">
      <c r="A25" s="14" t="s">
        <v>167</v>
      </c>
      <c r="B25" s="169"/>
      <c r="C25" s="169"/>
      <c r="D25" s="169"/>
      <c r="E25" s="169"/>
      <c r="F25" s="169"/>
      <c r="G25" s="169"/>
      <c r="H25" s="170"/>
      <c r="I25" s="169"/>
      <c r="J25" s="169"/>
      <c r="K25" s="169"/>
      <c r="L25" s="169"/>
      <c r="M25" s="169"/>
      <c r="N25" s="169"/>
      <c r="O25" s="169"/>
      <c r="P25" s="169"/>
      <c r="Q25" s="176"/>
      <c r="R25" s="176"/>
      <c r="S25" s="176"/>
      <c r="T25" s="176"/>
      <c r="U25" s="176"/>
      <c r="V25" s="176"/>
      <c r="W25" s="176"/>
      <c r="X25" s="176"/>
      <c r="Y25" s="176"/>
      <c r="Z25" s="176"/>
      <c r="AA25" s="176"/>
      <c r="AB25" s="176"/>
      <c r="AC25" s="176"/>
      <c r="AD25" s="176"/>
      <c r="AE25" s="176"/>
      <c r="AF25" s="176"/>
      <c r="AG25" s="176"/>
      <c r="AH25" s="176"/>
      <c r="AI25" s="176"/>
      <c r="AJ25" s="176"/>
    </row>
    <row r="26" spans="1:52" s="165" customFormat="1" ht="12">
      <c r="A26" s="23"/>
      <c r="H26" s="118"/>
    </row>
    <row r="27" spans="1:52" s="165" customFormat="1" ht="12">
      <c r="A27" s="4" t="s">
        <v>13</v>
      </c>
      <c r="H27" s="118"/>
    </row>
    <row r="28" spans="1:52" s="165" customFormat="1" ht="12">
      <c r="A28" s="133" t="s">
        <v>34</v>
      </c>
      <c r="H28" s="118"/>
    </row>
    <row r="29" spans="1:52" s="165" customFormat="1" ht="12">
      <c r="A29" s="134" t="s">
        <v>14</v>
      </c>
      <c r="H29" s="118"/>
    </row>
    <row r="30" spans="1:52" s="165" customFormat="1" ht="12">
      <c r="A30" s="134" t="s">
        <v>15</v>
      </c>
      <c r="H30" s="118"/>
    </row>
    <row r="31" spans="1:52" s="165" customFormat="1" ht="12">
      <c r="A31" s="112" t="s">
        <v>16</v>
      </c>
      <c r="H31" s="118"/>
    </row>
    <row r="32" spans="1:52" s="165" customFormat="1" ht="12">
      <c r="A32" s="134" t="s">
        <v>168</v>
      </c>
      <c r="H32" s="118"/>
    </row>
    <row r="33" spans="1:22" s="165" customFormat="1" ht="24">
      <c r="A33" s="171" t="s">
        <v>169</v>
      </c>
      <c r="H33" s="118"/>
    </row>
    <row r="34" spans="1:22" s="165" customFormat="1" ht="12">
      <c r="A34" s="171"/>
      <c r="H34" s="118"/>
    </row>
    <row r="35" spans="1:22" s="165" customFormat="1" ht="25.5">
      <c r="A35" s="154" t="s">
        <v>170</v>
      </c>
      <c r="B35" s="172"/>
      <c r="C35" s="172"/>
      <c r="D35" s="172"/>
      <c r="E35" s="172"/>
      <c r="F35" s="172"/>
      <c r="G35" s="172"/>
      <c r="H35" s="172"/>
      <c r="I35" s="172"/>
      <c r="J35" s="172"/>
      <c r="K35" s="172"/>
      <c r="L35" s="172"/>
      <c r="M35" s="172"/>
      <c r="N35" s="172"/>
      <c r="O35" s="172"/>
      <c r="P35" s="172"/>
      <c r="Q35" s="172"/>
      <c r="R35" s="172"/>
      <c r="S35" s="172"/>
      <c r="T35" s="172"/>
      <c r="U35" s="172"/>
      <c r="V35" s="172"/>
    </row>
    <row r="36" spans="1:22" s="165" customFormat="1" ht="12">
      <c r="A36" s="173"/>
      <c r="B36" s="172"/>
      <c r="C36" s="172"/>
      <c r="D36" s="172"/>
      <c r="E36" s="172"/>
      <c r="F36" s="172"/>
      <c r="G36" s="172"/>
      <c r="H36" s="172"/>
      <c r="I36" s="172"/>
      <c r="J36" s="172"/>
      <c r="K36" s="172"/>
      <c r="L36" s="172"/>
      <c r="M36" s="172"/>
      <c r="N36" s="172"/>
      <c r="O36" s="172"/>
      <c r="P36" s="172"/>
      <c r="Q36" s="172"/>
      <c r="R36" s="172"/>
      <c r="S36" s="172"/>
      <c r="T36" s="172"/>
      <c r="U36" s="172"/>
      <c r="V36" s="172"/>
    </row>
    <row r="37" spans="1:22" s="165" customFormat="1" ht="31.5">
      <c r="A37" s="156" t="s">
        <v>171</v>
      </c>
      <c r="B37" s="131"/>
      <c r="C37" s="131"/>
      <c r="D37" s="131"/>
      <c r="E37" s="131"/>
      <c r="F37" s="131"/>
      <c r="G37" s="131"/>
      <c r="H37" s="131"/>
      <c r="I37" s="131"/>
      <c r="J37" s="131"/>
      <c r="K37" s="131"/>
      <c r="L37" s="131"/>
      <c r="M37" s="131"/>
      <c r="N37" s="131"/>
      <c r="O37" s="131"/>
      <c r="P37" s="146"/>
      <c r="Q37" s="146"/>
      <c r="R37" s="172"/>
      <c r="S37" s="172"/>
      <c r="T37" s="172"/>
      <c r="U37" s="172"/>
      <c r="V37" s="172"/>
    </row>
    <row r="38" spans="1:22" s="165" customFormat="1" ht="31.5">
      <c r="A38" s="156" t="s">
        <v>172</v>
      </c>
      <c r="B38" s="131"/>
      <c r="C38" s="131"/>
      <c r="D38" s="131"/>
      <c r="E38" s="131"/>
      <c r="F38" s="131"/>
      <c r="G38" s="131"/>
      <c r="H38" s="131"/>
      <c r="I38" s="131"/>
      <c r="J38" s="131"/>
      <c r="K38" s="131"/>
      <c r="L38" s="131"/>
      <c r="M38" s="131"/>
      <c r="N38" s="131"/>
      <c r="O38" s="131"/>
      <c r="P38" s="146"/>
      <c r="Q38" s="146"/>
      <c r="R38" s="172"/>
      <c r="S38" s="172"/>
      <c r="T38" s="172"/>
      <c r="U38" s="172"/>
      <c r="V38" s="172"/>
    </row>
    <row r="39" spans="1:22" s="165" customFormat="1" ht="52.5">
      <c r="A39" s="156" t="s">
        <v>173</v>
      </c>
      <c r="B39" s="131"/>
      <c r="C39" s="131"/>
      <c r="D39" s="131"/>
      <c r="E39" s="131"/>
      <c r="F39" s="131"/>
      <c r="G39" s="131"/>
      <c r="H39" s="131"/>
      <c r="I39" s="131"/>
      <c r="J39" s="131"/>
      <c r="K39" s="131"/>
      <c r="L39" s="131"/>
      <c r="M39" s="131"/>
      <c r="N39" s="131"/>
      <c r="O39" s="131"/>
      <c r="P39" s="146"/>
      <c r="Q39" s="146"/>
      <c r="R39" s="172"/>
      <c r="S39" s="172"/>
      <c r="T39" s="172"/>
      <c r="U39" s="172"/>
      <c r="V39" s="172"/>
    </row>
    <row r="40" spans="1:22" s="165" customFormat="1" ht="31.5">
      <c r="A40" s="117" t="s">
        <v>174</v>
      </c>
      <c r="B40" s="172"/>
      <c r="C40" s="172"/>
      <c r="D40" s="172"/>
      <c r="E40" s="172"/>
      <c r="F40" s="172"/>
      <c r="G40" s="172"/>
      <c r="H40" s="172"/>
      <c r="I40" s="172"/>
      <c r="J40" s="172"/>
      <c r="K40" s="172"/>
      <c r="L40" s="172"/>
      <c r="M40" s="172"/>
      <c r="N40" s="172"/>
      <c r="O40" s="172"/>
      <c r="P40" s="172"/>
      <c r="Q40" s="172"/>
      <c r="R40" s="172"/>
      <c r="S40" s="172"/>
      <c r="T40" s="172"/>
      <c r="U40" s="172"/>
      <c r="V40" s="172"/>
    </row>
    <row r="41" spans="1:22" s="165" customFormat="1" ht="52.5">
      <c r="A41" s="156" t="s">
        <v>175</v>
      </c>
      <c r="B41" s="172"/>
      <c r="C41" s="172"/>
      <c r="D41" s="172"/>
      <c r="E41" s="172"/>
      <c r="F41" s="172"/>
      <c r="G41" s="172"/>
      <c r="H41" s="172"/>
      <c r="I41" s="172"/>
      <c r="J41" s="172"/>
      <c r="K41" s="172"/>
      <c r="L41" s="172"/>
      <c r="M41" s="172"/>
      <c r="N41" s="172"/>
      <c r="O41" s="172"/>
      <c r="P41" s="172"/>
      <c r="Q41" s="172"/>
      <c r="R41" s="172"/>
      <c r="S41" s="172"/>
      <c r="T41" s="172"/>
      <c r="U41" s="172"/>
      <c r="V41" s="172"/>
    </row>
    <row r="42" spans="1:22" s="165" customFormat="1" ht="21">
      <c r="A42" s="117" t="s">
        <v>176</v>
      </c>
      <c r="E42" s="172"/>
      <c r="F42" s="172"/>
      <c r="G42" s="172"/>
      <c r="H42" s="172"/>
      <c r="I42" s="172"/>
      <c r="J42" s="172"/>
      <c r="K42" s="172"/>
      <c r="L42" s="172"/>
      <c r="M42" s="172"/>
      <c r="N42" s="172"/>
      <c r="O42" s="172"/>
      <c r="P42" s="172"/>
      <c r="Q42" s="172"/>
      <c r="R42" s="172"/>
      <c r="S42" s="172"/>
      <c r="T42" s="172"/>
      <c r="U42" s="172"/>
      <c r="V42" s="172"/>
    </row>
    <row r="43" spans="1:22" s="165" customFormat="1" ht="42">
      <c r="A43" s="156" t="s">
        <v>177</v>
      </c>
      <c r="E43" s="172"/>
      <c r="F43" s="172"/>
      <c r="G43" s="172"/>
      <c r="H43" s="172"/>
      <c r="I43" s="172"/>
      <c r="J43" s="172"/>
      <c r="K43" s="172"/>
      <c r="L43" s="172"/>
      <c r="M43" s="172"/>
      <c r="N43" s="172"/>
      <c r="O43" s="172"/>
      <c r="P43" s="172"/>
      <c r="Q43" s="172"/>
      <c r="R43" s="172"/>
      <c r="S43" s="172"/>
      <c r="T43" s="172"/>
      <c r="U43" s="172"/>
      <c r="V43" s="172"/>
    </row>
    <row r="44" spans="1:22" s="165" customFormat="1" ht="31.5">
      <c r="A44" s="156" t="s">
        <v>178</v>
      </c>
      <c r="H44" s="118"/>
    </row>
    <row r="45" spans="1:22" s="165" customFormat="1" ht="42">
      <c r="A45" s="117" t="s">
        <v>179</v>
      </c>
      <c r="H45" s="118"/>
    </row>
    <row r="46" spans="1:22" s="165" customFormat="1" ht="21">
      <c r="A46" s="117" t="s">
        <v>180</v>
      </c>
      <c r="H46" s="118"/>
    </row>
    <row r="47" spans="1:22" s="165" customFormat="1" ht="12">
      <c r="A47" s="174"/>
      <c r="H47" s="118"/>
    </row>
    <row r="48" spans="1:22" s="165" customFormat="1" ht="21">
      <c r="A48" s="80" t="s">
        <v>181</v>
      </c>
      <c r="H48" s="118"/>
    </row>
    <row r="49" spans="1:8" s="165" customFormat="1" ht="31.5">
      <c r="A49" s="77" t="s">
        <v>60</v>
      </c>
      <c r="H49" s="118"/>
    </row>
    <row r="50" spans="1:8" s="165" customFormat="1" ht="21">
      <c r="A50" s="80" t="s">
        <v>61</v>
      </c>
      <c r="H50" s="118"/>
    </row>
    <row r="51" spans="1:8" s="165" customFormat="1" ht="42.75">
      <c r="A51" s="79" t="s">
        <v>106</v>
      </c>
      <c r="H51" s="118"/>
    </row>
    <row r="52" spans="1:8" s="165" customFormat="1" ht="21">
      <c r="A52" s="80" t="s">
        <v>63</v>
      </c>
      <c r="H52" s="118"/>
    </row>
    <row r="53" spans="1:8" s="165" customFormat="1" ht="12">
      <c r="A53" s="175"/>
      <c r="H53" s="118"/>
    </row>
    <row r="54" spans="1:8" s="165" customFormat="1" ht="12">
      <c r="A54" s="82" t="s">
        <v>18</v>
      </c>
      <c r="H54" s="118"/>
    </row>
    <row r="55" spans="1:8" s="165" customFormat="1" ht="24">
      <c r="A55" s="25" t="s">
        <v>64</v>
      </c>
      <c r="H55" s="118"/>
    </row>
    <row r="56" spans="1:8" s="165" customFormat="1" ht="24">
      <c r="A56" s="25" t="s">
        <v>65</v>
      </c>
      <c r="H56" s="118"/>
    </row>
  </sheetData>
  <mergeCells count="1">
    <mergeCell ref="A21:AZ21"/>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B74"/>
  <sheetViews>
    <sheetView topLeftCell="A28" workbookViewId="0">
      <selection activeCell="A41" sqref="A41"/>
    </sheetView>
  </sheetViews>
  <sheetFormatPr defaultColWidth="8.7109375" defaultRowHeight="15"/>
  <cols>
    <col min="1" max="1" width="87.42578125" style="61" customWidth="1"/>
    <col min="2" max="16384" width="8.7109375" style="61"/>
  </cols>
  <sheetData>
    <row r="1" spans="1:28">
      <c r="A1" s="3" t="s">
        <v>0</v>
      </c>
    </row>
    <row r="3" spans="1:28">
      <c r="A3" s="158" t="s">
        <v>182</v>
      </c>
    </row>
    <row r="4" spans="1:28">
      <c r="A4" s="159" t="s">
        <v>2</v>
      </c>
    </row>
    <row r="5" spans="1:28">
      <c r="B5" s="108">
        <v>44742</v>
      </c>
      <c r="C5" s="108">
        <v>44743</v>
      </c>
      <c r="D5" s="108">
        <v>44753</v>
      </c>
      <c r="E5" s="108">
        <v>44757</v>
      </c>
      <c r="F5" s="108">
        <v>44760</v>
      </c>
      <c r="G5" s="108">
        <v>44764</v>
      </c>
      <c r="H5" s="108">
        <v>44767</v>
      </c>
      <c r="I5" s="108">
        <v>44771</v>
      </c>
      <c r="J5" s="108">
        <v>44774</v>
      </c>
      <c r="K5" s="108">
        <v>44778</v>
      </c>
      <c r="L5" s="108">
        <v>44781</v>
      </c>
      <c r="M5" s="108">
        <v>44785</v>
      </c>
      <c r="N5" s="108">
        <v>44788</v>
      </c>
      <c r="O5" s="108">
        <v>44792</v>
      </c>
      <c r="P5" s="108">
        <v>44795</v>
      </c>
      <c r="Q5" s="108">
        <v>44799</v>
      </c>
      <c r="R5" s="108">
        <v>44802</v>
      </c>
      <c r="S5" s="108">
        <v>44805</v>
      </c>
      <c r="T5" s="108">
        <v>44806</v>
      </c>
      <c r="U5" s="108">
        <v>44809</v>
      </c>
      <c r="V5" s="108">
        <v>44813</v>
      </c>
      <c r="W5" s="108">
        <v>44816</v>
      </c>
      <c r="X5" s="108">
        <v>44820</v>
      </c>
      <c r="Y5" s="108">
        <v>44823</v>
      </c>
      <c r="Z5" s="108">
        <v>44827</v>
      </c>
      <c r="AA5" s="108">
        <v>44831</v>
      </c>
      <c r="AB5" s="108">
        <v>44834</v>
      </c>
    </row>
    <row r="6" spans="1:28" ht="25.5" customHeight="1">
      <c r="A6" s="7" t="s">
        <v>3</v>
      </c>
      <c r="B6" s="108">
        <v>44742</v>
      </c>
      <c r="C6" s="108">
        <v>44752</v>
      </c>
      <c r="D6" s="108">
        <v>44756</v>
      </c>
      <c r="E6" s="108">
        <v>44759</v>
      </c>
      <c r="F6" s="108">
        <v>44763</v>
      </c>
      <c r="G6" s="108">
        <v>44766</v>
      </c>
      <c r="H6" s="108">
        <v>44770</v>
      </c>
      <c r="I6" s="108">
        <v>44773</v>
      </c>
      <c r="J6" s="108">
        <v>44777</v>
      </c>
      <c r="K6" s="108">
        <v>44780</v>
      </c>
      <c r="L6" s="108">
        <v>44784</v>
      </c>
      <c r="M6" s="108">
        <v>44787</v>
      </c>
      <c r="N6" s="108">
        <v>44791</v>
      </c>
      <c r="O6" s="108">
        <v>44794</v>
      </c>
      <c r="P6" s="108">
        <v>44798</v>
      </c>
      <c r="Q6" s="108">
        <v>44801</v>
      </c>
      <c r="R6" s="108">
        <v>44804</v>
      </c>
      <c r="S6" s="108">
        <v>44805</v>
      </c>
      <c r="T6" s="108">
        <v>44808</v>
      </c>
      <c r="U6" s="108">
        <v>44812</v>
      </c>
      <c r="V6" s="108">
        <v>44815</v>
      </c>
      <c r="W6" s="108">
        <v>44819</v>
      </c>
      <c r="X6" s="108">
        <v>44822</v>
      </c>
      <c r="Y6" s="108">
        <v>44826</v>
      </c>
      <c r="Z6" s="108">
        <v>44830</v>
      </c>
      <c r="AA6" s="108">
        <v>44833</v>
      </c>
      <c r="AB6" s="108">
        <v>44834</v>
      </c>
    </row>
    <row r="7" spans="1:28">
      <c r="A7" s="64" t="s">
        <v>4</v>
      </c>
    </row>
    <row r="8" spans="1:28">
      <c r="A8" s="64">
        <v>1</v>
      </c>
      <c r="B8" s="109">
        <v>4930</v>
      </c>
      <c r="C8" s="109">
        <v>8033</v>
      </c>
      <c r="D8" s="109">
        <v>5695</v>
      </c>
      <c r="E8" s="109">
        <v>5695</v>
      </c>
      <c r="F8" s="109">
        <v>5695</v>
      </c>
      <c r="G8" s="109">
        <v>5695</v>
      </c>
      <c r="H8" s="109">
        <v>5695</v>
      </c>
      <c r="I8" s="109">
        <v>5695</v>
      </c>
      <c r="J8" s="109">
        <v>5695</v>
      </c>
      <c r="K8" s="109">
        <v>5695</v>
      </c>
      <c r="L8" s="109">
        <v>5695</v>
      </c>
      <c r="M8" s="109">
        <v>5695</v>
      </c>
      <c r="N8" s="109">
        <v>5695</v>
      </c>
      <c r="O8" s="109">
        <v>5695</v>
      </c>
      <c r="P8" s="109">
        <v>5695</v>
      </c>
      <c r="Q8" s="109">
        <v>5695</v>
      </c>
      <c r="R8" s="109">
        <v>5695</v>
      </c>
      <c r="S8" s="109">
        <v>3315</v>
      </c>
      <c r="T8" s="109">
        <v>3315</v>
      </c>
      <c r="U8" s="109">
        <v>3315</v>
      </c>
      <c r="V8" s="109">
        <v>3315</v>
      </c>
      <c r="W8" s="109">
        <v>3315</v>
      </c>
      <c r="X8" s="109">
        <v>3315</v>
      </c>
      <c r="Y8" s="109">
        <v>3315</v>
      </c>
      <c r="Z8" s="109">
        <v>3315</v>
      </c>
      <c r="AA8" s="109">
        <v>3315</v>
      </c>
      <c r="AB8" s="109">
        <v>3315</v>
      </c>
    </row>
    <row r="9" spans="1:28">
      <c r="A9" s="64">
        <v>2</v>
      </c>
      <c r="B9" s="109">
        <v>5695</v>
      </c>
      <c r="C9" s="109">
        <v>8798</v>
      </c>
      <c r="D9" s="109">
        <v>6460</v>
      </c>
      <c r="E9" s="109">
        <v>6460</v>
      </c>
      <c r="F9" s="109">
        <v>6460</v>
      </c>
      <c r="G9" s="109">
        <v>6460</v>
      </c>
      <c r="H9" s="109">
        <v>6460</v>
      </c>
      <c r="I9" s="109">
        <v>6460</v>
      </c>
      <c r="J9" s="109">
        <v>6460</v>
      </c>
      <c r="K9" s="109">
        <v>6460</v>
      </c>
      <c r="L9" s="109">
        <v>6460</v>
      </c>
      <c r="M9" s="109">
        <v>6460</v>
      </c>
      <c r="N9" s="109">
        <v>6460</v>
      </c>
      <c r="O9" s="109">
        <v>6460</v>
      </c>
      <c r="P9" s="109">
        <v>6460</v>
      </c>
      <c r="Q9" s="109">
        <v>6460</v>
      </c>
      <c r="R9" s="109">
        <v>6460</v>
      </c>
      <c r="S9" s="109">
        <v>4080</v>
      </c>
      <c r="T9" s="109">
        <v>4080</v>
      </c>
      <c r="U9" s="109">
        <v>4080</v>
      </c>
      <c r="V9" s="109">
        <v>4080</v>
      </c>
      <c r="W9" s="109">
        <v>4080</v>
      </c>
      <c r="X9" s="109">
        <v>4080</v>
      </c>
      <c r="Y9" s="109">
        <v>4080</v>
      </c>
      <c r="Z9" s="109">
        <v>4080</v>
      </c>
      <c r="AA9" s="109">
        <v>4080</v>
      </c>
      <c r="AB9" s="109">
        <v>4080</v>
      </c>
    </row>
    <row r="10" spans="1:28" ht="18.75" customHeight="1">
      <c r="A10" s="64" t="s">
        <v>5</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row>
    <row r="11" spans="1:28">
      <c r="A11" s="64">
        <v>1</v>
      </c>
      <c r="B11" s="109">
        <v>5525</v>
      </c>
      <c r="C11" s="109">
        <v>8628</v>
      </c>
      <c r="D11" s="109">
        <v>6290</v>
      </c>
      <c r="E11" s="109">
        <v>6290</v>
      </c>
      <c r="F11" s="109">
        <v>6290</v>
      </c>
      <c r="G11" s="109">
        <v>6290</v>
      </c>
      <c r="H11" s="109">
        <v>6290</v>
      </c>
      <c r="I11" s="109">
        <v>6290</v>
      </c>
      <c r="J11" s="109">
        <v>6290</v>
      </c>
      <c r="K11" s="109">
        <v>6290</v>
      </c>
      <c r="L11" s="109">
        <v>6290</v>
      </c>
      <c r="M11" s="109">
        <v>6290</v>
      </c>
      <c r="N11" s="109">
        <v>6290</v>
      </c>
      <c r="O11" s="109">
        <v>6290</v>
      </c>
      <c r="P11" s="109">
        <v>6290</v>
      </c>
      <c r="Q11" s="109">
        <v>6290</v>
      </c>
      <c r="R11" s="109">
        <v>6290</v>
      </c>
      <c r="S11" s="109">
        <v>3910</v>
      </c>
      <c r="T11" s="109">
        <v>3910</v>
      </c>
      <c r="U11" s="109">
        <v>3910</v>
      </c>
      <c r="V11" s="109">
        <v>3910</v>
      </c>
      <c r="W11" s="109">
        <v>3910</v>
      </c>
      <c r="X11" s="109">
        <v>3910</v>
      </c>
      <c r="Y11" s="109">
        <v>3910</v>
      </c>
      <c r="Z11" s="109">
        <v>3910</v>
      </c>
      <c r="AA11" s="109">
        <v>3910</v>
      </c>
      <c r="AB11" s="109">
        <v>3910</v>
      </c>
    </row>
    <row r="12" spans="1:28">
      <c r="A12" s="64">
        <v>2</v>
      </c>
      <c r="B12" s="109">
        <v>6290</v>
      </c>
      <c r="C12" s="109">
        <v>9393</v>
      </c>
      <c r="D12" s="109">
        <v>7055</v>
      </c>
      <c r="E12" s="109">
        <v>7055</v>
      </c>
      <c r="F12" s="109">
        <v>7055</v>
      </c>
      <c r="G12" s="109">
        <v>7055</v>
      </c>
      <c r="H12" s="109">
        <v>7055</v>
      </c>
      <c r="I12" s="109">
        <v>7055</v>
      </c>
      <c r="J12" s="109">
        <v>7055</v>
      </c>
      <c r="K12" s="109">
        <v>7055</v>
      </c>
      <c r="L12" s="109">
        <v>7055</v>
      </c>
      <c r="M12" s="109">
        <v>7055</v>
      </c>
      <c r="N12" s="109">
        <v>7055</v>
      </c>
      <c r="O12" s="109">
        <v>7055</v>
      </c>
      <c r="P12" s="109">
        <v>7055</v>
      </c>
      <c r="Q12" s="109">
        <v>7055</v>
      </c>
      <c r="R12" s="109">
        <v>7055</v>
      </c>
      <c r="S12" s="109">
        <v>4675</v>
      </c>
      <c r="T12" s="109">
        <v>4675</v>
      </c>
      <c r="U12" s="109">
        <v>4675</v>
      </c>
      <c r="V12" s="109">
        <v>4675</v>
      </c>
      <c r="W12" s="109">
        <v>4675</v>
      </c>
      <c r="X12" s="109">
        <v>4675</v>
      </c>
      <c r="Y12" s="109">
        <v>4675</v>
      </c>
      <c r="Z12" s="109">
        <v>4675</v>
      </c>
      <c r="AA12" s="109">
        <v>4675</v>
      </c>
      <c r="AB12" s="109">
        <v>4675</v>
      </c>
    </row>
    <row r="13" spans="1:28">
      <c r="A13" s="64" t="s">
        <v>7</v>
      </c>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row>
    <row r="14" spans="1:28">
      <c r="A14" s="64">
        <v>1</v>
      </c>
      <c r="B14" s="109">
        <v>6290</v>
      </c>
      <c r="C14" s="109">
        <v>9393</v>
      </c>
      <c r="D14" s="109">
        <v>7055</v>
      </c>
      <c r="E14" s="109">
        <v>7055</v>
      </c>
      <c r="F14" s="109">
        <v>7055</v>
      </c>
      <c r="G14" s="109">
        <v>7055</v>
      </c>
      <c r="H14" s="109">
        <v>7055</v>
      </c>
      <c r="I14" s="109">
        <v>7055</v>
      </c>
      <c r="J14" s="109">
        <v>7055</v>
      </c>
      <c r="K14" s="109">
        <v>7055</v>
      </c>
      <c r="L14" s="109">
        <v>7055</v>
      </c>
      <c r="M14" s="109">
        <v>7055</v>
      </c>
      <c r="N14" s="109">
        <v>7055</v>
      </c>
      <c r="O14" s="109">
        <v>7055</v>
      </c>
      <c r="P14" s="109">
        <v>7055</v>
      </c>
      <c r="Q14" s="109">
        <v>7055</v>
      </c>
      <c r="R14" s="109">
        <v>7055</v>
      </c>
      <c r="S14" s="109">
        <v>4675</v>
      </c>
      <c r="T14" s="109">
        <v>4675</v>
      </c>
      <c r="U14" s="109">
        <v>4675</v>
      </c>
      <c r="V14" s="109">
        <v>4675</v>
      </c>
      <c r="W14" s="109">
        <v>4675</v>
      </c>
      <c r="X14" s="109">
        <v>4675</v>
      </c>
      <c r="Y14" s="109">
        <v>4675</v>
      </c>
      <c r="Z14" s="109">
        <v>4675</v>
      </c>
      <c r="AA14" s="109">
        <v>4675</v>
      </c>
      <c r="AB14" s="109">
        <v>4675</v>
      </c>
    </row>
    <row r="15" spans="1:28">
      <c r="A15" s="64">
        <v>2</v>
      </c>
      <c r="B15" s="109">
        <v>7055</v>
      </c>
      <c r="C15" s="109">
        <v>10158</v>
      </c>
      <c r="D15" s="109">
        <v>7820</v>
      </c>
      <c r="E15" s="109">
        <v>7820</v>
      </c>
      <c r="F15" s="109">
        <v>7820</v>
      </c>
      <c r="G15" s="109">
        <v>7820</v>
      </c>
      <c r="H15" s="109">
        <v>7820</v>
      </c>
      <c r="I15" s="109">
        <v>7820</v>
      </c>
      <c r="J15" s="109">
        <v>7820</v>
      </c>
      <c r="K15" s="109">
        <v>7820</v>
      </c>
      <c r="L15" s="109">
        <v>7820</v>
      </c>
      <c r="M15" s="109">
        <v>7820</v>
      </c>
      <c r="N15" s="109">
        <v>7820</v>
      </c>
      <c r="O15" s="109">
        <v>7820</v>
      </c>
      <c r="P15" s="109">
        <v>7820</v>
      </c>
      <c r="Q15" s="109">
        <v>7820</v>
      </c>
      <c r="R15" s="109">
        <v>7820</v>
      </c>
      <c r="S15" s="109">
        <v>5440</v>
      </c>
      <c r="T15" s="109">
        <v>5440</v>
      </c>
      <c r="U15" s="109">
        <v>5440</v>
      </c>
      <c r="V15" s="109">
        <v>5440</v>
      </c>
      <c r="W15" s="109">
        <v>5440</v>
      </c>
      <c r="X15" s="109">
        <v>5440</v>
      </c>
      <c r="Y15" s="109">
        <v>5440</v>
      </c>
      <c r="Z15" s="109">
        <v>5440</v>
      </c>
      <c r="AA15" s="109">
        <v>5440</v>
      </c>
      <c r="AB15" s="109">
        <v>5440</v>
      </c>
    </row>
    <row r="16" spans="1:28">
      <c r="A16" s="14" t="s">
        <v>66</v>
      </c>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row>
    <row r="17" spans="1:28">
      <c r="A17" s="64">
        <v>1</v>
      </c>
      <c r="B17" s="109">
        <v>7905</v>
      </c>
      <c r="C17" s="109">
        <v>11008</v>
      </c>
      <c r="D17" s="109">
        <v>8670</v>
      </c>
      <c r="E17" s="109">
        <v>8670</v>
      </c>
      <c r="F17" s="109">
        <v>8670</v>
      </c>
      <c r="G17" s="109">
        <v>8670</v>
      </c>
      <c r="H17" s="109">
        <v>8670</v>
      </c>
      <c r="I17" s="109">
        <v>8670</v>
      </c>
      <c r="J17" s="109">
        <v>8670</v>
      </c>
      <c r="K17" s="109">
        <v>8670</v>
      </c>
      <c r="L17" s="109">
        <v>8670</v>
      </c>
      <c r="M17" s="109">
        <v>8670</v>
      </c>
      <c r="N17" s="109">
        <v>8670</v>
      </c>
      <c r="O17" s="109">
        <v>8670</v>
      </c>
      <c r="P17" s="109">
        <v>8670</v>
      </c>
      <c r="Q17" s="109">
        <v>8670</v>
      </c>
      <c r="R17" s="109">
        <v>8670</v>
      </c>
      <c r="S17" s="109">
        <v>6290</v>
      </c>
      <c r="T17" s="109">
        <v>6290</v>
      </c>
      <c r="U17" s="109">
        <v>6290</v>
      </c>
      <c r="V17" s="109">
        <v>6290</v>
      </c>
      <c r="W17" s="109">
        <v>6290</v>
      </c>
      <c r="X17" s="109">
        <v>6290</v>
      </c>
      <c r="Y17" s="109">
        <v>6290</v>
      </c>
      <c r="Z17" s="109">
        <v>6290</v>
      </c>
      <c r="AA17" s="109">
        <v>6290</v>
      </c>
      <c r="AB17" s="109">
        <v>6290</v>
      </c>
    </row>
    <row r="18" spans="1:28">
      <c r="A18" s="64">
        <v>2</v>
      </c>
      <c r="B18" s="109">
        <v>8670</v>
      </c>
      <c r="C18" s="109">
        <v>11773</v>
      </c>
      <c r="D18" s="109">
        <v>9435</v>
      </c>
      <c r="E18" s="109">
        <v>9435</v>
      </c>
      <c r="F18" s="109">
        <v>9435</v>
      </c>
      <c r="G18" s="109">
        <v>9435</v>
      </c>
      <c r="H18" s="109">
        <v>9435</v>
      </c>
      <c r="I18" s="109">
        <v>9435</v>
      </c>
      <c r="J18" s="109">
        <v>9435</v>
      </c>
      <c r="K18" s="109">
        <v>9435</v>
      </c>
      <c r="L18" s="109">
        <v>9435</v>
      </c>
      <c r="M18" s="109">
        <v>9435</v>
      </c>
      <c r="N18" s="109">
        <v>9435</v>
      </c>
      <c r="O18" s="109">
        <v>9435</v>
      </c>
      <c r="P18" s="109">
        <v>9435</v>
      </c>
      <c r="Q18" s="109">
        <v>9435</v>
      </c>
      <c r="R18" s="109">
        <v>9435</v>
      </c>
      <c r="S18" s="109">
        <v>7055</v>
      </c>
      <c r="T18" s="109">
        <v>7055</v>
      </c>
      <c r="U18" s="109">
        <v>7055</v>
      </c>
      <c r="V18" s="109">
        <v>7055</v>
      </c>
      <c r="W18" s="109">
        <v>7055</v>
      </c>
      <c r="X18" s="109">
        <v>7055</v>
      </c>
      <c r="Y18" s="109">
        <v>7055</v>
      </c>
      <c r="Z18" s="109">
        <v>7055</v>
      </c>
      <c r="AA18" s="109">
        <v>7055</v>
      </c>
      <c r="AB18" s="109">
        <v>7055</v>
      </c>
    </row>
    <row r="19" spans="1:28">
      <c r="A19" s="66" t="s">
        <v>9</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row>
    <row r="20" spans="1:28">
      <c r="A20" s="67" t="s">
        <v>10</v>
      </c>
      <c r="B20" s="109">
        <v>47430</v>
      </c>
      <c r="C20" s="109">
        <v>50533</v>
      </c>
      <c r="D20" s="109">
        <v>48195</v>
      </c>
      <c r="E20" s="109">
        <v>48195</v>
      </c>
      <c r="F20" s="109">
        <v>48195</v>
      </c>
      <c r="G20" s="109">
        <v>48195</v>
      </c>
      <c r="H20" s="109">
        <v>48195</v>
      </c>
      <c r="I20" s="109">
        <v>48195</v>
      </c>
      <c r="J20" s="109">
        <v>48195</v>
      </c>
      <c r="K20" s="109">
        <v>48195</v>
      </c>
      <c r="L20" s="109">
        <v>48195</v>
      </c>
      <c r="M20" s="109">
        <v>48195</v>
      </c>
      <c r="N20" s="109">
        <v>48195</v>
      </c>
      <c r="O20" s="109">
        <v>48195</v>
      </c>
      <c r="P20" s="109">
        <v>48195</v>
      </c>
      <c r="Q20" s="109">
        <v>48195</v>
      </c>
      <c r="R20" s="109">
        <v>48195</v>
      </c>
      <c r="S20" s="109">
        <v>45815</v>
      </c>
      <c r="T20" s="109">
        <v>45815</v>
      </c>
      <c r="U20" s="109">
        <v>45815</v>
      </c>
      <c r="V20" s="109">
        <v>45815</v>
      </c>
      <c r="W20" s="109">
        <v>45815</v>
      </c>
      <c r="X20" s="109">
        <v>45815</v>
      </c>
      <c r="Y20" s="109">
        <v>45815</v>
      </c>
      <c r="Z20" s="109">
        <v>45815</v>
      </c>
      <c r="AA20" s="109">
        <v>45815</v>
      </c>
      <c r="AB20" s="109">
        <v>45815</v>
      </c>
    </row>
    <row r="21" spans="1:28">
      <c r="A21" s="68"/>
    </row>
    <row r="22" spans="1:28">
      <c r="A22" s="242" t="s">
        <v>41</v>
      </c>
    </row>
    <row r="23" spans="1:28">
      <c r="A23" s="243"/>
    </row>
    <row r="24" spans="1:28" s="83" customFormat="1" ht="34.5" customHeight="1">
      <c r="A24" s="7" t="s">
        <v>3</v>
      </c>
      <c r="B24" s="104">
        <f t="shared" ref="B24:AB24" si="0">B5</f>
        <v>44742</v>
      </c>
      <c r="C24" s="104">
        <f t="shared" si="0"/>
        <v>44743</v>
      </c>
      <c r="D24" s="104">
        <f t="shared" si="0"/>
        <v>44753</v>
      </c>
      <c r="E24" s="104">
        <f t="shared" si="0"/>
        <v>44757</v>
      </c>
      <c r="F24" s="104">
        <f t="shared" si="0"/>
        <v>44760</v>
      </c>
      <c r="G24" s="104">
        <f t="shared" si="0"/>
        <v>44764</v>
      </c>
      <c r="H24" s="104">
        <f t="shared" si="0"/>
        <v>44767</v>
      </c>
      <c r="I24" s="104">
        <f t="shared" si="0"/>
        <v>44771</v>
      </c>
      <c r="J24" s="104">
        <f t="shared" si="0"/>
        <v>44774</v>
      </c>
      <c r="K24" s="104">
        <f t="shared" si="0"/>
        <v>44778</v>
      </c>
      <c r="L24" s="104">
        <f t="shared" si="0"/>
        <v>44781</v>
      </c>
      <c r="M24" s="104">
        <f t="shared" si="0"/>
        <v>44785</v>
      </c>
      <c r="N24" s="104">
        <f t="shared" si="0"/>
        <v>44788</v>
      </c>
      <c r="O24" s="104">
        <f t="shared" si="0"/>
        <v>44792</v>
      </c>
      <c r="P24" s="104">
        <f t="shared" si="0"/>
        <v>44795</v>
      </c>
      <c r="Q24" s="104">
        <f t="shared" si="0"/>
        <v>44799</v>
      </c>
      <c r="R24" s="104">
        <f t="shared" si="0"/>
        <v>44802</v>
      </c>
      <c r="S24" s="104">
        <f t="shared" si="0"/>
        <v>44805</v>
      </c>
      <c r="T24" s="104">
        <f t="shared" si="0"/>
        <v>44806</v>
      </c>
      <c r="U24" s="104">
        <f t="shared" si="0"/>
        <v>44809</v>
      </c>
      <c r="V24" s="104">
        <f t="shared" si="0"/>
        <v>44813</v>
      </c>
      <c r="W24" s="104">
        <f t="shared" si="0"/>
        <v>44816</v>
      </c>
      <c r="X24" s="104">
        <f t="shared" si="0"/>
        <v>44820</v>
      </c>
      <c r="Y24" s="104">
        <f t="shared" si="0"/>
        <v>44823</v>
      </c>
      <c r="Z24" s="104">
        <f t="shared" si="0"/>
        <v>44827</v>
      </c>
      <c r="AA24" s="104">
        <f t="shared" si="0"/>
        <v>44831</v>
      </c>
      <c r="AB24" s="104">
        <f t="shared" si="0"/>
        <v>44834</v>
      </c>
    </row>
    <row r="25" spans="1:28" s="83" customFormat="1" ht="34.5" customHeight="1">
      <c r="A25" s="7"/>
      <c r="B25" s="104">
        <f t="shared" ref="B25:AB25" si="1">B6</f>
        <v>44742</v>
      </c>
      <c r="C25" s="104">
        <f t="shared" si="1"/>
        <v>44752</v>
      </c>
      <c r="D25" s="104">
        <f t="shared" si="1"/>
        <v>44756</v>
      </c>
      <c r="E25" s="104">
        <f t="shared" si="1"/>
        <v>44759</v>
      </c>
      <c r="F25" s="104">
        <f t="shared" si="1"/>
        <v>44763</v>
      </c>
      <c r="G25" s="104">
        <f t="shared" si="1"/>
        <v>44766</v>
      </c>
      <c r="H25" s="104">
        <f t="shared" si="1"/>
        <v>44770</v>
      </c>
      <c r="I25" s="104">
        <f t="shared" si="1"/>
        <v>44773</v>
      </c>
      <c r="J25" s="104">
        <f t="shared" si="1"/>
        <v>44777</v>
      </c>
      <c r="K25" s="104">
        <f t="shared" si="1"/>
        <v>44780</v>
      </c>
      <c r="L25" s="104">
        <f t="shared" si="1"/>
        <v>44784</v>
      </c>
      <c r="M25" s="104">
        <f t="shared" si="1"/>
        <v>44787</v>
      </c>
      <c r="N25" s="104">
        <f t="shared" si="1"/>
        <v>44791</v>
      </c>
      <c r="O25" s="104">
        <f t="shared" si="1"/>
        <v>44794</v>
      </c>
      <c r="P25" s="104">
        <f t="shared" si="1"/>
        <v>44798</v>
      </c>
      <c r="Q25" s="104">
        <f t="shared" si="1"/>
        <v>44801</v>
      </c>
      <c r="R25" s="104">
        <f t="shared" si="1"/>
        <v>44804</v>
      </c>
      <c r="S25" s="104">
        <f t="shared" si="1"/>
        <v>44805</v>
      </c>
      <c r="T25" s="104">
        <f t="shared" si="1"/>
        <v>44808</v>
      </c>
      <c r="U25" s="104">
        <f t="shared" si="1"/>
        <v>44812</v>
      </c>
      <c r="V25" s="104">
        <f t="shared" si="1"/>
        <v>44815</v>
      </c>
      <c r="W25" s="104">
        <f t="shared" si="1"/>
        <v>44819</v>
      </c>
      <c r="X25" s="104">
        <f t="shared" si="1"/>
        <v>44822</v>
      </c>
      <c r="Y25" s="104">
        <f t="shared" si="1"/>
        <v>44826</v>
      </c>
      <c r="Z25" s="104">
        <f t="shared" si="1"/>
        <v>44830</v>
      </c>
      <c r="AA25" s="104">
        <f t="shared" si="1"/>
        <v>44833</v>
      </c>
      <c r="AB25" s="104">
        <f t="shared" si="1"/>
        <v>44834</v>
      </c>
    </row>
    <row r="26" spans="1:28">
      <c r="A26" s="64" t="s">
        <v>4</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row>
    <row r="27" spans="1:28">
      <c r="A27" s="64">
        <v>1</v>
      </c>
      <c r="B27" s="109">
        <f t="shared" ref="B27:AB27" si="2">ROUND(B8*0.87,)+25</f>
        <v>4314</v>
      </c>
      <c r="C27" s="109">
        <f t="shared" si="2"/>
        <v>7014</v>
      </c>
      <c r="D27" s="109">
        <f t="shared" si="2"/>
        <v>4980</v>
      </c>
      <c r="E27" s="109">
        <f t="shared" si="2"/>
        <v>4980</v>
      </c>
      <c r="F27" s="109">
        <f t="shared" si="2"/>
        <v>4980</v>
      </c>
      <c r="G27" s="109">
        <f t="shared" si="2"/>
        <v>4980</v>
      </c>
      <c r="H27" s="109">
        <f t="shared" si="2"/>
        <v>4980</v>
      </c>
      <c r="I27" s="109">
        <f t="shared" si="2"/>
        <v>4980</v>
      </c>
      <c r="J27" s="109">
        <f t="shared" si="2"/>
        <v>4980</v>
      </c>
      <c r="K27" s="109">
        <f t="shared" si="2"/>
        <v>4980</v>
      </c>
      <c r="L27" s="109">
        <f t="shared" si="2"/>
        <v>4980</v>
      </c>
      <c r="M27" s="109">
        <f t="shared" si="2"/>
        <v>4980</v>
      </c>
      <c r="N27" s="109">
        <f t="shared" si="2"/>
        <v>4980</v>
      </c>
      <c r="O27" s="109">
        <f t="shared" si="2"/>
        <v>4980</v>
      </c>
      <c r="P27" s="109">
        <f t="shared" si="2"/>
        <v>4980</v>
      </c>
      <c r="Q27" s="109">
        <f t="shared" si="2"/>
        <v>4980</v>
      </c>
      <c r="R27" s="109">
        <f t="shared" si="2"/>
        <v>4980</v>
      </c>
      <c r="S27" s="109">
        <f t="shared" si="2"/>
        <v>2909</v>
      </c>
      <c r="T27" s="109">
        <f t="shared" si="2"/>
        <v>2909</v>
      </c>
      <c r="U27" s="109">
        <f t="shared" si="2"/>
        <v>2909</v>
      </c>
      <c r="V27" s="109">
        <f t="shared" si="2"/>
        <v>2909</v>
      </c>
      <c r="W27" s="109">
        <f t="shared" si="2"/>
        <v>2909</v>
      </c>
      <c r="X27" s="109">
        <f t="shared" si="2"/>
        <v>2909</v>
      </c>
      <c r="Y27" s="109">
        <f t="shared" si="2"/>
        <v>2909</v>
      </c>
      <c r="Z27" s="109">
        <f t="shared" si="2"/>
        <v>2909</v>
      </c>
      <c r="AA27" s="109">
        <f t="shared" si="2"/>
        <v>2909</v>
      </c>
      <c r="AB27" s="109">
        <f t="shared" si="2"/>
        <v>2909</v>
      </c>
    </row>
    <row r="28" spans="1:28">
      <c r="A28" s="64">
        <v>2</v>
      </c>
      <c r="B28" s="109">
        <f t="shared" ref="B28:AB28" si="3">ROUND(B9*0.87,)+25</f>
        <v>4980</v>
      </c>
      <c r="C28" s="109">
        <f t="shared" si="3"/>
        <v>7679</v>
      </c>
      <c r="D28" s="109">
        <f t="shared" si="3"/>
        <v>5645</v>
      </c>
      <c r="E28" s="109">
        <f t="shared" si="3"/>
        <v>5645</v>
      </c>
      <c r="F28" s="109">
        <f t="shared" si="3"/>
        <v>5645</v>
      </c>
      <c r="G28" s="109">
        <f t="shared" si="3"/>
        <v>5645</v>
      </c>
      <c r="H28" s="109">
        <f t="shared" si="3"/>
        <v>5645</v>
      </c>
      <c r="I28" s="109">
        <f t="shared" si="3"/>
        <v>5645</v>
      </c>
      <c r="J28" s="109">
        <f t="shared" si="3"/>
        <v>5645</v>
      </c>
      <c r="K28" s="109">
        <f t="shared" si="3"/>
        <v>5645</v>
      </c>
      <c r="L28" s="109">
        <f t="shared" si="3"/>
        <v>5645</v>
      </c>
      <c r="M28" s="109">
        <f t="shared" si="3"/>
        <v>5645</v>
      </c>
      <c r="N28" s="109">
        <f t="shared" si="3"/>
        <v>5645</v>
      </c>
      <c r="O28" s="109">
        <f t="shared" si="3"/>
        <v>5645</v>
      </c>
      <c r="P28" s="109">
        <f t="shared" si="3"/>
        <v>5645</v>
      </c>
      <c r="Q28" s="109">
        <f t="shared" si="3"/>
        <v>5645</v>
      </c>
      <c r="R28" s="109">
        <f t="shared" si="3"/>
        <v>5645</v>
      </c>
      <c r="S28" s="109">
        <f t="shared" si="3"/>
        <v>3575</v>
      </c>
      <c r="T28" s="109">
        <f t="shared" si="3"/>
        <v>3575</v>
      </c>
      <c r="U28" s="109">
        <f t="shared" si="3"/>
        <v>3575</v>
      </c>
      <c r="V28" s="109">
        <f t="shared" si="3"/>
        <v>3575</v>
      </c>
      <c r="W28" s="109">
        <f t="shared" si="3"/>
        <v>3575</v>
      </c>
      <c r="X28" s="109">
        <f t="shared" si="3"/>
        <v>3575</v>
      </c>
      <c r="Y28" s="109">
        <f t="shared" si="3"/>
        <v>3575</v>
      </c>
      <c r="Z28" s="109">
        <f t="shared" si="3"/>
        <v>3575</v>
      </c>
      <c r="AA28" s="109">
        <f t="shared" si="3"/>
        <v>3575</v>
      </c>
      <c r="AB28" s="109">
        <f t="shared" si="3"/>
        <v>3575</v>
      </c>
    </row>
    <row r="29" spans="1:28">
      <c r="A29" s="64" t="s">
        <v>5</v>
      </c>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row>
    <row r="30" spans="1:28">
      <c r="A30" s="64">
        <v>1</v>
      </c>
      <c r="B30" s="109">
        <f t="shared" ref="B30:AB30" si="4">ROUND(B11*0.87,)+25</f>
        <v>4832</v>
      </c>
      <c r="C30" s="109">
        <f t="shared" si="4"/>
        <v>7531</v>
      </c>
      <c r="D30" s="109">
        <f t="shared" si="4"/>
        <v>5497</v>
      </c>
      <c r="E30" s="109">
        <f t="shared" si="4"/>
        <v>5497</v>
      </c>
      <c r="F30" s="109">
        <f t="shared" si="4"/>
        <v>5497</v>
      </c>
      <c r="G30" s="109">
        <f t="shared" si="4"/>
        <v>5497</v>
      </c>
      <c r="H30" s="109">
        <f t="shared" si="4"/>
        <v>5497</v>
      </c>
      <c r="I30" s="109">
        <f t="shared" si="4"/>
        <v>5497</v>
      </c>
      <c r="J30" s="109">
        <f t="shared" si="4"/>
        <v>5497</v>
      </c>
      <c r="K30" s="109">
        <f t="shared" si="4"/>
        <v>5497</v>
      </c>
      <c r="L30" s="109">
        <f t="shared" si="4"/>
        <v>5497</v>
      </c>
      <c r="M30" s="109">
        <f t="shared" si="4"/>
        <v>5497</v>
      </c>
      <c r="N30" s="109">
        <f t="shared" si="4"/>
        <v>5497</v>
      </c>
      <c r="O30" s="109">
        <f t="shared" si="4"/>
        <v>5497</v>
      </c>
      <c r="P30" s="109">
        <f t="shared" si="4"/>
        <v>5497</v>
      </c>
      <c r="Q30" s="109">
        <f t="shared" si="4"/>
        <v>5497</v>
      </c>
      <c r="R30" s="109">
        <f t="shared" si="4"/>
        <v>5497</v>
      </c>
      <c r="S30" s="109">
        <f t="shared" si="4"/>
        <v>3427</v>
      </c>
      <c r="T30" s="109">
        <f t="shared" si="4"/>
        <v>3427</v>
      </c>
      <c r="U30" s="109">
        <f t="shared" si="4"/>
        <v>3427</v>
      </c>
      <c r="V30" s="109">
        <f t="shared" si="4"/>
        <v>3427</v>
      </c>
      <c r="W30" s="109">
        <f t="shared" si="4"/>
        <v>3427</v>
      </c>
      <c r="X30" s="109">
        <f t="shared" si="4"/>
        <v>3427</v>
      </c>
      <c r="Y30" s="109">
        <f t="shared" si="4"/>
        <v>3427</v>
      </c>
      <c r="Z30" s="109">
        <f t="shared" si="4"/>
        <v>3427</v>
      </c>
      <c r="AA30" s="109">
        <f t="shared" si="4"/>
        <v>3427</v>
      </c>
      <c r="AB30" s="109">
        <f t="shared" si="4"/>
        <v>3427</v>
      </c>
    </row>
    <row r="31" spans="1:28">
      <c r="A31" s="64">
        <v>2</v>
      </c>
      <c r="B31" s="109">
        <f t="shared" ref="B31:AB31" si="5">ROUND(B12*0.87,)+25</f>
        <v>5497</v>
      </c>
      <c r="C31" s="109">
        <f t="shared" si="5"/>
        <v>8197</v>
      </c>
      <c r="D31" s="109">
        <f t="shared" si="5"/>
        <v>6163</v>
      </c>
      <c r="E31" s="109">
        <f t="shared" si="5"/>
        <v>6163</v>
      </c>
      <c r="F31" s="109">
        <f t="shared" si="5"/>
        <v>6163</v>
      </c>
      <c r="G31" s="109">
        <f t="shared" si="5"/>
        <v>6163</v>
      </c>
      <c r="H31" s="109">
        <f t="shared" si="5"/>
        <v>6163</v>
      </c>
      <c r="I31" s="109">
        <f t="shared" si="5"/>
        <v>6163</v>
      </c>
      <c r="J31" s="109">
        <f t="shared" si="5"/>
        <v>6163</v>
      </c>
      <c r="K31" s="109">
        <f t="shared" si="5"/>
        <v>6163</v>
      </c>
      <c r="L31" s="109">
        <f t="shared" si="5"/>
        <v>6163</v>
      </c>
      <c r="M31" s="109">
        <f t="shared" si="5"/>
        <v>6163</v>
      </c>
      <c r="N31" s="109">
        <f t="shared" si="5"/>
        <v>6163</v>
      </c>
      <c r="O31" s="109">
        <f t="shared" si="5"/>
        <v>6163</v>
      </c>
      <c r="P31" s="109">
        <f t="shared" si="5"/>
        <v>6163</v>
      </c>
      <c r="Q31" s="109">
        <f t="shared" si="5"/>
        <v>6163</v>
      </c>
      <c r="R31" s="109">
        <f t="shared" si="5"/>
        <v>6163</v>
      </c>
      <c r="S31" s="109">
        <f t="shared" si="5"/>
        <v>4092</v>
      </c>
      <c r="T31" s="109">
        <f t="shared" si="5"/>
        <v>4092</v>
      </c>
      <c r="U31" s="109">
        <f t="shared" si="5"/>
        <v>4092</v>
      </c>
      <c r="V31" s="109">
        <f t="shared" si="5"/>
        <v>4092</v>
      </c>
      <c r="W31" s="109">
        <f t="shared" si="5"/>
        <v>4092</v>
      </c>
      <c r="X31" s="109">
        <f t="shared" si="5"/>
        <v>4092</v>
      </c>
      <c r="Y31" s="109">
        <f t="shared" si="5"/>
        <v>4092</v>
      </c>
      <c r="Z31" s="109">
        <f t="shared" si="5"/>
        <v>4092</v>
      </c>
      <c r="AA31" s="109">
        <f t="shared" si="5"/>
        <v>4092</v>
      </c>
      <c r="AB31" s="109">
        <f t="shared" si="5"/>
        <v>4092</v>
      </c>
    </row>
    <row r="32" spans="1:28">
      <c r="A32" s="64" t="s">
        <v>7</v>
      </c>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row>
    <row r="33" spans="1:28">
      <c r="A33" s="64">
        <v>1</v>
      </c>
      <c r="B33" s="109">
        <f t="shared" ref="B33:AB33" si="6">ROUND(B14*0.87,)+25</f>
        <v>5497</v>
      </c>
      <c r="C33" s="109">
        <f t="shared" si="6"/>
        <v>8197</v>
      </c>
      <c r="D33" s="109">
        <f t="shared" si="6"/>
        <v>6163</v>
      </c>
      <c r="E33" s="109">
        <f t="shared" si="6"/>
        <v>6163</v>
      </c>
      <c r="F33" s="109">
        <f t="shared" si="6"/>
        <v>6163</v>
      </c>
      <c r="G33" s="109">
        <f t="shared" si="6"/>
        <v>6163</v>
      </c>
      <c r="H33" s="109">
        <f t="shared" si="6"/>
        <v>6163</v>
      </c>
      <c r="I33" s="109">
        <f t="shared" si="6"/>
        <v>6163</v>
      </c>
      <c r="J33" s="109">
        <f t="shared" si="6"/>
        <v>6163</v>
      </c>
      <c r="K33" s="109">
        <f t="shared" si="6"/>
        <v>6163</v>
      </c>
      <c r="L33" s="109">
        <f t="shared" si="6"/>
        <v>6163</v>
      </c>
      <c r="M33" s="109">
        <f t="shared" si="6"/>
        <v>6163</v>
      </c>
      <c r="N33" s="109">
        <f t="shared" si="6"/>
        <v>6163</v>
      </c>
      <c r="O33" s="109">
        <f t="shared" si="6"/>
        <v>6163</v>
      </c>
      <c r="P33" s="109">
        <f t="shared" si="6"/>
        <v>6163</v>
      </c>
      <c r="Q33" s="109">
        <f t="shared" si="6"/>
        <v>6163</v>
      </c>
      <c r="R33" s="109">
        <f t="shared" si="6"/>
        <v>6163</v>
      </c>
      <c r="S33" s="109">
        <f t="shared" si="6"/>
        <v>4092</v>
      </c>
      <c r="T33" s="109">
        <f t="shared" si="6"/>
        <v>4092</v>
      </c>
      <c r="U33" s="109">
        <f t="shared" si="6"/>
        <v>4092</v>
      </c>
      <c r="V33" s="109">
        <f t="shared" si="6"/>
        <v>4092</v>
      </c>
      <c r="W33" s="109">
        <f t="shared" si="6"/>
        <v>4092</v>
      </c>
      <c r="X33" s="109">
        <f t="shared" si="6"/>
        <v>4092</v>
      </c>
      <c r="Y33" s="109">
        <f t="shared" si="6"/>
        <v>4092</v>
      </c>
      <c r="Z33" s="109">
        <f t="shared" si="6"/>
        <v>4092</v>
      </c>
      <c r="AA33" s="109">
        <f t="shared" si="6"/>
        <v>4092</v>
      </c>
      <c r="AB33" s="109">
        <f t="shared" si="6"/>
        <v>4092</v>
      </c>
    </row>
    <row r="34" spans="1:28">
      <c r="A34" s="64">
        <v>2</v>
      </c>
      <c r="B34" s="109">
        <f t="shared" ref="B34:AB34" si="7">ROUND(B15*0.87,)+25</f>
        <v>6163</v>
      </c>
      <c r="C34" s="109">
        <f t="shared" si="7"/>
        <v>8862</v>
      </c>
      <c r="D34" s="109">
        <f t="shared" si="7"/>
        <v>6828</v>
      </c>
      <c r="E34" s="109">
        <f t="shared" si="7"/>
        <v>6828</v>
      </c>
      <c r="F34" s="109">
        <f t="shared" si="7"/>
        <v>6828</v>
      </c>
      <c r="G34" s="109">
        <f t="shared" si="7"/>
        <v>6828</v>
      </c>
      <c r="H34" s="109">
        <f t="shared" si="7"/>
        <v>6828</v>
      </c>
      <c r="I34" s="109">
        <f t="shared" si="7"/>
        <v>6828</v>
      </c>
      <c r="J34" s="109">
        <f t="shared" si="7"/>
        <v>6828</v>
      </c>
      <c r="K34" s="109">
        <f t="shared" si="7"/>
        <v>6828</v>
      </c>
      <c r="L34" s="109">
        <f t="shared" si="7"/>
        <v>6828</v>
      </c>
      <c r="M34" s="109">
        <f t="shared" si="7"/>
        <v>6828</v>
      </c>
      <c r="N34" s="109">
        <f t="shared" si="7"/>
        <v>6828</v>
      </c>
      <c r="O34" s="109">
        <f t="shared" si="7"/>
        <v>6828</v>
      </c>
      <c r="P34" s="109">
        <f t="shared" si="7"/>
        <v>6828</v>
      </c>
      <c r="Q34" s="109">
        <f t="shared" si="7"/>
        <v>6828</v>
      </c>
      <c r="R34" s="109">
        <f t="shared" si="7"/>
        <v>6828</v>
      </c>
      <c r="S34" s="109">
        <f t="shared" si="7"/>
        <v>4758</v>
      </c>
      <c r="T34" s="109">
        <f t="shared" si="7"/>
        <v>4758</v>
      </c>
      <c r="U34" s="109">
        <f t="shared" si="7"/>
        <v>4758</v>
      </c>
      <c r="V34" s="109">
        <f t="shared" si="7"/>
        <v>4758</v>
      </c>
      <c r="W34" s="109">
        <f t="shared" si="7"/>
        <v>4758</v>
      </c>
      <c r="X34" s="109">
        <f t="shared" si="7"/>
        <v>4758</v>
      </c>
      <c r="Y34" s="109">
        <f t="shared" si="7"/>
        <v>4758</v>
      </c>
      <c r="Z34" s="109">
        <f t="shared" si="7"/>
        <v>4758</v>
      </c>
      <c r="AA34" s="109">
        <f t="shared" si="7"/>
        <v>4758</v>
      </c>
      <c r="AB34" s="109">
        <f t="shared" si="7"/>
        <v>4758</v>
      </c>
    </row>
    <row r="35" spans="1:28" ht="19.5" customHeight="1">
      <c r="A35" s="15" t="s">
        <v>66</v>
      </c>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row>
    <row r="36" spans="1:28">
      <c r="A36" s="64">
        <v>1</v>
      </c>
      <c r="B36" s="109">
        <f t="shared" ref="B36:AB36" si="8">ROUND(B17*0.87,)+25</f>
        <v>6902</v>
      </c>
      <c r="C36" s="109">
        <f t="shared" si="8"/>
        <v>9602</v>
      </c>
      <c r="D36" s="109">
        <f t="shared" si="8"/>
        <v>7568</v>
      </c>
      <c r="E36" s="109">
        <f t="shared" si="8"/>
        <v>7568</v>
      </c>
      <c r="F36" s="109">
        <f t="shared" si="8"/>
        <v>7568</v>
      </c>
      <c r="G36" s="109">
        <f t="shared" si="8"/>
        <v>7568</v>
      </c>
      <c r="H36" s="109">
        <f t="shared" si="8"/>
        <v>7568</v>
      </c>
      <c r="I36" s="109">
        <f t="shared" si="8"/>
        <v>7568</v>
      </c>
      <c r="J36" s="109">
        <f t="shared" si="8"/>
        <v>7568</v>
      </c>
      <c r="K36" s="109">
        <f t="shared" si="8"/>
        <v>7568</v>
      </c>
      <c r="L36" s="109">
        <f t="shared" si="8"/>
        <v>7568</v>
      </c>
      <c r="M36" s="109">
        <f t="shared" si="8"/>
        <v>7568</v>
      </c>
      <c r="N36" s="109">
        <f t="shared" si="8"/>
        <v>7568</v>
      </c>
      <c r="O36" s="109">
        <f t="shared" si="8"/>
        <v>7568</v>
      </c>
      <c r="P36" s="109">
        <f t="shared" si="8"/>
        <v>7568</v>
      </c>
      <c r="Q36" s="109">
        <f t="shared" si="8"/>
        <v>7568</v>
      </c>
      <c r="R36" s="109">
        <f t="shared" si="8"/>
        <v>7568</v>
      </c>
      <c r="S36" s="109">
        <f t="shared" si="8"/>
        <v>5497</v>
      </c>
      <c r="T36" s="109">
        <f t="shared" si="8"/>
        <v>5497</v>
      </c>
      <c r="U36" s="109">
        <f t="shared" si="8"/>
        <v>5497</v>
      </c>
      <c r="V36" s="109">
        <f t="shared" si="8"/>
        <v>5497</v>
      </c>
      <c r="W36" s="109">
        <f t="shared" si="8"/>
        <v>5497</v>
      </c>
      <c r="X36" s="109">
        <f t="shared" si="8"/>
        <v>5497</v>
      </c>
      <c r="Y36" s="109">
        <f t="shared" si="8"/>
        <v>5497</v>
      </c>
      <c r="Z36" s="109">
        <f t="shared" si="8"/>
        <v>5497</v>
      </c>
      <c r="AA36" s="109">
        <f t="shared" si="8"/>
        <v>5497</v>
      </c>
      <c r="AB36" s="109">
        <f t="shared" si="8"/>
        <v>5497</v>
      </c>
    </row>
    <row r="37" spans="1:28">
      <c r="A37" s="64">
        <v>2</v>
      </c>
      <c r="B37" s="109">
        <f t="shared" ref="B37:AB37" si="9">ROUND(B18*0.87,)+25</f>
        <v>7568</v>
      </c>
      <c r="C37" s="109">
        <f t="shared" si="9"/>
        <v>10268</v>
      </c>
      <c r="D37" s="109">
        <f t="shared" si="9"/>
        <v>8233</v>
      </c>
      <c r="E37" s="109">
        <f t="shared" si="9"/>
        <v>8233</v>
      </c>
      <c r="F37" s="109">
        <f t="shared" si="9"/>
        <v>8233</v>
      </c>
      <c r="G37" s="109">
        <f t="shared" si="9"/>
        <v>8233</v>
      </c>
      <c r="H37" s="109">
        <f t="shared" si="9"/>
        <v>8233</v>
      </c>
      <c r="I37" s="109">
        <f t="shared" si="9"/>
        <v>8233</v>
      </c>
      <c r="J37" s="109">
        <f t="shared" si="9"/>
        <v>8233</v>
      </c>
      <c r="K37" s="109">
        <f t="shared" si="9"/>
        <v>8233</v>
      </c>
      <c r="L37" s="109">
        <f t="shared" si="9"/>
        <v>8233</v>
      </c>
      <c r="M37" s="109">
        <f t="shared" si="9"/>
        <v>8233</v>
      </c>
      <c r="N37" s="109">
        <f t="shared" si="9"/>
        <v>8233</v>
      </c>
      <c r="O37" s="109">
        <f t="shared" si="9"/>
        <v>8233</v>
      </c>
      <c r="P37" s="109">
        <f t="shared" si="9"/>
        <v>8233</v>
      </c>
      <c r="Q37" s="109">
        <f t="shared" si="9"/>
        <v>8233</v>
      </c>
      <c r="R37" s="109">
        <f t="shared" si="9"/>
        <v>8233</v>
      </c>
      <c r="S37" s="109">
        <f t="shared" si="9"/>
        <v>6163</v>
      </c>
      <c r="T37" s="109">
        <f t="shared" si="9"/>
        <v>6163</v>
      </c>
      <c r="U37" s="109">
        <f t="shared" si="9"/>
        <v>6163</v>
      </c>
      <c r="V37" s="109">
        <f t="shared" si="9"/>
        <v>6163</v>
      </c>
      <c r="W37" s="109">
        <f t="shared" si="9"/>
        <v>6163</v>
      </c>
      <c r="X37" s="109">
        <f t="shared" si="9"/>
        <v>6163</v>
      </c>
      <c r="Y37" s="109">
        <f t="shared" si="9"/>
        <v>6163</v>
      </c>
      <c r="Z37" s="109">
        <f t="shared" si="9"/>
        <v>6163</v>
      </c>
      <c r="AA37" s="109">
        <f t="shared" si="9"/>
        <v>6163</v>
      </c>
      <c r="AB37" s="109">
        <f t="shared" si="9"/>
        <v>6163</v>
      </c>
    </row>
    <row r="38" spans="1:28">
      <c r="A38" s="66" t="s">
        <v>9</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row>
    <row r="39" spans="1:28">
      <c r="A39" s="67" t="s">
        <v>10</v>
      </c>
      <c r="B39" s="109">
        <f t="shared" ref="B39:AB39" si="10">ROUND(B20*0.87,)+25</f>
        <v>41289</v>
      </c>
      <c r="C39" s="109">
        <f t="shared" si="10"/>
        <v>43989</v>
      </c>
      <c r="D39" s="109">
        <f t="shared" si="10"/>
        <v>41955</v>
      </c>
      <c r="E39" s="109">
        <f t="shared" si="10"/>
        <v>41955</v>
      </c>
      <c r="F39" s="109">
        <f t="shared" si="10"/>
        <v>41955</v>
      </c>
      <c r="G39" s="109">
        <f t="shared" si="10"/>
        <v>41955</v>
      </c>
      <c r="H39" s="109">
        <f t="shared" si="10"/>
        <v>41955</v>
      </c>
      <c r="I39" s="109">
        <f t="shared" si="10"/>
        <v>41955</v>
      </c>
      <c r="J39" s="109">
        <f t="shared" si="10"/>
        <v>41955</v>
      </c>
      <c r="K39" s="109">
        <f t="shared" si="10"/>
        <v>41955</v>
      </c>
      <c r="L39" s="109">
        <f t="shared" si="10"/>
        <v>41955</v>
      </c>
      <c r="M39" s="109">
        <f t="shared" si="10"/>
        <v>41955</v>
      </c>
      <c r="N39" s="109">
        <f t="shared" si="10"/>
        <v>41955</v>
      </c>
      <c r="O39" s="109">
        <f t="shared" si="10"/>
        <v>41955</v>
      </c>
      <c r="P39" s="109">
        <f t="shared" si="10"/>
        <v>41955</v>
      </c>
      <c r="Q39" s="109">
        <f t="shared" si="10"/>
        <v>41955</v>
      </c>
      <c r="R39" s="109">
        <f t="shared" si="10"/>
        <v>41955</v>
      </c>
      <c r="S39" s="109">
        <f t="shared" si="10"/>
        <v>39884</v>
      </c>
      <c r="T39" s="109">
        <f t="shared" si="10"/>
        <v>39884</v>
      </c>
      <c r="U39" s="109">
        <f t="shared" si="10"/>
        <v>39884</v>
      </c>
      <c r="V39" s="109">
        <f t="shared" si="10"/>
        <v>39884</v>
      </c>
      <c r="W39" s="109">
        <f t="shared" si="10"/>
        <v>39884</v>
      </c>
      <c r="X39" s="109">
        <f t="shared" si="10"/>
        <v>39884</v>
      </c>
      <c r="Y39" s="109">
        <f t="shared" si="10"/>
        <v>39884</v>
      </c>
      <c r="Z39" s="109">
        <f t="shared" si="10"/>
        <v>39884</v>
      </c>
      <c r="AA39" s="109">
        <f t="shared" si="10"/>
        <v>39884</v>
      </c>
      <c r="AB39" s="109">
        <f t="shared" si="10"/>
        <v>39884</v>
      </c>
    </row>
    <row r="41" spans="1:28" ht="120">
      <c r="A41" s="69" t="s">
        <v>183</v>
      </c>
      <c r="B41" s="160"/>
      <c r="C41" s="160"/>
      <c r="D41" s="160"/>
    </row>
    <row r="42" spans="1:28">
      <c r="A42" s="70" t="s">
        <v>27</v>
      </c>
    </row>
    <row r="43" spans="1:28">
      <c r="A43" s="71" t="s">
        <v>184</v>
      </c>
    </row>
    <row r="44" spans="1:28">
      <c r="A44" s="71" t="s">
        <v>185</v>
      </c>
    </row>
    <row r="45" spans="1:28">
      <c r="A45" s="72"/>
    </row>
    <row r="46" spans="1:28">
      <c r="A46" s="70" t="s">
        <v>13</v>
      </c>
    </row>
    <row r="47" spans="1:28">
      <c r="A47" s="73" t="s">
        <v>186</v>
      </c>
    </row>
    <row r="48" spans="1:28">
      <c r="A48" s="73" t="s">
        <v>187</v>
      </c>
    </row>
    <row r="49" spans="1:1">
      <c r="A49" s="73" t="s">
        <v>188</v>
      </c>
    </row>
    <row r="50" spans="1:1">
      <c r="A50" s="73" t="s">
        <v>189</v>
      </c>
    </row>
    <row r="51" spans="1:1">
      <c r="A51" s="74" t="s">
        <v>190</v>
      </c>
    </row>
    <row r="52" spans="1:1">
      <c r="A52" s="74" t="s">
        <v>191</v>
      </c>
    </row>
    <row r="53" spans="1:1">
      <c r="A53" s="161" t="s">
        <v>147</v>
      </c>
    </row>
    <row r="54" spans="1:1" ht="21">
      <c r="A54" s="75" t="s">
        <v>192</v>
      </c>
    </row>
    <row r="55" spans="1:1" ht="31.5">
      <c r="A55" s="162" t="s">
        <v>193</v>
      </c>
    </row>
    <row r="56" spans="1:1" ht="31.5">
      <c r="A56" s="162" t="s">
        <v>194</v>
      </c>
    </row>
    <row r="57" spans="1:1" ht="42">
      <c r="A57" s="162" t="s">
        <v>195</v>
      </c>
    </row>
    <row r="58" spans="1:1" ht="42">
      <c r="A58" s="162" t="s">
        <v>196</v>
      </c>
    </row>
    <row r="59" spans="1:1" ht="31.5">
      <c r="A59" s="162" t="s">
        <v>197</v>
      </c>
    </row>
    <row r="60" spans="1:1" ht="21">
      <c r="A60" s="162" t="s">
        <v>198</v>
      </c>
    </row>
    <row r="61" spans="1:1" ht="21">
      <c r="A61" s="162" t="s">
        <v>199</v>
      </c>
    </row>
    <row r="62" spans="1:1" ht="26.25">
      <c r="A62" s="162" t="s">
        <v>200</v>
      </c>
    </row>
    <row r="63" spans="1:1" ht="31.5">
      <c r="A63" s="162" t="s">
        <v>201</v>
      </c>
    </row>
    <row r="64" spans="1:1" ht="31.5">
      <c r="A64" s="162" t="s">
        <v>202</v>
      </c>
    </row>
    <row r="65" spans="1:1" ht="31.5">
      <c r="A65" s="163" t="s">
        <v>203</v>
      </c>
    </row>
    <row r="66" spans="1:1" ht="31.5">
      <c r="A66" s="77" t="s">
        <v>60</v>
      </c>
    </row>
    <row r="67" spans="1:1" ht="63">
      <c r="A67" s="164" t="s">
        <v>204</v>
      </c>
    </row>
    <row r="68" spans="1:1" ht="21">
      <c r="A68" s="78" t="s">
        <v>61</v>
      </c>
    </row>
    <row r="69" spans="1:1" ht="43.5">
      <c r="A69" s="79" t="s">
        <v>106</v>
      </c>
    </row>
    <row r="70" spans="1:1" ht="21">
      <c r="A70" s="80" t="s">
        <v>63</v>
      </c>
    </row>
    <row r="71" spans="1:1">
      <c r="A71" s="81"/>
    </row>
    <row r="72" spans="1:1">
      <c r="A72" s="82" t="s">
        <v>18</v>
      </c>
    </row>
    <row r="73" spans="1:1" ht="24">
      <c r="A73" s="25" t="s">
        <v>64</v>
      </c>
    </row>
    <row r="74" spans="1:1" ht="24">
      <c r="A74" s="25" t="s">
        <v>65</v>
      </c>
    </row>
  </sheetData>
  <mergeCells count="1">
    <mergeCell ref="A22:A23"/>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69"/>
  <sheetViews>
    <sheetView topLeftCell="A31" workbookViewId="0">
      <selection activeCell="A48" sqref="A48:XFD48"/>
    </sheetView>
  </sheetViews>
  <sheetFormatPr defaultColWidth="8.7109375" defaultRowHeight="15"/>
  <cols>
    <col min="1" max="1" width="87.42578125" style="61" customWidth="1"/>
    <col min="2" max="16384" width="8.7109375" style="61"/>
  </cols>
  <sheetData>
    <row r="1" spans="1:2">
      <c r="A1" s="3" t="s">
        <v>0</v>
      </c>
    </row>
    <row r="3" spans="1:2">
      <c r="A3" s="123" t="s">
        <v>205</v>
      </c>
    </row>
    <row r="4" spans="1:2">
      <c r="A4" s="145" t="s">
        <v>2</v>
      </c>
    </row>
    <row r="6" spans="1:2" ht="25.5" customHeight="1">
      <c r="A6" s="7" t="s">
        <v>3</v>
      </c>
      <c r="B6" s="104" t="e">
        <f>'C завтраками| Bed and breakfast'!#REF!</f>
        <v>#REF!</v>
      </c>
    </row>
    <row r="7" spans="1:2" ht="25.5" customHeight="1">
      <c r="A7" s="7"/>
      <c r="B7" s="104" t="e">
        <f>'C завтраками| Bed and breakfast'!#REF!</f>
        <v>#REF!</v>
      </c>
    </row>
    <row r="8" spans="1:2">
      <c r="A8" s="64" t="s">
        <v>4</v>
      </c>
    </row>
    <row r="9" spans="1:2">
      <c r="A9" s="64">
        <v>1</v>
      </c>
      <c r="B9" s="109" t="e">
        <f>'C завтраками| Bed and breakfast'!#REF!*0.9</f>
        <v>#REF!</v>
      </c>
    </row>
    <row r="10" spans="1:2">
      <c r="A10" s="64">
        <v>2</v>
      </c>
      <c r="B10" s="109" t="e">
        <f>'C завтраками| Bed and breakfast'!#REF!*0.9</f>
        <v>#REF!</v>
      </c>
    </row>
    <row r="11" spans="1:2" ht="18.75" customHeight="1">
      <c r="A11" s="64" t="s">
        <v>5</v>
      </c>
      <c r="B11" s="109"/>
    </row>
    <row r="12" spans="1:2">
      <c r="A12" s="64">
        <v>1</v>
      </c>
      <c r="B12" s="109" t="e">
        <f>'C завтраками| Bed and breakfast'!#REF!*0.9</f>
        <v>#REF!</v>
      </c>
    </row>
    <row r="13" spans="1:2">
      <c r="A13" s="64">
        <v>2</v>
      </c>
      <c r="B13" s="109" t="e">
        <f>'C завтраками| Bed and breakfast'!#REF!*0.9</f>
        <v>#REF!</v>
      </c>
    </row>
    <row r="14" spans="1:2">
      <c r="A14" s="64" t="s">
        <v>7</v>
      </c>
      <c r="B14" s="109"/>
    </row>
    <row r="15" spans="1:2">
      <c r="A15" s="64">
        <v>1</v>
      </c>
      <c r="B15" s="109" t="e">
        <f>'C завтраками| Bed and breakfast'!#REF!*0.9</f>
        <v>#REF!</v>
      </c>
    </row>
    <row r="16" spans="1:2">
      <c r="A16" s="64">
        <v>2</v>
      </c>
      <c r="B16" s="109" t="e">
        <f>'C завтраками| Bed and breakfast'!#REF!*0.9</f>
        <v>#REF!</v>
      </c>
    </row>
    <row r="17" spans="1:2">
      <c r="A17" s="124" t="s">
        <v>42</v>
      </c>
      <c r="B17" s="109"/>
    </row>
    <row r="18" spans="1:2">
      <c r="A18" s="64">
        <v>1</v>
      </c>
      <c r="B18" s="109" t="e">
        <f>'C завтраками| Bed and breakfast'!#REF!*0.9</f>
        <v>#REF!</v>
      </c>
    </row>
    <row r="19" spans="1:2">
      <c r="A19" s="64">
        <v>2</v>
      </c>
      <c r="B19" s="109" t="e">
        <f>'C завтраками| Bed and breakfast'!#REF!*0.9</f>
        <v>#REF!</v>
      </c>
    </row>
    <row r="20" spans="1:2">
      <c r="A20" s="68"/>
      <c r="B20" s="126"/>
    </row>
    <row r="21" spans="1:2">
      <c r="A21" s="242" t="s">
        <v>41</v>
      </c>
    </row>
    <row r="22" spans="1:2">
      <c r="A22" s="243"/>
      <c r="B22" s="104" t="e">
        <f t="shared" ref="B22" si="0">B6</f>
        <v>#REF!</v>
      </c>
    </row>
    <row r="23" spans="1:2" s="83" customFormat="1" ht="34.5" customHeight="1">
      <c r="A23" s="7" t="s">
        <v>3</v>
      </c>
      <c r="B23" s="104" t="e">
        <f t="shared" ref="B23" si="1">B7</f>
        <v>#REF!</v>
      </c>
    </row>
    <row r="24" spans="1:2">
      <c r="A24" s="64" t="s">
        <v>4</v>
      </c>
    </row>
    <row r="25" spans="1:2">
      <c r="A25" s="64">
        <v>1</v>
      </c>
      <c r="B25" s="109" t="e">
        <f t="shared" ref="B25" si="2">ROUNDUP(B9*0.9,)</f>
        <v>#REF!</v>
      </c>
    </row>
    <row r="26" spans="1:2">
      <c r="A26" s="64">
        <v>2</v>
      </c>
      <c r="B26" s="109" t="e">
        <f t="shared" ref="B26" si="3">ROUNDUP(B10*0.9,)</f>
        <v>#REF!</v>
      </c>
    </row>
    <row r="27" spans="1:2">
      <c r="A27" s="64" t="s">
        <v>5</v>
      </c>
      <c r="B27" s="109"/>
    </row>
    <row r="28" spans="1:2">
      <c r="A28" s="64">
        <v>1</v>
      </c>
      <c r="B28" s="109" t="e">
        <f t="shared" ref="B28" si="4">ROUNDUP(B12*0.9,)</f>
        <v>#REF!</v>
      </c>
    </row>
    <row r="29" spans="1:2">
      <c r="A29" s="64">
        <v>2</v>
      </c>
      <c r="B29" s="109" t="e">
        <f t="shared" ref="B29" si="5">ROUNDUP(B13*0.9,)</f>
        <v>#REF!</v>
      </c>
    </row>
    <row r="30" spans="1:2">
      <c r="A30" s="64" t="s">
        <v>7</v>
      </c>
      <c r="B30" s="109"/>
    </row>
    <row r="31" spans="1:2">
      <c r="A31" s="64">
        <v>1</v>
      </c>
      <c r="B31" s="109" t="e">
        <f t="shared" ref="B31" si="6">ROUNDUP(B15*0.9,)</f>
        <v>#REF!</v>
      </c>
    </row>
    <row r="32" spans="1:2">
      <c r="A32" s="64">
        <v>2</v>
      </c>
      <c r="B32" s="109" t="e">
        <f t="shared" ref="B32" si="7">ROUNDUP(B16*0.9,)</f>
        <v>#REF!</v>
      </c>
    </row>
    <row r="33" spans="1:2" ht="19.5" customHeight="1">
      <c r="A33" s="124" t="s">
        <v>42</v>
      </c>
      <c r="B33" s="109"/>
    </row>
    <row r="34" spans="1:2">
      <c r="A34" s="64">
        <v>1</v>
      </c>
      <c r="B34" s="109" t="e">
        <f t="shared" ref="B34" si="8">ROUNDUP(B18*0.9,)</f>
        <v>#REF!</v>
      </c>
    </row>
    <row r="35" spans="1:2">
      <c r="A35" s="64">
        <v>2</v>
      </c>
      <c r="B35" s="109" t="e">
        <f t="shared" ref="B35" si="9">ROUNDUP(B19*0.9,)</f>
        <v>#REF!</v>
      </c>
    </row>
    <row r="37" spans="1:2" ht="117.75" customHeight="1">
      <c r="A37" s="69" t="s">
        <v>206</v>
      </c>
    </row>
    <row r="38" spans="1:2">
      <c r="A38" s="70" t="s">
        <v>27</v>
      </c>
    </row>
    <row r="39" spans="1:2">
      <c r="A39" s="14" t="s">
        <v>207</v>
      </c>
    </row>
    <row r="40" spans="1:2">
      <c r="A40" s="14" t="s">
        <v>208</v>
      </c>
    </row>
    <row r="41" spans="1:2">
      <c r="A41" s="153"/>
    </row>
    <row r="42" spans="1:2">
      <c r="A42" s="154" t="s">
        <v>13</v>
      </c>
    </row>
    <row r="43" spans="1:2">
      <c r="A43" s="133" t="s">
        <v>34</v>
      </c>
    </row>
    <row r="44" spans="1:2">
      <c r="A44" s="134" t="s">
        <v>14</v>
      </c>
    </row>
    <row r="45" spans="1:2">
      <c r="A45" s="134" t="s">
        <v>15</v>
      </c>
    </row>
    <row r="46" spans="1:2">
      <c r="A46" s="112" t="s">
        <v>16</v>
      </c>
    </row>
    <row r="47" spans="1:2">
      <c r="A47" s="20" t="s">
        <v>17</v>
      </c>
    </row>
    <row r="48" spans="1:2" ht="24">
      <c r="A48" s="112" t="s">
        <v>209</v>
      </c>
    </row>
    <row r="49" spans="1:1">
      <c r="A49" s="151"/>
    </row>
    <row r="50" spans="1:1" ht="26.25">
      <c r="A50" s="155" t="s">
        <v>111</v>
      </c>
    </row>
    <row r="51" spans="1:1" ht="31.5">
      <c r="A51" s="156" t="s">
        <v>210</v>
      </c>
    </row>
    <row r="52" spans="1:1" ht="31.5">
      <c r="A52" s="156" t="s">
        <v>211</v>
      </c>
    </row>
    <row r="53" spans="1:1" ht="42">
      <c r="A53" s="156" t="s">
        <v>212</v>
      </c>
    </row>
    <row r="54" spans="1:1" ht="31.5">
      <c r="A54" s="156" t="s">
        <v>213</v>
      </c>
    </row>
    <row r="55" spans="1:1">
      <c r="A55" s="117" t="s">
        <v>214</v>
      </c>
    </row>
    <row r="56" spans="1:1">
      <c r="A56" s="117" t="s">
        <v>215</v>
      </c>
    </row>
    <row r="57" spans="1:1" ht="31.5">
      <c r="A57" s="156" t="s">
        <v>216</v>
      </c>
    </row>
    <row r="58" spans="1:1" ht="31.5">
      <c r="A58" s="156" t="s">
        <v>217</v>
      </c>
    </row>
    <row r="59" spans="1:1" ht="31.5">
      <c r="A59" s="156" t="s">
        <v>218</v>
      </c>
    </row>
    <row r="60" spans="1:1" ht="42">
      <c r="A60" s="156" t="s">
        <v>219</v>
      </c>
    </row>
    <row r="61" spans="1:1" ht="31.5">
      <c r="A61" s="77" t="s">
        <v>60</v>
      </c>
    </row>
    <row r="62" spans="1:1" ht="21">
      <c r="A62" s="78" t="s">
        <v>61</v>
      </c>
    </row>
    <row r="63" spans="1:1" ht="43.5">
      <c r="A63" s="79" t="s">
        <v>106</v>
      </c>
    </row>
    <row r="64" spans="1:1" ht="21">
      <c r="A64" s="80" t="s">
        <v>63</v>
      </c>
    </row>
    <row r="65" spans="1:1">
      <c r="A65" s="81"/>
    </row>
    <row r="66" spans="1:1">
      <c r="A66" s="82" t="s">
        <v>18</v>
      </c>
    </row>
    <row r="67" spans="1:1" ht="24">
      <c r="A67" s="25" t="s">
        <v>64</v>
      </c>
    </row>
    <row r="68" spans="1:1" ht="24">
      <c r="A68" s="25" t="s">
        <v>65</v>
      </c>
    </row>
    <row r="69" spans="1:1">
      <c r="A69" s="157"/>
    </row>
  </sheetData>
  <mergeCells count="1">
    <mergeCell ref="A21:A22"/>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69"/>
  <sheetViews>
    <sheetView workbookViewId="0">
      <selection activeCell="B1" sqref="B1:E1048576"/>
    </sheetView>
  </sheetViews>
  <sheetFormatPr defaultColWidth="8.7109375" defaultRowHeight="15"/>
  <cols>
    <col min="1" max="1" width="87.42578125" style="61" customWidth="1"/>
    <col min="2" max="16384" width="8.7109375" style="61"/>
  </cols>
  <sheetData>
    <row r="1" spans="1:2">
      <c r="A1" s="3" t="s">
        <v>0</v>
      </c>
    </row>
    <row r="3" spans="1:2">
      <c r="A3" s="123" t="s">
        <v>205</v>
      </c>
    </row>
    <row r="4" spans="1:2">
      <c r="A4" s="145" t="s">
        <v>2</v>
      </c>
    </row>
    <row r="6" spans="1:2" ht="25.5" customHeight="1">
      <c r="A6" s="7" t="s">
        <v>3</v>
      </c>
      <c r="B6" s="104" t="e">
        <f>'Осенние каникулы |FIT15'!B6</f>
        <v>#REF!</v>
      </c>
    </row>
    <row r="7" spans="1:2" ht="25.5" customHeight="1">
      <c r="A7" s="7"/>
      <c r="B7" s="104" t="e">
        <f>'Осенние каникулы |FIT15'!B7</f>
        <v>#REF!</v>
      </c>
    </row>
    <row r="8" spans="1:2">
      <c r="A8" s="64" t="s">
        <v>4</v>
      </c>
    </row>
    <row r="9" spans="1:2">
      <c r="A9" s="64">
        <v>1</v>
      </c>
      <c r="B9" s="109" t="e">
        <f>'Осенние каникулы |FIT15'!B9</f>
        <v>#REF!</v>
      </c>
    </row>
    <row r="10" spans="1:2">
      <c r="A10" s="64">
        <v>2</v>
      </c>
      <c r="B10" s="109" t="e">
        <f>'Осенние каникулы |FIT15'!B10</f>
        <v>#REF!</v>
      </c>
    </row>
    <row r="11" spans="1:2" ht="18.75" customHeight="1">
      <c r="A11" s="64" t="s">
        <v>5</v>
      </c>
      <c r="B11" s="109"/>
    </row>
    <row r="12" spans="1:2">
      <c r="A12" s="64">
        <v>1</v>
      </c>
      <c r="B12" s="109" t="e">
        <f>'Осенние каникулы |FIT15'!B12</f>
        <v>#REF!</v>
      </c>
    </row>
    <row r="13" spans="1:2">
      <c r="A13" s="64">
        <v>2</v>
      </c>
      <c r="B13" s="109" t="e">
        <f>'Осенние каникулы |FIT15'!B13</f>
        <v>#REF!</v>
      </c>
    </row>
    <row r="14" spans="1:2">
      <c r="A14" s="64" t="s">
        <v>7</v>
      </c>
      <c r="B14" s="109"/>
    </row>
    <row r="15" spans="1:2">
      <c r="A15" s="64">
        <v>1</v>
      </c>
      <c r="B15" s="109" t="e">
        <f>'Осенние каникулы |FIT15'!B15</f>
        <v>#REF!</v>
      </c>
    </row>
    <row r="16" spans="1:2">
      <c r="A16" s="64">
        <v>2</v>
      </c>
      <c r="B16" s="109" t="e">
        <f>'Осенние каникулы |FIT15'!B16</f>
        <v>#REF!</v>
      </c>
    </row>
    <row r="17" spans="1:2">
      <c r="A17" s="124" t="s">
        <v>42</v>
      </c>
      <c r="B17" s="109"/>
    </row>
    <row r="18" spans="1:2">
      <c r="A18" s="64">
        <v>1</v>
      </c>
      <c r="B18" s="109" t="e">
        <f>'Осенние каникулы |FIT15'!B18</f>
        <v>#REF!</v>
      </c>
    </row>
    <row r="19" spans="1:2">
      <c r="A19" s="64">
        <v>2</v>
      </c>
      <c r="B19" s="109" t="e">
        <f>'Осенние каникулы |FIT15'!B19</f>
        <v>#REF!</v>
      </c>
    </row>
    <row r="20" spans="1:2">
      <c r="A20" s="68"/>
      <c r="B20" s="126"/>
    </row>
    <row r="21" spans="1:2">
      <c r="A21" s="242" t="s">
        <v>41</v>
      </c>
    </row>
    <row r="22" spans="1:2">
      <c r="A22" s="243"/>
      <c r="B22" s="104" t="e">
        <f t="shared" ref="B22" si="0">B6</f>
        <v>#REF!</v>
      </c>
    </row>
    <row r="23" spans="1:2" s="83" customFormat="1" ht="34.5" customHeight="1">
      <c r="A23" s="7" t="s">
        <v>3</v>
      </c>
      <c r="B23" s="104" t="e">
        <f t="shared" ref="B23" si="1">B7</f>
        <v>#REF!</v>
      </c>
    </row>
    <row r="24" spans="1:2">
      <c r="A24" s="64" t="s">
        <v>4</v>
      </c>
    </row>
    <row r="25" spans="1:2">
      <c r="A25" s="64">
        <v>1</v>
      </c>
      <c r="B25" s="109" t="e">
        <f t="shared" ref="B25" si="2">ROUNDUP(B9*0.87,)</f>
        <v>#REF!</v>
      </c>
    </row>
    <row r="26" spans="1:2">
      <c r="A26" s="64">
        <v>2</v>
      </c>
      <c r="B26" s="109" t="e">
        <f t="shared" ref="B26" si="3">ROUNDUP(B10*0.87,)</f>
        <v>#REF!</v>
      </c>
    </row>
    <row r="27" spans="1:2">
      <c r="A27" s="64" t="s">
        <v>5</v>
      </c>
      <c r="B27" s="109"/>
    </row>
    <row r="28" spans="1:2">
      <c r="A28" s="64">
        <v>1</v>
      </c>
      <c r="B28" s="109" t="e">
        <f t="shared" ref="B28" si="4">ROUNDUP(B12*0.87,)</f>
        <v>#REF!</v>
      </c>
    </row>
    <row r="29" spans="1:2">
      <c r="A29" s="64">
        <v>2</v>
      </c>
      <c r="B29" s="109" t="e">
        <f t="shared" ref="B29" si="5">ROUNDUP(B13*0.87,)</f>
        <v>#REF!</v>
      </c>
    </row>
    <row r="30" spans="1:2">
      <c r="A30" s="64" t="s">
        <v>7</v>
      </c>
      <c r="B30" s="109"/>
    </row>
    <row r="31" spans="1:2">
      <c r="A31" s="64">
        <v>1</v>
      </c>
      <c r="B31" s="109" t="e">
        <f t="shared" ref="B31" si="6">ROUNDUP(B15*0.87,)</f>
        <v>#REF!</v>
      </c>
    </row>
    <row r="32" spans="1:2">
      <c r="A32" s="64">
        <v>2</v>
      </c>
      <c r="B32" s="109" t="e">
        <f t="shared" ref="B32" si="7">ROUNDUP(B16*0.87,)</f>
        <v>#REF!</v>
      </c>
    </row>
    <row r="33" spans="1:2" ht="19.5" customHeight="1">
      <c r="A33" s="124" t="s">
        <v>42</v>
      </c>
      <c r="B33" s="109"/>
    </row>
    <row r="34" spans="1:2">
      <c r="A34" s="64">
        <v>1</v>
      </c>
      <c r="B34" s="109" t="e">
        <f t="shared" ref="B34" si="8">ROUNDUP(B18*0.87,)</f>
        <v>#REF!</v>
      </c>
    </row>
    <row r="35" spans="1:2">
      <c r="A35" s="64">
        <v>2</v>
      </c>
      <c r="B35" s="109" t="e">
        <f t="shared" ref="B35" si="9">ROUNDUP(B19*0.87,)</f>
        <v>#REF!</v>
      </c>
    </row>
    <row r="37" spans="1:2" ht="137.44999999999999" customHeight="1">
      <c r="A37" s="69" t="s">
        <v>206</v>
      </c>
    </row>
    <row r="38" spans="1:2">
      <c r="A38" s="70" t="s">
        <v>27</v>
      </c>
    </row>
    <row r="39" spans="1:2">
      <c r="A39" s="14" t="s">
        <v>207</v>
      </c>
    </row>
    <row r="40" spans="1:2">
      <c r="A40" s="14" t="s">
        <v>208</v>
      </c>
    </row>
    <row r="41" spans="1:2">
      <c r="A41" s="153"/>
    </row>
    <row r="42" spans="1:2">
      <c r="A42" s="154" t="s">
        <v>13</v>
      </c>
    </row>
    <row r="43" spans="1:2">
      <c r="A43" s="133" t="s">
        <v>34</v>
      </c>
    </row>
    <row r="44" spans="1:2">
      <c r="A44" s="134" t="s">
        <v>14</v>
      </c>
    </row>
    <row r="45" spans="1:2">
      <c r="A45" s="134" t="s">
        <v>15</v>
      </c>
    </row>
    <row r="46" spans="1:2">
      <c r="A46" s="112" t="s">
        <v>16</v>
      </c>
    </row>
    <row r="47" spans="1:2">
      <c r="A47" s="20" t="s">
        <v>17</v>
      </c>
    </row>
    <row r="48" spans="1:2" ht="24">
      <c r="A48" s="112" t="s">
        <v>209</v>
      </c>
    </row>
    <row r="49" spans="1:1">
      <c r="A49" s="151"/>
    </row>
    <row r="50" spans="1:1" ht="26.25">
      <c r="A50" s="155" t="s">
        <v>111</v>
      </c>
    </row>
    <row r="51" spans="1:1" ht="31.5">
      <c r="A51" s="156" t="s">
        <v>210</v>
      </c>
    </row>
    <row r="52" spans="1:1" ht="31.5">
      <c r="A52" s="156" t="s">
        <v>211</v>
      </c>
    </row>
    <row r="53" spans="1:1" ht="42">
      <c r="A53" s="156" t="s">
        <v>212</v>
      </c>
    </row>
    <row r="54" spans="1:1" ht="31.5">
      <c r="A54" s="156" t="s">
        <v>213</v>
      </c>
    </row>
    <row r="55" spans="1:1">
      <c r="A55" s="117" t="s">
        <v>214</v>
      </c>
    </row>
    <row r="56" spans="1:1">
      <c r="A56" s="117" t="s">
        <v>215</v>
      </c>
    </row>
    <row r="57" spans="1:1" ht="31.5">
      <c r="A57" s="156" t="s">
        <v>216</v>
      </c>
    </row>
    <row r="58" spans="1:1" ht="31.5">
      <c r="A58" s="156" t="s">
        <v>217</v>
      </c>
    </row>
    <row r="59" spans="1:1" ht="31.5">
      <c r="A59" s="156" t="s">
        <v>218</v>
      </c>
    </row>
    <row r="60" spans="1:1" ht="42">
      <c r="A60" s="156" t="s">
        <v>219</v>
      </c>
    </row>
    <row r="61" spans="1:1" ht="31.5">
      <c r="A61" s="77" t="s">
        <v>60</v>
      </c>
    </row>
    <row r="62" spans="1:1" ht="21">
      <c r="A62" s="78" t="s">
        <v>61</v>
      </c>
    </row>
    <row r="63" spans="1:1" ht="43.5">
      <c r="A63" s="79" t="s">
        <v>106</v>
      </c>
    </row>
    <row r="64" spans="1:1" ht="21">
      <c r="A64" s="80" t="s">
        <v>63</v>
      </c>
    </row>
    <row r="65" spans="1:1">
      <c r="A65" s="81"/>
    </row>
    <row r="66" spans="1:1">
      <c r="A66" s="82" t="s">
        <v>18</v>
      </c>
    </row>
    <row r="67" spans="1:1" ht="24">
      <c r="A67" s="25" t="s">
        <v>64</v>
      </c>
    </row>
    <row r="68" spans="1:1" ht="24">
      <c r="A68" s="25" t="s">
        <v>65</v>
      </c>
    </row>
    <row r="69" spans="1:1">
      <c r="A69" s="157"/>
    </row>
  </sheetData>
  <mergeCells count="1">
    <mergeCell ref="A21:A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N64"/>
  <sheetViews>
    <sheetView workbookViewId="0">
      <selection activeCell="B12" sqref="B12"/>
    </sheetView>
  </sheetViews>
  <sheetFormatPr defaultColWidth="8.7109375" defaultRowHeight="15"/>
  <cols>
    <col min="1" max="1" width="87.42578125" style="61" customWidth="1"/>
    <col min="2" max="3" width="8.7109375" style="61"/>
    <col min="4" max="10" width="8.7109375" style="222"/>
    <col min="11" max="14" width="8.7109375" style="61"/>
    <col min="15" max="24" width="8.7109375" style="222"/>
    <col min="25" max="16384" width="8.7109375" style="61"/>
  </cols>
  <sheetData>
    <row r="1" spans="1:118">
      <c r="A1" s="3" t="s">
        <v>0</v>
      </c>
    </row>
    <row r="2" spans="1:118">
      <c r="A2" s="122" t="s">
        <v>31</v>
      </c>
    </row>
    <row r="3" spans="1:118">
      <c r="A3" s="123" t="s">
        <v>2</v>
      </c>
    </row>
    <row r="4" spans="1:118" ht="25.5" customHeight="1">
      <c r="A4" s="7" t="s">
        <v>3</v>
      </c>
      <c r="B4" s="9">
        <f>'Отдыхай катай| COMIS'!B4</f>
        <v>46008</v>
      </c>
      <c r="C4" s="9">
        <f>'Отдыхай катай| COMIS'!C4</f>
        <v>46009</v>
      </c>
      <c r="D4" s="9">
        <f>'Отдыхай катай| COMIS'!D4</f>
        <v>46010</v>
      </c>
      <c r="E4" s="9">
        <f>'Отдыхай катай| COMIS'!E4</f>
        <v>46011</v>
      </c>
      <c r="F4" s="9">
        <f>'Отдыхай катай| COMIS'!F4</f>
        <v>46012</v>
      </c>
      <c r="G4" s="9">
        <f>'Отдыхай катай| COMIS'!G4</f>
        <v>46013</v>
      </c>
      <c r="H4" s="9">
        <f>'Отдыхай катай| COMIS'!H4</f>
        <v>46014</v>
      </c>
      <c r="I4" s="9">
        <f>'Отдыхай катай| COMIS'!I4</f>
        <v>46015</v>
      </c>
      <c r="J4" s="9">
        <f>'Отдыхай катай| COMIS'!J4</f>
        <v>46016</v>
      </c>
      <c r="K4" s="9">
        <f>'Отдыхай катай| COMIS'!K4</f>
        <v>46017</v>
      </c>
      <c r="L4" s="9">
        <f>'Отдыхай катай| COMIS'!L4</f>
        <v>46018</v>
      </c>
      <c r="M4" s="9">
        <f>'Отдыхай катай| COMIS'!M4</f>
        <v>46019</v>
      </c>
      <c r="N4" s="9">
        <f>'Отдыхай катай| COMIS'!N4</f>
        <v>46020</v>
      </c>
      <c r="O4" s="57">
        <f>'Отдыхай катай| COMIS'!O4</f>
        <v>46021</v>
      </c>
      <c r="P4" s="57">
        <f>'Отдыхай катай| COMIS'!P4</f>
        <v>46022</v>
      </c>
      <c r="Q4" s="57">
        <f>'Отдыхай катай| COMIS'!Q4</f>
        <v>46023</v>
      </c>
      <c r="R4" s="57">
        <f>'Отдыхай катай| COMIS'!R4</f>
        <v>46024</v>
      </c>
      <c r="S4" s="57">
        <f>'Отдыхай катай| COMIS'!S4</f>
        <v>46025</v>
      </c>
      <c r="T4" s="57">
        <f>'Отдыхай катай| COMIS'!T4</f>
        <v>46026</v>
      </c>
      <c r="U4" s="57">
        <f>'Отдыхай катай| COMIS'!U4</f>
        <v>46027</v>
      </c>
      <c r="V4" s="57">
        <f>'Отдыхай катай| COMIS'!V4</f>
        <v>46028</v>
      </c>
      <c r="W4" s="57">
        <f>'Отдыхай катай| COMIS'!W4</f>
        <v>46029</v>
      </c>
      <c r="X4" s="57">
        <f>'Отдыхай катай| COMIS'!X4</f>
        <v>46030</v>
      </c>
      <c r="Y4" s="9">
        <f>'Отдыхай катай| COMIS'!Y4</f>
        <v>46031</v>
      </c>
      <c r="Z4" s="9">
        <f>'Отдыхай катай| COMIS'!Z4</f>
        <v>46032</v>
      </c>
      <c r="AA4" s="9">
        <f>'Отдыхай катай| COMIS'!AA4</f>
        <v>46033</v>
      </c>
      <c r="AB4" s="9">
        <f>'Отдыхай катай| COMIS'!AB4</f>
        <v>46034</v>
      </c>
      <c r="AC4" s="9">
        <f>'Отдыхай катай| COMIS'!AC4</f>
        <v>46035</v>
      </c>
      <c r="AD4" s="9">
        <f>'Отдыхай катай| COMIS'!AD4</f>
        <v>46036</v>
      </c>
      <c r="AE4" s="9">
        <f>'Отдыхай катай| COMIS'!AE4</f>
        <v>46037</v>
      </c>
      <c r="AF4" s="9">
        <f>'Отдыхай катай| COMIS'!AF4</f>
        <v>46038</v>
      </c>
      <c r="AG4" s="9">
        <f>'Отдыхай катай| COMIS'!AG4</f>
        <v>46039</v>
      </c>
      <c r="AH4" s="9">
        <f>'Отдыхай катай| COMIS'!AH4</f>
        <v>46040</v>
      </c>
      <c r="AI4" s="9">
        <f>'Отдыхай катай| COMIS'!AI4</f>
        <v>46041</v>
      </c>
      <c r="AJ4" s="9">
        <f>'Отдыхай катай| COMIS'!AJ4</f>
        <v>46042</v>
      </c>
      <c r="AK4" s="9">
        <f>'Отдыхай катай| COMIS'!AK4</f>
        <v>46043</v>
      </c>
      <c r="AL4" s="9">
        <f>'Отдыхай катай| COMIS'!AL4</f>
        <v>46044</v>
      </c>
      <c r="AM4" s="9">
        <f>'Отдыхай катай| COMIS'!AM4</f>
        <v>46045</v>
      </c>
      <c r="AN4" s="9">
        <f>'Отдыхай катай| COMIS'!AN4</f>
        <v>46046</v>
      </c>
      <c r="AO4" s="9">
        <f>'Отдыхай катай| COMIS'!AO4</f>
        <v>46047</v>
      </c>
      <c r="AP4" s="9">
        <f>'Отдыхай катай| COMIS'!AP4</f>
        <v>46048</v>
      </c>
      <c r="AQ4" s="9">
        <f>'Отдыхай катай| COMIS'!AQ4</f>
        <v>46049</v>
      </c>
      <c r="AR4" s="9">
        <f>'Отдыхай катай| COMIS'!AR4</f>
        <v>46050</v>
      </c>
      <c r="AS4" s="9">
        <f>'Отдыхай катай| COMIS'!AS4</f>
        <v>46051</v>
      </c>
      <c r="AT4" s="9">
        <f>'Отдыхай катай| COMIS'!AT4</f>
        <v>46052</v>
      </c>
      <c r="AU4" s="9">
        <f>'Отдыхай катай| COMIS'!AU4</f>
        <v>46053</v>
      </c>
      <c r="AV4" s="9">
        <f>'Отдыхай катай| COMIS'!AV4</f>
        <v>46054</v>
      </c>
      <c r="AW4" s="9">
        <f>'Отдыхай катай| COMIS'!AW4</f>
        <v>46055</v>
      </c>
      <c r="AX4" s="9">
        <f>'Отдыхай катай| COMIS'!AX4</f>
        <v>46056</v>
      </c>
      <c r="AY4" s="9">
        <f>'Отдыхай катай| COMIS'!AY4</f>
        <v>46057</v>
      </c>
      <c r="AZ4" s="9">
        <f>'Отдыхай катай| COMIS'!AZ4</f>
        <v>46058</v>
      </c>
      <c r="BA4" s="9">
        <f>'Отдыхай катай| COMIS'!BA4</f>
        <v>46059</v>
      </c>
      <c r="BB4" s="9">
        <f>'Отдыхай катай| COMIS'!BB4</f>
        <v>46060</v>
      </c>
      <c r="BC4" s="9">
        <f>'Отдыхай катай| COMIS'!BC4</f>
        <v>46061</v>
      </c>
      <c r="BD4" s="9">
        <f>'Отдыхай катай| COMIS'!BD4</f>
        <v>46062</v>
      </c>
      <c r="BE4" s="9">
        <f>'Отдыхай катай| COMIS'!BE4</f>
        <v>46063</v>
      </c>
      <c r="BF4" s="9">
        <f>'Отдыхай катай| COMIS'!BF4</f>
        <v>46064</v>
      </c>
      <c r="BG4" s="9">
        <f>'Отдыхай катай| COMIS'!BG4</f>
        <v>46065</v>
      </c>
      <c r="BH4" s="9">
        <f>'Отдыхай катай| COMIS'!BH4</f>
        <v>46066</v>
      </c>
      <c r="BI4" s="9">
        <f>'Отдыхай катай| COMIS'!BI4</f>
        <v>46067</v>
      </c>
      <c r="BJ4" s="9">
        <f>'Отдыхай катай| COMIS'!BJ4</f>
        <v>46068</v>
      </c>
      <c r="BK4" s="9">
        <f>'Отдыхай катай| COMIS'!BK4</f>
        <v>46069</v>
      </c>
      <c r="BL4" s="9">
        <f>'Отдыхай катай| COMIS'!BL4</f>
        <v>46070</v>
      </c>
      <c r="BM4" s="9">
        <f>'Отдыхай катай| COMIS'!BM4</f>
        <v>46071</v>
      </c>
      <c r="BN4" s="9">
        <f>'Отдыхай катай| COMIS'!BN4</f>
        <v>46072</v>
      </c>
      <c r="BO4" s="9">
        <f>'Отдыхай катай| COMIS'!BO4</f>
        <v>46073</v>
      </c>
      <c r="BP4" s="9">
        <f>'Отдыхай катай| COMIS'!BP4</f>
        <v>46074</v>
      </c>
      <c r="BQ4" s="9">
        <f>'Отдыхай катай| COMIS'!BQ4</f>
        <v>46075</v>
      </c>
      <c r="BR4" s="9">
        <f>'Отдыхай катай| COMIS'!BR4</f>
        <v>46076</v>
      </c>
      <c r="BS4" s="9">
        <f>'Отдыхай катай| COMIS'!BS4</f>
        <v>46077</v>
      </c>
      <c r="BT4" s="9">
        <f>'Отдыхай катай| COMIS'!BT4</f>
        <v>46078</v>
      </c>
      <c r="BU4" s="9">
        <f>'Отдыхай катай| COMIS'!BU4</f>
        <v>46079</v>
      </c>
      <c r="BV4" s="9">
        <f>'Отдыхай катай| COMIS'!BV4</f>
        <v>46080</v>
      </c>
      <c r="BW4" s="9">
        <f>'Отдыхай катай| COMIS'!BW4</f>
        <v>46081</v>
      </c>
      <c r="BX4" s="9">
        <f>'Отдыхай катай| COMIS'!BX4</f>
        <v>46082</v>
      </c>
      <c r="BY4" s="9">
        <f>'Отдыхай катай| COMIS'!BY4</f>
        <v>46083</v>
      </c>
      <c r="BZ4" s="9">
        <f>'Отдыхай катай| COMIS'!BZ4</f>
        <v>46084</v>
      </c>
      <c r="CA4" s="9">
        <f>'Отдыхай катай| COMIS'!CA4</f>
        <v>46085</v>
      </c>
      <c r="CB4" s="9">
        <f>'Отдыхай катай| COMIS'!CB4</f>
        <v>46086</v>
      </c>
      <c r="CC4" s="9">
        <f>'Отдыхай катай| COMIS'!CC4</f>
        <v>46087</v>
      </c>
      <c r="CD4" s="9">
        <f>'Отдыхай катай| COMIS'!CD4</f>
        <v>46088</v>
      </c>
      <c r="CE4" s="9">
        <f>'Отдыхай катай| COMIS'!CE4</f>
        <v>46089</v>
      </c>
      <c r="CF4" s="9">
        <f>'Отдыхай катай| COMIS'!CF4</f>
        <v>46090</v>
      </c>
      <c r="CG4" s="9">
        <f>'Отдыхай катай| COMIS'!CG4</f>
        <v>46091</v>
      </c>
      <c r="CH4" s="9">
        <f>'Отдыхай катай| COMIS'!CH4</f>
        <v>46092</v>
      </c>
      <c r="CI4" s="9">
        <f>'Отдыхай катай| COMIS'!CI4</f>
        <v>46093</v>
      </c>
      <c r="CJ4" s="9">
        <f>'Отдыхай катай| COMIS'!CJ4</f>
        <v>46094</v>
      </c>
      <c r="CK4" s="9">
        <f>'Отдыхай катай| COMIS'!CK4</f>
        <v>46095</v>
      </c>
      <c r="CL4" s="9">
        <f>'Отдыхай катай| COMIS'!CL4</f>
        <v>46096</v>
      </c>
      <c r="CM4" s="9">
        <f>'Отдыхай катай| COMIS'!CM4</f>
        <v>46097</v>
      </c>
      <c r="CN4" s="9">
        <f>'Отдыхай катай| COMIS'!CN4</f>
        <v>46098</v>
      </c>
      <c r="CO4" s="9">
        <f>'Отдыхай катай| COMIS'!CO4</f>
        <v>46099</v>
      </c>
      <c r="CP4" s="9">
        <f>'Отдыхай катай| COMIS'!CP4</f>
        <v>46100</v>
      </c>
      <c r="CQ4" s="9">
        <f>'Отдыхай катай| COMIS'!CQ4</f>
        <v>46101</v>
      </c>
      <c r="CR4" s="9">
        <f>'Отдыхай катай| COMIS'!CR4</f>
        <v>46102</v>
      </c>
      <c r="CS4" s="9">
        <f>'Отдыхай катай| COMIS'!CS4</f>
        <v>46103</v>
      </c>
      <c r="CT4" s="9">
        <f>'Отдыхай катай| COMIS'!CT4</f>
        <v>46104</v>
      </c>
      <c r="CU4" s="9">
        <f>'Отдыхай катай| COMIS'!CU4</f>
        <v>46105</v>
      </c>
      <c r="CV4" s="9">
        <f>'Отдыхай катай| COMIS'!CV4</f>
        <v>46106</v>
      </c>
      <c r="CW4" s="9">
        <f>'Отдыхай катай| COMIS'!CW4</f>
        <v>46107</v>
      </c>
      <c r="CX4" s="9">
        <f>'Отдыхай катай| COMIS'!CX4</f>
        <v>46108</v>
      </c>
      <c r="CY4" s="9">
        <f>'Отдыхай катай| COMIS'!CY4</f>
        <v>46109</v>
      </c>
      <c r="CZ4" s="9">
        <f>'Отдыхай катай| COMIS'!CZ4</f>
        <v>46110</v>
      </c>
      <c r="DA4" s="9">
        <f>'Отдыхай катай| COMIS'!DA4</f>
        <v>46111</v>
      </c>
      <c r="DB4" s="9">
        <f>'Отдыхай катай| COMIS'!DB4</f>
        <v>46112</v>
      </c>
      <c r="DC4" s="9">
        <f>'Отдыхай катай| COMIS'!DC4</f>
        <v>46113</v>
      </c>
      <c r="DD4" s="9">
        <f>'Отдыхай катай| COMIS'!DD4</f>
        <v>46114</v>
      </c>
      <c r="DE4" s="9">
        <f>'Отдыхай катай| COMIS'!DE4</f>
        <v>46115</v>
      </c>
      <c r="DF4" s="9">
        <f>'Отдыхай катай| COMIS'!DF4</f>
        <v>46116</v>
      </c>
      <c r="DG4" s="9">
        <f>'Отдыхай катай| COMIS'!DG4</f>
        <v>46117</v>
      </c>
      <c r="DH4" s="9">
        <f>'Отдыхай катай| COMIS'!DH4</f>
        <v>46118</v>
      </c>
      <c r="DI4" s="9">
        <f>'Отдыхай катай| COMIS'!DI4</f>
        <v>46119</v>
      </c>
      <c r="DJ4" s="9">
        <f>'Отдыхай катай| COMIS'!DJ4</f>
        <v>46120</v>
      </c>
      <c r="DK4" s="9">
        <f>'Отдыхай катай| COMIS'!DK4</f>
        <v>46121</v>
      </c>
      <c r="DL4" s="9">
        <f>'Отдыхай катай| COMIS'!DL4</f>
        <v>46122</v>
      </c>
      <c r="DM4" s="9">
        <f>'Отдыхай катай| COMIS'!DM4</f>
        <v>46123</v>
      </c>
      <c r="DN4" s="9">
        <f>'Отдыхай катай| COMIS'!DN4</f>
        <v>46124</v>
      </c>
    </row>
    <row r="5" spans="1:118" ht="25.5" customHeight="1">
      <c r="A5" s="7"/>
      <c r="B5" s="9">
        <f>'Отдыхай катай| COMIS'!B5</f>
        <v>46008</v>
      </c>
      <c r="C5" s="9">
        <f>'Отдыхай катай| COMIS'!C5</f>
        <v>46009</v>
      </c>
      <c r="D5" s="9">
        <f>'Отдыхай катай| COMIS'!D5</f>
        <v>46010</v>
      </c>
      <c r="E5" s="9">
        <f>'Отдыхай катай| COMIS'!E5</f>
        <v>46011</v>
      </c>
      <c r="F5" s="9">
        <f>'Отдыхай катай| COMIS'!F5</f>
        <v>46012</v>
      </c>
      <c r="G5" s="9">
        <f>'Отдыхай катай| COMIS'!G5</f>
        <v>46013</v>
      </c>
      <c r="H5" s="9">
        <f>'Отдыхай катай| COMIS'!H5</f>
        <v>46014</v>
      </c>
      <c r="I5" s="9">
        <f>'Отдыхай катай| COMIS'!I5</f>
        <v>46015</v>
      </c>
      <c r="J5" s="9">
        <f>'Отдыхай катай| COMIS'!J5</f>
        <v>46016</v>
      </c>
      <c r="K5" s="9">
        <f>'Отдыхай катай| COMIS'!K5</f>
        <v>46017</v>
      </c>
      <c r="L5" s="9">
        <f>'Отдыхай катай| COMIS'!L5</f>
        <v>46018</v>
      </c>
      <c r="M5" s="9">
        <f>'Отдыхай катай| COMIS'!M5</f>
        <v>46019</v>
      </c>
      <c r="N5" s="9">
        <f>'Отдыхай катай| COMIS'!N5</f>
        <v>46020</v>
      </c>
      <c r="O5" s="57">
        <f>'Отдыхай катай| COMIS'!O5</f>
        <v>46021</v>
      </c>
      <c r="P5" s="57">
        <f>'Отдыхай катай| COMIS'!P5</f>
        <v>46022</v>
      </c>
      <c r="Q5" s="57">
        <f>'Отдыхай катай| COMIS'!Q5</f>
        <v>46023</v>
      </c>
      <c r="R5" s="57">
        <f>'Отдыхай катай| COMIS'!R5</f>
        <v>46024</v>
      </c>
      <c r="S5" s="57">
        <f>'Отдыхай катай| COMIS'!S5</f>
        <v>46025</v>
      </c>
      <c r="T5" s="57">
        <f>'Отдыхай катай| COMIS'!T5</f>
        <v>46026</v>
      </c>
      <c r="U5" s="57">
        <f>'Отдыхай катай| COMIS'!U5</f>
        <v>46027</v>
      </c>
      <c r="V5" s="57">
        <f>'Отдыхай катай| COMIS'!V5</f>
        <v>46028</v>
      </c>
      <c r="W5" s="57">
        <f>'Отдыхай катай| COMIS'!W5</f>
        <v>46029</v>
      </c>
      <c r="X5" s="57">
        <f>'Отдыхай катай| COMIS'!X5</f>
        <v>46030</v>
      </c>
      <c r="Y5" s="9">
        <f>'Отдыхай катай| COMIS'!Y5</f>
        <v>46031</v>
      </c>
      <c r="Z5" s="9">
        <f>'Отдыхай катай| COMIS'!Z5</f>
        <v>46032</v>
      </c>
      <c r="AA5" s="9">
        <f>'Отдыхай катай| COMIS'!AA5</f>
        <v>46033</v>
      </c>
      <c r="AB5" s="9">
        <f>'Отдыхай катай| COMIS'!AB5</f>
        <v>46034</v>
      </c>
      <c r="AC5" s="9">
        <f>'Отдыхай катай| COMIS'!AC5</f>
        <v>46035</v>
      </c>
      <c r="AD5" s="9">
        <f>'Отдыхай катай| COMIS'!AD5</f>
        <v>46036</v>
      </c>
      <c r="AE5" s="9">
        <f>'Отдыхай катай| COMIS'!AE5</f>
        <v>46037</v>
      </c>
      <c r="AF5" s="9">
        <f>'Отдыхай катай| COMIS'!AF5</f>
        <v>46038</v>
      </c>
      <c r="AG5" s="9">
        <f>'Отдыхай катай| COMIS'!AG5</f>
        <v>46039</v>
      </c>
      <c r="AH5" s="9">
        <f>'Отдыхай катай| COMIS'!AH5</f>
        <v>46040</v>
      </c>
      <c r="AI5" s="9">
        <f>'Отдыхай катай| COMIS'!AI5</f>
        <v>46041</v>
      </c>
      <c r="AJ5" s="9">
        <f>'Отдыхай катай| COMIS'!AJ5</f>
        <v>46042</v>
      </c>
      <c r="AK5" s="9">
        <f>'Отдыхай катай| COMIS'!AK5</f>
        <v>46043</v>
      </c>
      <c r="AL5" s="9">
        <f>'Отдыхай катай| COMIS'!AL5</f>
        <v>46044</v>
      </c>
      <c r="AM5" s="9">
        <f>'Отдыхай катай| COMIS'!AM5</f>
        <v>46045</v>
      </c>
      <c r="AN5" s="9">
        <f>'Отдыхай катай| COMIS'!AN5</f>
        <v>46046</v>
      </c>
      <c r="AO5" s="9">
        <f>'Отдыхай катай| COMIS'!AO5</f>
        <v>46047</v>
      </c>
      <c r="AP5" s="9">
        <f>'Отдыхай катай| COMIS'!AP5</f>
        <v>46048</v>
      </c>
      <c r="AQ5" s="9">
        <f>'Отдыхай катай| COMIS'!AQ5</f>
        <v>46049</v>
      </c>
      <c r="AR5" s="9">
        <f>'Отдыхай катай| COMIS'!AR5</f>
        <v>46050</v>
      </c>
      <c r="AS5" s="9">
        <f>'Отдыхай катай| COMIS'!AS5</f>
        <v>46051</v>
      </c>
      <c r="AT5" s="9">
        <f>'Отдыхай катай| COMIS'!AT5</f>
        <v>46052</v>
      </c>
      <c r="AU5" s="9">
        <f>'Отдыхай катай| COMIS'!AU5</f>
        <v>46053</v>
      </c>
      <c r="AV5" s="9">
        <f>'Отдыхай катай| COMIS'!AV5</f>
        <v>46054</v>
      </c>
      <c r="AW5" s="9">
        <f>'Отдыхай катай| COMIS'!AW5</f>
        <v>46055</v>
      </c>
      <c r="AX5" s="9">
        <f>'Отдыхай катай| COMIS'!AX5</f>
        <v>46056</v>
      </c>
      <c r="AY5" s="9">
        <f>'Отдыхай катай| COMIS'!AY5</f>
        <v>46057</v>
      </c>
      <c r="AZ5" s="9">
        <f>'Отдыхай катай| COMIS'!AZ5</f>
        <v>46058</v>
      </c>
      <c r="BA5" s="9">
        <f>'Отдыхай катай| COMIS'!BA5</f>
        <v>46059</v>
      </c>
      <c r="BB5" s="9">
        <f>'Отдыхай катай| COMIS'!BB5</f>
        <v>46060</v>
      </c>
      <c r="BC5" s="9">
        <f>'Отдыхай катай| COMIS'!BC5</f>
        <v>46061</v>
      </c>
      <c r="BD5" s="9">
        <f>'Отдыхай катай| COMIS'!BD5</f>
        <v>46062</v>
      </c>
      <c r="BE5" s="9">
        <f>'Отдыхай катай| COMIS'!BE5</f>
        <v>46063</v>
      </c>
      <c r="BF5" s="9">
        <f>'Отдыхай катай| COMIS'!BF5</f>
        <v>46064</v>
      </c>
      <c r="BG5" s="9">
        <f>'Отдыхай катай| COMIS'!BG5</f>
        <v>46065</v>
      </c>
      <c r="BH5" s="9">
        <f>'Отдыхай катай| COMIS'!BH5</f>
        <v>46066</v>
      </c>
      <c r="BI5" s="9">
        <f>'Отдыхай катай| COMIS'!BI5</f>
        <v>46067</v>
      </c>
      <c r="BJ5" s="9">
        <f>'Отдыхай катай| COMIS'!BJ5</f>
        <v>46068</v>
      </c>
      <c r="BK5" s="9">
        <f>'Отдыхай катай| COMIS'!BK5</f>
        <v>46069</v>
      </c>
      <c r="BL5" s="9">
        <f>'Отдыхай катай| COMIS'!BL5</f>
        <v>46070</v>
      </c>
      <c r="BM5" s="9">
        <f>'Отдыхай катай| COMIS'!BM5</f>
        <v>46071</v>
      </c>
      <c r="BN5" s="9">
        <f>'Отдыхай катай| COMIS'!BN5</f>
        <v>46072</v>
      </c>
      <c r="BO5" s="9">
        <f>'Отдыхай катай| COMIS'!BO5</f>
        <v>46073</v>
      </c>
      <c r="BP5" s="9">
        <f>'Отдыхай катай| COMIS'!BP5</f>
        <v>46074</v>
      </c>
      <c r="BQ5" s="9">
        <f>'Отдыхай катай| COMIS'!BQ5</f>
        <v>46075</v>
      </c>
      <c r="BR5" s="9">
        <f>'Отдыхай катай| COMIS'!BR5</f>
        <v>46076</v>
      </c>
      <c r="BS5" s="9">
        <f>'Отдыхай катай| COMIS'!BS5</f>
        <v>46077</v>
      </c>
      <c r="BT5" s="9">
        <f>'Отдыхай катай| COMIS'!BT5</f>
        <v>46078</v>
      </c>
      <c r="BU5" s="9">
        <f>'Отдыхай катай| COMIS'!BU5</f>
        <v>46079</v>
      </c>
      <c r="BV5" s="9">
        <f>'Отдыхай катай| COMIS'!BV5</f>
        <v>46080</v>
      </c>
      <c r="BW5" s="9">
        <f>'Отдыхай катай| COMIS'!BW5</f>
        <v>46081</v>
      </c>
      <c r="BX5" s="9">
        <f>'Отдыхай катай| COMIS'!BX5</f>
        <v>46082</v>
      </c>
      <c r="BY5" s="9">
        <f>'Отдыхай катай| COMIS'!BY5</f>
        <v>46083</v>
      </c>
      <c r="BZ5" s="9">
        <f>'Отдыхай катай| COMIS'!BZ5</f>
        <v>46084</v>
      </c>
      <c r="CA5" s="9">
        <f>'Отдыхай катай| COMIS'!CA5</f>
        <v>46085</v>
      </c>
      <c r="CB5" s="9">
        <f>'Отдыхай катай| COMIS'!CB5</f>
        <v>46086</v>
      </c>
      <c r="CC5" s="9">
        <f>'Отдыхай катай| COMIS'!CC5</f>
        <v>46087</v>
      </c>
      <c r="CD5" s="9">
        <f>'Отдыхай катай| COMIS'!CD5</f>
        <v>46088</v>
      </c>
      <c r="CE5" s="9">
        <f>'Отдыхай катай| COMIS'!CE5</f>
        <v>46089</v>
      </c>
      <c r="CF5" s="9">
        <f>'Отдыхай катай| COMIS'!CF5</f>
        <v>46090</v>
      </c>
      <c r="CG5" s="9">
        <f>'Отдыхай катай| COMIS'!CG5</f>
        <v>46091</v>
      </c>
      <c r="CH5" s="9">
        <f>'Отдыхай катай| COMIS'!CH5</f>
        <v>46092</v>
      </c>
      <c r="CI5" s="9">
        <f>'Отдыхай катай| COMIS'!CI5</f>
        <v>46093</v>
      </c>
      <c r="CJ5" s="9">
        <f>'Отдыхай катай| COMIS'!CJ5</f>
        <v>46094</v>
      </c>
      <c r="CK5" s="9">
        <f>'Отдыхай катай| COMIS'!CK5</f>
        <v>46095</v>
      </c>
      <c r="CL5" s="9">
        <f>'Отдыхай катай| COMIS'!CL5</f>
        <v>46096</v>
      </c>
      <c r="CM5" s="9">
        <f>'Отдыхай катай| COMIS'!CM5</f>
        <v>46097</v>
      </c>
      <c r="CN5" s="9">
        <f>'Отдыхай катай| COMIS'!CN5</f>
        <v>46098</v>
      </c>
      <c r="CO5" s="9">
        <f>'Отдыхай катай| COMIS'!CO5</f>
        <v>46099</v>
      </c>
      <c r="CP5" s="9">
        <f>'Отдыхай катай| COMIS'!CP5</f>
        <v>46100</v>
      </c>
      <c r="CQ5" s="9">
        <f>'Отдыхай катай| COMIS'!CQ5</f>
        <v>46101</v>
      </c>
      <c r="CR5" s="9">
        <f>'Отдыхай катай| COMIS'!CR5</f>
        <v>46102</v>
      </c>
      <c r="CS5" s="9">
        <f>'Отдыхай катай| COMIS'!CS5</f>
        <v>46103</v>
      </c>
      <c r="CT5" s="9">
        <f>'Отдыхай катай| COMIS'!CT5</f>
        <v>46104</v>
      </c>
      <c r="CU5" s="9">
        <f>'Отдыхай катай| COMIS'!CU5</f>
        <v>46105</v>
      </c>
      <c r="CV5" s="9">
        <f>'Отдыхай катай| COMIS'!CV5</f>
        <v>46106</v>
      </c>
      <c r="CW5" s="9">
        <f>'Отдыхай катай| COMIS'!CW5</f>
        <v>46107</v>
      </c>
      <c r="CX5" s="9">
        <f>'Отдыхай катай| COMIS'!CX5</f>
        <v>46108</v>
      </c>
      <c r="CY5" s="9">
        <f>'Отдыхай катай| COMIS'!CY5</f>
        <v>46109</v>
      </c>
      <c r="CZ5" s="9">
        <f>'Отдыхай катай| COMIS'!CZ5</f>
        <v>46110</v>
      </c>
      <c r="DA5" s="9">
        <f>'Отдыхай катай| COMIS'!DA5</f>
        <v>46111</v>
      </c>
      <c r="DB5" s="9">
        <f>'Отдыхай катай| COMIS'!DB5</f>
        <v>46112</v>
      </c>
      <c r="DC5" s="9">
        <f>'Отдыхай катай| COMIS'!DC5</f>
        <v>46113</v>
      </c>
      <c r="DD5" s="9">
        <f>'Отдыхай катай| COMIS'!DD5</f>
        <v>46114</v>
      </c>
      <c r="DE5" s="9">
        <f>'Отдыхай катай| COMIS'!DE5</f>
        <v>46115</v>
      </c>
      <c r="DF5" s="9">
        <f>'Отдыхай катай| COMIS'!DF5</f>
        <v>46116</v>
      </c>
      <c r="DG5" s="9">
        <f>'Отдыхай катай| COMIS'!DG5</f>
        <v>46117</v>
      </c>
      <c r="DH5" s="9">
        <f>'Отдыхай катай| COMIS'!DH5</f>
        <v>46118</v>
      </c>
      <c r="DI5" s="9">
        <f>'Отдыхай катай| COMIS'!DI5</f>
        <v>46119</v>
      </c>
      <c r="DJ5" s="9">
        <f>'Отдыхай катай| COMIS'!DJ5</f>
        <v>46120</v>
      </c>
      <c r="DK5" s="9">
        <f>'Отдыхай катай| COMIS'!DK5</f>
        <v>46121</v>
      </c>
      <c r="DL5" s="9">
        <f>'Отдыхай катай| COMIS'!DL5</f>
        <v>46122</v>
      </c>
      <c r="DM5" s="9">
        <f>'Отдыхай катай| COMIS'!DM5</f>
        <v>46123</v>
      </c>
      <c r="DN5" s="9">
        <f>'Отдыхай катай| COMIS'!DN5</f>
        <v>46124</v>
      </c>
    </row>
    <row r="6" spans="1:118">
      <c r="A6" s="64" t="s">
        <v>4</v>
      </c>
      <c r="B6" s="65"/>
      <c r="C6" s="65"/>
      <c r="D6" s="65"/>
      <c r="E6" s="65"/>
      <c r="F6" s="65"/>
      <c r="G6" s="65"/>
      <c r="H6" s="65"/>
      <c r="I6" s="65"/>
      <c r="J6" s="65"/>
      <c r="K6" s="65"/>
      <c r="L6" s="65"/>
      <c r="M6" s="65"/>
      <c r="N6" s="65"/>
      <c r="O6" s="236"/>
      <c r="P6" s="236"/>
      <c r="Q6" s="236"/>
      <c r="R6" s="236"/>
      <c r="S6" s="236"/>
      <c r="T6" s="236"/>
      <c r="U6" s="236"/>
      <c r="V6" s="236"/>
      <c r="W6" s="236"/>
      <c r="X6" s="236"/>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row>
    <row r="7" spans="1:118">
      <c r="A7" s="64">
        <v>1</v>
      </c>
      <c r="B7" s="85">
        <f>'Отдыхай катай| COMIS'!B7</f>
        <v>6300</v>
      </c>
      <c r="C7" s="85">
        <f>'Отдыхай катай| COMIS'!C7</f>
        <v>6300</v>
      </c>
      <c r="D7" s="85">
        <f>'Отдыхай катай| COMIS'!D7</f>
        <v>6570</v>
      </c>
      <c r="E7" s="85">
        <f>'Отдыхай катай| COMIS'!E7</f>
        <v>6570</v>
      </c>
      <c r="F7" s="85">
        <f>'Отдыхай катай| COMIS'!F7</f>
        <v>8460</v>
      </c>
      <c r="G7" s="85">
        <f>'Отдыхай катай| COMIS'!G7</f>
        <v>8460</v>
      </c>
      <c r="H7" s="85">
        <f>'Отдыхай катай| COMIS'!H7</f>
        <v>8460</v>
      </c>
      <c r="I7" s="85">
        <f>'Отдыхай катай| COMIS'!I7</f>
        <v>9630</v>
      </c>
      <c r="J7" s="85">
        <f>'Отдыхай катай| COMIS'!J7</f>
        <v>9630</v>
      </c>
      <c r="K7" s="85">
        <f>'Отдыхай катай| COMIS'!K7</f>
        <v>10890</v>
      </c>
      <c r="L7" s="85">
        <f>'Отдыхай катай| COMIS'!L7</f>
        <v>13230</v>
      </c>
      <c r="M7" s="85">
        <f>'Отдыхай катай| COMIS'!M7</f>
        <v>11250</v>
      </c>
      <c r="N7" s="85">
        <f>'Отдыхай катай| COMIS'!N7</f>
        <v>18810</v>
      </c>
      <c r="O7" s="237">
        <f>'Отдыхай катай| COMIS'!O7</f>
        <v>23130</v>
      </c>
      <c r="P7" s="237">
        <f>'Отдыхай катай| COMIS'!P7</f>
        <v>30150</v>
      </c>
      <c r="Q7" s="237">
        <f>'Отдыхай катай| COMIS'!Q7</f>
        <v>30150</v>
      </c>
      <c r="R7" s="237">
        <f>'Отдыхай катай| COMIS'!R7</f>
        <v>28980</v>
      </c>
      <c r="S7" s="237">
        <f>'Отдыхай катай| COMIS'!S7</f>
        <v>28980</v>
      </c>
      <c r="T7" s="237">
        <f>'Отдыхай катай| COMIS'!T7</f>
        <v>32400</v>
      </c>
      <c r="U7" s="237">
        <f>'Отдыхай катай| COMIS'!U7</f>
        <v>32400</v>
      </c>
      <c r="V7" s="237">
        <f>'Отдыхай катай| COMIS'!V7</f>
        <v>31050</v>
      </c>
      <c r="W7" s="237">
        <f>'Отдыхай катай| COMIS'!W7</f>
        <v>31050</v>
      </c>
      <c r="X7" s="237">
        <f>'Отдыхай катай| COMIS'!X7</f>
        <v>27810</v>
      </c>
      <c r="Y7" s="85">
        <f>'Отдыхай катай| COMIS'!Y7</f>
        <v>21105</v>
      </c>
      <c r="Z7" s="85">
        <f>'Отдыхай катай| COMIS'!Z7</f>
        <v>15705</v>
      </c>
      <c r="AA7" s="85">
        <f>'Отдыхай катай| COMIS'!AA7</f>
        <v>15075</v>
      </c>
      <c r="AB7" s="85">
        <f>'Отдыхай катай| COMIS'!AB7</f>
        <v>15075</v>
      </c>
      <c r="AC7" s="85">
        <f>'Отдыхай катай| COMIS'!AC7</f>
        <v>15075</v>
      </c>
      <c r="AD7" s="85">
        <f>'Отдыхай катай| COMIS'!AD7</f>
        <v>14445</v>
      </c>
      <c r="AE7" s="85">
        <f>'Отдыхай катай| COMIS'!AE7</f>
        <v>14445</v>
      </c>
      <c r="AF7" s="85">
        <f>'Отдыхай катай| COMIS'!AF7</f>
        <v>12105</v>
      </c>
      <c r="AG7" s="85">
        <f>'Отдыхай катай| COMIS'!AG7</f>
        <v>12105</v>
      </c>
      <c r="AH7" s="85">
        <f>'Отдыхай катай| COMIS'!AH7</f>
        <v>12105</v>
      </c>
      <c r="AI7" s="85">
        <f>'Отдыхай катай| COMIS'!AI7</f>
        <v>12105</v>
      </c>
      <c r="AJ7" s="85">
        <f>'Отдыхай катай| COMIS'!AJ7</f>
        <v>14625</v>
      </c>
      <c r="AK7" s="85">
        <f>'Отдыхай катай| COMIS'!AK7</f>
        <v>14625</v>
      </c>
      <c r="AL7" s="85">
        <f>'Отдыхай катай| COMIS'!AL7</f>
        <v>17055</v>
      </c>
      <c r="AM7" s="85">
        <f>'Отдыхай катай| COMIS'!AM7</f>
        <v>17055</v>
      </c>
      <c r="AN7" s="85">
        <f>'Отдыхай катай| COMIS'!AN7</f>
        <v>19755</v>
      </c>
      <c r="AO7" s="85">
        <f>'Отдыхай катай| COMIS'!AO7</f>
        <v>19755</v>
      </c>
      <c r="AP7" s="85">
        <f>'Отдыхай катай| COMIS'!AP7</f>
        <v>17055</v>
      </c>
      <c r="AQ7" s="85">
        <f>'Отдыхай катай| COMIS'!AQ7</f>
        <v>17055</v>
      </c>
      <c r="AR7" s="85">
        <f>'Отдыхай катай| COMIS'!AR7</f>
        <v>18405</v>
      </c>
      <c r="AS7" s="85">
        <f>'Отдыхай катай| COMIS'!AS7</f>
        <v>18405</v>
      </c>
      <c r="AT7" s="85">
        <f>'Отдыхай катай| COMIS'!AT7</f>
        <v>18405</v>
      </c>
      <c r="AU7" s="85">
        <f>'Отдыхай катай| COMIS'!AU7</f>
        <v>18405</v>
      </c>
      <c r="AV7" s="85">
        <f>'Отдыхай катай| COMIS'!AV7</f>
        <v>18405</v>
      </c>
      <c r="AW7" s="85">
        <f>'Отдыхай катай| COMIS'!AW7</f>
        <v>18405</v>
      </c>
      <c r="AX7" s="85">
        <f>'Отдыхай катай| COMIS'!AX7</f>
        <v>19755</v>
      </c>
      <c r="AY7" s="85">
        <f>'Отдыхай катай| COMIS'!AY7</f>
        <v>19755</v>
      </c>
      <c r="AZ7" s="85">
        <f>'Отдыхай катай| COMIS'!AZ7</f>
        <v>19755</v>
      </c>
      <c r="BA7" s="85">
        <f>'Отдыхай катай| COMIS'!BA7</f>
        <v>17055</v>
      </c>
      <c r="BB7" s="85">
        <f>'Отдыхай катай| COMIS'!BB7</f>
        <v>17055</v>
      </c>
      <c r="BC7" s="85">
        <f>'Отдыхай катай| COMIS'!BC7</f>
        <v>17055</v>
      </c>
      <c r="BD7" s="85">
        <f>'Отдыхай катай| COMIS'!BD7</f>
        <v>17055</v>
      </c>
      <c r="BE7" s="85">
        <f>'Отдыхай катай| COMIS'!BE7</f>
        <v>17055</v>
      </c>
      <c r="BF7" s="85">
        <f>'Отдыхай катай| COMIS'!BF7</f>
        <v>18405</v>
      </c>
      <c r="BG7" s="85">
        <f>'Отдыхай катай| COMIS'!BG7</f>
        <v>18405</v>
      </c>
      <c r="BH7" s="85">
        <f>'Отдыхай катай| COMIS'!BH7</f>
        <v>18405</v>
      </c>
      <c r="BI7" s="85">
        <f>'Отдыхай катай| COMIS'!BI7</f>
        <v>21105</v>
      </c>
      <c r="BJ7" s="85">
        <f>'Отдыхай катай| COMIS'!BJ7</f>
        <v>21105</v>
      </c>
      <c r="BK7" s="85">
        <f>'Отдыхай катай| COMIS'!BK7</f>
        <v>21105</v>
      </c>
      <c r="BL7" s="85">
        <f>'Отдыхай катай| COMIS'!BL7</f>
        <v>21105</v>
      </c>
      <c r="BM7" s="85">
        <f>'Отдыхай катай| COMIS'!BM7</f>
        <v>21105</v>
      </c>
      <c r="BN7" s="85">
        <f>'Отдыхай катай| COMIS'!BN7</f>
        <v>21105</v>
      </c>
      <c r="BO7" s="85">
        <f>'Отдыхай катай| COMIS'!BO7</f>
        <v>23265</v>
      </c>
      <c r="BP7" s="85">
        <f>'Отдыхай катай| COMIS'!BP7</f>
        <v>23265</v>
      </c>
      <c r="BQ7" s="85">
        <f>'Отдыхай катай| COMIS'!BQ7</f>
        <v>26775</v>
      </c>
      <c r="BR7" s="85">
        <f>'Отдыхай катай| COMIS'!BR7</f>
        <v>29025</v>
      </c>
      <c r="BS7" s="85">
        <f>'Отдыхай катай| COMIS'!BS7</f>
        <v>29025</v>
      </c>
      <c r="BT7" s="85">
        <f>'Отдыхай катай| COMIS'!BT7</f>
        <v>29025</v>
      </c>
      <c r="BU7" s="85">
        <f>'Отдыхай катай| COMIS'!BU7</f>
        <v>29025</v>
      </c>
      <c r="BV7" s="85">
        <f>'Отдыхай катай| COMIS'!BV7</f>
        <v>29025</v>
      </c>
      <c r="BW7" s="85">
        <f>'Отдыхай катай| COMIS'!BW7</f>
        <v>21105</v>
      </c>
      <c r="BX7" s="85">
        <f>'Отдыхай катай| COMIS'!BX7</f>
        <v>17055</v>
      </c>
      <c r="BY7" s="85">
        <f>'Отдыхай катай| COMIS'!BY7</f>
        <v>17055</v>
      </c>
      <c r="BZ7" s="85">
        <f>'Отдыхай катай| COMIS'!BZ7</f>
        <v>15705</v>
      </c>
      <c r="CA7" s="85">
        <f>'Отдыхай катай| COMIS'!CA7</f>
        <v>15705</v>
      </c>
      <c r="CB7" s="85">
        <f>'Отдыхай катай| COMIS'!CB7</f>
        <v>15705</v>
      </c>
      <c r="CC7" s="85">
        <f>'Отдыхай катай| COMIS'!CC7</f>
        <v>17055</v>
      </c>
      <c r="CD7" s="85">
        <f>'Отдыхай катай| COMIS'!CD7</f>
        <v>17055</v>
      </c>
      <c r="CE7" s="85">
        <f>'Отдыхай катай| COMIS'!CE7</f>
        <v>17055</v>
      </c>
      <c r="CF7" s="85">
        <f>'Отдыхай катай| COMIS'!CF7</f>
        <v>13815</v>
      </c>
      <c r="CG7" s="85">
        <f>'Отдыхай катай| COMIS'!CG7</f>
        <v>10935</v>
      </c>
      <c r="CH7" s="85">
        <f>'Отдыхай катай| COMIS'!CH7</f>
        <v>10935</v>
      </c>
      <c r="CI7" s="85">
        <f>'Отдыхай катай| COMIS'!CI7</f>
        <v>10935</v>
      </c>
      <c r="CJ7" s="85">
        <f>'Отдыхай катай| COMIS'!CJ7</f>
        <v>10935</v>
      </c>
      <c r="CK7" s="85">
        <f>'Отдыхай катай| COMIS'!CK7</f>
        <v>10935</v>
      </c>
      <c r="CL7" s="85">
        <f>'Отдыхай катай| COMIS'!CL7</f>
        <v>10935</v>
      </c>
      <c r="CM7" s="85">
        <f>'Отдыхай катай| COMIS'!CM7</f>
        <v>10935</v>
      </c>
      <c r="CN7" s="85">
        <f>'Отдыхай катай| COMIS'!CN7</f>
        <v>10935</v>
      </c>
      <c r="CO7" s="85">
        <f>'Отдыхай катай| COMIS'!CO7</f>
        <v>10935</v>
      </c>
      <c r="CP7" s="85">
        <f>'Отдыхай катай| COMIS'!CP7</f>
        <v>10305</v>
      </c>
      <c r="CQ7" s="85">
        <f>'Отдыхай катай| COMIS'!CQ7</f>
        <v>10305</v>
      </c>
      <c r="CR7" s="85">
        <f>'Отдыхай катай| COMIS'!CR7</f>
        <v>10305</v>
      </c>
      <c r="CS7" s="85">
        <f>'Отдыхай катай| COMIS'!CS7</f>
        <v>9675</v>
      </c>
      <c r="CT7" s="85">
        <f>'Отдыхай катай| COMIS'!CT7</f>
        <v>9675</v>
      </c>
      <c r="CU7" s="85">
        <f>'Отдыхай катай| COMIS'!CU7</f>
        <v>9675</v>
      </c>
      <c r="CV7" s="85">
        <f>'Отдыхай катай| COMIS'!CV7</f>
        <v>9675</v>
      </c>
      <c r="CW7" s="85">
        <f>'Отдыхай катай| COMIS'!CW7</f>
        <v>9675</v>
      </c>
      <c r="CX7" s="85">
        <f>'Отдыхай катай| COMIS'!CX7</f>
        <v>9675</v>
      </c>
      <c r="CY7" s="85">
        <f>'Отдыхай катай| COMIS'!CY7</f>
        <v>9675</v>
      </c>
      <c r="CZ7" s="85">
        <f>'Отдыхай катай| COMIS'!CZ7</f>
        <v>9045</v>
      </c>
      <c r="DA7" s="85">
        <f>'Отдыхай катай| COMIS'!DA7</f>
        <v>9045</v>
      </c>
      <c r="DB7" s="85">
        <f>'Отдыхай катай| COMIS'!DB7</f>
        <v>9045</v>
      </c>
      <c r="DC7" s="85">
        <f>'Отдыхай катай| COMIS'!DC7</f>
        <v>8415</v>
      </c>
      <c r="DD7" s="85">
        <f>'Отдыхай катай| COMIS'!DD7</f>
        <v>8415</v>
      </c>
      <c r="DE7" s="85">
        <f>'Отдыхай катай| COMIS'!DE7</f>
        <v>8415</v>
      </c>
      <c r="DF7" s="85">
        <f>'Отдыхай катай| COMIS'!DF7</f>
        <v>8415</v>
      </c>
      <c r="DG7" s="85">
        <f>'Отдыхай катай| COMIS'!DG7</f>
        <v>8415</v>
      </c>
      <c r="DH7" s="85">
        <f>'Отдыхай катай| COMIS'!DH7</f>
        <v>7965</v>
      </c>
      <c r="DI7" s="85">
        <f>'Отдыхай катай| COMIS'!DI7</f>
        <v>7965</v>
      </c>
      <c r="DJ7" s="85">
        <f>'Отдыхай катай| COMIS'!DJ7</f>
        <v>7965</v>
      </c>
      <c r="DK7" s="85">
        <f>'Отдыхай катай| COMIS'!DK7</f>
        <v>7965</v>
      </c>
      <c r="DL7" s="85">
        <f>'Отдыхай катай| COMIS'!DL7</f>
        <v>7965</v>
      </c>
      <c r="DM7" s="85">
        <f>'Отдыхай катай| COMIS'!DM7</f>
        <v>7965</v>
      </c>
      <c r="DN7" s="85">
        <f>'Отдыхай катай| COMIS'!DN7</f>
        <v>6165</v>
      </c>
    </row>
    <row r="8" spans="1:118">
      <c r="A8" s="64">
        <v>2</v>
      </c>
      <c r="B8" s="85">
        <f>'Отдыхай катай| COMIS'!B8</f>
        <v>7650</v>
      </c>
      <c r="C8" s="85">
        <f>'Отдыхай катай| COMIS'!C8</f>
        <v>7650</v>
      </c>
      <c r="D8" s="85">
        <f>'Отдыхай катай| COMIS'!D8</f>
        <v>7920</v>
      </c>
      <c r="E8" s="85">
        <f>'Отдыхай катай| COMIS'!E8</f>
        <v>7920</v>
      </c>
      <c r="F8" s="85">
        <f>'Отдыхай катай| COMIS'!F8</f>
        <v>9810</v>
      </c>
      <c r="G8" s="85">
        <f>'Отдыхай катай| COMIS'!G8</f>
        <v>9810</v>
      </c>
      <c r="H8" s="85">
        <f>'Отдыхай катай| COMIS'!H8</f>
        <v>9810</v>
      </c>
      <c r="I8" s="85">
        <f>'Отдыхай катай| COMIS'!I8</f>
        <v>10980</v>
      </c>
      <c r="J8" s="85">
        <f>'Отдыхай катай| COMIS'!J8</f>
        <v>10980</v>
      </c>
      <c r="K8" s="85">
        <f>'Отдыхай катай| COMIS'!K8</f>
        <v>12240</v>
      </c>
      <c r="L8" s="85">
        <f>'Отдыхай катай| COMIS'!L8</f>
        <v>14580</v>
      </c>
      <c r="M8" s="85">
        <f>'Отдыхай катай| COMIS'!M8</f>
        <v>12600</v>
      </c>
      <c r="N8" s="85">
        <f>'Отдыхай катай| COMIS'!N8</f>
        <v>20610</v>
      </c>
      <c r="O8" s="237">
        <f>'Отдыхай катай| COMIS'!O8</f>
        <v>24930</v>
      </c>
      <c r="P8" s="237">
        <f>'Отдыхай катай| COMIS'!P8</f>
        <v>31950</v>
      </c>
      <c r="Q8" s="237">
        <f>'Отдыхай катай| COMIS'!Q8</f>
        <v>31950</v>
      </c>
      <c r="R8" s="237">
        <f>'Отдыхай катай| COMIS'!R8</f>
        <v>30780</v>
      </c>
      <c r="S8" s="237">
        <f>'Отдыхай катай| COMIS'!S8</f>
        <v>30780</v>
      </c>
      <c r="T8" s="237">
        <f>'Отдыхай катай| COMIS'!T8</f>
        <v>34200</v>
      </c>
      <c r="U8" s="237">
        <f>'Отдыхай катай| COMIS'!U8</f>
        <v>34200</v>
      </c>
      <c r="V8" s="237">
        <f>'Отдыхай катай| COMIS'!V8</f>
        <v>32850</v>
      </c>
      <c r="W8" s="237">
        <f>'Отдыхай катай| COMIS'!W8</f>
        <v>32850</v>
      </c>
      <c r="X8" s="237">
        <f>'Отдыхай катай| COMIS'!X8</f>
        <v>29610</v>
      </c>
      <c r="Y8" s="85">
        <f>'Отдыхай катай| COMIS'!Y8</f>
        <v>22770</v>
      </c>
      <c r="Z8" s="85">
        <f>'Отдыхай катай| COMIS'!Z8</f>
        <v>17370</v>
      </c>
      <c r="AA8" s="85">
        <f>'Отдыхай катай| COMIS'!AA8</f>
        <v>16740</v>
      </c>
      <c r="AB8" s="85">
        <f>'Отдыхай катай| COMIS'!AB8</f>
        <v>16740</v>
      </c>
      <c r="AC8" s="85">
        <f>'Отдыхай катай| COMIS'!AC8</f>
        <v>16740</v>
      </c>
      <c r="AD8" s="85">
        <f>'Отдыхай катай| COMIS'!AD8</f>
        <v>16110</v>
      </c>
      <c r="AE8" s="85">
        <f>'Отдыхай катай| COMIS'!AE8</f>
        <v>16110</v>
      </c>
      <c r="AF8" s="85">
        <f>'Отдыхай катай| COMIS'!AF8</f>
        <v>13770</v>
      </c>
      <c r="AG8" s="85">
        <f>'Отдыхай катай| COMIS'!AG8</f>
        <v>13770</v>
      </c>
      <c r="AH8" s="85">
        <f>'Отдыхай катай| COMIS'!AH8</f>
        <v>13770</v>
      </c>
      <c r="AI8" s="85">
        <f>'Отдыхай катай| COMIS'!AI8</f>
        <v>13770</v>
      </c>
      <c r="AJ8" s="85">
        <f>'Отдыхай катай| COMIS'!AJ8</f>
        <v>16290</v>
      </c>
      <c r="AK8" s="85">
        <f>'Отдыхай катай| COMIS'!AK8</f>
        <v>16290</v>
      </c>
      <c r="AL8" s="85">
        <f>'Отдыхай катай| COMIS'!AL8</f>
        <v>18720</v>
      </c>
      <c r="AM8" s="85">
        <f>'Отдыхай катай| COMIS'!AM8</f>
        <v>18720</v>
      </c>
      <c r="AN8" s="85">
        <f>'Отдыхай катай| COMIS'!AN8</f>
        <v>21420</v>
      </c>
      <c r="AO8" s="85">
        <f>'Отдыхай катай| COMIS'!AO8</f>
        <v>21420</v>
      </c>
      <c r="AP8" s="85">
        <f>'Отдыхай катай| COMIS'!AP8</f>
        <v>18720</v>
      </c>
      <c r="AQ8" s="85">
        <f>'Отдыхай катай| COMIS'!AQ8</f>
        <v>18720</v>
      </c>
      <c r="AR8" s="85">
        <f>'Отдыхай катай| COMIS'!AR8</f>
        <v>20070</v>
      </c>
      <c r="AS8" s="85">
        <f>'Отдыхай катай| COMIS'!AS8</f>
        <v>20070</v>
      </c>
      <c r="AT8" s="85">
        <f>'Отдыхай катай| COMIS'!AT8</f>
        <v>20070</v>
      </c>
      <c r="AU8" s="85">
        <f>'Отдыхай катай| COMIS'!AU8</f>
        <v>20070</v>
      </c>
      <c r="AV8" s="85">
        <f>'Отдыхай катай| COMIS'!AV8</f>
        <v>20070</v>
      </c>
      <c r="AW8" s="85">
        <f>'Отдыхай катай| COMIS'!AW8</f>
        <v>20070</v>
      </c>
      <c r="AX8" s="85">
        <f>'Отдыхай катай| COMIS'!AX8</f>
        <v>21420</v>
      </c>
      <c r="AY8" s="85">
        <f>'Отдыхай катай| COMIS'!AY8</f>
        <v>21420</v>
      </c>
      <c r="AZ8" s="85">
        <f>'Отдыхай катай| COMIS'!AZ8</f>
        <v>21420</v>
      </c>
      <c r="BA8" s="85">
        <f>'Отдыхай катай| COMIS'!BA8</f>
        <v>18720</v>
      </c>
      <c r="BB8" s="85">
        <f>'Отдыхай катай| COMIS'!BB8</f>
        <v>18720</v>
      </c>
      <c r="BC8" s="85">
        <f>'Отдыхай катай| COMIS'!BC8</f>
        <v>18720</v>
      </c>
      <c r="BD8" s="85">
        <f>'Отдыхай катай| COMIS'!BD8</f>
        <v>18720</v>
      </c>
      <c r="BE8" s="85">
        <f>'Отдыхай катай| COMIS'!BE8</f>
        <v>18720</v>
      </c>
      <c r="BF8" s="85">
        <f>'Отдыхай катай| COMIS'!BF8</f>
        <v>20070</v>
      </c>
      <c r="BG8" s="85">
        <f>'Отдыхай катай| COMIS'!BG8</f>
        <v>20070</v>
      </c>
      <c r="BH8" s="85">
        <f>'Отдыхай катай| COMIS'!BH8</f>
        <v>20070</v>
      </c>
      <c r="BI8" s="85">
        <f>'Отдыхай катай| COMIS'!BI8</f>
        <v>22770</v>
      </c>
      <c r="BJ8" s="85">
        <f>'Отдыхай катай| COMIS'!BJ8</f>
        <v>22770</v>
      </c>
      <c r="BK8" s="85">
        <f>'Отдыхай катай| COMIS'!BK8</f>
        <v>22770</v>
      </c>
      <c r="BL8" s="85">
        <f>'Отдыхай катай| COMIS'!BL8</f>
        <v>22770</v>
      </c>
      <c r="BM8" s="85">
        <f>'Отдыхай катай| COMIS'!BM8</f>
        <v>22770</v>
      </c>
      <c r="BN8" s="85">
        <f>'Отдыхай катай| COMIS'!BN8</f>
        <v>22770</v>
      </c>
      <c r="BO8" s="85">
        <f>'Отдыхай катай| COMIS'!BO8</f>
        <v>24930</v>
      </c>
      <c r="BP8" s="85">
        <f>'Отдыхай катай| COMIS'!BP8</f>
        <v>24930</v>
      </c>
      <c r="BQ8" s="85">
        <f>'Отдыхай катай| COMIS'!BQ8</f>
        <v>28440</v>
      </c>
      <c r="BR8" s="85">
        <f>'Отдыхай катай| COMIS'!BR8</f>
        <v>30690</v>
      </c>
      <c r="BS8" s="85">
        <f>'Отдыхай катай| COMIS'!BS8</f>
        <v>30690</v>
      </c>
      <c r="BT8" s="85">
        <f>'Отдыхай катай| COMIS'!BT8</f>
        <v>30690</v>
      </c>
      <c r="BU8" s="85">
        <f>'Отдыхай катай| COMIS'!BU8</f>
        <v>30690</v>
      </c>
      <c r="BV8" s="85">
        <f>'Отдыхай катай| COMIS'!BV8</f>
        <v>30690</v>
      </c>
      <c r="BW8" s="85">
        <f>'Отдыхай катай| COMIS'!BW8</f>
        <v>22770</v>
      </c>
      <c r="BX8" s="85">
        <f>'Отдыхай катай| COMIS'!BX8</f>
        <v>18720</v>
      </c>
      <c r="BY8" s="85">
        <f>'Отдыхай катай| COMIS'!BY8</f>
        <v>18720</v>
      </c>
      <c r="BZ8" s="85">
        <f>'Отдыхай катай| COMIS'!BZ8</f>
        <v>17370</v>
      </c>
      <c r="CA8" s="85">
        <f>'Отдыхай катай| COMIS'!CA8</f>
        <v>17370</v>
      </c>
      <c r="CB8" s="85">
        <f>'Отдыхай катай| COMIS'!CB8</f>
        <v>17370</v>
      </c>
      <c r="CC8" s="85">
        <f>'Отдыхай катай| COMIS'!CC8</f>
        <v>18720</v>
      </c>
      <c r="CD8" s="85">
        <f>'Отдыхай катай| COMIS'!CD8</f>
        <v>18720</v>
      </c>
      <c r="CE8" s="85">
        <f>'Отдыхай катай| COMIS'!CE8</f>
        <v>18720</v>
      </c>
      <c r="CF8" s="85">
        <f>'Отдыхай катай| COMIS'!CF8</f>
        <v>15480</v>
      </c>
      <c r="CG8" s="85">
        <f>'Отдыхай катай| COMIS'!CG8</f>
        <v>12600</v>
      </c>
      <c r="CH8" s="85">
        <f>'Отдыхай катай| COMIS'!CH8</f>
        <v>12600</v>
      </c>
      <c r="CI8" s="85">
        <f>'Отдыхай катай| COMIS'!CI8</f>
        <v>12600</v>
      </c>
      <c r="CJ8" s="85">
        <f>'Отдыхай катай| COMIS'!CJ8</f>
        <v>12600</v>
      </c>
      <c r="CK8" s="85">
        <f>'Отдыхай катай| COMIS'!CK8</f>
        <v>12600</v>
      </c>
      <c r="CL8" s="85">
        <f>'Отдыхай катай| COMIS'!CL8</f>
        <v>12600</v>
      </c>
      <c r="CM8" s="85">
        <f>'Отдыхай катай| COMIS'!CM8</f>
        <v>12600</v>
      </c>
      <c r="CN8" s="85">
        <f>'Отдыхай катай| COMIS'!CN8</f>
        <v>12600</v>
      </c>
      <c r="CO8" s="85">
        <f>'Отдыхай катай| COMIS'!CO8</f>
        <v>12600</v>
      </c>
      <c r="CP8" s="85">
        <f>'Отдыхай катай| COMIS'!CP8</f>
        <v>11970</v>
      </c>
      <c r="CQ8" s="85">
        <f>'Отдыхай катай| COMIS'!CQ8</f>
        <v>11970</v>
      </c>
      <c r="CR8" s="85">
        <f>'Отдыхай катай| COMIS'!CR8</f>
        <v>11970</v>
      </c>
      <c r="CS8" s="85">
        <f>'Отдыхай катай| COMIS'!CS8</f>
        <v>11340</v>
      </c>
      <c r="CT8" s="85">
        <f>'Отдыхай катай| COMIS'!CT8</f>
        <v>11340</v>
      </c>
      <c r="CU8" s="85">
        <f>'Отдыхай катай| COMIS'!CU8</f>
        <v>11340</v>
      </c>
      <c r="CV8" s="85">
        <f>'Отдыхай катай| COMIS'!CV8</f>
        <v>11340</v>
      </c>
      <c r="CW8" s="85">
        <f>'Отдыхай катай| COMIS'!CW8</f>
        <v>11340</v>
      </c>
      <c r="CX8" s="85">
        <f>'Отдыхай катай| COMIS'!CX8</f>
        <v>11340</v>
      </c>
      <c r="CY8" s="85">
        <f>'Отдыхай катай| COMIS'!CY8</f>
        <v>11340</v>
      </c>
      <c r="CZ8" s="85">
        <f>'Отдыхай катай| COMIS'!CZ8</f>
        <v>10710</v>
      </c>
      <c r="DA8" s="85">
        <f>'Отдыхай катай| COMIS'!DA8</f>
        <v>10710</v>
      </c>
      <c r="DB8" s="85">
        <f>'Отдыхай катай| COMIS'!DB8</f>
        <v>10710</v>
      </c>
      <c r="DC8" s="85">
        <f>'Отдыхай катай| COMIS'!DC8</f>
        <v>9900</v>
      </c>
      <c r="DD8" s="85">
        <f>'Отдыхай катай| COMIS'!DD8</f>
        <v>9900</v>
      </c>
      <c r="DE8" s="85">
        <f>'Отдыхай катай| COMIS'!DE8</f>
        <v>9900</v>
      </c>
      <c r="DF8" s="85">
        <f>'Отдыхай катай| COMIS'!DF8</f>
        <v>9900</v>
      </c>
      <c r="DG8" s="85">
        <f>'Отдыхай катай| COMIS'!DG8</f>
        <v>9900</v>
      </c>
      <c r="DH8" s="85">
        <f>'Отдыхай катай| COMIS'!DH8</f>
        <v>9450</v>
      </c>
      <c r="DI8" s="85">
        <f>'Отдыхай катай| COMIS'!DI8</f>
        <v>9450</v>
      </c>
      <c r="DJ8" s="85">
        <f>'Отдыхай катай| COMIS'!DJ8</f>
        <v>9450</v>
      </c>
      <c r="DK8" s="85">
        <f>'Отдыхай катай| COMIS'!DK8</f>
        <v>9450</v>
      </c>
      <c r="DL8" s="85">
        <f>'Отдыхай катай| COMIS'!DL8</f>
        <v>9450</v>
      </c>
      <c r="DM8" s="85">
        <f>'Отдыхай катай| COMIS'!DM8</f>
        <v>9450</v>
      </c>
      <c r="DN8" s="85">
        <f>'Отдыхай катай| COMIS'!DN8</f>
        <v>7650</v>
      </c>
    </row>
    <row r="9" spans="1:118" ht="18.75" customHeight="1">
      <c r="A9" s="64" t="s">
        <v>5</v>
      </c>
      <c r="B9" s="85"/>
      <c r="C9" s="85"/>
      <c r="D9" s="85"/>
      <c r="E9" s="85"/>
      <c r="F9" s="85"/>
      <c r="G9" s="85"/>
      <c r="H9" s="85"/>
      <c r="I9" s="85"/>
      <c r="J9" s="85"/>
      <c r="K9" s="85"/>
      <c r="L9" s="85"/>
      <c r="M9" s="85"/>
      <c r="N9" s="85"/>
      <c r="O9" s="237"/>
      <c r="P9" s="237"/>
      <c r="Q9" s="237"/>
      <c r="R9" s="237"/>
      <c r="S9" s="237"/>
      <c r="T9" s="237"/>
      <c r="U9" s="237"/>
      <c r="V9" s="237"/>
      <c r="W9" s="237"/>
      <c r="X9" s="237"/>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row>
    <row r="10" spans="1:118">
      <c r="A10" s="64">
        <v>1</v>
      </c>
      <c r="B10" s="85">
        <f>'Отдыхай катай| COMIS'!B10</f>
        <v>7200</v>
      </c>
      <c r="C10" s="85">
        <f>'Отдыхай катай| COMIS'!C10</f>
        <v>7200</v>
      </c>
      <c r="D10" s="85">
        <f>'Отдыхай катай| COMIS'!D10</f>
        <v>7470</v>
      </c>
      <c r="E10" s="85">
        <f>'Отдыхай катай| COMIS'!E10</f>
        <v>7470</v>
      </c>
      <c r="F10" s="85">
        <f>'Отдыхай катай| COMIS'!F10</f>
        <v>9360</v>
      </c>
      <c r="G10" s="85">
        <f>'Отдыхай катай| COMIS'!G10</f>
        <v>9360</v>
      </c>
      <c r="H10" s="85">
        <f>'Отдыхай катай| COMIS'!H10</f>
        <v>9360</v>
      </c>
      <c r="I10" s="85">
        <f>'Отдыхай катай| COMIS'!I10</f>
        <v>10530</v>
      </c>
      <c r="J10" s="85">
        <f>'Отдыхай катай| COMIS'!J10</f>
        <v>10530</v>
      </c>
      <c r="K10" s="85">
        <f>'Отдыхай катай| COMIS'!K10</f>
        <v>11790</v>
      </c>
      <c r="L10" s="85">
        <f>'Отдыхай катай| COMIS'!L10</f>
        <v>14130</v>
      </c>
      <c r="M10" s="85">
        <f>'Отдыхай катай| COMIS'!M10</f>
        <v>12150</v>
      </c>
      <c r="N10" s="85">
        <f>'Отдыхай катай| COMIS'!N10</f>
        <v>21060</v>
      </c>
      <c r="O10" s="237">
        <f>'Отдыхай катай| COMIS'!O10</f>
        <v>25380</v>
      </c>
      <c r="P10" s="237">
        <f>'Отдыхай катай| COMIS'!P10</f>
        <v>32400</v>
      </c>
      <c r="Q10" s="237">
        <f>'Отдыхай катай| COMIS'!Q10</f>
        <v>32400</v>
      </c>
      <c r="R10" s="237">
        <f>'Отдыхай катай| COMIS'!R10</f>
        <v>31230</v>
      </c>
      <c r="S10" s="237">
        <f>'Отдыхай катай| COMIS'!S10</f>
        <v>31230</v>
      </c>
      <c r="T10" s="237">
        <f>'Отдыхай катай| COMIS'!T10</f>
        <v>34650</v>
      </c>
      <c r="U10" s="237">
        <f>'Отдыхай катай| COMIS'!U10</f>
        <v>34650</v>
      </c>
      <c r="V10" s="237">
        <f>'Отдыхай катай| COMIS'!V10</f>
        <v>33300</v>
      </c>
      <c r="W10" s="237">
        <f>'Отдыхай катай| COMIS'!W10</f>
        <v>33300</v>
      </c>
      <c r="X10" s="237">
        <f>'Отдыхай катай| COMIS'!X10</f>
        <v>30060</v>
      </c>
      <c r="Y10" s="85">
        <f>'Отдыхай катай| COMIS'!Y10</f>
        <v>23355</v>
      </c>
      <c r="Z10" s="85">
        <f>'Отдыхай катай| COMIS'!Z10</f>
        <v>17955</v>
      </c>
      <c r="AA10" s="85">
        <f>'Отдыхай катай| COMIS'!AA10</f>
        <v>17325</v>
      </c>
      <c r="AB10" s="85">
        <f>'Отдыхай катай| COMIS'!AB10</f>
        <v>17325</v>
      </c>
      <c r="AC10" s="85">
        <f>'Отдыхай катай| COMIS'!AC10</f>
        <v>17325</v>
      </c>
      <c r="AD10" s="85">
        <f>'Отдыхай катай| COMIS'!AD10</f>
        <v>16695</v>
      </c>
      <c r="AE10" s="85">
        <f>'Отдыхай катай| COMIS'!AE10</f>
        <v>16695</v>
      </c>
      <c r="AF10" s="85">
        <f>'Отдыхай катай| COMIS'!AF10</f>
        <v>14355</v>
      </c>
      <c r="AG10" s="85">
        <f>'Отдыхай катай| COMIS'!AG10</f>
        <v>14355</v>
      </c>
      <c r="AH10" s="85">
        <f>'Отдыхай катай| COMIS'!AH10</f>
        <v>14355</v>
      </c>
      <c r="AI10" s="85">
        <f>'Отдыхай катай| COMIS'!AI10</f>
        <v>14355</v>
      </c>
      <c r="AJ10" s="85">
        <f>'Отдыхай катай| COMIS'!AJ10</f>
        <v>16875</v>
      </c>
      <c r="AK10" s="85">
        <f>'Отдыхай катай| COMIS'!AK10</f>
        <v>16875</v>
      </c>
      <c r="AL10" s="85">
        <f>'Отдыхай катай| COMIS'!AL10</f>
        <v>19305</v>
      </c>
      <c r="AM10" s="85">
        <f>'Отдыхай катай| COMIS'!AM10</f>
        <v>19305</v>
      </c>
      <c r="AN10" s="85">
        <f>'Отдыхай катай| COMIS'!AN10</f>
        <v>22005</v>
      </c>
      <c r="AO10" s="85">
        <f>'Отдыхай катай| COMIS'!AO10</f>
        <v>22005</v>
      </c>
      <c r="AP10" s="85">
        <f>'Отдыхай катай| COMIS'!AP10</f>
        <v>19305</v>
      </c>
      <c r="AQ10" s="85">
        <f>'Отдыхай катай| COMIS'!AQ10</f>
        <v>19305</v>
      </c>
      <c r="AR10" s="85">
        <f>'Отдыхай катай| COMIS'!AR10</f>
        <v>20655</v>
      </c>
      <c r="AS10" s="85">
        <f>'Отдыхай катай| COMIS'!AS10</f>
        <v>20655</v>
      </c>
      <c r="AT10" s="85">
        <f>'Отдыхай катай| COMIS'!AT10</f>
        <v>20655</v>
      </c>
      <c r="AU10" s="85">
        <f>'Отдыхай катай| COMIS'!AU10</f>
        <v>20655</v>
      </c>
      <c r="AV10" s="85">
        <f>'Отдыхай катай| COMIS'!AV10</f>
        <v>20655</v>
      </c>
      <c r="AW10" s="85">
        <f>'Отдыхай катай| COMIS'!AW10</f>
        <v>20655</v>
      </c>
      <c r="AX10" s="85">
        <f>'Отдыхай катай| COMIS'!AX10</f>
        <v>22005</v>
      </c>
      <c r="AY10" s="85">
        <f>'Отдыхай катай| COMIS'!AY10</f>
        <v>22005</v>
      </c>
      <c r="AZ10" s="85">
        <f>'Отдыхай катай| COMIS'!AZ10</f>
        <v>22005</v>
      </c>
      <c r="BA10" s="85">
        <f>'Отдыхай катай| COMIS'!BA10</f>
        <v>19305</v>
      </c>
      <c r="BB10" s="85">
        <f>'Отдыхай катай| COMIS'!BB10</f>
        <v>19305</v>
      </c>
      <c r="BC10" s="85">
        <f>'Отдыхай катай| COMIS'!BC10</f>
        <v>19305</v>
      </c>
      <c r="BD10" s="85">
        <f>'Отдыхай катай| COMIS'!BD10</f>
        <v>19305</v>
      </c>
      <c r="BE10" s="85">
        <f>'Отдыхай катай| COMIS'!BE10</f>
        <v>19305</v>
      </c>
      <c r="BF10" s="85">
        <f>'Отдыхай катай| COMIS'!BF10</f>
        <v>20655</v>
      </c>
      <c r="BG10" s="85">
        <f>'Отдыхай катай| COMIS'!BG10</f>
        <v>20655</v>
      </c>
      <c r="BH10" s="85">
        <f>'Отдыхай катай| COMIS'!BH10</f>
        <v>20655</v>
      </c>
      <c r="BI10" s="85">
        <f>'Отдыхай катай| COMIS'!BI10</f>
        <v>23355</v>
      </c>
      <c r="BJ10" s="85">
        <f>'Отдыхай катай| COMIS'!BJ10</f>
        <v>23355</v>
      </c>
      <c r="BK10" s="85">
        <f>'Отдыхай катай| COMIS'!BK10</f>
        <v>23355</v>
      </c>
      <c r="BL10" s="85">
        <f>'Отдыхай катай| COMIS'!BL10</f>
        <v>23355</v>
      </c>
      <c r="BM10" s="85">
        <f>'Отдыхай катай| COMIS'!BM10</f>
        <v>23355</v>
      </c>
      <c r="BN10" s="85">
        <f>'Отдыхай катай| COMIS'!BN10</f>
        <v>23355</v>
      </c>
      <c r="BO10" s="85">
        <f>'Отдыхай катай| COMIS'!BO10</f>
        <v>25515</v>
      </c>
      <c r="BP10" s="85">
        <f>'Отдыхай катай| COMIS'!BP10</f>
        <v>25515</v>
      </c>
      <c r="BQ10" s="85">
        <f>'Отдыхай катай| COMIS'!BQ10</f>
        <v>29025</v>
      </c>
      <c r="BR10" s="85">
        <f>'Отдыхай катай| COMIS'!BR10</f>
        <v>31275</v>
      </c>
      <c r="BS10" s="85">
        <f>'Отдыхай катай| COMIS'!BS10</f>
        <v>31275</v>
      </c>
      <c r="BT10" s="85">
        <f>'Отдыхай катай| COMIS'!BT10</f>
        <v>31275</v>
      </c>
      <c r="BU10" s="85">
        <f>'Отдыхай катай| COMIS'!BU10</f>
        <v>31275</v>
      </c>
      <c r="BV10" s="85">
        <f>'Отдыхай катай| COMIS'!BV10</f>
        <v>31275</v>
      </c>
      <c r="BW10" s="85">
        <f>'Отдыхай катай| COMIS'!BW10</f>
        <v>23355</v>
      </c>
      <c r="BX10" s="85">
        <f>'Отдыхай катай| COMIS'!BX10</f>
        <v>19305</v>
      </c>
      <c r="BY10" s="85">
        <f>'Отдыхай катай| COMIS'!BY10</f>
        <v>19305</v>
      </c>
      <c r="BZ10" s="85">
        <f>'Отдыхай катай| COMIS'!BZ10</f>
        <v>17955</v>
      </c>
      <c r="CA10" s="85">
        <f>'Отдыхай катай| COMIS'!CA10</f>
        <v>17955</v>
      </c>
      <c r="CB10" s="85">
        <f>'Отдыхай катай| COMIS'!CB10</f>
        <v>17955</v>
      </c>
      <c r="CC10" s="85">
        <f>'Отдыхай катай| COMIS'!CC10</f>
        <v>19305</v>
      </c>
      <c r="CD10" s="85">
        <f>'Отдыхай катай| COMIS'!CD10</f>
        <v>19305</v>
      </c>
      <c r="CE10" s="85">
        <f>'Отдыхай катай| COMIS'!CE10</f>
        <v>19305</v>
      </c>
      <c r="CF10" s="85">
        <f>'Отдыхай катай| COMIS'!CF10</f>
        <v>16065</v>
      </c>
      <c r="CG10" s="85">
        <f>'Отдыхай катай| COMIS'!CG10</f>
        <v>12285</v>
      </c>
      <c r="CH10" s="85">
        <f>'Отдыхай катай| COMIS'!CH10</f>
        <v>12285</v>
      </c>
      <c r="CI10" s="85">
        <f>'Отдыхай катай| COMIS'!CI10</f>
        <v>12285</v>
      </c>
      <c r="CJ10" s="85">
        <f>'Отдыхай катай| COMIS'!CJ10</f>
        <v>12285</v>
      </c>
      <c r="CK10" s="85">
        <f>'Отдыхай катай| COMIS'!CK10</f>
        <v>12285</v>
      </c>
      <c r="CL10" s="85">
        <f>'Отдыхай катай| COMIS'!CL10</f>
        <v>12285</v>
      </c>
      <c r="CM10" s="85">
        <f>'Отдыхай катай| COMIS'!CM10</f>
        <v>12285</v>
      </c>
      <c r="CN10" s="85">
        <f>'Отдыхай катай| COMIS'!CN10</f>
        <v>12285</v>
      </c>
      <c r="CO10" s="85">
        <f>'Отдыхай катай| COMIS'!CO10</f>
        <v>12285</v>
      </c>
      <c r="CP10" s="85">
        <f>'Отдыхай катай| COMIS'!CP10</f>
        <v>11655</v>
      </c>
      <c r="CQ10" s="85">
        <f>'Отдыхай катай| COMIS'!CQ10</f>
        <v>11655</v>
      </c>
      <c r="CR10" s="85">
        <f>'Отдыхай катай| COMIS'!CR10</f>
        <v>11655</v>
      </c>
      <c r="CS10" s="85">
        <f>'Отдыхай катай| COMIS'!CS10</f>
        <v>11025</v>
      </c>
      <c r="CT10" s="85">
        <f>'Отдыхай катай| COMIS'!CT10</f>
        <v>11025</v>
      </c>
      <c r="CU10" s="85">
        <f>'Отдыхай катай| COMIS'!CU10</f>
        <v>11025</v>
      </c>
      <c r="CV10" s="85">
        <f>'Отдыхай катай| COMIS'!CV10</f>
        <v>11025</v>
      </c>
      <c r="CW10" s="85">
        <f>'Отдыхай катай| COMIS'!CW10</f>
        <v>11025</v>
      </c>
      <c r="CX10" s="85">
        <f>'Отдыхай катай| COMIS'!CX10</f>
        <v>11025</v>
      </c>
      <c r="CY10" s="85">
        <f>'Отдыхай катай| COMIS'!CY10</f>
        <v>11025</v>
      </c>
      <c r="CZ10" s="85">
        <f>'Отдыхай катай| COMIS'!CZ10</f>
        <v>10395</v>
      </c>
      <c r="DA10" s="85">
        <f>'Отдыхай катай| COMIS'!DA10</f>
        <v>10395</v>
      </c>
      <c r="DB10" s="85">
        <f>'Отдыхай катай| COMIS'!DB10</f>
        <v>10395</v>
      </c>
      <c r="DC10" s="85">
        <f>'Отдыхай катай| COMIS'!DC10</f>
        <v>9765</v>
      </c>
      <c r="DD10" s="85">
        <f>'Отдыхай катай| COMIS'!DD10</f>
        <v>9765</v>
      </c>
      <c r="DE10" s="85">
        <f>'Отдыхай катай| COMIS'!DE10</f>
        <v>9765</v>
      </c>
      <c r="DF10" s="85">
        <f>'Отдыхай катай| COMIS'!DF10</f>
        <v>9765</v>
      </c>
      <c r="DG10" s="85">
        <f>'Отдыхай катай| COMIS'!DG10</f>
        <v>9765</v>
      </c>
      <c r="DH10" s="85">
        <f>'Отдыхай катай| COMIS'!DH10</f>
        <v>9315</v>
      </c>
      <c r="DI10" s="85">
        <f>'Отдыхай катай| COMIS'!DI10</f>
        <v>9315</v>
      </c>
      <c r="DJ10" s="85">
        <f>'Отдыхай катай| COMIS'!DJ10</f>
        <v>9315</v>
      </c>
      <c r="DK10" s="85">
        <f>'Отдыхай катай| COMIS'!DK10</f>
        <v>9315</v>
      </c>
      <c r="DL10" s="85">
        <f>'Отдыхай катай| COMIS'!DL10</f>
        <v>9315</v>
      </c>
      <c r="DM10" s="85">
        <f>'Отдыхай катай| COMIS'!DM10</f>
        <v>9315</v>
      </c>
      <c r="DN10" s="85">
        <f>'Отдыхай катай| COMIS'!DN10</f>
        <v>7515</v>
      </c>
    </row>
    <row r="11" spans="1:118">
      <c r="A11" s="64">
        <v>2</v>
      </c>
      <c r="B11" s="85">
        <f>'Отдыхай катай| COMIS'!B11</f>
        <v>8550</v>
      </c>
      <c r="C11" s="85">
        <f>'Отдыхай катай| COMIS'!C11</f>
        <v>8550</v>
      </c>
      <c r="D11" s="85">
        <f>'Отдыхай катай| COMIS'!D11</f>
        <v>8820</v>
      </c>
      <c r="E11" s="85">
        <f>'Отдыхай катай| COMIS'!E11</f>
        <v>8820</v>
      </c>
      <c r="F11" s="85">
        <f>'Отдыхай катай| COMIS'!F11</f>
        <v>10710</v>
      </c>
      <c r="G11" s="85">
        <f>'Отдыхай катай| COMIS'!G11</f>
        <v>10710</v>
      </c>
      <c r="H11" s="85">
        <f>'Отдыхай катай| COMIS'!H11</f>
        <v>10710</v>
      </c>
      <c r="I11" s="85">
        <f>'Отдыхай катай| COMIS'!I11</f>
        <v>11880</v>
      </c>
      <c r="J11" s="85">
        <f>'Отдыхай катай| COMIS'!J11</f>
        <v>11880</v>
      </c>
      <c r="K11" s="85">
        <f>'Отдыхай катай| COMIS'!K11</f>
        <v>13140</v>
      </c>
      <c r="L11" s="85">
        <f>'Отдыхай катай| COMIS'!L11</f>
        <v>15480</v>
      </c>
      <c r="M11" s="85">
        <f>'Отдыхай катай| COMIS'!M11</f>
        <v>13500</v>
      </c>
      <c r="N11" s="85">
        <f>'Отдыхай катай| COMIS'!N11</f>
        <v>22860</v>
      </c>
      <c r="O11" s="237">
        <f>'Отдыхай катай| COMIS'!O11</f>
        <v>27180</v>
      </c>
      <c r="P11" s="237">
        <f>'Отдыхай катай| COMIS'!P11</f>
        <v>34200</v>
      </c>
      <c r="Q11" s="237">
        <f>'Отдыхай катай| COMIS'!Q11</f>
        <v>34200</v>
      </c>
      <c r="R11" s="237">
        <f>'Отдыхай катай| COMIS'!R11</f>
        <v>33030</v>
      </c>
      <c r="S11" s="237">
        <f>'Отдыхай катай| COMIS'!S11</f>
        <v>33030</v>
      </c>
      <c r="T11" s="237">
        <f>'Отдыхай катай| COMIS'!T11</f>
        <v>36450</v>
      </c>
      <c r="U11" s="237">
        <f>'Отдыхай катай| COMIS'!U11</f>
        <v>36450</v>
      </c>
      <c r="V11" s="237">
        <f>'Отдыхай катай| COMIS'!V11</f>
        <v>35100</v>
      </c>
      <c r="W11" s="237">
        <f>'Отдыхай катай| COMIS'!W11</f>
        <v>35100</v>
      </c>
      <c r="X11" s="237">
        <f>'Отдыхай катай| COMIS'!X11</f>
        <v>31860</v>
      </c>
      <c r="Y11" s="85">
        <f>'Отдыхай катай| COMIS'!Y11</f>
        <v>25020</v>
      </c>
      <c r="Z11" s="85">
        <f>'Отдыхай катай| COMIS'!Z11</f>
        <v>19620</v>
      </c>
      <c r="AA11" s="85">
        <f>'Отдыхай катай| COMIS'!AA11</f>
        <v>18990</v>
      </c>
      <c r="AB11" s="85">
        <f>'Отдыхай катай| COMIS'!AB11</f>
        <v>18990</v>
      </c>
      <c r="AC11" s="85">
        <f>'Отдыхай катай| COMIS'!AC11</f>
        <v>18990</v>
      </c>
      <c r="AD11" s="85">
        <f>'Отдыхай катай| COMIS'!AD11</f>
        <v>18360</v>
      </c>
      <c r="AE11" s="85">
        <f>'Отдыхай катай| COMIS'!AE11</f>
        <v>18360</v>
      </c>
      <c r="AF11" s="85">
        <f>'Отдыхай катай| COMIS'!AF11</f>
        <v>16020</v>
      </c>
      <c r="AG11" s="85">
        <f>'Отдыхай катай| COMIS'!AG11</f>
        <v>16020</v>
      </c>
      <c r="AH11" s="85">
        <f>'Отдыхай катай| COMIS'!AH11</f>
        <v>16020</v>
      </c>
      <c r="AI11" s="85">
        <f>'Отдыхай катай| COMIS'!AI11</f>
        <v>16020</v>
      </c>
      <c r="AJ11" s="85">
        <f>'Отдыхай катай| COMIS'!AJ11</f>
        <v>18540</v>
      </c>
      <c r="AK11" s="85">
        <f>'Отдыхай катай| COMIS'!AK11</f>
        <v>18540</v>
      </c>
      <c r="AL11" s="85">
        <f>'Отдыхай катай| COMIS'!AL11</f>
        <v>20970</v>
      </c>
      <c r="AM11" s="85">
        <f>'Отдыхай катай| COMIS'!AM11</f>
        <v>20970</v>
      </c>
      <c r="AN11" s="85">
        <f>'Отдыхай катай| COMIS'!AN11</f>
        <v>23670</v>
      </c>
      <c r="AO11" s="85">
        <f>'Отдыхай катай| COMIS'!AO11</f>
        <v>23670</v>
      </c>
      <c r="AP11" s="85">
        <f>'Отдыхай катай| COMIS'!AP11</f>
        <v>20970</v>
      </c>
      <c r="AQ11" s="85">
        <f>'Отдыхай катай| COMIS'!AQ11</f>
        <v>20970</v>
      </c>
      <c r="AR11" s="85">
        <f>'Отдыхай катай| COMIS'!AR11</f>
        <v>22320</v>
      </c>
      <c r="AS11" s="85">
        <f>'Отдыхай катай| COMIS'!AS11</f>
        <v>22320</v>
      </c>
      <c r="AT11" s="85">
        <f>'Отдыхай катай| COMIS'!AT11</f>
        <v>22320</v>
      </c>
      <c r="AU11" s="85">
        <f>'Отдыхай катай| COMIS'!AU11</f>
        <v>22320</v>
      </c>
      <c r="AV11" s="85">
        <f>'Отдыхай катай| COMIS'!AV11</f>
        <v>22320</v>
      </c>
      <c r="AW11" s="85">
        <f>'Отдыхай катай| COMIS'!AW11</f>
        <v>22320</v>
      </c>
      <c r="AX11" s="85">
        <f>'Отдыхай катай| COMIS'!AX11</f>
        <v>23670</v>
      </c>
      <c r="AY11" s="85">
        <f>'Отдыхай катай| COMIS'!AY11</f>
        <v>23670</v>
      </c>
      <c r="AZ11" s="85">
        <f>'Отдыхай катай| COMIS'!AZ11</f>
        <v>23670</v>
      </c>
      <c r="BA11" s="85">
        <f>'Отдыхай катай| COMIS'!BA11</f>
        <v>20970</v>
      </c>
      <c r="BB11" s="85">
        <f>'Отдыхай катай| COMIS'!BB11</f>
        <v>20970</v>
      </c>
      <c r="BC11" s="85">
        <f>'Отдыхай катай| COMIS'!BC11</f>
        <v>20970</v>
      </c>
      <c r="BD11" s="85">
        <f>'Отдыхай катай| COMIS'!BD11</f>
        <v>20970</v>
      </c>
      <c r="BE11" s="85">
        <f>'Отдыхай катай| COMIS'!BE11</f>
        <v>20970</v>
      </c>
      <c r="BF11" s="85">
        <f>'Отдыхай катай| COMIS'!BF11</f>
        <v>22320</v>
      </c>
      <c r="BG11" s="85">
        <f>'Отдыхай катай| COMIS'!BG11</f>
        <v>22320</v>
      </c>
      <c r="BH11" s="85">
        <f>'Отдыхай катай| COMIS'!BH11</f>
        <v>22320</v>
      </c>
      <c r="BI11" s="85">
        <f>'Отдыхай катай| COMIS'!BI11</f>
        <v>25020</v>
      </c>
      <c r="BJ11" s="85">
        <f>'Отдыхай катай| COMIS'!BJ11</f>
        <v>25020</v>
      </c>
      <c r="BK11" s="85">
        <f>'Отдыхай катай| COMIS'!BK11</f>
        <v>25020</v>
      </c>
      <c r="BL11" s="85">
        <f>'Отдыхай катай| COMIS'!BL11</f>
        <v>25020</v>
      </c>
      <c r="BM11" s="85">
        <f>'Отдыхай катай| COMIS'!BM11</f>
        <v>25020</v>
      </c>
      <c r="BN11" s="85">
        <f>'Отдыхай катай| COMIS'!BN11</f>
        <v>25020</v>
      </c>
      <c r="BO11" s="85">
        <f>'Отдыхай катай| COMIS'!BO11</f>
        <v>27180</v>
      </c>
      <c r="BP11" s="85">
        <f>'Отдыхай катай| COMIS'!BP11</f>
        <v>27180</v>
      </c>
      <c r="BQ11" s="85">
        <f>'Отдыхай катай| COMIS'!BQ11</f>
        <v>30690</v>
      </c>
      <c r="BR11" s="85">
        <f>'Отдыхай катай| COMIS'!BR11</f>
        <v>32940</v>
      </c>
      <c r="BS11" s="85">
        <f>'Отдыхай катай| COMIS'!BS11</f>
        <v>32940</v>
      </c>
      <c r="BT11" s="85">
        <f>'Отдыхай катай| COMIS'!BT11</f>
        <v>32940</v>
      </c>
      <c r="BU11" s="85">
        <f>'Отдыхай катай| COMIS'!BU11</f>
        <v>32940</v>
      </c>
      <c r="BV11" s="85">
        <f>'Отдыхай катай| COMIS'!BV11</f>
        <v>32940</v>
      </c>
      <c r="BW11" s="85">
        <f>'Отдыхай катай| COMIS'!BW11</f>
        <v>25020</v>
      </c>
      <c r="BX11" s="85">
        <f>'Отдыхай катай| COMIS'!BX11</f>
        <v>20970</v>
      </c>
      <c r="BY11" s="85">
        <f>'Отдыхай катай| COMIS'!BY11</f>
        <v>20970</v>
      </c>
      <c r="BZ11" s="85">
        <f>'Отдыхай катай| COMIS'!BZ11</f>
        <v>19620</v>
      </c>
      <c r="CA11" s="85">
        <f>'Отдыхай катай| COMIS'!CA11</f>
        <v>19620</v>
      </c>
      <c r="CB11" s="85">
        <f>'Отдыхай катай| COMIS'!CB11</f>
        <v>19620</v>
      </c>
      <c r="CC11" s="85">
        <f>'Отдыхай катай| COMIS'!CC11</f>
        <v>20970</v>
      </c>
      <c r="CD11" s="85">
        <f>'Отдыхай катай| COMIS'!CD11</f>
        <v>20970</v>
      </c>
      <c r="CE11" s="85">
        <f>'Отдыхай катай| COMIS'!CE11</f>
        <v>20970</v>
      </c>
      <c r="CF11" s="85">
        <f>'Отдыхай катай| COMIS'!CF11</f>
        <v>17730</v>
      </c>
      <c r="CG11" s="85">
        <f>'Отдыхай катай| COMIS'!CG11</f>
        <v>13950</v>
      </c>
      <c r="CH11" s="85">
        <f>'Отдыхай катай| COMIS'!CH11</f>
        <v>13950</v>
      </c>
      <c r="CI11" s="85">
        <f>'Отдыхай катай| COMIS'!CI11</f>
        <v>13950</v>
      </c>
      <c r="CJ11" s="85">
        <f>'Отдыхай катай| COMIS'!CJ11</f>
        <v>13950</v>
      </c>
      <c r="CK11" s="85">
        <f>'Отдыхай катай| COMIS'!CK11</f>
        <v>13950</v>
      </c>
      <c r="CL11" s="85">
        <f>'Отдыхай катай| COMIS'!CL11</f>
        <v>13950</v>
      </c>
      <c r="CM11" s="85">
        <f>'Отдыхай катай| COMIS'!CM11</f>
        <v>13950</v>
      </c>
      <c r="CN11" s="85">
        <f>'Отдыхай катай| COMIS'!CN11</f>
        <v>13950</v>
      </c>
      <c r="CO11" s="85">
        <f>'Отдыхай катай| COMIS'!CO11</f>
        <v>13950</v>
      </c>
      <c r="CP11" s="85">
        <f>'Отдыхай катай| COMIS'!CP11</f>
        <v>13320</v>
      </c>
      <c r="CQ11" s="85">
        <f>'Отдыхай катай| COMIS'!CQ11</f>
        <v>13320</v>
      </c>
      <c r="CR11" s="85">
        <f>'Отдыхай катай| COMIS'!CR11</f>
        <v>13320</v>
      </c>
      <c r="CS11" s="85">
        <f>'Отдыхай катай| COMIS'!CS11</f>
        <v>12690</v>
      </c>
      <c r="CT11" s="85">
        <f>'Отдыхай катай| COMIS'!CT11</f>
        <v>12690</v>
      </c>
      <c r="CU11" s="85">
        <f>'Отдыхай катай| COMIS'!CU11</f>
        <v>12690</v>
      </c>
      <c r="CV11" s="85">
        <f>'Отдыхай катай| COMIS'!CV11</f>
        <v>12690</v>
      </c>
      <c r="CW11" s="85">
        <f>'Отдыхай катай| COMIS'!CW11</f>
        <v>12690</v>
      </c>
      <c r="CX11" s="85">
        <f>'Отдыхай катай| COMIS'!CX11</f>
        <v>12690</v>
      </c>
      <c r="CY11" s="85">
        <f>'Отдыхай катай| COMIS'!CY11</f>
        <v>12690</v>
      </c>
      <c r="CZ11" s="85">
        <f>'Отдыхай катай| COMIS'!CZ11</f>
        <v>12060</v>
      </c>
      <c r="DA11" s="85">
        <f>'Отдыхай катай| COMIS'!DA11</f>
        <v>12060</v>
      </c>
      <c r="DB11" s="85">
        <f>'Отдыхай катай| COMIS'!DB11</f>
        <v>12060</v>
      </c>
      <c r="DC11" s="85">
        <f>'Отдыхай катай| COMIS'!DC11</f>
        <v>11250</v>
      </c>
      <c r="DD11" s="85">
        <f>'Отдыхай катай| COMIS'!DD11</f>
        <v>11250</v>
      </c>
      <c r="DE11" s="85">
        <f>'Отдыхай катай| COMIS'!DE11</f>
        <v>11250</v>
      </c>
      <c r="DF11" s="85">
        <f>'Отдыхай катай| COMIS'!DF11</f>
        <v>11250</v>
      </c>
      <c r="DG11" s="85">
        <f>'Отдыхай катай| COMIS'!DG11</f>
        <v>11250</v>
      </c>
      <c r="DH11" s="85">
        <f>'Отдыхай катай| COMIS'!DH11</f>
        <v>10800</v>
      </c>
      <c r="DI11" s="85">
        <f>'Отдыхай катай| COMIS'!DI11</f>
        <v>10800</v>
      </c>
      <c r="DJ11" s="85">
        <f>'Отдыхай катай| COMIS'!DJ11</f>
        <v>10800</v>
      </c>
      <c r="DK11" s="85">
        <f>'Отдыхай катай| COMIS'!DK11</f>
        <v>10800</v>
      </c>
      <c r="DL11" s="85">
        <f>'Отдыхай катай| COMIS'!DL11</f>
        <v>10800</v>
      </c>
      <c r="DM11" s="85">
        <f>'Отдыхай катай| COMIS'!DM11</f>
        <v>10800</v>
      </c>
      <c r="DN11" s="85">
        <f>'Отдыхай катай| COMIS'!DN11</f>
        <v>9000</v>
      </c>
    </row>
    <row r="12" spans="1:118" ht="18.75" customHeight="1">
      <c r="A12" s="30" t="s">
        <v>6</v>
      </c>
      <c r="B12" s="85"/>
      <c r="C12" s="85"/>
      <c r="D12" s="85"/>
      <c r="E12" s="85"/>
      <c r="F12" s="85"/>
      <c r="G12" s="85"/>
      <c r="H12" s="85"/>
      <c r="I12" s="85"/>
      <c r="J12" s="85"/>
      <c r="K12" s="85"/>
      <c r="L12" s="85"/>
      <c r="M12" s="85"/>
      <c r="N12" s="85"/>
      <c r="O12" s="237"/>
      <c r="P12" s="237"/>
      <c r="Q12" s="237"/>
      <c r="R12" s="237"/>
      <c r="S12" s="237"/>
      <c r="T12" s="237"/>
      <c r="U12" s="237"/>
      <c r="V12" s="237"/>
      <c r="W12" s="237"/>
      <c r="X12" s="237"/>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row>
    <row r="13" spans="1:118">
      <c r="A13" s="64">
        <v>1</v>
      </c>
      <c r="B13" s="85">
        <f>'Отдыхай катай| COMIS'!B13</f>
        <v>6750</v>
      </c>
      <c r="C13" s="85">
        <f>'Отдыхай катай| COMIS'!C13</f>
        <v>6750</v>
      </c>
      <c r="D13" s="85">
        <f>'Отдыхай катай| COMIS'!D13</f>
        <v>7020</v>
      </c>
      <c r="E13" s="85">
        <f>'Отдыхай катай| COMIS'!E13</f>
        <v>7020</v>
      </c>
      <c r="F13" s="85">
        <f>'Отдыхай катай| COMIS'!F13</f>
        <v>8910</v>
      </c>
      <c r="G13" s="85">
        <f>'Отдыхай катай| COMIS'!G13</f>
        <v>8910</v>
      </c>
      <c r="H13" s="85">
        <f>'Отдыхай катай| COMIS'!H13</f>
        <v>8910</v>
      </c>
      <c r="I13" s="85">
        <f>'Отдыхай катай| COMIS'!I13</f>
        <v>10080</v>
      </c>
      <c r="J13" s="85">
        <f>'Отдыхай катай| COMIS'!J13</f>
        <v>10080</v>
      </c>
      <c r="K13" s="85">
        <f>'Отдыхай катай| COMIS'!K13</f>
        <v>11340</v>
      </c>
      <c r="L13" s="85">
        <f>'Отдыхай катай| COMIS'!L13</f>
        <v>13680</v>
      </c>
      <c r="M13" s="85">
        <f>'Отдыхай катай| COMIS'!M13</f>
        <v>11700</v>
      </c>
      <c r="N13" s="85">
        <f>'Отдыхай катай| COMIS'!N13</f>
        <v>20610</v>
      </c>
      <c r="O13" s="237">
        <f>'Отдыхай катай| COMIS'!O13</f>
        <v>24930</v>
      </c>
      <c r="P13" s="237">
        <f>'Отдыхай катай| COMIS'!P13</f>
        <v>31950</v>
      </c>
      <c r="Q13" s="237">
        <f>'Отдыхай катай| COMIS'!Q13</f>
        <v>31950</v>
      </c>
      <c r="R13" s="237">
        <f>'Отдыхай катай| COMIS'!R13</f>
        <v>30780</v>
      </c>
      <c r="S13" s="237">
        <f>'Отдыхай катай| COMIS'!S13</f>
        <v>30780</v>
      </c>
      <c r="T13" s="237">
        <f>'Отдыхай катай| COMIS'!T13</f>
        <v>34200</v>
      </c>
      <c r="U13" s="237">
        <f>'Отдыхай катай| COMIS'!U13</f>
        <v>34200</v>
      </c>
      <c r="V13" s="237">
        <f>'Отдыхай катай| COMIS'!V13</f>
        <v>32850</v>
      </c>
      <c r="W13" s="237">
        <f>'Отдыхай катай| COMIS'!W13</f>
        <v>32850</v>
      </c>
      <c r="X13" s="237">
        <f>'Отдыхай катай| COMIS'!X13</f>
        <v>29610</v>
      </c>
      <c r="Y13" s="85">
        <f>'Отдыхай катай| COMIS'!Y13</f>
        <v>22455</v>
      </c>
      <c r="Z13" s="85">
        <f>'Отдыхай катай| COMIS'!Z13</f>
        <v>17055</v>
      </c>
      <c r="AA13" s="85">
        <f>'Отдыхай катай| COMIS'!AA13</f>
        <v>16425</v>
      </c>
      <c r="AB13" s="85">
        <f>'Отдыхай катай| COMIS'!AB13</f>
        <v>16425</v>
      </c>
      <c r="AC13" s="85">
        <f>'Отдыхай катай| COMIS'!AC13</f>
        <v>16425</v>
      </c>
      <c r="AD13" s="85">
        <f>'Отдыхай катай| COMIS'!AD13</f>
        <v>15795</v>
      </c>
      <c r="AE13" s="85">
        <f>'Отдыхай катай| COMIS'!AE13</f>
        <v>15795</v>
      </c>
      <c r="AF13" s="85">
        <f>'Отдыхай катай| COMIS'!AF13</f>
        <v>13455</v>
      </c>
      <c r="AG13" s="85">
        <f>'Отдыхай катай| COMIS'!AG13</f>
        <v>13455</v>
      </c>
      <c r="AH13" s="85">
        <f>'Отдыхай катай| COMIS'!AH13</f>
        <v>13455</v>
      </c>
      <c r="AI13" s="85">
        <f>'Отдыхай катай| COMIS'!AI13</f>
        <v>13455</v>
      </c>
      <c r="AJ13" s="85">
        <f>'Отдыхай катай| COMIS'!AJ13</f>
        <v>15975</v>
      </c>
      <c r="AK13" s="85">
        <f>'Отдыхай катай| COMIS'!AK13</f>
        <v>15975</v>
      </c>
      <c r="AL13" s="85">
        <f>'Отдыхай катай| COMIS'!AL13</f>
        <v>18405</v>
      </c>
      <c r="AM13" s="85">
        <f>'Отдыхай катай| COMIS'!AM13</f>
        <v>18405</v>
      </c>
      <c r="AN13" s="85">
        <f>'Отдыхай катай| COMIS'!AN13</f>
        <v>21105</v>
      </c>
      <c r="AO13" s="85">
        <f>'Отдыхай катай| COMIS'!AO13</f>
        <v>21105</v>
      </c>
      <c r="AP13" s="85">
        <f>'Отдыхай катай| COMIS'!AP13</f>
        <v>18405</v>
      </c>
      <c r="AQ13" s="85">
        <f>'Отдыхай катай| COMIS'!AQ13</f>
        <v>18405</v>
      </c>
      <c r="AR13" s="85">
        <f>'Отдыхай катай| COMIS'!AR13</f>
        <v>19755</v>
      </c>
      <c r="AS13" s="85">
        <f>'Отдыхай катай| COMIS'!AS13</f>
        <v>19755</v>
      </c>
      <c r="AT13" s="85">
        <f>'Отдыхай катай| COMIS'!AT13</f>
        <v>19755</v>
      </c>
      <c r="AU13" s="85">
        <f>'Отдыхай катай| COMIS'!AU13</f>
        <v>19755</v>
      </c>
      <c r="AV13" s="85">
        <f>'Отдыхай катай| COMIS'!AV13</f>
        <v>19755</v>
      </c>
      <c r="AW13" s="85">
        <f>'Отдыхай катай| COMIS'!AW13</f>
        <v>19755</v>
      </c>
      <c r="AX13" s="85">
        <f>'Отдыхай катай| COMIS'!AX13</f>
        <v>21105</v>
      </c>
      <c r="AY13" s="85">
        <f>'Отдыхай катай| COMIS'!AY13</f>
        <v>21105</v>
      </c>
      <c r="AZ13" s="85">
        <f>'Отдыхай катай| COMIS'!AZ13</f>
        <v>21105</v>
      </c>
      <c r="BA13" s="85">
        <f>'Отдыхай катай| COMIS'!BA13</f>
        <v>18405</v>
      </c>
      <c r="BB13" s="85">
        <f>'Отдыхай катай| COMIS'!BB13</f>
        <v>18405</v>
      </c>
      <c r="BC13" s="85">
        <f>'Отдыхай катай| COMIS'!BC13</f>
        <v>18405</v>
      </c>
      <c r="BD13" s="85">
        <f>'Отдыхай катай| COMIS'!BD13</f>
        <v>18405</v>
      </c>
      <c r="BE13" s="85">
        <f>'Отдыхай катай| COMIS'!BE13</f>
        <v>18405</v>
      </c>
      <c r="BF13" s="85">
        <f>'Отдыхай катай| COMIS'!BF13</f>
        <v>19755</v>
      </c>
      <c r="BG13" s="85">
        <f>'Отдыхай катай| COMIS'!BG13</f>
        <v>19755</v>
      </c>
      <c r="BH13" s="85">
        <f>'Отдыхай катай| COMIS'!BH13</f>
        <v>19755</v>
      </c>
      <c r="BI13" s="85">
        <f>'Отдыхай катай| COMIS'!BI13</f>
        <v>22455</v>
      </c>
      <c r="BJ13" s="85">
        <f>'Отдыхай катай| COMIS'!BJ13</f>
        <v>22455</v>
      </c>
      <c r="BK13" s="85">
        <f>'Отдыхай катай| COMIS'!BK13</f>
        <v>22455</v>
      </c>
      <c r="BL13" s="85">
        <f>'Отдыхай катай| COMIS'!BL13</f>
        <v>22455</v>
      </c>
      <c r="BM13" s="85">
        <f>'Отдыхай катай| COMIS'!BM13</f>
        <v>22455</v>
      </c>
      <c r="BN13" s="85">
        <f>'Отдыхай катай| COMIS'!BN13</f>
        <v>22455</v>
      </c>
      <c r="BO13" s="85">
        <f>'Отдыхай катай| COMIS'!BO13</f>
        <v>24615</v>
      </c>
      <c r="BP13" s="85">
        <f>'Отдыхай катай| COMIS'!BP13</f>
        <v>24615</v>
      </c>
      <c r="BQ13" s="85">
        <f>'Отдыхай катай| COMIS'!BQ13</f>
        <v>28125</v>
      </c>
      <c r="BR13" s="85">
        <f>'Отдыхай катай| COMIS'!BR13</f>
        <v>30375</v>
      </c>
      <c r="BS13" s="85">
        <f>'Отдыхай катай| COMIS'!BS13</f>
        <v>30375</v>
      </c>
      <c r="BT13" s="85">
        <f>'Отдыхай катай| COMIS'!BT13</f>
        <v>30375</v>
      </c>
      <c r="BU13" s="85">
        <f>'Отдыхай катай| COMIS'!BU13</f>
        <v>30375</v>
      </c>
      <c r="BV13" s="85">
        <f>'Отдыхай катай| COMIS'!BV13</f>
        <v>30375</v>
      </c>
      <c r="BW13" s="85">
        <f>'Отдыхай катай| COMIS'!BW13</f>
        <v>22455</v>
      </c>
      <c r="BX13" s="85">
        <f>'Отдыхай катай| COMIS'!BX13</f>
        <v>18405</v>
      </c>
      <c r="BY13" s="85">
        <f>'Отдыхай катай| COMIS'!BY13</f>
        <v>18405</v>
      </c>
      <c r="BZ13" s="85">
        <f>'Отдыхай катай| COMIS'!BZ13</f>
        <v>17055</v>
      </c>
      <c r="CA13" s="85">
        <f>'Отдыхай катай| COMIS'!CA13</f>
        <v>17055</v>
      </c>
      <c r="CB13" s="85">
        <f>'Отдыхай катай| COMIS'!CB13</f>
        <v>17055</v>
      </c>
      <c r="CC13" s="85">
        <f>'Отдыхай катай| COMIS'!CC13</f>
        <v>18405</v>
      </c>
      <c r="CD13" s="85">
        <f>'Отдыхай катай| COMIS'!CD13</f>
        <v>18405</v>
      </c>
      <c r="CE13" s="85">
        <f>'Отдыхай катай| COMIS'!CE13</f>
        <v>18405</v>
      </c>
      <c r="CF13" s="85">
        <f>'Отдыхай катай| COMIS'!CF13</f>
        <v>15165</v>
      </c>
      <c r="CG13" s="85">
        <f>'Отдыхай катай| COMIS'!CG13</f>
        <v>11835</v>
      </c>
      <c r="CH13" s="85">
        <f>'Отдыхай катай| COMIS'!CH13</f>
        <v>11835</v>
      </c>
      <c r="CI13" s="85">
        <f>'Отдыхай катай| COMIS'!CI13</f>
        <v>11835</v>
      </c>
      <c r="CJ13" s="85">
        <f>'Отдыхай катай| COMIS'!CJ13</f>
        <v>11835</v>
      </c>
      <c r="CK13" s="85">
        <f>'Отдыхай катай| COMIS'!CK13</f>
        <v>11835</v>
      </c>
      <c r="CL13" s="85">
        <f>'Отдыхай катай| COMIS'!CL13</f>
        <v>11835</v>
      </c>
      <c r="CM13" s="85">
        <f>'Отдыхай катай| COMIS'!CM13</f>
        <v>11835</v>
      </c>
      <c r="CN13" s="85">
        <f>'Отдыхай катай| COMIS'!CN13</f>
        <v>11835</v>
      </c>
      <c r="CO13" s="85">
        <f>'Отдыхай катай| COMIS'!CO13</f>
        <v>11835</v>
      </c>
      <c r="CP13" s="85">
        <f>'Отдыхай катай| COMIS'!CP13</f>
        <v>11205</v>
      </c>
      <c r="CQ13" s="85">
        <f>'Отдыхай катай| COMIS'!CQ13</f>
        <v>11205</v>
      </c>
      <c r="CR13" s="85">
        <f>'Отдыхай катай| COMIS'!CR13</f>
        <v>11205</v>
      </c>
      <c r="CS13" s="85">
        <f>'Отдыхай катай| COMIS'!CS13</f>
        <v>10575</v>
      </c>
      <c r="CT13" s="85">
        <f>'Отдыхай катай| COMIS'!CT13</f>
        <v>10575</v>
      </c>
      <c r="CU13" s="85">
        <f>'Отдыхай катай| COMIS'!CU13</f>
        <v>10575</v>
      </c>
      <c r="CV13" s="85">
        <f>'Отдыхай катай| COMIS'!CV13</f>
        <v>10575</v>
      </c>
      <c r="CW13" s="85">
        <f>'Отдыхай катай| COMIS'!CW13</f>
        <v>10575</v>
      </c>
      <c r="CX13" s="85">
        <f>'Отдыхай катай| COMIS'!CX13</f>
        <v>10575</v>
      </c>
      <c r="CY13" s="85">
        <f>'Отдыхай катай| COMIS'!CY13</f>
        <v>10575</v>
      </c>
      <c r="CZ13" s="85">
        <f>'Отдыхай катай| COMIS'!CZ13</f>
        <v>9945</v>
      </c>
      <c r="DA13" s="85">
        <f>'Отдыхай катай| COMIS'!DA13</f>
        <v>9945</v>
      </c>
      <c r="DB13" s="85">
        <f>'Отдыхай катай| COMIS'!DB13</f>
        <v>9945</v>
      </c>
      <c r="DC13" s="85">
        <f>'Отдыхай катай| COMIS'!DC13</f>
        <v>9315</v>
      </c>
      <c r="DD13" s="85">
        <f>'Отдыхай катай| COMIS'!DD13</f>
        <v>9315</v>
      </c>
      <c r="DE13" s="85">
        <f>'Отдыхай катай| COMIS'!DE13</f>
        <v>9315</v>
      </c>
      <c r="DF13" s="85">
        <f>'Отдыхай катай| COMIS'!DF13</f>
        <v>9315</v>
      </c>
      <c r="DG13" s="85">
        <f>'Отдыхай катай| COMIS'!DG13</f>
        <v>9315</v>
      </c>
      <c r="DH13" s="85">
        <f>'Отдыхай катай| COMIS'!DH13</f>
        <v>8865</v>
      </c>
      <c r="DI13" s="85">
        <f>'Отдыхай катай| COMIS'!DI13</f>
        <v>8865</v>
      </c>
      <c r="DJ13" s="85">
        <f>'Отдыхай катай| COMIS'!DJ13</f>
        <v>8865</v>
      </c>
      <c r="DK13" s="85">
        <f>'Отдыхай катай| COMIS'!DK13</f>
        <v>8865</v>
      </c>
      <c r="DL13" s="85">
        <f>'Отдыхай катай| COMIS'!DL13</f>
        <v>8865</v>
      </c>
      <c r="DM13" s="85">
        <f>'Отдыхай катай| COMIS'!DM13</f>
        <v>8865</v>
      </c>
      <c r="DN13" s="85">
        <f>'Отдыхай катай| COMIS'!DN13</f>
        <v>7065</v>
      </c>
    </row>
    <row r="14" spans="1:118">
      <c r="A14" s="64">
        <v>2</v>
      </c>
      <c r="B14" s="85">
        <f>'Отдыхай катай| COMIS'!B14</f>
        <v>8100</v>
      </c>
      <c r="C14" s="85">
        <f>'Отдыхай катай| COMIS'!C14</f>
        <v>8100</v>
      </c>
      <c r="D14" s="85">
        <f>'Отдыхай катай| COMIS'!D14</f>
        <v>8370</v>
      </c>
      <c r="E14" s="85">
        <f>'Отдыхай катай| COMIS'!E14</f>
        <v>8370</v>
      </c>
      <c r="F14" s="85">
        <f>'Отдыхай катай| COMIS'!F14</f>
        <v>10260</v>
      </c>
      <c r="G14" s="85">
        <f>'Отдыхай катай| COMIS'!G14</f>
        <v>10260</v>
      </c>
      <c r="H14" s="85">
        <f>'Отдыхай катай| COMIS'!H14</f>
        <v>10260</v>
      </c>
      <c r="I14" s="85">
        <f>'Отдыхай катай| COMIS'!I14</f>
        <v>11430</v>
      </c>
      <c r="J14" s="85">
        <f>'Отдыхай катай| COMIS'!J14</f>
        <v>11430</v>
      </c>
      <c r="K14" s="85">
        <f>'Отдыхай катай| COMIS'!K14</f>
        <v>12690</v>
      </c>
      <c r="L14" s="85">
        <f>'Отдыхай катай| COMIS'!L14</f>
        <v>15030</v>
      </c>
      <c r="M14" s="85">
        <f>'Отдыхай катай| COMIS'!M14</f>
        <v>13050</v>
      </c>
      <c r="N14" s="85">
        <f>'Отдыхай катай| COMIS'!N14</f>
        <v>22410</v>
      </c>
      <c r="O14" s="237">
        <f>'Отдыхай катай| COMIS'!O14</f>
        <v>26730</v>
      </c>
      <c r="P14" s="237">
        <f>'Отдыхай катай| COMIS'!P14</f>
        <v>33750</v>
      </c>
      <c r="Q14" s="237">
        <f>'Отдыхай катай| COMIS'!Q14</f>
        <v>33750</v>
      </c>
      <c r="R14" s="237">
        <f>'Отдыхай катай| COMIS'!R14</f>
        <v>32580</v>
      </c>
      <c r="S14" s="237">
        <f>'Отдыхай катай| COMIS'!S14</f>
        <v>32580</v>
      </c>
      <c r="T14" s="237">
        <f>'Отдыхай катай| COMIS'!T14</f>
        <v>36000</v>
      </c>
      <c r="U14" s="237">
        <f>'Отдыхай катай| COMIS'!U14</f>
        <v>36000</v>
      </c>
      <c r="V14" s="237">
        <f>'Отдыхай катай| COMIS'!V14</f>
        <v>34650</v>
      </c>
      <c r="W14" s="237">
        <f>'Отдыхай катай| COMIS'!W14</f>
        <v>34650</v>
      </c>
      <c r="X14" s="237">
        <f>'Отдыхай катай| COMIS'!X14</f>
        <v>31410</v>
      </c>
      <c r="Y14" s="85">
        <f>'Отдыхай катай| COMIS'!Y14</f>
        <v>24120</v>
      </c>
      <c r="Z14" s="85">
        <f>'Отдыхай катай| COMIS'!Z14</f>
        <v>18720</v>
      </c>
      <c r="AA14" s="85">
        <f>'Отдыхай катай| COMIS'!AA14</f>
        <v>18090</v>
      </c>
      <c r="AB14" s="85">
        <f>'Отдыхай катай| COMIS'!AB14</f>
        <v>18090</v>
      </c>
      <c r="AC14" s="85">
        <f>'Отдыхай катай| COMIS'!AC14</f>
        <v>18090</v>
      </c>
      <c r="AD14" s="85">
        <f>'Отдыхай катай| COMIS'!AD14</f>
        <v>17460</v>
      </c>
      <c r="AE14" s="85">
        <f>'Отдыхай катай| COMIS'!AE14</f>
        <v>17460</v>
      </c>
      <c r="AF14" s="85">
        <f>'Отдыхай катай| COMIS'!AF14</f>
        <v>15120</v>
      </c>
      <c r="AG14" s="85">
        <f>'Отдыхай катай| COMIS'!AG14</f>
        <v>15120</v>
      </c>
      <c r="AH14" s="85">
        <f>'Отдыхай катай| COMIS'!AH14</f>
        <v>15120</v>
      </c>
      <c r="AI14" s="85">
        <f>'Отдыхай катай| COMIS'!AI14</f>
        <v>15120</v>
      </c>
      <c r="AJ14" s="85">
        <f>'Отдыхай катай| COMIS'!AJ14</f>
        <v>17640</v>
      </c>
      <c r="AK14" s="85">
        <f>'Отдыхай катай| COMIS'!AK14</f>
        <v>17640</v>
      </c>
      <c r="AL14" s="85">
        <f>'Отдыхай катай| COMIS'!AL14</f>
        <v>20070</v>
      </c>
      <c r="AM14" s="85">
        <f>'Отдыхай катай| COMIS'!AM14</f>
        <v>20070</v>
      </c>
      <c r="AN14" s="85">
        <f>'Отдыхай катай| COMIS'!AN14</f>
        <v>22770</v>
      </c>
      <c r="AO14" s="85">
        <f>'Отдыхай катай| COMIS'!AO14</f>
        <v>22770</v>
      </c>
      <c r="AP14" s="85">
        <f>'Отдыхай катай| COMIS'!AP14</f>
        <v>20070</v>
      </c>
      <c r="AQ14" s="85">
        <f>'Отдыхай катай| COMIS'!AQ14</f>
        <v>20070</v>
      </c>
      <c r="AR14" s="85">
        <f>'Отдыхай катай| COMIS'!AR14</f>
        <v>21420</v>
      </c>
      <c r="AS14" s="85">
        <f>'Отдыхай катай| COMIS'!AS14</f>
        <v>21420</v>
      </c>
      <c r="AT14" s="85">
        <f>'Отдыхай катай| COMIS'!AT14</f>
        <v>21420</v>
      </c>
      <c r="AU14" s="85">
        <f>'Отдыхай катай| COMIS'!AU14</f>
        <v>21420</v>
      </c>
      <c r="AV14" s="85">
        <f>'Отдыхай катай| COMIS'!AV14</f>
        <v>21420</v>
      </c>
      <c r="AW14" s="85">
        <f>'Отдыхай катай| COMIS'!AW14</f>
        <v>21420</v>
      </c>
      <c r="AX14" s="85">
        <f>'Отдыхай катай| COMIS'!AX14</f>
        <v>22770</v>
      </c>
      <c r="AY14" s="85">
        <f>'Отдыхай катай| COMIS'!AY14</f>
        <v>22770</v>
      </c>
      <c r="AZ14" s="85">
        <f>'Отдыхай катай| COMIS'!AZ14</f>
        <v>22770</v>
      </c>
      <c r="BA14" s="85">
        <f>'Отдыхай катай| COMIS'!BA14</f>
        <v>20070</v>
      </c>
      <c r="BB14" s="85">
        <f>'Отдыхай катай| COMIS'!BB14</f>
        <v>20070</v>
      </c>
      <c r="BC14" s="85">
        <f>'Отдыхай катай| COMIS'!BC14</f>
        <v>20070</v>
      </c>
      <c r="BD14" s="85">
        <f>'Отдыхай катай| COMIS'!BD14</f>
        <v>20070</v>
      </c>
      <c r="BE14" s="85">
        <f>'Отдыхай катай| COMIS'!BE14</f>
        <v>20070</v>
      </c>
      <c r="BF14" s="85">
        <f>'Отдыхай катай| COMIS'!BF14</f>
        <v>21420</v>
      </c>
      <c r="BG14" s="85">
        <f>'Отдыхай катай| COMIS'!BG14</f>
        <v>21420</v>
      </c>
      <c r="BH14" s="85">
        <f>'Отдыхай катай| COMIS'!BH14</f>
        <v>21420</v>
      </c>
      <c r="BI14" s="85">
        <f>'Отдыхай катай| COMIS'!BI14</f>
        <v>24120</v>
      </c>
      <c r="BJ14" s="85">
        <f>'Отдыхай катай| COMIS'!BJ14</f>
        <v>24120</v>
      </c>
      <c r="BK14" s="85">
        <f>'Отдыхай катай| COMIS'!BK14</f>
        <v>24120</v>
      </c>
      <c r="BL14" s="85">
        <f>'Отдыхай катай| COMIS'!BL14</f>
        <v>24120</v>
      </c>
      <c r="BM14" s="85">
        <f>'Отдыхай катай| COMIS'!BM14</f>
        <v>24120</v>
      </c>
      <c r="BN14" s="85">
        <f>'Отдыхай катай| COMIS'!BN14</f>
        <v>24120</v>
      </c>
      <c r="BO14" s="85">
        <f>'Отдыхай катай| COMIS'!BO14</f>
        <v>26280</v>
      </c>
      <c r="BP14" s="85">
        <f>'Отдыхай катай| COMIS'!BP14</f>
        <v>26280</v>
      </c>
      <c r="BQ14" s="85">
        <f>'Отдыхай катай| COMIS'!BQ14</f>
        <v>29790</v>
      </c>
      <c r="BR14" s="85">
        <f>'Отдыхай катай| COMIS'!BR14</f>
        <v>32040</v>
      </c>
      <c r="BS14" s="85">
        <f>'Отдыхай катай| COMIS'!BS14</f>
        <v>32040</v>
      </c>
      <c r="BT14" s="85">
        <f>'Отдыхай катай| COMIS'!BT14</f>
        <v>32040</v>
      </c>
      <c r="BU14" s="85">
        <f>'Отдыхай катай| COMIS'!BU14</f>
        <v>32040</v>
      </c>
      <c r="BV14" s="85">
        <f>'Отдыхай катай| COMIS'!BV14</f>
        <v>32040</v>
      </c>
      <c r="BW14" s="85">
        <f>'Отдыхай катай| COMIS'!BW14</f>
        <v>24120</v>
      </c>
      <c r="BX14" s="85">
        <f>'Отдыхай катай| COMIS'!BX14</f>
        <v>20070</v>
      </c>
      <c r="BY14" s="85">
        <f>'Отдыхай катай| COMIS'!BY14</f>
        <v>20070</v>
      </c>
      <c r="BZ14" s="85">
        <f>'Отдыхай катай| COMIS'!BZ14</f>
        <v>18720</v>
      </c>
      <c r="CA14" s="85">
        <f>'Отдыхай катай| COMIS'!CA14</f>
        <v>18720</v>
      </c>
      <c r="CB14" s="85">
        <f>'Отдыхай катай| COMIS'!CB14</f>
        <v>18720</v>
      </c>
      <c r="CC14" s="85">
        <f>'Отдыхай катай| COMIS'!CC14</f>
        <v>20070</v>
      </c>
      <c r="CD14" s="85">
        <f>'Отдыхай катай| COMIS'!CD14</f>
        <v>20070</v>
      </c>
      <c r="CE14" s="85">
        <f>'Отдыхай катай| COMIS'!CE14</f>
        <v>20070</v>
      </c>
      <c r="CF14" s="85">
        <f>'Отдыхай катай| COMIS'!CF14</f>
        <v>16830</v>
      </c>
      <c r="CG14" s="85">
        <f>'Отдыхай катай| COMIS'!CG14</f>
        <v>13500</v>
      </c>
      <c r="CH14" s="85">
        <f>'Отдыхай катай| COMIS'!CH14</f>
        <v>13500</v>
      </c>
      <c r="CI14" s="85">
        <f>'Отдыхай катай| COMIS'!CI14</f>
        <v>13500</v>
      </c>
      <c r="CJ14" s="85">
        <f>'Отдыхай катай| COMIS'!CJ14</f>
        <v>13500</v>
      </c>
      <c r="CK14" s="85">
        <f>'Отдыхай катай| COMIS'!CK14</f>
        <v>13500</v>
      </c>
      <c r="CL14" s="85">
        <f>'Отдыхай катай| COMIS'!CL14</f>
        <v>13500</v>
      </c>
      <c r="CM14" s="85">
        <f>'Отдыхай катай| COMIS'!CM14</f>
        <v>13500</v>
      </c>
      <c r="CN14" s="85">
        <f>'Отдыхай катай| COMIS'!CN14</f>
        <v>13500</v>
      </c>
      <c r="CO14" s="85">
        <f>'Отдыхай катай| COMIS'!CO14</f>
        <v>13500</v>
      </c>
      <c r="CP14" s="85">
        <f>'Отдыхай катай| COMIS'!CP14</f>
        <v>12870</v>
      </c>
      <c r="CQ14" s="85">
        <f>'Отдыхай катай| COMIS'!CQ14</f>
        <v>12870</v>
      </c>
      <c r="CR14" s="85">
        <f>'Отдыхай катай| COMIS'!CR14</f>
        <v>12870</v>
      </c>
      <c r="CS14" s="85">
        <f>'Отдыхай катай| COMIS'!CS14</f>
        <v>12240</v>
      </c>
      <c r="CT14" s="85">
        <f>'Отдыхай катай| COMIS'!CT14</f>
        <v>12240</v>
      </c>
      <c r="CU14" s="85">
        <f>'Отдыхай катай| COMIS'!CU14</f>
        <v>12240</v>
      </c>
      <c r="CV14" s="85">
        <f>'Отдыхай катай| COMIS'!CV14</f>
        <v>12240</v>
      </c>
      <c r="CW14" s="85">
        <f>'Отдыхай катай| COMIS'!CW14</f>
        <v>12240</v>
      </c>
      <c r="CX14" s="85">
        <f>'Отдыхай катай| COMIS'!CX14</f>
        <v>12240</v>
      </c>
      <c r="CY14" s="85">
        <f>'Отдыхай катай| COMIS'!CY14</f>
        <v>12240</v>
      </c>
      <c r="CZ14" s="85">
        <f>'Отдыхай катай| COMIS'!CZ14</f>
        <v>11610</v>
      </c>
      <c r="DA14" s="85">
        <f>'Отдыхай катай| COMIS'!DA14</f>
        <v>11610</v>
      </c>
      <c r="DB14" s="85">
        <f>'Отдыхай катай| COMIS'!DB14</f>
        <v>11610</v>
      </c>
      <c r="DC14" s="85">
        <f>'Отдыхай катай| COMIS'!DC14</f>
        <v>10800</v>
      </c>
      <c r="DD14" s="85">
        <f>'Отдыхай катай| COMIS'!DD14</f>
        <v>10800</v>
      </c>
      <c r="DE14" s="85">
        <f>'Отдыхай катай| COMIS'!DE14</f>
        <v>10800</v>
      </c>
      <c r="DF14" s="85">
        <f>'Отдыхай катай| COMIS'!DF14</f>
        <v>10800</v>
      </c>
      <c r="DG14" s="85">
        <f>'Отдыхай катай| COMIS'!DG14</f>
        <v>10800</v>
      </c>
      <c r="DH14" s="85">
        <f>'Отдыхай катай| COMIS'!DH14</f>
        <v>10350</v>
      </c>
      <c r="DI14" s="85">
        <f>'Отдыхай катай| COMIS'!DI14</f>
        <v>10350</v>
      </c>
      <c r="DJ14" s="85">
        <f>'Отдыхай катай| COMIS'!DJ14</f>
        <v>10350</v>
      </c>
      <c r="DK14" s="85">
        <f>'Отдыхай катай| COMIS'!DK14</f>
        <v>10350</v>
      </c>
      <c r="DL14" s="85">
        <f>'Отдыхай катай| COMIS'!DL14</f>
        <v>10350</v>
      </c>
      <c r="DM14" s="85">
        <f>'Отдыхай катай| COMIS'!DM14</f>
        <v>10350</v>
      </c>
      <c r="DN14" s="85">
        <f>'Отдыхай катай| COMIS'!DN14</f>
        <v>8550</v>
      </c>
    </row>
    <row r="15" spans="1:118">
      <c r="A15" s="64" t="s">
        <v>7</v>
      </c>
      <c r="B15" s="85"/>
      <c r="C15" s="85"/>
      <c r="D15" s="85"/>
      <c r="E15" s="85"/>
      <c r="F15" s="85"/>
      <c r="G15" s="85"/>
      <c r="H15" s="85"/>
      <c r="I15" s="85"/>
      <c r="J15" s="85"/>
      <c r="K15" s="85"/>
      <c r="L15" s="85"/>
      <c r="M15" s="85"/>
      <c r="N15" s="85"/>
      <c r="O15" s="237"/>
      <c r="P15" s="237"/>
      <c r="Q15" s="237"/>
      <c r="R15" s="237"/>
      <c r="S15" s="237"/>
      <c r="T15" s="237"/>
      <c r="U15" s="237"/>
      <c r="V15" s="237"/>
      <c r="W15" s="237"/>
      <c r="X15" s="237"/>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row>
    <row r="16" spans="1:118">
      <c r="A16" s="64">
        <v>1</v>
      </c>
      <c r="B16" s="85">
        <f>'Отдыхай катай| COMIS'!B16</f>
        <v>10350</v>
      </c>
      <c r="C16" s="85">
        <f>'Отдыхай катай| COMIS'!C16</f>
        <v>10350</v>
      </c>
      <c r="D16" s="85">
        <f>'Отдыхай катай| COMIS'!D16</f>
        <v>10620</v>
      </c>
      <c r="E16" s="85">
        <f>'Отдыхай катай| COMIS'!E16</f>
        <v>10620</v>
      </c>
      <c r="F16" s="85">
        <f>'Отдыхай катай| COMIS'!F16</f>
        <v>12510</v>
      </c>
      <c r="G16" s="85">
        <f>'Отдыхай катай| COMIS'!G16</f>
        <v>12510</v>
      </c>
      <c r="H16" s="85">
        <f>'Отдыхай катай| COMIS'!H16</f>
        <v>12510</v>
      </c>
      <c r="I16" s="85">
        <f>'Отдыхай катай| COMIS'!I16</f>
        <v>13680</v>
      </c>
      <c r="J16" s="85">
        <f>'Отдыхай катай| COMIS'!J16</f>
        <v>13680</v>
      </c>
      <c r="K16" s="85">
        <f>'Отдыхай катай| COMIS'!K16</f>
        <v>14940</v>
      </c>
      <c r="L16" s="85">
        <f>'Отдыхай катай| COMIS'!L16</f>
        <v>17280</v>
      </c>
      <c r="M16" s="85">
        <f>'Отдыхай катай| COMIS'!M16</f>
        <v>15300</v>
      </c>
      <c r="N16" s="85">
        <f>'Отдыхай катай| COMIS'!N16</f>
        <v>26910</v>
      </c>
      <c r="O16" s="237">
        <f>'Отдыхай катай| COMIS'!O16</f>
        <v>31230</v>
      </c>
      <c r="P16" s="237">
        <f>'Отдыхай катай| COMIS'!P16</f>
        <v>38250</v>
      </c>
      <c r="Q16" s="237">
        <f>'Отдыхай катай| COMIS'!Q16</f>
        <v>38250</v>
      </c>
      <c r="R16" s="237">
        <f>'Отдыхай катай| COMIS'!R16</f>
        <v>37080</v>
      </c>
      <c r="S16" s="237">
        <f>'Отдыхай катай| COMIS'!S16</f>
        <v>37080</v>
      </c>
      <c r="T16" s="237">
        <f>'Отдыхай катай| COMIS'!T16</f>
        <v>40500</v>
      </c>
      <c r="U16" s="237">
        <f>'Отдыхай катай| COMIS'!U16</f>
        <v>40500</v>
      </c>
      <c r="V16" s="237">
        <f>'Отдыхай катай| COMIS'!V16</f>
        <v>39150</v>
      </c>
      <c r="W16" s="237">
        <f>'Отдыхай катай| COMIS'!W16</f>
        <v>39150</v>
      </c>
      <c r="X16" s="237">
        <f>'Отдыхай катай| COMIS'!X16</f>
        <v>35910</v>
      </c>
      <c r="Y16" s="85">
        <f>'Отдыхай катай| COMIS'!Y16</f>
        <v>28755</v>
      </c>
      <c r="Z16" s="85">
        <f>'Отдыхай катай| COMIS'!Z16</f>
        <v>23355</v>
      </c>
      <c r="AA16" s="85">
        <f>'Отдыхай катай| COMIS'!AA16</f>
        <v>22725</v>
      </c>
      <c r="AB16" s="85">
        <f>'Отдыхай катай| COMIS'!AB16</f>
        <v>22725</v>
      </c>
      <c r="AC16" s="85">
        <f>'Отдыхай катай| COMIS'!AC16</f>
        <v>22725</v>
      </c>
      <c r="AD16" s="85">
        <f>'Отдыхай катай| COMIS'!AD16</f>
        <v>22095</v>
      </c>
      <c r="AE16" s="85">
        <f>'Отдыхай катай| COMIS'!AE16</f>
        <v>22095</v>
      </c>
      <c r="AF16" s="85">
        <f>'Отдыхай катай| COMIS'!AF16</f>
        <v>19755</v>
      </c>
      <c r="AG16" s="85">
        <f>'Отдыхай катай| COMIS'!AG16</f>
        <v>19755</v>
      </c>
      <c r="AH16" s="85">
        <f>'Отдыхай катай| COMIS'!AH16</f>
        <v>19755</v>
      </c>
      <c r="AI16" s="85">
        <f>'Отдыхай катай| COMIS'!AI16</f>
        <v>19755</v>
      </c>
      <c r="AJ16" s="85">
        <f>'Отдыхай катай| COMIS'!AJ16</f>
        <v>22275</v>
      </c>
      <c r="AK16" s="85">
        <f>'Отдыхай катай| COMIS'!AK16</f>
        <v>22275</v>
      </c>
      <c r="AL16" s="85">
        <f>'Отдыхай катай| COMIS'!AL16</f>
        <v>24705</v>
      </c>
      <c r="AM16" s="85">
        <f>'Отдыхай катай| COMIS'!AM16</f>
        <v>24705</v>
      </c>
      <c r="AN16" s="85">
        <f>'Отдыхай катай| COMIS'!AN16</f>
        <v>27405</v>
      </c>
      <c r="AO16" s="85">
        <f>'Отдыхай катай| COMIS'!AO16</f>
        <v>27405</v>
      </c>
      <c r="AP16" s="85">
        <f>'Отдыхай катай| COMIS'!AP16</f>
        <v>24705</v>
      </c>
      <c r="AQ16" s="85">
        <f>'Отдыхай катай| COMIS'!AQ16</f>
        <v>24705</v>
      </c>
      <c r="AR16" s="85">
        <f>'Отдыхай катай| COMIS'!AR16</f>
        <v>26055</v>
      </c>
      <c r="AS16" s="85">
        <f>'Отдыхай катай| COMIS'!AS16</f>
        <v>26055</v>
      </c>
      <c r="AT16" s="85">
        <f>'Отдыхай катай| COMIS'!AT16</f>
        <v>26055</v>
      </c>
      <c r="AU16" s="85">
        <f>'Отдыхай катай| COMIS'!AU16</f>
        <v>26055</v>
      </c>
      <c r="AV16" s="85">
        <f>'Отдыхай катай| COMIS'!AV16</f>
        <v>26055</v>
      </c>
      <c r="AW16" s="85">
        <f>'Отдыхай катай| COMIS'!AW16</f>
        <v>26055</v>
      </c>
      <c r="AX16" s="85">
        <f>'Отдыхай катай| COMIS'!AX16</f>
        <v>27405</v>
      </c>
      <c r="AY16" s="85">
        <f>'Отдыхай катай| COMIS'!AY16</f>
        <v>27405</v>
      </c>
      <c r="AZ16" s="85">
        <f>'Отдыхай катай| COMIS'!AZ16</f>
        <v>27405</v>
      </c>
      <c r="BA16" s="85">
        <f>'Отдыхай катай| COMIS'!BA16</f>
        <v>24705</v>
      </c>
      <c r="BB16" s="85">
        <f>'Отдыхай катай| COMIS'!BB16</f>
        <v>24705</v>
      </c>
      <c r="BC16" s="85">
        <f>'Отдыхай катай| COMIS'!BC16</f>
        <v>24705</v>
      </c>
      <c r="BD16" s="85">
        <f>'Отдыхай катай| COMIS'!BD16</f>
        <v>24705</v>
      </c>
      <c r="BE16" s="85">
        <f>'Отдыхай катай| COMIS'!BE16</f>
        <v>24705</v>
      </c>
      <c r="BF16" s="85">
        <f>'Отдыхай катай| COMIS'!BF16</f>
        <v>26055</v>
      </c>
      <c r="BG16" s="85">
        <f>'Отдыхай катай| COMIS'!BG16</f>
        <v>26055</v>
      </c>
      <c r="BH16" s="85">
        <f>'Отдыхай катай| COMIS'!BH16</f>
        <v>26055</v>
      </c>
      <c r="BI16" s="85">
        <f>'Отдыхай катай| COMIS'!BI16</f>
        <v>28755</v>
      </c>
      <c r="BJ16" s="85">
        <f>'Отдыхай катай| COMIS'!BJ16</f>
        <v>28755</v>
      </c>
      <c r="BK16" s="85">
        <f>'Отдыхай катай| COMIS'!BK16</f>
        <v>28755</v>
      </c>
      <c r="BL16" s="85">
        <f>'Отдыхай катай| COMIS'!BL16</f>
        <v>28755</v>
      </c>
      <c r="BM16" s="85">
        <f>'Отдыхай катай| COMIS'!BM16</f>
        <v>28755</v>
      </c>
      <c r="BN16" s="85">
        <f>'Отдыхай катай| COMIS'!BN16</f>
        <v>28755</v>
      </c>
      <c r="BO16" s="85">
        <f>'Отдыхай катай| COMIS'!BO16</f>
        <v>30915</v>
      </c>
      <c r="BP16" s="85">
        <f>'Отдыхай катай| COMIS'!BP16</f>
        <v>30915</v>
      </c>
      <c r="BQ16" s="85">
        <f>'Отдыхай катай| COMIS'!BQ16</f>
        <v>34425</v>
      </c>
      <c r="BR16" s="85">
        <f>'Отдыхай катай| COMIS'!BR16</f>
        <v>36675</v>
      </c>
      <c r="BS16" s="85">
        <f>'Отдыхай катай| COMIS'!BS16</f>
        <v>36675</v>
      </c>
      <c r="BT16" s="85">
        <f>'Отдыхай катай| COMIS'!BT16</f>
        <v>36675</v>
      </c>
      <c r="BU16" s="85">
        <f>'Отдыхай катай| COMIS'!BU16</f>
        <v>36675</v>
      </c>
      <c r="BV16" s="85">
        <f>'Отдыхай катай| COMIS'!BV16</f>
        <v>36675</v>
      </c>
      <c r="BW16" s="85">
        <f>'Отдыхай катай| COMIS'!BW16</f>
        <v>28755</v>
      </c>
      <c r="BX16" s="85">
        <f>'Отдыхай катай| COMIS'!BX16</f>
        <v>24705</v>
      </c>
      <c r="BY16" s="85">
        <f>'Отдыхай катай| COMIS'!BY16</f>
        <v>24705</v>
      </c>
      <c r="BZ16" s="85">
        <f>'Отдыхай катай| COMIS'!BZ16</f>
        <v>23355</v>
      </c>
      <c r="CA16" s="85">
        <f>'Отдыхай катай| COMIS'!CA16</f>
        <v>23355</v>
      </c>
      <c r="CB16" s="85">
        <f>'Отдыхай катай| COMIS'!CB16</f>
        <v>23355</v>
      </c>
      <c r="CC16" s="85">
        <f>'Отдыхай катай| COMIS'!CC16</f>
        <v>24705</v>
      </c>
      <c r="CD16" s="85">
        <f>'Отдыхай катай| COMIS'!CD16</f>
        <v>24705</v>
      </c>
      <c r="CE16" s="85">
        <f>'Отдыхай катай| COMIS'!CE16</f>
        <v>24705</v>
      </c>
      <c r="CF16" s="85">
        <f>'Отдыхай катай| COMIS'!CF16</f>
        <v>21465</v>
      </c>
      <c r="CG16" s="85">
        <f>'Отдыхай катай| COMIS'!CG16</f>
        <v>16785</v>
      </c>
      <c r="CH16" s="85">
        <f>'Отдыхай катай| COMIS'!CH16</f>
        <v>16785</v>
      </c>
      <c r="CI16" s="85">
        <f>'Отдыхай катай| COMIS'!CI16</f>
        <v>16785</v>
      </c>
      <c r="CJ16" s="85">
        <f>'Отдыхай катай| COMIS'!CJ16</f>
        <v>16785</v>
      </c>
      <c r="CK16" s="85">
        <f>'Отдыхай катай| COMIS'!CK16</f>
        <v>16785</v>
      </c>
      <c r="CL16" s="85">
        <f>'Отдыхай катай| COMIS'!CL16</f>
        <v>16785</v>
      </c>
      <c r="CM16" s="85">
        <f>'Отдыхай катай| COMIS'!CM16</f>
        <v>16785</v>
      </c>
      <c r="CN16" s="85">
        <f>'Отдыхай катай| COMIS'!CN16</f>
        <v>16785</v>
      </c>
      <c r="CO16" s="85">
        <f>'Отдыхай катай| COMIS'!CO16</f>
        <v>16785</v>
      </c>
      <c r="CP16" s="85">
        <f>'Отдыхай катай| COMIS'!CP16</f>
        <v>16155</v>
      </c>
      <c r="CQ16" s="85">
        <f>'Отдыхай катай| COMIS'!CQ16</f>
        <v>16155</v>
      </c>
      <c r="CR16" s="85">
        <f>'Отдыхай катай| COMIS'!CR16</f>
        <v>16155</v>
      </c>
      <c r="CS16" s="85">
        <f>'Отдыхай катай| COMIS'!CS16</f>
        <v>15525</v>
      </c>
      <c r="CT16" s="85">
        <f>'Отдыхай катай| COMIS'!CT16</f>
        <v>15525</v>
      </c>
      <c r="CU16" s="85">
        <f>'Отдыхай катай| COMIS'!CU16</f>
        <v>15525</v>
      </c>
      <c r="CV16" s="85">
        <f>'Отдыхай катай| COMIS'!CV16</f>
        <v>15525</v>
      </c>
      <c r="CW16" s="85">
        <f>'Отдыхай катай| COMIS'!CW16</f>
        <v>15525</v>
      </c>
      <c r="CX16" s="85">
        <f>'Отдыхай катай| COMIS'!CX16</f>
        <v>15525</v>
      </c>
      <c r="CY16" s="85">
        <f>'Отдыхай катай| COMIS'!CY16</f>
        <v>15525</v>
      </c>
      <c r="CZ16" s="85">
        <f>'Отдыхай катай| COMIS'!CZ16</f>
        <v>14895</v>
      </c>
      <c r="DA16" s="85">
        <f>'Отдыхай катай| COMIS'!DA16</f>
        <v>14895</v>
      </c>
      <c r="DB16" s="85">
        <f>'Отдыхай катай| COMIS'!DB16</f>
        <v>14895</v>
      </c>
      <c r="DC16" s="85">
        <f>'Отдыхай катай| COMIS'!DC16</f>
        <v>13365</v>
      </c>
      <c r="DD16" s="85">
        <f>'Отдыхай катай| COMIS'!DD16</f>
        <v>13365</v>
      </c>
      <c r="DE16" s="85">
        <f>'Отдыхай катай| COMIS'!DE16</f>
        <v>13365</v>
      </c>
      <c r="DF16" s="85">
        <f>'Отдыхай катай| COMIS'!DF16</f>
        <v>13365</v>
      </c>
      <c r="DG16" s="85">
        <f>'Отдыхай катай| COMIS'!DG16</f>
        <v>13365</v>
      </c>
      <c r="DH16" s="85">
        <f>'Отдыхай катай| COMIS'!DH16</f>
        <v>12915</v>
      </c>
      <c r="DI16" s="85">
        <f>'Отдыхай катай| COMIS'!DI16</f>
        <v>12915</v>
      </c>
      <c r="DJ16" s="85">
        <f>'Отдыхай катай| COMIS'!DJ16</f>
        <v>12915</v>
      </c>
      <c r="DK16" s="85">
        <f>'Отдыхай катай| COMIS'!DK16</f>
        <v>12915</v>
      </c>
      <c r="DL16" s="85">
        <f>'Отдыхай катай| COMIS'!DL16</f>
        <v>12915</v>
      </c>
      <c r="DM16" s="85">
        <f>'Отдыхай катай| COMIS'!DM16</f>
        <v>12915</v>
      </c>
      <c r="DN16" s="85">
        <f>'Отдыхай катай| COMIS'!DN16</f>
        <v>11115</v>
      </c>
    </row>
    <row r="17" spans="1:118">
      <c r="A17" s="64">
        <v>2</v>
      </c>
      <c r="B17" s="85">
        <f>'Отдыхай катай| COMIS'!B17</f>
        <v>11700</v>
      </c>
      <c r="C17" s="85">
        <f>'Отдыхай катай| COMIS'!C17</f>
        <v>11700</v>
      </c>
      <c r="D17" s="85">
        <f>'Отдыхай катай| COMIS'!D17</f>
        <v>11970</v>
      </c>
      <c r="E17" s="85">
        <f>'Отдыхай катай| COMIS'!E17</f>
        <v>11970</v>
      </c>
      <c r="F17" s="85">
        <f>'Отдыхай катай| COMIS'!F17</f>
        <v>13860</v>
      </c>
      <c r="G17" s="85">
        <f>'Отдыхай катай| COMIS'!G17</f>
        <v>13860</v>
      </c>
      <c r="H17" s="85">
        <f>'Отдыхай катай| COMIS'!H17</f>
        <v>13860</v>
      </c>
      <c r="I17" s="85">
        <f>'Отдыхай катай| COMIS'!I17</f>
        <v>15030</v>
      </c>
      <c r="J17" s="85">
        <f>'Отдыхай катай| COMIS'!J17</f>
        <v>15030</v>
      </c>
      <c r="K17" s="85">
        <f>'Отдыхай катай| COMIS'!K17</f>
        <v>16290</v>
      </c>
      <c r="L17" s="85">
        <f>'Отдыхай катай| COMIS'!L17</f>
        <v>18630</v>
      </c>
      <c r="M17" s="85">
        <f>'Отдыхай катай| COMIS'!M17</f>
        <v>16650</v>
      </c>
      <c r="N17" s="85">
        <f>'Отдыхай катай| COMIS'!N17</f>
        <v>28710</v>
      </c>
      <c r="O17" s="237">
        <f>'Отдыхай катай| COMIS'!O17</f>
        <v>33030</v>
      </c>
      <c r="P17" s="237">
        <f>'Отдыхай катай| COMIS'!P17</f>
        <v>40050</v>
      </c>
      <c r="Q17" s="237">
        <f>'Отдыхай катай| COMIS'!Q17</f>
        <v>40050</v>
      </c>
      <c r="R17" s="237">
        <f>'Отдыхай катай| COMIS'!R17</f>
        <v>38880</v>
      </c>
      <c r="S17" s="237">
        <f>'Отдыхай катай| COMIS'!S17</f>
        <v>38880</v>
      </c>
      <c r="T17" s="237">
        <f>'Отдыхай катай| COMIS'!T17</f>
        <v>42300</v>
      </c>
      <c r="U17" s="237">
        <f>'Отдыхай катай| COMIS'!U17</f>
        <v>42300</v>
      </c>
      <c r="V17" s="237">
        <f>'Отдыхай катай| COMIS'!V17</f>
        <v>40950</v>
      </c>
      <c r="W17" s="237">
        <f>'Отдыхай катай| COMIS'!W17</f>
        <v>40950</v>
      </c>
      <c r="X17" s="237">
        <f>'Отдыхай катай| COMIS'!X17</f>
        <v>37710</v>
      </c>
      <c r="Y17" s="85">
        <f>'Отдыхай катай| COMIS'!Y17</f>
        <v>30420</v>
      </c>
      <c r="Z17" s="85">
        <f>'Отдыхай катай| COMIS'!Z17</f>
        <v>25020</v>
      </c>
      <c r="AA17" s="85">
        <f>'Отдыхай катай| COMIS'!AA17</f>
        <v>24390</v>
      </c>
      <c r="AB17" s="85">
        <f>'Отдыхай катай| COMIS'!AB17</f>
        <v>24390</v>
      </c>
      <c r="AC17" s="85">
        <f>'Отдыхай катай| COMIS'!AC17</f>
        <v>24390</v>
      </c>
      <c r="AD17" s="85">
        <f>'Отдыхай катай| COMIS'!AD17</f>
        <v>23760</v>
      </c>
      <c r="AE17" s="85">
        <f>'Отдыхай катай| COMIS'!AE17</f>
        <v>23760</v>
      </c>
      <c r="AF17" s="85">
        <f>'Отдыхай катай| COMIS'!AF17</f>
        <v>21420</v>
      </c>
      <c r="AG17" s="85">
        <f>'Отдыхай катай| COMIS'!AG17</f>
        <v>21420</v>
      </c>
      <c r="AH17" s="85">
        <f>'Отдыхай катай| COMIS'!AH17</f>
        <v>21420</v>
      </c>
      <c r="AI17" s="85">
        <f>'Отдыхай катай| COMIS'!AI17</f>
        <v>21420</v>
      </c>
      <c r="AJ17" s="85">
        <f>'Отдыхай катай| COMIS'!AJ17</f>
        <v>23940</v>
      </c>
      <c r="AK17" s="85">
        <f>'Отдыхай катай| COMIS'!AK17</f>
        <v>23940</v>
      </c>
      <c r="AL17" s="85">
        <f>'Отдыхай катай| COMIS'!AL17</f>
        <v>26370</v>
      </c>
      <c r="AM17" s="85">
        <f>'Отдыхай катай| COMIS'!AM17</f>
        <v>26370</v>
      </c>
      <c r="AN17" s="85">
        <f>'Отдыхай катай| COMIS'!AN17</f>
        <v>29070</v>
      </c>
      <c r="AO17" s="85">
        <f>'Отдыхай катай| COMIS'!AO17</f>
        <v>29070</v>
      </c>
      <c r="AP17" s="85">
        <f>'Отдыхай катай| COMIS'!AP17</f>
        <v>26370</v>
      </c>
      <c r="AQ17" s="85">
        <f>'Отдыхай катай| COMIS'!AQ17</f>
        <v>26370</v>
      </c>
      <c r="AR17" s="85">
        <f>'Отдыхай катай| COMIS'!AR17</f>
        <v>27720</v>
      </c>
      <c r="AS17" s="85">
        <f>'Отдыхай катай| COMIS'!AS17</f>
        <v>27720</v>
      </c>
      <c r="AT17" s="85">
        <f>'Отдыхай катай| COMIS'!AT17</f>
        <v>27720</v>
      </c>
      <c r="AU17" s="85">
        <f>'Отдыхай катай| COMIS'!AU17</f>
        <v>27720</v>
      </c>
      <c r="AV17" s="85">
        <f>'Отдыхай катай| COMIS'!AV17</f>
        <v>27720</v>
      </c>
      <c r="AW17" s="85">
        <f>'Отдыхай катай| COMIS'!AW17</f>
        <v>27720</v>
      </c>
      <c r="AX17" s="85">
        <f>'Отдыхай катай| COMIS'!AX17</f>
        <v>29070</v>
      </c>
      <c r="AY17" s="85">
        <f>'Отдыхай катай| COMIS'!AY17</f>
        <v>29070</v>
      </c>
      <c r="AZ17" s="85">
        <f>'Отдыхай катай| COMIS'!AZ17</f>
        <v>29070</v>
      </c>
      <c r="BA17" s="85">
        <f>'Отдыхай катай| COMIS'!BA17</f>
        <v>26370</v>
      </c>
      <c r="BB17" s="85">
        <f>'Отдыхай катай| COMIS'!BB17</f>
        <v>26370</v>
      </c>
      <c r="BC17" s="85">
        <f>'Отдыхай катай| COMIS'!BC17</f>
        <v>26370</v>
      </c>
      <c r="BD17" s="85">
        <f>'Отдыхай катай| COMIS'!BD17</f>
        <v>26370</v>
      </c>
      <c r="BE17" s="85">
        <f>'Отдыхай катай| COMIS'!BE17</f>
        <v>26370</v>
      </c>
      <c r="BF17" s="85">
        <f>'Отдыхай катай| COMIS'!BF17</f>
        <v>27720</v>
      </c>
      <c r="BG17" s="85">
        <f>'Отдыхай катай| COMIS'!BG17</f>
        <v>27720</v>
      </c>
      <c r="BH17" s="85">
        <f>'Отдыхай катай| COMIS'!BH17</f>
        <v>27720</v>
      </c>
      <c r="BI17" s="85">
        <f>'Отдыхай катай| COMIS'!BI17</f>
        <v>30420</v>
      </c>
      <c r="BJ17" s="85">
        <f>'Отдыхай катай| COMIS'!BJ17</f>
        <v>30420</v>
      </c>
      <c r="BK17" s="85">
        <f>'Отдыхай катай| COMIS'!BK17</f>
        <v>30420</v>
      </c>
      <c r="BL17" s="85">
        <f>'Отдыхай катай| COMIS'!BL17</f>
        <v>30420</v>
      </c>
      <c r="BM17" s="85">
        <f>'Отдыхай катай| COMIS'!BM17</f>
        <v>30420</v>
      </c>
      <c r="BN17" s="85">
        <f>'Отдыхай катай| COMIS'!BN17</f>
        <v>30420</v>
      </c>
      <c r="BO17" s="85">
        <f>'Отдыхай катай| COMIS'!BO17</f>
        <v>32580</v>
      </c>
      <c r="BP17" s="85">
        <f>'Отдыхай катай| COMIS'!BP17</f>
        <v>32580</v>
      </c>
      <c r="BQ17" s="85">
        <f>'Отдыхай катай| COMIS'!BQ17</f>
        <v>36090</v>
      </c>
      <c r="BR17" s="85">
        <f>'Отдыхай катай| COMIS'!BR17</f>
        <v>38340</v>
      </c>
      <c r="BS17" s="85">
        <f>'Отдыхай катай| COMIS'!BS17</f>
        <v>38340</v>
      </c>
      <c r="BT17" s="85">
        <f>'Отдыхай катай| COMIS'!BT17</f>
        <v>38340</v>
      </c>
      <c r="BU17" s="85">
        <f>'Отдыхай катай| COMIS'!BU17</f>
        <v>38340</v>
      </c>
      <c r="BV17" s="85">
        <f>'Отдыхай катай| COMIS'!BV17</f>
        <v>38340</v>
      </c>
      <c r="BW17" s="85">
        <f>'Отдыхай катай| COMIS'!BW17</f>
        <v>30420</v>
      </c>
      <c r="BX17" s="85">
        <f>'Отдыхай катай| COMIS'!BX17</f>
        <v>26370</v>
      </c>
      <c r="BY17" s="85">
        <f>'Отдыхай катай| COMIS'!BY17</f>
        <v>26370</v>
      </c>
      <c r="BZ17" s="85">
        <f>'Отдыхай катай| COMIS'!BZ17</f>
        <v>25020</v>
      </c>
      <c r="CA17" s="85">
        <f>'Отдыхай катай| COMIS'!CA17</f>
        <v>25020</v>
      </c>
      <c r="CB17" s="85">
        <f>'Отдыхай катай| COMIS'!CB17</f>
        <v>25020</v>
      </c>
      <c r="CC17" s="85">
        <f>'Отдыхай катай| COMIS'!CC17</f>
        <v>26370</v>
      </c>
      <c r="CD17" s="85">
        <f>'Отдыхай катай| COMIS'!CD17</f>
        <v>26370</v>
      </c>
      <c r="CE17" s="85">
        <f>'Отдыхай катай| COMIS'!CE17</f>
        <v>26370</v>
      </c>
      <c r="CF17" s="85">
        <f>'Отдыхай катай| COMIS'!CF17</f>
        <v>23130</v>
      </c>
      <c r="CG17" s="85">
        <f>'Отдыхай катай| COMIS'!CG17</f>
        <v>18450</v>
      </c>
      <c r="CH17" s="85">
        <f>'Отдыхай катай| COMIS'!CH17</f>
        <v>18450</v>
      </c>
      <c r="CI17" s="85">
        <f>'Отдыхай катай| COMIS'!CI17</f>
        <v>18450</v>
      </c>
      <c r="CJ17" s="85">
        <f>'Отдыхай катай| COMIS'!CJ17</f>
        <v>18450</v>
      </c>
      <c r="CK17" s="85">
        <f>'Отдыхай катай| COMIS'!CK17</f>
        <v>18450</v>
      </c>
      <c r="CL17" s="85">
        <f>'Отдыхай катай| COMIS'!CL17</f>
        <v>18450</v>
      </c>
      <c r="CM17" s="85">
        <f>'Отдыхай катай| COMIS'!CM17</f>
        <v>18450</v>
      </c>
      <c r="CN17" s="85">
        <f>'Отдыхай катай| COMIS'!CN17</f>
        <v>18450</v>
      </c>
      <c r="CO17" s="85">
        <f>'Отдыхай катай| COMIS'!CO17</f>
        <v>18450</v>
      </c>
      <c r="CP17" s="85">
        <f>'Отдыхай катай| COMIS'!CP17</f>
        <v>17820</v>
      </c>
      <c r="CQ17" s="85">
        <f>'Отдыхай катай| COMIS'!CQ17</f>
        <v>17820</v>
      </c>
      <c r="CR17" s="85">
        <f>'Отдыхай катай| COMIS'!CR17</f>
        <v>17820</v>
      </c>
      <c r="CS17" s="85">
        <f>'Отдыхай катай| COMIS'!CS17</f>
        <v>17190</v>
      </c>
      <c r="CT17" s="85">
        <f>'Отдыхай катай| COMIS'!CT17</f>
        <v>17190</v>
      </c>
      <c r="CU17" s="85">
        <f>'Отдыхай катай| COMIS'!CU17</f>
        <v>17190</v>
      </c>
      <c r="CV17" s="85">
        <f>'Отдыхай катай| COMIS'!CV17</f>
        <v>17190</v>
      </c>
      <c r="CW17" s="85">
        <f>'Отдыхай катай| COMIS'!CW17</f>
        <v>17190</v>
      </c>
      <c r="CX17" s="85">
        <f>'Отдыхай катай| COMIS'!CX17</f>
        <v>17190</v>
      </c>
      <c r="CY17" s="85">
        <f>'Отдыхай катай| COMIS'!CY17</f>
        <v>17190</v>
      </c>
      <c r="CZ17" s="85">
        <f>'Отдыхай катай| COMIS'!CZ17</f>
        <v>16560</v>
      </c>
      <c r="DA17" s="85">
        <f>'Отдыхай катай| COMIS'!DA17</f>
        <v>16560</v>
      </c>
      <c r="DB17" s="85">
        <f>'Отдыхай катай| COMIS'!DB17</f>
        <v>16560</v>
      </c>
      <c r="DC17" s="85">
        <f>'Отдыхай катай| COMIS'!DC17</f>
        <v>14850</v>
      </c>
      <c r="DD17" s="85">
        <f>'Отдыхай катай| COMIS'!DD17</f>
        <v>14850</v>
      </c>
      <c r="DE17" s="85">
        <f>'Отдыхай катай| COMIS'!DE17</f>
        <v>14850</v>
      </c>
      <c r="DF17" s="85">
        <f>'Отдыхай катай| COMIS'!DF17</f>
        <v>14850</v>
      </c>
      <c r="DG17" s="85">
        <f>'Отдыхай катай| COMIS'!DG17</f>
        <v>14850</v>
      </c>
      <c r="DH17" s="85">
        <f>'Отдыхай катай| COMIS'!DH17</f>
        <v>14400</v>
      </c>
      <c r="DI17" s="85">
        <f>'Отдыхай катай| COMIS'!DI17</f>
        <v>14400</v>
      </c>
      <c r="DJ17" s="85">
        <f>'Отдыхай катай| COMIS'!DJ17</f>
        <v>14400</v>
      </c>
      <c r="DK17" s="85">
        <f>'Отдыхай катай| COMIS'!DK17</f>
        <v>14400</v>
      </c>
      <c r="DL17" s="85">
        <f>'Отдыхай катай| COMIS'!DL17</f>
        <v>14400</v>
      </c>
      <c r="DM17" s="85">
        <f>'Отдыхай катай| COMIS'!DM17</f>
        <v>14400</v>
      </c>
      <c r="DN17" s="85">
        <f>'Отдыхай катай| COMIS'!DN17</f>
        <v>12600</v>
      </c>
    </row>
    <row r="18" spans="1:118">
      <c r="A18" s="124" t="s">
        <v>32</v>
      </c>
      <c r="B18" s="85"/>
      <c r="C18" s="85"/>
      <c r="D18" s="85"/>
      <c r="E18" s="85"/>
      <c r="F18" s="85"/>
      <c r="G18" s="85"/>
      <c r="H18" s="85"/>
      <c r="I18" s="85"/>
      <c r="J18" s="85"/>
      <c r="K18" s="85"/>
      <c r="L18" s="85"/>
      <c r="M18" s="85"/>
      <c r="N18" s="85"/>
      <c r="O18" s="237"/>
      <c r="P18" s="237"/>
      <c r="Q18" s="237"/>
      <c r="R18" s="237"/>
      <c r="S18" s="237"/>
      <c r="T18" s="237"/>
      <c r="U18" s="237"/>
      <c r="V18" s="237"/>
      <c r="W18" s="237"/>
      <c r="X18" s="237"/>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row>
    <row r="19" spans="1:118">
      <c r="A19" s="64">
        <v>1</v>
      </c>
      <c r="B19" s="85">
        <f>'Отдыхай катай| COMIS'!B19</f>
        <v>13050</v>
      </c>
      <c r="C19" s="85">
        <f>'Отдыхай катай| COMIS'!C19</f>
        <v>13050</v>
      </c>
      <c r="D19" s="85">
        <f>'Отдыхай катай| COMIS'!D19</f>
        <v>13320</v>
      </c>
      <c r="E19" s="85">
        <f>'Отдыхай катай| COMIS'!E19</f>
        <v>13320</v>
      </c>
      <c r="F19" s="85">
        <f>'Отдыхай катай| COMIS'!F19</f>
        <v>15210</v>
      </c>
      <c r="G19" s="85">
        <f>'Отдыхай катай| COMIS'!G19</f>
        <v>15210</v>
      </c>
      <c r="H19" s="85">
        <f>'Отдыхай катай| COMIS'!H19</f>
        <v>15210</v>
      </c>
      <c r="I19" s="85">
        <f>'Отдыхай катай| COMIS'!I19</f>
        <v>16380</v>
      </c>
      <c r="J19" s="85">
        <f>'Отдыхай катай| COMIS'!J19</f>
        <v>16380</v>
      </c>
      <c r="K19" s="85">
        <f>'Отдыхай катай| COMIS'!K19</f>
        <v>17640</v>
      </c>
      <c r="L19" s="85">
        <f>'Отдыхай катай| COMIS'!L19</f>
        <v>19980</v>
      </c>
      <c r="M19" s="85">
        <f>'Отдыхай катай| COMIS'!M19</f>
        <v>18000</v>
      </c>
      <c r="N19" s="85">
        <f>'Отдыхай катай| COMIS'!N19</f>
        <v>28260</v>
      </c>
      <c r="O19" s="237">
        <f>'Отдыхай катай| COMIS'!O19</f>
        <v>32580</v>
      </c>
      <c r="P19" s="237">
        <f>'Отдыхай катай| COMIS'!P19</f>
        <v>39600</v>
      </c>
      <c r="Q19" s="237">
        <f>'Отдыхай катай| COMIS'!Q19</f>
        <v>39600</v>
      </c>
      <c r="R19" s="237">
        <f>'Отдыхай катай| COMIS'!R19</f>
        <v>38430</v>
      </c>
      <c r="S19" s="237">
        <f>'Отдыхай катай| COMIS'!S19</f>
        <v>38430</v>
      </c>
      <c r="T19" s="237">
        <f>'Отдыхай катай| COMIS'!T19</f>
        <v>41850</v>
      </c>
      <c r="U19" s="237">
        <f>'Отдыхай катай| COMIS'!U19</f>
        <v>41850</v>
      </c>
      <c r="V19" s="237">
        <f>'Отдыхай катай| COMIS'!V19</f>
        <v>40500</v>
      </c>
      <c r="W19" s="237">
        <f>'Отдыхай катай| COMIS'!W19</f>
        <v>40500</v>
      </c>
      <c r="X19" s="237">
        <f>'Отдыхай катай| COMIS'!X19</f>
        <v>37260</v>
      </c>
      <c r="Y19" s="85">
        <f>'Отдыхай катай| COMIS'!Y19</f>
        <v>30105</v>
      </c>
      <c r="Z19" s="85">
        <f>'Отдыхай катай| COMIS'!Z19</f>
        <v>24705</v>
      </c>
      <c r="AA19" s="85">
        <f>'Отдыхай катай| COMIS'!AA19</f>
        <v>24075</v>
      </c>
      <c r="AB19" s="85">
        <f>'Отдыхай катай| COMIS'!AB19</f>
        <v>24075</v>
      </c>
      <c r="AC19" s="85">
        <f>'Отдыхай катай| COMIS'!AC19</f>
        <v>24075</v>
      </c>
      <c r="AD19" s="85">
        <f>'Отдыхай катай| COMIS'!AD19</f>
        <v>23445</v>
      </c>
      <c r="AE19" s="85">
        <f>'Отдыхай катай| COMIS'!AE19</f>
        <v>23445</v>
      </c>
      <c r="AF19" s="85">
        <f>'Отдыхай катай| COMIS'!AF19</f>
        <v>21105</v>
      </c>
      <c r="AG19" s="85">
        <f>'Отдыхай катай| COMIS'!AG19</f>
        <v>21105</v>
      </c>
      <c r="AH19" s="85">
        <f>'Отдыхай катай| COMIS'!AH19</f>
        <v>21105</v>
      </c>
      <c r="AI19" s="85">
        <f>'Отдыхай катай| COMIS'!AI19</f>
        <v>21105</v>
      </c>
      <c r="AJ19" s="85">
        <f>'Отдыхай катай| COMIS'!AJ19</f>
        <v>23625</v>
      </c>
      <c r="AK19" s="85">
        <f>'Отдыхай катай| COMIS'!AK19</f>
        <v>23625</v>
      </c>
      <c r="AL19" s="85">
        <f>'Отдыхай катай| COMIS'!AL19</f>
        <v>26055</v>
      </c>
      <c r="AM19" s="85">
        <f>'Отдыхай катай| COMIS'!AM19</f>
        <v>26055</v>
      </c>
      <c r="AN19" s="85">
        <f>'Отдыхай катай| COMIS'!AN19</f>
        <v>28755</v>
      </c>
      <c r="AO19" s="85">
        <f>'Отдыхай катай| COMIS'!AO19</f>
        <v>28755</v>
      </c>
      <c r="AP19" s="85">
        <f>'Отдыхай катай| COMIS'!AP19</f>
        <v>26055</v>
      </c>
      <c r="AQ19" s="85">
        <f>'Отдыхай катай| COMIS'!AQ19</f>
        <v>26055</v>
      </c>
      <c r="AR19" s="85">
        <f>'Отдыхай катай| COMIS'!AR19</f>
        <v>27405</v>
      </c>
      <c r="AS19" s="85">
        <f>'Отдыхай катай| COMIS'!AS19</f>
        <v>27405</v>
      </c>
      <c r="AT19" s="85">
        <f>'Отдыхай катай| COMIS'!AT19</f>
        <v>27405</v>
      </c>
      <c r="AU19" s="85">
        <f>'Отдыхай катай| COMIS'!AU19</f>
        <v>27405</v>
      </c>
      <c r="AV19" s="85">
        <f>'Отдыхай катай| COMIS'!AV19</f>
        <v>27405</v>
      </c>
      <c r="AW19" s="85">
        <f>'Отдыхай катай| COMIS'!AW19</f>
        <v>27405</v>
      </c>
      <c r="AX19" s="85">
        <f>'Отдыхай катай| COMIS'!AX19</f>
        <v>28755</v>
      </c>
      <c r="AY19" s="85">
        <f>'Отдыхай катай| COMIS'!AY19</f>
        <v>28755</v>
      </c>
      <c r="AZ19" s="85">
        <f>'Отдыхай катай| COMIS'!AZ19</f>
        <v>28755</v>
      </c>
      <c r="BA19" s="85">
        <f>'Отдыхай катай| COMIS'!BA19</f>
        <v>26055</v>
      </c>
      <c r="BB19" s="85">
        <f>'Отдыхай катай| COMIS'!BB19</f>
        <v>26055</v>
      </c>
      <c r="BC19" s="85">
        <f>'Отдыхай катай| COMIS'!BC19</f>
        <v>26055</v>
      </c>
      <c r="BD19" s="85">
        <f>'Отдыхай катай| COMIS'!BD19</f>
        <v>26055</v>
      </c>
      <c r="BE19" s="85">
        <f>'Отдыхай катай| COMIS'!BE19</f>
        <v>26055</v>
      </c>
      <c r="BF19" s="85">
        <f>'Отдыхай катай| COMIS'!BF19</f>
        <v>27405</v>
      </c>
      <c r="BG19" s="85">
        <f>'Отдыхай катай| COMIS'!BG19</f>
        <v>27405</v>
      </c>
      <c r="BH19" s="85">
        <f>'Отдыхай катай| COMIS'!BH19</f>
        <v>27405</v>
      </c>
      <c r="BI19" s="85">
        <f>'Отдыхай катай| COMIS'!BI19</f>
        <v>30105</v>
      </c>
      <c r="BJ19" s="85">
        <f>'Отдыхай катай| COMIS'!BJ19</f>
        <v>30105</v>
      </c>
      <c r="BK19" s="85">
        <f>'Отдыхай катай| COMIS'!BK19</f>
        <v>30105</v>
      </c>
      <c r="BL19" s="85">
        <f>'Отдыхай катай| COMIS'!BL19</f>
        <v>30105</v>
      </c>
      <c r="BM19" s="85">
        <f>'Отдыхай катай| COMIS'!BM19</f>
        <v>30105</v>
      </c>
      <c r="BN19" s="85">
        <f>'Отдыхай катай| COMIS'!BN19</f>
        <v>30105</v>
      </c>
      <c r="BO19" s="85">
        <f>'Отдыхай катай| COMIS'!BO19</f>
        <v>32265</v>
      </c>
      <c r="BP19" s="85">
        <f>'Отдыхай катай| COMIS'!BP19</f>
        <v>32265</v>
      </c>
      <c r="BQ19" s="85">
        <f>'Отдыхай катай| COMIS'!BQ19</f>
        <v>35775</v>
      </c>
      <c r="BR19" s="85">
        <f>'Отдыхай катай| COMIS'!BR19</f>
        <v>38025</v>
      </c>
      <c r="BS19" s="85">
        <f>'Отдыхай катай| COMIS'!BS19</f>
        <v>38025</v>
      </c>
      <c r="BT19" s="85">
        <f>'Отдыхай катай| COMIS'!BT19</f>
        <v>38025</v>
      </c>
      <c r="BU19" s="85">
        <f>'Отдыхай катай| COMIS'!BU19</f>
        <v>38025</v>
      </c>
      <c r="BV19" s="85">
        <f>'Отдыхай катай| COMIS'!BV19</f>
        <v>38025</v>
      </c>
      <c r="BW19" s="85">
        <f>'Отдыхай катай| COMIS'!BW19</f>
        <v>30105</v>
      </c>
      <c r="BX19" s="85">
        <f>'Отдыхай катай| COMIS'!BX19</f>
        <v>26055</v>
      </c>
      <c r="BY19" s="85">
        <f>'Отдыхай катай| COMIS'!BY19</f>
        <v>26055</v>
      </c>
      <c r="BZ19" s="85">
        <f>'Отдыхай катай| COMIS'!BZ19</f>
        <v>24705</v>
      </c>
      <c r="CA19" s="85">
        <f>'Отдыхай катай| COMIS'!CA19</f>
        <v>24705</v>
      </c>
      <c r="CB19" s="85">
        <f>'Отдыхай катай| COMIS'!CB19</f>
        <v>24705</v>
      </c>
      <c r="CC19" s="85">
        <f>'Отдыхай катай| COMIS'!CC19</f>
        <v>26055</v>
      </c>
      <c r="CD19" s="85">
        <f>'Отдыхай катай| COMIS'!CD19</f>
        <v>26055</v>
      </c>
      <c r="CE19" s="85">
        <f>'Отдыхай катай| COMIS'!CE19</f>
        <v>26055</v>
      </c>
      <c r="CF19" s="85">
        <f>'Отдыхай катай| COMIS'!CF19</f>
        <v>22815</v>
      </c>
      <c r="CG19" s="85">
        <f>'Отдыхай катай| COMIS'!CG19</f>
        <v>18585</v>
      </c>
      <c r="CH19" s="85">
        <f>'Отдыхай катай| COMIS'!CH19</f>
        <v>18585</v>
      </c>
      <c r="CI19" s="85">
        <f>'Отдыхай катай| COMIS'!CI19</f>
        <v>18585</v>
      </c>
      <c r="CJ19" s="85">
        <f>'Отдыхай катай| COMIS'!CJ19</f>
        <v>18585</v>
      </c>
      <c r="CK19" s="85">
        <f>'Отдыхай катай| COMIS'!CK19</f>
        <v>18585</v>
      </c>
      <c r="CL19" s="85">
        <f>'Отдыхай катай| COMIS'!CL19</f>
        <v>18585</v>
      </c>
      <c r="CM19" s="85">
        <f>'Отдыхай катай| COMIS'!CM19</f>
        <v>18585</v>
      </c>
      <c r="CN19" s="85">
        <f>'Отдыхай катай| COMIS'!CN19</f>
        <v>18585</v>
      </c>
      <c r="CO19" s="85">
        <f>'Отдыхай катай| COMIS'!CO19</f>
        <v>18585</v>
      </c>
      <c r="CP19" s="85">
        <f>'Отдыхай катай| COMIS'!CP19</f>
        <v>17955</v>
      </c>
      <c r="CQ19" s="85">
        <f>'Отдыхай катай| COMIS'!CQ19</f>
        <v>17955</v>
      </c>
      <c r="CR19" s="85">
        <f>'Отдыхай катай| COMIS'!CR19</f>
        <v>17955</v>
      </c>
      <c r="CS19" s="85">
        <f>'Отдыхай катай| COMIS'!CS19</f>
        <v>17325</v>
      </c>
      <c r="CT19" s="85">
        <f>'Отдыхай катай| COMIS'!CT19</f>
        <v>17325</v>
      </c>
      <c r="CU19" s="85">
        <f>'Отдыхай катай| COMIS'!CU19</f>
        <v>17325</v>
      </c>
      <c r="CV19" s="85">
        <f>'Отдыхай катай| COMIS'!CV19</f>
        <v>17325</v>
      </c>
      <c r="CW19" s="85">
        <f>'Отдыхай катай| COMIS'!CW19</f>
        <v>17325</v>
      </c>
      <c r="CX19" s="85">
        <f>'Отдыхай катай| COMIS'!CX19</f>
        <v>17325</v>
      </c>
      <c r="CY19" s="85">
        <f>'Отдыхай катай| COMIS'!CY19</f>
        <v>17325</v>
      </c>
      <c r="CZ19" s="85">
        <f>'Отдыхай катай| COMIS'!CZ19</f>
        <v>16695</v>
      </c>
      <c r="DA19" s="85">
        <f>'Отдыхай катай| COMIS'!DA19</f>
        <v>16695</v>
      </c>
      <c r="DB19" s="85">
        <f>'Отдыхай катай| COMIS'!DB19</f>
        <v>16695</v>
      </c>
      <c r="DC19" s="85">
        <f>'Отдыхай катай| COMIS'!DC19</f>
        <v>16065</v>
      </c>
      <c r="DD19" s="85">
        <f>'Отдыхай катай| COMIS'!DD19</f>
        <v>16065</v>
      </c>
      <c r="DE19" s="85">
        <f>'Отдыхай катай| COMIS'!DE19</f>
        <v>16065</v>
      </c>
      <c r="DF19" s="85">
        <f>'Отдыхай катай| COMIS'!DF19</f>
        <v>16065</v>
      </c>
      <c r="DG19" s="85">
        <f>'Отдыхай катай| COMIS'!DG19</f>
        <v>16065</v>
      </c>
      <c r="DH19" s="85">
        <f>'Отдыхай катай| COMIS'!DH19</f>
        <v>15615</v>
      </c>
      <c r="DI19" s="85">
        <f>'Отдыхай катай| COMIS'!DI19</f>
        <v>15615</v>
      </c>
      <c r="DJ19" s="85">
        <f>'Отдыхай катай| COMIS'!DJ19</f>
        <v>15615</v>
      </c>
      <c r="DK19" s="85">
        <f>'Отдыхай катай| COMIS'!DK19</f>
        <v>15615</v>
      </c>
      <c r="DL19" s="85">
        <f>'Отдыхай катай| COMIS'!DL19</f>
        <v>15615</v>
      </c>
      <c r="DM19" s="85">
        <f>'Отдыхай катай| COMIS'!DM19</f>
        <v>15615</v>
      </c>
      <c r="DN19" s="85">
        <f>'Отдыхай катай| COMIS'!DN19</f>
        <v>13815</v>
      </c>
    </row>
    <row r="20" spans="1:118">
      <c r="A20" s="64">
        <v>2</v>
      </c>
      <c r="B20" s="85">
        <f>'Отдыхай катай| COMIS'!B20</f>
        <v>14400</v>
      </c>
      <c r="C20" s="85">
        <f>'Отдыхай катай| COMIS'!C20</f>
        <v>14400</v>
      </c>
      <c r="D20" s="85">
        <f>'Отдыхай катай| COMIS'!D20</f>
        <v>14670</v>
      </c>
      <c r="E20" s="85">
        <f>'Отдыхай катай| COMIS'!E20</f>
        <v>14670</v>
      </c>
      <c r="F20" s="85">
        <f>'Отдыхай катай| COMIS'!F20</f>
        <v>16560</v>
      </c>
      <c r="G20" s="85">
        <f>'Отдыхай катай| COMIS'!G20</f>
        <v>16560</v>
      </c>
      <c r="H20" s="85">
        <f>'Отдыхай катай| COMIS'!H20</f>
        <v>16560</v>
      </c>
      <c r="I20" s="85">
        <f>'Отдыхай катай| COMIS'!I20</f>
        <v>17730</v>
      </c>
      <c r="J20" s="85">
        <f>'Отдыхай катай| COMIS'!J20</f>
        <v>17730</v>
      </c>
      <c r="K20" s="85">
        <f>'Отдыхай катай| COMIS'!K20</f>
        <v>18990</v>
      </c>
      <c r="L20" s="85">
        <f>'Отдыхай катай| COMIS'!L20</f>
        <v>21330</v>
      </c>
      <c r="M20" s="85">
        <f>'Отдыхай катай| COMIS'!M20</f>
        <v>19350</v>
      </c>
      <c r="N20" s="85">
        <f>'Отдыхай катай| COMIS'!N20</f>
        <v>30060</v>
      </c>
      <c r="O20" s="237">
        <f>'Отдыхай катай| COMIS'!O20</f>
        <v>34380</v>
      </c>
      <c r="P20" s="237">
        <f>'Отдыхай катай| COMIS'!P20</f>
        <v>41400</v>
      </c>
      <c r="Q20" s="237">
        <f>'Отдыхай катай| COMIS'!Q20</f>
        <v>41400</v>
      </c>
      <c r="R20" s="237">
        <f>'Отдыхай катай| COMIS'!R20</f>
        <v>40230</v>
      </c>
      <c r="S20" s="237">
        <f>'Отдыхай катай| COMIS'!S20</f>
        <v>40230</v>
      </c>
      <c r="T20" s="237">
        <f>'Отдыхай катай| COMIS'!T20</f>
        <v>43650</v>
      </c>
      <c r="U20" s="237">
        <f>'Отдыхай катай| COMIS'!U20</f>
        <v>43650</v>
      </c>
      <c r="V20" s="237">
        <f>'Отдыхай катай| COMIS'!V20</f>
        <v>42300</v>
      </c>
      <c r="W20" s="237">
        <f>'Отдыхай катай| COMIS'!W20</f>
        <v>42300</v>
      </c>
      <c r="X20" s="237">
        <f>'Отдыхай катай| COMIS'!X20</f>
        <v>39060</v>
      </c>
      <c r="Y20" s="85">
        <f>'Отдыхай катай| COMIS'!Y20</f>
        <v>31770</v>
      </c>
      <c r="Z20" s="85">
        <f>'Отдыхай катай| COMIS'!Z20</f>
        <v>26370</v>
      </c>
      <c r="AA20" s="85">
        <f>'Отдыхай катай| COMIS'!AA20</f>
        <v>25740</v>
      </c>
      <c r="AB20" s="85">
        <f>'Отдыхай катай| COMIS'!AB20</f>
        <v>25740</v>
      </c>
      <c r="AC20" s="85">
        <f>'Отдыхай катай| COMIS'!AC20</f>
        <v>25740</v>
      </c>
      <c r="AD20" s="85">
        <f>'Отдыхай катай| COMIS'!AD20</f>
        <v>25110</v>
      </c>
      <c r="AE20" s="85">
        <f>'Отдыхай катай| COMIS'!AE20</f>
        <v>25110</v>
      </c>
      <c r="AF20" s="85">
        <f>'Отдыхай катай| COMIS'!AF20</f>
        <v>22770</v>
      </c>
      <c r="AG20" s="85">
        <f>'Отдыхай катай| COMIS'!AG20</f>
        <v>22770</v>
      </c>
      <c r="AH20" s="85">
        <f>'Отдыхай катай| COMIS'!AH20</f>
        <v>22770</v>
      </c>
      <c r="AI20" s="85">
        <f>'Отдыхай катай| COMIS'!AI20</f>
        <v>22770</v>
      </c>
      <c r="AJ20" s="85">
        <f>'Отдыхай катай| COMIS'!AJ20</f>
        <v>25290</v>
      </c>
      <c r="AK20" s="85">
        <f>'Отдыхай катай| COMIS'!AK20</f>
        <v>25290</v>
      </c>
      <c r="AL20" s="85">
        <f>'Отдыхай катай| COMIS'!AL20</f>
        <v>27720</v>
      </c>
      <c r="AM20" s="85">
        <f>'Отдыхай катай| COMIS'!AM20</f>
        <v>27720</v>
      </c>
      <c r="AN20" s="85">
        <f>'Отдыхай катай| COMIS'!AN20</f>
        <v>30420</v>
      </c>
      <c r="AO20" s="85">
        <f>'Отдыхай катай| COMIS'!AO20</f>
        <v>30420</v>
      </c>
      <c r="AP20" s="85">
        <f>'Отдыхай катай| COMIS'!AP20</f>
        <v>27720</v>
      </c>
      <c r="AQ20" s="85">
        <f>'Отдыхай катай| COMIS'!AQ20</f>
        <v>27720</v>
      </c>
      <c r="AR20" s="85">
        <f>'Отдыхай катай| COMIS'!AR20</f>
        <v>29070</v>
      </c>
      <c r="AS20" s="85">
        <f>'Отдыхай катай| COMIS'!AS20</f>
        <v>29070</v>
      </c>
      <c r="AT20" s="85">
        <f>'Отдыхай катай| COMIS'!AT20</f>
        <v>29070</v>
      </c>
      <c r="AU20" s="85">
        <f>'Отдыхай катай| COMIS'!AU20</f>
        <v>29070</v>
      </c>
      <c r="AV20" s="85">
        <f>'Отдыхай катай| COMIS'!AV20</f>
        <v>29070</v>
      </c>
      <c r="AW20" s="85">
        <f>'Отдыхай катай| COMIS'!AW20</f>
        <v>29070</v>
      </c>
      <c r="AX20" s="85">
        <f>'Отдыхай катай| COMIS'!AX20</f>
        <v>30420</v>
      </c>
      <c r="AY20" s="85">
        <f>'Отдыхай катай| COMIS'!AY20</f>
        <v>30420</v>
      </c>
      <c r="AZ20" s="85">
        <f>'Отдыхай катай| COMIS'!AZ20</f>
        <v>30420</v>
      </c>
      <c r="BA20" s="85">
        <f>'Отдыхай катай| COMIS'!BA20</f>
        <v>27720</v>
      </c>
      <c r="BB20" s="85">
        <f>'Отдыхай катай| COMIS'!BB20</f>
        <v>27720</v>
      </c>
      <c r="BC20" s="85">
        <f>'Отдыхай катай| COMIS'!BC20</f>
        <v>27720</v>
      </c>
      <c r="BD20" s="85">
        <f>'Отдыхай катай| COMIS'!BD20</f>
        <v>27720</v>
      </c>
      <c r="BE20" s="85">
        <f>'Отдыхай катай| COMIS'!BE20</f>
        <v>27720</v>
      </c>
      <c r="BF20" s="85">
        <f>'Отдыхай катай| COMIS'!BF20</f>
        <v>29070</v>
      </c>
      <c r="BG20" s="85">
        <f>'Отдыхай катай| COMIS'!BG20</f>
        <v>29070</v>
      </c>
      <c r="BH20" s="85">
        <f>'Отдыхай катай| COMIS'!BH20</f>
        <v>29070</v>
      </c>
      <c r="BI20" s="85">
        <f>'Отдыхай катай| COMIS'!BI20</f>
        <v>31770</v>
      </c>
      <c r="BJ20" s="85">
        <f>'Отдыхай катай| COMIS'!BJ20</f>
        <v>31770</v>
      </c>
      <c r="BK20" s="85">
        <f>'Отдыхай катай| COMIS'!BK20</f>
        <v>31770</v>
      </c>
      <c r="BL20" s="85">
        <f>'Отдыхай катай| COMIS'!BL20</f>
        <v>31770</v>
      </c>
      <c r="BM20" s="85">
        <f>'Отдыхай катай| COMIS'!BM20</f>
        <v>31770</v>
      </c>
      <c r="BN20" s="85">
        <f>'Отдыхай катай| COMIS'!BN20</f>
        <v>31770</v>
      </c>
      <c r="BO20" s="85">
        <f>'Отдыхай катай| COMIS'!BO20</f>
        <v>33930</v>
      </c>
      <c r="BP20" s="85">
        <f>'Отдыхай катай| COMIS'!BP20</f>
        <v>33930</v>
      </c>
      <c r="BQ20" s="85">
        <f>'Отдыхай катай| COMIS'!BQ20</f>
        <v>37440</v>
      </c>
      <c r="BR20" s="85">
        <f>'Отдыхай катай| COMIS'!BR20</f>
        <v>39690</v>
      </c>
      <c r="BS20" s="85">
        <f>'Отдыхай катай| COMIS'!BS20</f>
        <v>39690</v>
      </c>
      <c r="BT20" s="85">
        <f>'Отдыхай катай| COMIS'!BT20</f>
        <v>39690</v>
      </c>
      <c r="BU20" s="85">
        <f>'Отдыхай катай| COMIS'!BU20</f>
        <v>39690</v>
      </c>
      <c r="BV20" s="85">
        <f>'Отдыхай катай| COMIS'!BV20</f>
        <v>39690</v>
      </c>
      <c r="BW20" s="85">
        <f>'Отдыхай катай| COMIS'!BW20</f>
        <v>31770</v>
      </c>
      <c r="BX20" s="85">
        <f>'Отдыхай катай| COMIS'!BX20</f>
        <v>27720</v>
      </c>
      <c r="BY20" s="85">
        <f>'Отдыхай катай| COMIS'!BY20</f>
        <v>27720</v>
      </c>
      <c r="BZ20" s="85">
        <f>'Отдыхай катай| COMIS'!BZ20</f>
        <v>26370</v>
      </c>
      <c r="CA20" s="85">
        <f>'Отдыхай катай| COMIS'!CA20</f>
        <v>26370</v>
      </c>
      <c r="CB20" s="85">
        <f>'Отдыхай катай| COMIS'!CB20</f>
        <v>26370</v>
      </c>
      <c r="CC20" s="85">
        <f>'Отдыхай катай| COMIS'!CC20</f>
        <v>27720</v>
      </c>
      <c r="CD20" s="85">
        <f>'Отдыхай катай| COMIS'!CD20</f>
        <v>27720</v>
      </c>
      <c r="CE20" s="85">
        <f>'Отдыхай катай| COMIS'!CE20</f>
        <v>27720</v>
      </c>
      <c r="CF20" s="85">
        <f>'Отдыхай катай| COMIS'!CF20</f>
        <v>24480</v>
      </c>
      <c r="CG20" s="85">
        <f>'Отдыхай катай| COMIS'!CG20</f>
        <v>20250</v>
      </c>
      <c r="CH20" s="85">
        <f>'Отдыхай катай| COMIS'!CH20</f>
        <v>20250</v>
      </c>
      <c r="CI20" s="85">
        <f>'Отдыхай катай| COMIS'!CI20</f>
        <v>20250</v>
      </c>
      <c r="CJ20" s="85">
        <f>'Отдыхай катай| COMIS'!CJ20</f>
        <v>20250</v>
      </c>
      <c r="CK20" s="85">
        <f>'Отдыхай катай| COMIS'!CK20</f>
        <v>20250</v>
      </c>
      <c r="CL20" s="85">
        <f>'Отдыхай катай| COMIS'!CL20</f>
        <v>20250</v>
      </c>
      <c r="CM20" s="85">
        <f>'Отдыхай катай| COMIS'!CM20</f>
        <v>20250</v>
      </c>
      <c r="CN20" s="85">
        <f>'Отдыхай катай| COMIS'!CN20</f>
        <v>20250</v>
      </c>
      <c r="CO20" s="85">
        <f>'Отдыхай катай| COMIS'!CO20</f>
        <v>20250</v>
      </c>
      <c r="CP20" s="85">
        <f>'Отдыхай катай| COMIS'!CP20</f>
        <v>19620</v>
      </c>
      <c r="CQ20" s="85">
        <f>'Отдыхай катай| COMIS'!CQ20</f>
        <v>19620</v>
      </c>
      <c r="CR20" s="85">
        <f>'Отдыхай катай| COMIS'!CR20</f>
        <v>19620</v>
      </c>
      <c r="CS20" s="85">
        <f>'Отдыхай катай| COMIS'!CS20</f>
        <v>18990</v>
      </c>
      <c r="CT20" s="85">
        <f>'Отдыхай катай| COMIS'!CT20</f>
        <v>18990</v>
      </c>
      <c r="CU20" s="85">
        <f>'Отдыхай катай| COMIS'!CU20</f>
        <v>18990</v>
      </c>
      <c r="CV20" s="85">
        <f>'Отдыхай катай| COMIS'!CV20</f>
        <v>18990</v>
      </c>
      <c r="CW20" s="85">
        <f>'Отдыхай катай| COMIS'!CW20</f>
        <v>18990</v>
      </c>
      <c r="CX20" s="85">
        <f>'Отдыхай катай| COMIS'!CX20</f>
        <v>18990</v>
      </c>
      <c r="CY20" s="85">
        <f>'Отдыхай катай| COMIS'!CY20</f>
        <v>18990</v>
      </c>
      <c r="CZ20" s="85">
        <f>'Отдыхай катай| COMIS'!CZ20</f>
        <v>18360</v>
      </c>
      <c r="DA20" s="85">
        <f>'Отдыхай катай| COMIS'!DA20</f>
        <v>18360</v>
      </c>
      <c r="DB20" s="85">
        <f>'Отдыхай катай| COMIS'!DB20</f>
        <v>18360</v>
      </c>
      <c r="DC20" s="85">
        <f>'Отдыхай катай| COMIS'!DC20</f>
        <v>17550</v>
      </c>
      <c r="DD20" s="85">
        <f>'Отдыхай катай| COMIS'!DD20</f>
        <v>17550</v>
      </c>
      <c r="DE20" s="85">
        <f>'Отдыхай катай| COMIS'!DE20</f>
        <v>17550</v>
      </c>
      <c r="DF20" s="85">
        <f>'Отдыхай катай| COMIS'!DF20</f>
        <v>17550</v>
      </c>
      <c r="DG20" s="85">
        <f>'Отдыхай катай| COMIS'!DG20</f>
        <v>17550</v>
      </c>
      <c r="DH20" s="85">
        <f>'Отдыхай катай| COMIS'!DH20</f>
        <v>17100</v>
      </c>
      <c r="DI20" s="85">
        <f>'Отдыхай катай| COMIS'!DI20</f>
        <v>17100</v>
      </c>
      <c r="DJ20" s="85">
        <f>'Отдыхай катай| COMIS'!DJ20</f>
        <v>17100</v>
      </c>
      <c r="DK20" s="85">
        <f>'Отдыхай катай| COMIS'!DK20</f>
        <v>17100</v>
      </c>
      <c r="DL20" s="85">
        <f>'Отдыхай катай| COMIS'!DL20</f>
        <v>17100</v>
      </c>
      <c r="DM20" s="85">
        <f>'Отдыхай катай| COMIS'!DM20</f>
        <v>17100</v>
      </c>
      <c r="DN20" s="85">
        <f>'Отдыхай катай| COMIS'!DN20</f>
        <v>15300</v>
      </c>
    </row>
    <row r="21" spans="1:118">
      <c r="A21" s="16" t="s">
        <v>9</v>
      </c>
      <c r="B21" s="85"/>
      <c r="C21" s="85"/>
      <c r="D21" s="85"/>
      <c r="E21" s="85"/>
      <c r="F21" s="85"/>
      <c r="G21" s="85"/>
      <c r="H21" s="85"/>
      <c r="I21" s="85"/>
      <c r="J21" s="85"/>
      <c r="K21" s="85"/>
      <c r="L21" s="85"/>
      <c r="M21" s="85"/>
      <c r="N21" s="85"/>
      <c r="O21" s="237"/>
      <c r="P21" s="237"/>
      <c r="Q21" s="237"/>
      <c r="R21" s="237"/>
      <c r="S21" s="237"/>
      <c r="T21" s="237"/>
      <c r="U21" s="237"/>
      <c r="V21" s="237"/>
      <c r="W21" s="237"/>
      <c r="X21" s="237"/>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row>
    <row r="22" spans="1:118">
      <c r="A22" s="17" t="s">
        <v>10</v>
      </c>
      <c r="B22" s="85">
        <f>'Отдыхай катай| COMIS'!B22</f>
        <v>48150</v>
      </c>
      <c r="C22" s="85">
        <f>'Отдыхай катай| COMIS'!C22</f>
        <v>48150</v>
      </c>
      <c r="D22" s="85">
        <f>'Отдыхай катай| COMIS'!D22</f>
        <v>48420</v>
      </c>
      <c r="E22" s="85">
        <f>'Отдыхай катай| COMIS'!E22</f>
        <v>48420</v>
      </c>
      <c r="F22" s="85">
        <f>'Отдыхай катай| COMIS'!F22</f>
        <v>50310</v>
      </c>
      <c r="G22" s="85">
        <f>'Отдыхай катай| COMIS'!G22</f>
        <v>50310</v>
      </c>
      <c r="H22" s="85">
        <f>'Отдыхай катай| COMIS'!H22</f>
        <v>50310</v>
      </c>
      <c r="I22" s="85">
        <f>'Отдыхай катай| COMIS'!I22</f>
        <v>51480</v>
      </c>
      <c r="J22" s="85">
        <f>'Отдыхай катай| COMIS'!J22</f>
        <v>51480</v>
      </c>
      <c r="K22" s="85">
        <f>'Отдыхай катай| COMIS'!K22</f>
        <v>52740</v>
      </c>
      <c r="L22" s="85">
        <f>'Отдыхай катай| COMIS'!L22</f>
        <v>55080</v>
      </c>
      <c r="M22" s="85">
        <f>'Отдыхай катай| COMIS'!M22</f>
        <v>53100</v>
      </c>
      <c r="N22" s="85">
        <f>'Отдыхай катай| COMIS'!N22</f>
        <v>104310</v>
      </c>
      <c r="O22" s="237">
        <f>'Отдыхай катай| COMIS'!O22</f>
        <v>108630</v>
      </c>
      <c r="P22" s="237">
        <f>'Отдыхай катай| COMIS'!P22</f>
        <v>115650</v>
      </c>
      <c r="Q22" s="237">
        <f>'Отдыхай катай| COMIS'!Q22</f>
        <v>115650</v>
      </c>
      <c r="R22" s="237">
        <f>'Отдыхай катай| COMIS'!R22</f>
        <v>114480</v>
      </c>
      <c r="S22" s="237">
        <f>'Отдыхай катай| COMIS'!S22</f>
        <v>114480</v>
      </c>
      <c r="T22" s="237">
        <f>'Отдыхай катай| COMIS'!T22</f>
        <v>117900</v>
      </c>
      <c r="U22" s="237">
        <f>'Отдыхай катай| COMIS'!U22</f>
        <v>117900</v>
      </c>
      <c r="V22" s="237">
        <f>'Отдыхай катай| COMIS'!V22</f>
        <v>116550</v>
      </c>
      <c r="W22" s="237">
        <f>'Отдыхай катай| COMIS'!W22</f>
        <v>116550</v>
      </c>
      <c r="X22" s="237">
        <f>'Отдыхай катай| COMIS'!X22</f>
        <v>113310</v>
      </c>
      <c r="Y22" s="85">
        <f>'Отдыхай катай| COMIS'!Y22</f>
        <v>79605</v>
      </c>
      <c r="Z22" s="85">
        <f>'Отдыхай катай| COMIS'!Z22</f>
        <v>74205</v>
      </c>
      <c r="AA22" s="85">
        <f>'Отдыхай катай| COMIS'!AA22</f>
        <v>73575</v>
      </c>
      <c r="AB22" s="85">
        <f>'Отдыхай катай| COMIS'!AB22</f>
        <v>73575</v>
      </c>
      <c r="AC22" s="85">
        <f>'Отдыхай катай| COMIS'!AC22</f>
        <v>73575</v>
      </c>
      <c r="AD22" s="85">
        <f>'Отдыхай катай| COMIS'!AD22</f>
        <v>72945</v>
      </c>
      <c r="AE22" s="85">
        <f>'Отдыхай катай| COMIS'!AE22</f>
        <v>72945</v>
      </c>
      <c r="AF22" s="85">
        <f>'Отдыхай катай| COMIS'!AF22</f>
        <v>70605</v>
      </c>
      <c r="AG22" s="85">
        <f>'Отдыхай катай| COMIS'!AG22</f>
        <v>70605</v>
      </c>
      <c r="AH22" s="85">
        <f>'Отдыхай катай| COMIS'!AH22</f>
        <v>70605</v>
      </c>
      <c r="AI22" s="85">
        <f>'Отдыхай катай| COMIS'!AI22</f>
        <v>70605</v>
      </c>
      <c r="AJ22" s="85">
        <f>'Отдыхай катай| COMIS'!AJ22</f>
        <v>73125</v>
      </c>
      <c r="AK22" s="85">
        <f>'Отдыхай катай| COMIS'!AK22</f>
        <v>73125</v>
      </c>
      <c r="AL22" s="85">
        <f>'Отдыхай катай| COMIS'!AL22</f>
        <v>75555</v>
      </c>
      <c r="AM22" s="85">
        <f>'Отдыхай катай| COMIS'!AM22</f>
        <v>75555</v>
      </c>
      <c r="AN22" s="85">
        <f>'Отдыхай катай| COMIS'!AN22</f>
        <v>78255</v>
      </c>
      <c r="AO22" s="85">
        <f>'Отдыхай катай| COMIS'!AO22</f>
        <v>78255</v>
      </c>
      <c r="AP22" s="85">
        <f>'Отдыхай катай| COMIS'!AP22</f>
        <v>75555</v>
      </c>
      <c r="AQ22" s="85">
        <f>'Отдыхай катай| COMIS'!AQ22</f>
        <v>75555</v>
      </c>
      <c r="AR22" s="85">
        <f>'Отдыхай катай| COMIS'!AR22</f>
        <v>76905</v>
      </c>
      <c r="AS22" s="85">
        <f>'Отдыхай катай| COMIS'!AS22</f>
        <v>76905</v>
      </c>
      <c r="AT22" s="85">
        <f>'Отдыхай катай| COMIS'!AT22</f>
        <v>76905</v>
      </c>
      <c r="AU22" s="85">
        <f>'Отдыхай катай| COMIS'!AU22</f>
        <v>76905</v>
      </c>
      <c r="AV22" s="85">
        <f>'Отдыхай катай| COMIS'!AV22</f>
        <v>76905</v>
      </c>
      <c r="AW22" s="85">
        <f>'Отдыхай катай| COMIS'!AW22</f>
        <v>76905</v>
      </c>
      <c r="AX22" s="85">
        <f>'Отдыхай катай| COMIS'!AX22</f>
        <v>78255</v>
      </c>
      <c r="AY22" s="85">
        <f>'Отдыхай катай| COMIS'!AY22</f>
        <v>78255</v>
      </c>
      <c r="AZ22" s="85">
        <f>'Отдыхай катай| COMIS'!AZ22</f>
        <v>78255</v>
      </c>
      <c r="BA22" s="85">
        <f>'Отдыхай катай| COMIS'!BA22</f>
        <v>75555</v>
      </c>
      <c r="BB22" s="85">
        <f>'Отдыхай катай| COMIS'!BB22</f>
        <v>75555</v>
      </c>
      <c r="BC22" s="85">
        <f>'Отдыхай катай| COMIS'!BC22</f>
        <v>75555</v>
      </c>
      <c r="BD22" s="85">
        <f>'Отдыхай катай| COMIS'!BD22</f>
        <v>75555</v>
      </c>
      <c r="BE22" s="85">
        <f>'Отдыхай катай| COMIS'!BE22</f>
        <v>75555</v>
      </c>
      <c r="BF22" s="85">
        <f>'Отдыхай катай| COMIS'!BF22</f>
        <v>76905</v>
      </c>
      <c r="BG22" s="85">
        <f>'Отдыхай катай| COMIS'!BG22</f>
        <v>76905</v>
      </c>
      <c r="BH22" s="85">
        <f>'Отдыхай катай| COMIS'!BH22</f>
        <v>76905</v>
      </c>
      <c r="BI22" s="85">
        <f>'Отдыхай катай| COMIS'!BI22</f>
        <v>79605</v>
      </c>
      <c r="BJ22" s="85">
        <f>'Отдыхай катай| COMIS'!BJ22</f>
        <v>79605</v>
      </c>
      <c r="BK22" s="85">
        <f>'Отдыхай катай| COMIS'!BK22</f>
        <v>79605</v>
      </c>
      <c r="BL22" s="85">
        <f>'Отдыхай катай| COMIS'!BL22</f>
        <v>79605</v>
      </c>
      <c r="BM22" s="85">
        <f>'Отдыхай катай| COMIS'!BM22</f>
        <v>79605</v>
      </c>
      <c r="BN22" s="85">
        <f>'Отдыхай катай| COMIS'!BN22</f>
        <v>79605</v>
      </c>
      <c r="BO22" s="85">
        <f>'Отдыхай катай| COMIS'!BO22</f>
        <v>81765</v>
      </c>
      <c r="BP22" s="85">
        <f>'Отдыхай катай| COMIS'!BP22</f>
        <v>81765</v>
      </c>
      <c r="BQ22" s="85">
        <f>'Отдыхай катай| COMIS'!BQ22</f>
        <v>85275</v>
      </c>
      <c r="BR22" s="85">
        <f>'Отдыхай катай| COMIS'!BR22</f>
        <v>87525</v>
      </c>
      <c r="BS22" s="85">
        <f>'Отдыхай катай| COMIS'!BS22</f>
        <v>87525</v>
      </c>
      <c r="BT22" s="85">
        <f>'Отдыхай катай| COMIS'!BT22</f>
        <v>87525</v>
      </c>
      <c r="BU22" s="85">
        <f>'Отдыхай катай| COMIS'!BU22</f>
        <v>87525</v>
      </c>
      <c r="BV22" s="85">
        <f>'Отдыхай катай| COMIS'!BV22</f>
        <v>87525</v>
      </c>
      <c r="BW22" s="85">
        <f>'Отдыхай катай| COMIS'!BW22</f>
        <v>79605</v>
      </c>
      <c r="BX22" s="85">
        <f>'Отдыхай катай| COMIS'!BX22</f>
        <v>75555</v>
      </c>
      <c r="BY22" s="85">
        <f>'Отдыхай катай| COMIS'!BY22</f>
        <v>75555</v>
      </c>
      <c r="BZ22" s="85">
        <f>'Отдыхай катай| COMIS'!BZ22</f>
        <v>74205</v>
      </c>
      <c r="CA22" s="85">
        <f>'Отдыхай катай| COMIS'!CA22</f>
        <v>74205</v>
      </c>
      <c r="CB22" s="85">
        <f>'Отдыхай катай| COMIS'!CB22</f>
        <v>74205</v>
      </c>
      <c r="CC22" s="85">
        <f>'Отдыхай катай| COMIS'!CC22</f>
        <v>75555</v>
      </c>
      <c r="CD22" s="85">
        <f>'Отдыхай катай| COMIS'!CD22</f>
        <v>75555</v>
      </c>
      <c r="CE22" s="85">
        <f>'Отдыхай катай| COMIS'!CE22</f>
        <v>75555</v>
      </c>
      <c r="CF22" s="85">
        <f>'Отдыхай катай| COMIS'!CF22</f>
        <v>72315</v>
      </c>
      <c r="CG22" s="85">
        <f>'Отдыхай катай| COMIS'!CG22</f>
        <v>60435</v>
      </c>
      <c r="CH22" s="85">
        <f>'Отдыхай катай| COMIS'!CH22</f>
        <v>60435</v>
      </c>
      <c r="CI22" s="85">
        <f>'Отдыхай катай| COMIS'!CI22</f>
        <v>60435</v>
      </c>
      <c r="CJ22" s="85">
        <f>'Отдыхай катай| COMIS'!CJ22</f>
        <v>60435</v>
      </c>
      <c r="CK22" s="85">
        <f>'Отдыхай катай| COMIS'!CK22</f>
        <v>60435</v>
      </c>
      <c r="CL22" s="85">
        <f>'Отдыхай катай| COMIS'!CL22</f>
        <v>60435</v>
      </c>
      <c r="CM22" s="85">
        <f>'Отдыхай катай| COMIS'!CM22</f>
        <v>60435</v>
      </c>
      <c r="CN22" s="85">
        <f>'Отдыхай катай| COMIS'!CN22</f>
        <v>60435</v>
      </c>
      <c r="CO22" s="85">
        <f>'Отдыхай катай| COMIS'!CO22</f>
        <v>60435</v>
      </c>
      <c r="CP22" s="85">
        <f>'Отдыхай катай| COMIS'!CP22</f>
        <v>59805</v>
      </c>
      <c r="CQ22" s="85">
        <f>'Отдыхай катай| COMIS'!CQ22</f>
        <v>59805</v>
      </c>
      <c r="CR22" s="85">
        <f>'Отдыхай катай| COMIS'!CR22</f>
        <v>59805</v>
      </c>
      <c r="CS22" s="85">
        <f>'Отдыхай катай| COMIS'!CS22</f>
        <v>59175</v>
      </c>
      <c r="CT22" s="85">
        <f>'Отдыхай катай| COMIS'!CT22</f>
        <v>59175</v>
      </c>
      <c r="CU22" s="85">
        <f>'Отдыхай катай| COMIS'!CU22</f>
        <v>59175</v>
      </c>
      <c r="CV22" s="85">
        <f>'Отдыхай катай| COMIS'!CV22</f>
        <v>59175</v>
      </c>
      <c r="CW22" s="85">
        <f>'Отдыхай катай| COMIS'!CW22</f>
        <v>59175</v>
      </c>
      <c r="CX22" s="85">
        <f>'Отдыхай катай| COMIS'!CX22</f>
        <v>59175</v>
      </c>
      <c r="CY22" s="85">
        <f>'Отдыхай катай| COMIS'!CY22</f>
        <v>59175</v>
      </c>
      <c r="CZ22" s="85">
        <f>'Отдыхай катай| COMIS'!CZ22</f>
        <v>58545</v>
      </c>
      <c r="DA22" s="85">
        <f>'Отдыхай катай| COMIS'!DA22</f>
        <v>58545</v>
      </c>
      <c r="DB22" s="85">
        <f>'Отдыхай катай| COMIS'!DB22</f>
        <v>58545</v>
      </c>
      <c r="DC22" s="85">
        <f>'Отдыхай катай| COMIS'!DC22</f>
        <v>53415</v>
      </c>
      <c r="DD22" s="85">
        <f>'Отдыхай катай| COMIS'!DD22</f>
        <v>53415</v>
      </c>
      <c r="DE22" s="85">
        <f>'Отдыхай катай| COMIS'!DE22</f>
        <v>53415</v>
      </c>
      <c r="DF22" s="85">
        <f>'Отдыхай катай| COMIS'!DF22</f>
        <v>53415</v>
      </c>
      <c r="DG22" s="85">
        <f>'Отдыхай катай| COMIS'!DG22</f>
        <v>53415</v>
      </c>
      <c r="DH22" s="85">
        <f>'Отдыхай катай| COMIS'!DH22</f>
        <v>52965</v>
      </c>
      <c r="DI22" s="85">
        <f>'Отдыхай катай| COMIS'!DI22</f>
        <v>52965</v>
      </c>
      <c r="DJ22" s="85">
        <f>'Отдыхай катай| COMIS'!DJ22</f>
        <v>52965</v>
      </c>
      <c r="DK22" s="85">
        <f>'Отдыхай катай| COMIS'!DK22</f>
        <v>52965</v>
      </c>
      <c r="DL22" s="85">
        <f>'Отдыхай катай| COMIS'!DL22</f>
        <v>52965</v>
      </c>
      <c r="DM22" s="85">
        <f>'Отдыхай катай| COMIS'!DM22</f>
        <v>52965</v>
      </c>
      <c r="DN22" s="85">
        <f>'Отдыхай катай| COMIS'!DN22</f>
        <v>51165</v>
      </c>
    </row>
    <row r="23" spans="1:118">
      <c r="A23" s="68"/>
      <c r="B23" s="65"/>
      <c r="C23" s="65"/>
      <c r="D23" s="65"/>
      <c r="E23" s="65"/>
      <c r="F23" s="65"/>
      <c r="G23" s="65"/>
      <c r="H23" s="65"/>
      <c r="I23" s="65"/>
      <c r="J23" s="65"/>
      <c r="K23" s="65"/>
      <c r="L23" s="65"/>
      <c r="M23" s="65"/>
      <c r="N23" s="65"/>
      <c r="O23" s="236"/>
      <c r="P23" s="236"/>
      <c r="Q23" s="236"/>
      <c r="R23" s="236"/>
      <c r="S23" s="236"/>
      <c r="T23" s="236"/>
      <c r="U23" s="236"/>
      <c r="V23" s="236"/>
      <c r="W23" s="236"/>
      <c r="X23" s="236"/>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row>
    <row r="24" spans="1:118">
      <c r="A24" s="242" t="s">
        <v>41</v>
      </c>
      <c r="B24" s="65"/>
      <c r="C24" s="65"/>
      <c r="D24" s="65"/>
      <c r="E24" s="65"/>
      <c r="F24" s="65"/>
      <c r="G24" s="65"/>
      <c r="H24" s="65"/>
      <c r="I24" s="65"/>
      <c r="J24" s="65"/>
      <c r="K24" s="65"/>
      <c r="L24" s="65"/>
      <c r="M24" s="65"/>
      <c r="N24" s="65"/>
      <c r="O24" s="236"/>
      <c r="P24" s="236"/>
      <c r="Q24" s="236"/>
      <c r="R24" s="236"/>
      <c r="S24" s="236"/>
      <c r="T24" s="236"/>
      <c r="U24" s="236"/>
      <c r="V24" s="236"/>
      <c r="W24" s="236"/>
      <c r="X24" s="236"/>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row>
    <row r="25" spans="1:118">
      <c r="A25" s="243"/>
      <c r="B25" s="84">
        <f t="shared" ref="B25:BI25" si="0">B4</f>
        <v>46008</v>
      </c>
      <c r="C25" s="84">
        <f t="shared" si="0"/>
        <v>46009</v>
      </c>
      <c r="D25" s="84">
        <f t="shared" si="0"/>
        <v>46010</v>
      </c>
      <c r="E25" s="84">
        <f t="shared" si="0"/>
        <v>46011</v>
      </c>
      <c r="F25" s="84">
        <f t="shared" si="0"/>
        <v>46012</v>
      </c>
      <c r="G25" s="84">
        <f t="shared" si="0"/>
        <v>46013</v>
      </c>
      <c r="H25" s="84">
        <f t="shared" si="0"/>
        <v>46014</v>
      </c>
      <c r="I25" s="84">
        <f t="shared" si="0"/>
        <v>46015</v>
      </c>
      <c r="J25" s="84">
        <f t="shared" si="0"/>
        <v>46016</v>
      </c>
      <c r="K25" s="84">
        <f t="shared" si="0"/>
        <v>46017</v>
      </c>
      <c r="L25" s="84">
        <f t="shared" si="0"/>
        <v>46018</v>
      </c>
      <c r="M25" s="84">
        <f t="shared" si="0"/>
        <v>46019</v>
      </c>
      <c r="N25" s="84">
        <f t="shared" si="0"/>
        <v>46020</v>
      </c>
      <c r="O25" s="57">
        <f t="shared" si="0"/>
        <v>46021</v>
      </c>
      <c r="P25" s="57">
        <f t="shared" si="0"/>
        <v>46022</v>
      </c>
      <c r="Q25" s="57">
        <f t="shared" si="0"/>
        <v>46023</v>
      </c>
      <c r="R25" s="57">
        <f t="shared" si="0"/>
        <v>46024</v>
      </c>
      <c r="S25" s="57">
        <f t="shared" si="0"/>
        <v>46025</v>
      </c>
      <c r="T25" s="57">
        <f t="shared" si="0"/>
        <v>46026</v>
      </c>
      <c r="U25" s="57">
        <f t="shared" si="0"/>
        <v>46027</v>
      </c>
      <c r="V25" s="57">
        <f t="shared" si="0"/>
        <v>46028</v>
      </c>
      <c r="W25" s="57">
        <f t="shared" si="0"/>
        <v>46029</v>
      </c>
      <c r="X25" s="57">
        <f t="shared" si="0"/>
        <v>46030</v>
      </c>
      <c r="Y25" s="84">
        <f t="shared" si="0"/>
        <v>46031</v>
      </c>
      <c r="Z25" s="84">
        <f t="shared" si="0"/>
        <v>46032</v>
      </c>
      <c r="AA25" s="84">
        <f t="shared" si="0"/>
        <v>46033</v>
      </c>
      <c r="AB25" s="84">
        <f t="shared" si="0"/>
        <v>46034</v>
      </c>
      <c r="AC25" s="84">
        <f t="shared" si="0"/>
        <v>46035</v>
      </c>
      <c r="AD25" s="84">
        <f t="shared" si="0"/>
        <v>46036</v>
      </c>
      <c r="AE25" s="84">
        <f t="shared" si="0"/>
        <v>46037</v>
      </c>
      <c r="AF25" s="84">
        <f t="shared" si="0"/>
        <v>46038</v>
      </c>
      <c r="AG25" s="84">
        <f t="shared" si="0"/>
        <v>46039</v>
      </c>
      <c r="AH25" s="84">
        <f t="shared" si="0"/>
        <v>46040</v>
      </c>
      <c r="AI25" s="84">
        <f t="shared" si="0"/>
        <v>46041</v>
      </c>
      <c r="AJ25" s="84">
        <f t="shared" si="0"/>
        <v>46042</v>
      </c>
      <c r="AK25" s="84">
        <f t="shared" si="0"/>
        <v>46043</v>
      </c>
      <c r="AL25" s="84">
        <f t="shared" si="0"/>
        <v>46044</v>
      </c>
      <c r="AM25" s="84">
        <f t="shared" si="0"/>
        <v>46045</v>
      </c>
      <c r="AN25" s="84">
        <f t="shared" si="0"/>
        <v>46046</v>
      </c>
      <c r="AO25" s="84">
        <f t="shared" si="0"/>
        <v>46047</v>
      </c>
      <c r="AP25" s="84">
        <f t="shared" si="0"/>
        <v>46048</v>
      </c>
      <c r="AQ25" s="84">
        <f t="shared" si="0"/>
        <v>46049</v>
      </c>
      <c r="AR25" s="84">
        <f t="shared" si="0"/>
        <v>46050</v>
      </c>
      <c r="AS25" s="84">
        <f t="shared" si="0"/>
        <v>46051</v>
      </c>
      <c r="AT25" s="84">
        <f t="shared" si="0"/>
        <v>46052</v>
      </c>
      <c r="AU25" s="84">
        <f t="shared" si="0"/>
        <v>46053</v>
      </c>
      <c r="AV25" s="84">
        <f t="shared" si="0"/>
        <v>46054</v>
      </c>
      <c r="AW25" s="84">
        <f t="shared" si="0"/>
        <v>46055</v>
      </c>
      <c r="AX25" s="84">
        <f t="shared" si="0"/>
        <v>46056</v>
      </c>
      <c r="AY25" s="84">
        <f t="shared" si="0"/>
        <v>46057</v>
      </c>
      <c r="AZ25" s="84">
        <f t="shared" si="0"/>
        <v>46058</v>
      </c>
      <c r="BA25" s="84">
        <f t="shared" si="0"/>
        <v>46059</v>
      </c>
      <c r="BB25" s="84">
        <f t="shared" si="0"/>
        <v>46060</v>
      </c>
      <c r="BC25" s="84">
        <f t="shared" si="0"/>
        <v>46061</v>
      </c>
      <c r="BD25" s="84">
        <f t="shared" si="0"/>
        <v>46062</v>
      </c>
      <c r="BE25" s="84">
        <f t="shared" si="0"/>
        <v>46063</v>
      </c>
      <c r="BF25" s="84">
        <f t="shared" si="0"/>
        <v>46064</v>
      </c>
      <c r="BG25" s="84">
        <f t="shared" si="0"/>
        <v>46065</v>
      </c>
      <c r="BH25" s="84">
        <f t="shared" si="0"/>
        <v>46066</v>
      </c>
      <c r="BI25" s="84">
        <f t="shared" si="0"/>
        <v>46067</v>
      </c>
      <c r="BJ25" s="84">
        <f t="shared" ref="BJ25:DN25" si="1">BJ4</f>
        <v>46068</v>
      </c>
      <c r="BK25" s="84">
        <f t="shared" si="1"/>
        <v>46069</v>
      </c>
      <c r="BL25" s="84">
        <f t="shared" si="1"/>
        <v>46070</v>
      </c>
      <c r="BM25" s="84">
        <f t="shared" si="1"/>
        <v>46071</v>
      </c>
      <c r="BN25" s="84">
        <f t="shared" si="1"/>
        <v>46072</v>
      </c>
      <c r="BO25" s="84">
        <f t="shared" si="1"/>
        <v>46073</v>
      </c>
      <c r="BP25" s="84">
        <f t="shared" si="1"/>
        <v>46074</v>
      </c>
      <c r="BQ25" s="84">
        <f t="shared" si="1"/>
        <v>46075</v>
      </c>
      <c r="BR25" s="84">
        <f t="shared" si="1"/>
        <v>46076</v>
      </c>
      <c r="BS25" s="84">
        <f t="shared" si="1"/>
        <v>46077</v>
      </c>
      <c r="BT25" s="84">
        <f t="shared" si="1"/>
        <v>46078</v>
      </c>
      <c r="BU25" s="84">
        <f t="shared" si="1"/>
        <v>46079</v>
      </c>
      <c r="BV25" s="84">
        <f t="shared" si="1"/>
        <v>46080</v>
      </c>
      <c r="BW25" s="84">
        <f t="shared" si="1"/>
        <v>46081</v>
      </c>
      <c r="BX25" s="84">
        <f t="shared" si="1"/>
        <v>46082</v>
      </c>
      <c r="BY25" s="84">
        <f t="shared" si="1"/>
        <v>46083</v>
      </c>
      <c r="BZ25" s="84">
        <f t="shared" si="1"/>
        <v>46084</v>
      </c>
      <c r="CA25" s="84">
        <f t="shared" si="1"/>
        <v>46085</v>
      </c>
      <c r="CB25" s="84">
        <f t="shared" si="1"/>
        <v>46086</v>
      </c>
      <c r="CC25" s="84">
        <f t="shared" si="1"/>
        <v>46087</v>
      </c>
      <c r="CD25" s="84">
        <f t="shared" si="1"/>
        <v>46088</v>
      </c>
      <c r="CE25" s="84">
        <f t="shared" si="1"/>
        <v>46089</v>
      </c>
      <c r="CF25" s="84">
        <f t="shared" si="1"/>
        <v>46090</v>
      </c>
      <c r="CG25" s="84">
        <f t="shared" si="1"/>
        <v>46091</v>
      </c>
      <c r="CH25" s="84">
        <f t="shared" si="1"/>
        <v>46092</v>
      </c>
      <c r="CI25" s="84">
        <f t="shared" si="1"/>
        <v>46093</v>
      </c>
      <c r="CJ25" s="84">
        <f t="shared" si="1"/>
        <v>46094</v>
      </c>
      <c r="CK25" s="84">
        <f t="shared" si="1"/>
        <v>46095</v>
      </c>
      <c r="CL25" s="84">
        <f t="shared" si="1"/>
        <v>46096</v>
      </c>
      <c r="CM25" s="84">
        <f t="shared" si="1"/>
        <v>46097</v>
      </c>
      <c r="CN25" s="84">
        <f t="shared" si="1"/>
        <v>46098</v>
      </c>
      <c r="CO25" s="84">
        <f t="shared" si="1"/>
        <v>46099</v>
      </c>
      <c r="CP25" s="84">
        <f t="shared" si="1"/>
        <v>46100</v>
      </c>
      <c r="CQ25" s="84">
        <f t="shared" si="1"/>
        <v>46101</v>
      </c>
      <c r="CR25" s="84">
        <f t="shared" si="1"/>
        <v>46102</v>
      </c>
      <c r="CS25" s="84">
        <f t="shared" si="1"/>
        <v>46103</v>
      </c>
      <c r="CT25" s="84">
        <f t="shared" si="1"/>
        <v>46104</v>
      </c>
      <c r="CU25" s="84">
        <f t="shared" si="1"/>
        <v>46105</v>
      </c>
      <c r="CV25" s="84">
        <f t="shared" si="1"/>
        <v>46106</v>
      </c>
      <c r="CW25" s="84">
        <f t="shared" si="1"/>
        <v>46107</v>
      </c>
      <c r="CX25" s="84">
        <f t="shared" si="1"/>
        <v>46108</v>
      </c>
      <c r="CY25" s="84">
        <f t="shared" si="1"/>
        <v>46109</v>
      </c>
      <c r="CZ25" s="84">
        <f t="shared" si="1"/>
        <v>46110</v>
      </c>
      <c r="DA25" s="84">
        <f t="shared" si="1"/>
        <v>46111</v>
      </c>
      <c r="DB25" s="84">
        <f t="shared" si="1"/>
        <v>46112</v>
      </c>
      <c r="DC25" s="84">
        <f t="shared" si="1"/>
        <v>46113</v>
      </c>
      <c r="DD25" s="84">
        <f t="shared" si="1"/>
        <v>46114</v>
      </c>
      <c r="DE25" s="84">
        <f t="shared" si="1"/>
        <v>46115</v>
      </c>
      <c r="DF25" s="84">
        <f t="shared" si="1"/>
        <v>46116</v>
      </c>
      <c r="DG25" s="84">
        <f t="shared" si="1"/>
        <v>46117</v>
      </c>
      <c r="DH25" s="84">
        <f t="shared" si="1"/>
        <v>46118</v>
      </c>
      <c r="DI25" s="84">
        <f t="shared" si="1"/>
        <v>46119</v>
      </c>
      <c r="DJ25" s="84">
        <f t="shared" si="1"/>
        <v>46120</v>
      </c>
      <c r="DK25" s="84">
        <f t="shared" si="1"/>
        <v>46121</v>
      </c>
      <c r="DL25" s="84">
        <f t="shared" si="1"/>
        <v>46122</v>
      </c>
      <c r="DM25" s="84">
        <f t="shared" si="1"/>
        <v>46123</v>
      </c>
      <c r="DN25" s="84">
        <f t="shared" si="1"/>
        <v>46124</v>
      </c>
    </row>
    <row r="26" spans="1:118" s="83" customFormat="1" ht="34.5" customHeight="1">
      <c r="A26" s="7" t="s">
        <v>3</v>
      </c>
      <c r="B26" s="84">
        <f t="shared" ref="B26:BI26" si="2">B5</f>
        <v>46008</v>
      </c>
      <c r="C26" s="84">
        <f t="shared" si="2"/>
        <v>46009</v>
      </c>
      <c r="D26" s="84">
        <f t="shared" si="2"/>
        <v>46010</v>
      </c>
      <c r="E26" s="84">
        <f t="shared" si="2"/>
        <v>46011</v>
      </c>
      <c r="F26" s="84">
        <f t="shared" si="2"/>
        <v>46012</v>
      </c>
      <c r="G26" s="84">
        <f t="shared" si="2"/>
        <v>46013</v>
      </c>
      <c r="H26" s="84">
        <f t="shared" si="2"/>
        <v>46014</v>
      </c>
      <c r="I26" s="84">
        <f t="shared" si="2"/>
        <v>46015</v>
      </c>
      <c r="J26" s="84">
        <f t="shared" si="2"/>
        <v>46016</v>
      </c>
      <c r="K26" s="84">
        <f t="shared" si="2"/>
        <v>46017</v>
      </c>
      <c r="L26" s="84">
        <f t="shared" si="2"/>
        <v>46018</v>
      </c>
      <c r="M26" s="84">
        <f t="shared" si="2"/>
        <v>46019</v>
      </c>
      <c r="N26" s="84">
        <f t="shared" si="2"/>
        <v>46020</v>
      </c>
      <c r="O26" s="57">
        <f t="shared" si="2"/>
        <v>46021</v>
      </c>
      <c r="P26" s="57">
        <f t="shared" si="2"/>
        <v>46022</v>
      </c>
      <c r="Q26" s="57">
        <f t="shared" si="2"/>
        <v>46023</v>
      </c>
      <c r="R26" s="57">
        <f t="shared" si="2"/>
        <v>46024</v>
      </c>
      <c r="S26" s="57">
        <f t="shared" si="2"/>
        <v>46025</v>
      </c>
      <c r="T26" s="57">
        <f t="shared" si="2"/>
        <v>46026</v>
      </c>
      <c r="U26" s="57">
        <f t="shared" si="2"/>
        <v>46027</v>
      </c>
      <c r="V26" s="57">
        <f t="shared" si="2"/>
        <v>46028</v>
      </c>
      <c r="W26" s="57">
        <f t="shared" si="2"/>
        <v>46029</v>
      </c>
      <c r="X26" s="57">
        <f t="shared" si="2"/>
        <v>46030</v>
      </c>
      <c r="Y26" s="84">
        <f t="shared" si="2"/>
        <v>46031</v>
      </c>
      <c r="Z26" s="84">
        <f t="shared" si="2"/>
        <v>46032</v>
      </c>
      <c r="AA26" s="84">
        <f t="shared" si="2"/>
        <v>46033</v>
      </c>
      <c r="AB26" s="84">
        <f t="shared" si="2"/>
        <v>46034</v>
      </c>
      <c r="AC26" s="84">
        <f t="shared" si="2"/>
        <v>46035</v>
      </c>
      <c r="AD26" s="84">
        <f t="shared" si="2"/>
        <v>46036</v>
      </c>
      <c r="AE26" s="84">
        <f t="shared" si="2"/>
        <v>46037</v>
      </c>
      <c r="AF26" s="84">
        <f t="shared" si="2"/>
        <v>46038</v>
      </c>
      <c r="AG26" s="84">
        <f t="shared" si="2"/>
        <v>46039</v>
      </c>
      <c r="AH26" s="84">
        <f t="shared" si="2"/>
        <v>46040</v>
      </c>
      <c r="AI26" s="84">
        <f t="shared" si="2"/>
        <v>46041</v>
      </c>
      <c r="AJ26" s="84">
        <f t="shared" si="2"/>
        <v>46042</v>
      </c>
      <c r="AK26" s="84">
        <f t="shared" si="2"/>
        <v>46043</v>
      </c>
      <c r="AL26" s="84">
        <f t="shared" si="2"/>
        <v>46044</v>
      </c>
      <c r="AM26" s="84">
        <f t="shared" si="2"/>
        <v>46045</v>
      </c>
      <c r="AN26" s="84">
        <f t="shared" si="2"/>
        <v>46046</v>
      </c>
      <c r="AO26" s="84">
        <f t="shared" si="2"/>
        <v>46047</v>
      </c>
      <c r="AP26" s="84">
        <f t="shared" si="2"/>
        <v>46048</v>
      </c>
      <c r="AQ26" s="84">
        <f t="shared" si="2"/>
        <v>46049</v>
      </c>
      <c r="AR26" s="84">
        <f t="shared" si="2"/>
        <v>46050</v>
      </c>
      <c r="AS26" s="84">
        <f t="shared" si="2"/>
        <v>46051</v>
      </c>
      <c r="AT26" s="84">
        <f t="shared" si="2"/>
        <v>46052</v>
      </c>
      <c r="AU26" s="84">
        <f t="shared" si="2"/>
        <v>46053</v>
      </c>
      <c r="AV26" s="84">
        <f t="shared" si="2"/>
        <v>46054</v>
      </c>
      <c r="AW26" s="84">
        <f t="shared" si="2"/>
        <v>46055</v>
      </c>
      <c r="AX26" s="84">
        <f t="shared" si="2"/>
        <v>46056</v>
      </c>
      <c r="AY26" s="84">
        <f t="shared" si="2"/>
        <v>46057</v>
      </c>
      <c r="AZ26" s="84">
        <f t="shared" si="2"/>
        <v>46058</v>
      </c>
      <c r="BA26" s="84">
        <f t="shared" si="2"/>
        <v>46059</v>
      </c>
      <c r="BB26" s="84">
        <f t="shared" si="2"/>
        <v>46060</v>
      </c>
      <c r="BC26" s="84">
        <f t="shared" si="2"/>
        <v>46061</v>
      </c>
      <c r="BD26" s="84">
        <f t="shared" si="2"/>
        <v>46062</v>
      </c>
      <c r="BE26" s="84">
        <f t="shared" si="2"/>
        <v>46063</v>
      </c>
      <c r="BF26" s="84">
        <f t="shared" si="2"/>
        <v>46064</v>
      </c>
      <c r="BG26" s="84">
        <f t="shared" si="2"/>
        <v>46065</v>
      </c>
      <c r="BH26" s="84">
        <f t="shared" si="2"/>
        <v>46066</v>
      </c>
      <c r="BI26" s="84">
        <f t="shared" si="2"/>
        <v>46067</v>
      </c>
      <c r="BJ26" s="84">
        <f t="shared" ref="BJ26:DN26" si="3">BJ5</f>
        <v>46068</v>
      </c>
      <c r="BK26" s="84">
        <f t="shared" si="3"/>
        <v>46069</v>
      </c>
      <c r="BL26" s="84">
        <f t="shared" si="3"/>
        <v>46070</v>
      </c>
      <c r="BM26" s="84">
        <f t="shared" si="3"/>
        <v>46071</v>
      </c>
      <c r="BN26" s="84">
        <f t="shared" si="3"/>
        <v>46072</v>
      </c>
      <c r="BO26" s="84">
        <f t="shared" si="3"/>
        <v>46073</v>
      </c>
      <c r="BP26" s="84">
        <f t="shared" si="3"/>
        <v>46074</v>
      </c>
      <c r="BQ26" s="84">
        <f t="shared" si="3"/>
        <v>46075</v>
      </c>
      <c r="BR26" s="84">
        <f t="shared" si="3"/>
        <v>46076</v>
      </c>
      <c r="BS26" s="84">
        <f t="shared" si="3"/>
        <v>46077</v>
      </c>
      <c r="BT26" s="84">
        <f t="shared" si="3"/>
        <v>46078</v>
      </c>
      <c r="BU26" s="84">
        <f t="shared" si="3"/>
        <v>46079</v>
      </c>
      <c r="BV26" s="84">
        <f t="shared" si="3"/>
        <v>46080</v>
      </c>
      <c r="BW26" s="84">
        <f t="shared" si="3"/>
        <v>46081</v>
      </c>
      <c r="BX26" s="84">
        <f t="shared" si="3"/>
        <v>46082</v>
      </c>
      <c r="BY26" s="84">
        <f t="shared" si="3"/>
        <v>46083</v>
      </c>
      <c r="BZ26" s="84">
        <f t="shared" si="3"/>
        <v>46084</v>
      </c>
      <c r="CA26" s="84">
        <f t="shared" si="3"/>
        <v>46085</v>
      </c>
      <c r="CB26" s="84">
        <f t="shared" si="3"/>
        <v>46086</v>
      </c>
      <c r="CC26" s="84">
        <f t="shared" si="3"/>
        <v>46087</v>
      </c>
      <c r="CD26" s="84">
        <f t="shared" si="3"/>
        <v>46088</v>
      </c>
      <c r="CE26" s="84">
        <f t="shared" si="3"/>
        <v>46089</v>
      </c>
      <c r="CF26" s="84">
        <f t="shared" si="3"/>
        <v>46090</v>
      </c>
      <c r="CG26" s="84">
        <f t="shared" si="3"/>
        <v>46091</v>
      </c>
      <c r="CH26" s="84">
        <f t="shared" si="3"/>
        <v>46092</v>
      </c>
      <c r="CI26" s="84">
        <f t="shared" si="3"/>
        <v>46093</v>
      </c>
      <c r="CJ26" s="84">
        <f t="shared" si="3"/>
        <v>46094</v>
      </c>
      <c r="CK26" s="84">
        <f t="shared" si="3"/>
        <v>46095</v>
      </c>
      <c r="CL26" s="84">
        <f t="shared" si="3"/>
        <v>46096</v>
      </c>
      <c r="CM26" s="84">
        <f t="shared" si="3"/>
        <v>46097</v>
      </c>
      <c r="CN26" s="84">
        <f t="shared" si="3"/>
        <v>46098</v>
      </c>
      <c r="CO26" s="84">
        <f t="shared" si="3"/>
        <v>46099</v>
      </c>
      <c r="CP26" s="84">
        <f t="shared" si="3"/>
        <v>46100</v>
      </c>
      <c r="CQ26" s="84">
        <f t="shared" si="3"/>
        <v>46101</v>
      </c>
      <c r="CR26" s="84">
        <f t="shared" si="3"/>
        <v>46102</v>
      </c>
      <c r="CS26" s="84">
        <f t="shared" si="3"/>
        <v>46103</v>
      </c>
      <c r="CT26" s="84">
        <f t="shared" si="3"/>
        <v>46104</v>
      </c>
      <c r="CU26" s="84">
        <f t="shared" si="3"/>
        <v>46105</v>
      </c>
      <c r="CV26" s="84">
        <f t="shared" si="3"/>
        <v>46106</v>
      </c>
      <c r="CW26" s="84">
        <f t="shared" si="3"/>
        <v>46107</v>
      </c>
      <c r="CX26" s="84">
        <f t="shared" si="3"/>
        <v>46108</v>
      </c>
      <c r="CY26" s="84">
        <f t="shared" si="3"/>
        <v>46109</v>
      </c>
      <c r="CZ26" s="84">
        <f t="shared" si="3"/>
        <v>46110</v>
      </c>
      <c r="DA26" s="84">
        <f t="shared" si="3"/>
        <v>46111</v>
      </c>
      <c r="DB26" s="84">
        <f t="shared" si="3"/>
        <v>46112</v>
      </c>
      <c r="DC26" s="84">
        <f t="shared" si="3"/>
        <v>46113</v>
      </c>
      <c r="DD26" s="84">
        <f t="shared" si="3"/>
        <v>46114</v>
      </c>
      <c r="DE26" s="84">
        <f t="shared" si="3"/>
        <v>46115</v>
      </c>
      <c r="DF26" s="84">
        <f t="shared" si="3"/>
        <v>46116</v>
      </c>
      <c r="DG26" s="84">
        <f t="shared" si="3"/>
        <v>46117</v>
      </c>
      <c r="DH26" s="84">
        <f t="shared" si="3"/>
        <v>46118</v>
      </c>
      <c r="DI26" s="84">
        <f t="shared" si="3"/>
        <v>46119</v>
      </c>
      <c r="DJ26" s="84">
        <f t="shared" si="3"/>
        <v>46120</v>
      </c>
      <c r="DK26" s="84">
        <f t="shared" si="3"/>
        <v>46121</v>
      </c>
      <c r="DL26" s="84">
        <f t="shared" si="3"/>
        <v>46122</v>
      </c>
      <c r="DM26" s="84">
        <f t="shared" si="3"/>
        <v>46123</v>
      </c>
      <c r="DN26" s="84">
        <f t="shared" si="3"/>
        <v>46124</v>
      </c>
    </row>
    <row r="27" spans="1:118">
      <c r="A27" s="64" t="s">
        <v>4</v>
      </c>
      <c r="D27" s="61"/>
      <c r="E27" s="61"/>
      <c r="F27" s="61"/>
      <c r="G27" s="61"/>
      <c r="H27" s="61"/>
      <c r="I27" s="61"/>
      <c r="J27" s="61"/>
    </row>
    <row r="28" spans="1:118">
      <c r="A28" s="64">
        <v>1</v>
      </c>
      <c r="B28" s="109">
        <f t="shared" ref="B28:BI28" si="4">ROUNDUP(B7*0.87,)+25</f>
        <v>5506</v>
      </c>
      <c r="C28" s="109">
        <f t="shared" si="4"/>
        <v>5506</v>
      </c>
      <c r="D28" s="109">
        <f t="shared" si="4"/>
        <v>5741</v>
      </c>
      <c r="E28" s="109">
        <f t="shared" si="4"/>
        <v>5741</v>
      </c>
      <c r="F28" s="109">
        <f t="shared" si="4"/>
        <v>7386</v>
      </c>
      <c r="G28" s="109">
        <f t="shared" si="4"/>
        <v>7386</v>
      </c>
      <c r="H28" s="109">
        <f t="shared" si="4"/>
        <v>7386</v>
      </c>
      <c r="I28" s="109">
        <f t="shared" si="4"/>
        <v>8404</v>
      </c>
      <c r="J28" s="109">
        <f t="shared" si="4"/>
        <v>8404</v>
      </c>
      <c r="K28" s="109">
        <f t="shared" si="4"/>
        <v>9500</v>
      </c>
      <c r="L28" s="109">
        <f t="shared" si="4"/>
        <v>11536</v>
      </c>
      <c r="M28" s="109">
        <f t="shared" si="4"/>
        <v>9813</v>
      </c>
      <c r="N28" s="109">
        <f t="shared" si="4"/>
        <v>16390</v>
      </c>
      <c r="O28" s="238">
        <f t="shared" si="4"/>
        <v>20149</v>
      </c>
      <c r="P28" s="238">
        <f t="shared" si="4"/>
        <v>26256</v>
      </c>
      <c r="Q28" s="238">
        <f t="shared" si="4"/>
        <v>26256</v>
      </c>
      <c r="R28" s="238">
        <f t="shared" si="4"/>
        <v>25238</v>
      </c>
      <c r="S28" s="238">
        <f t="shared" si="4"/>
        <v>25238</v>
      </c>
      <c r="T28" s="238">
        <f t="shared" si="4"/>
        <v>28213</v>
      </c>
      <c r="U28" s="238">
        <f t="shared" si="4"/>
        <v>28213</v>
      </c>
      <c r="V28" s="238">
        <f t="shared" si="4"/>
        <v>27039</v>
      </c>
      <c r="W28" s="238">
        <f t="shared" si="4"/>
        <v>27039</v>
      </c>
      <c r="X28" s="238">
        <f t="shared" si="4"/>
        <v>24220</v>
      </c>
      <c r="Y28" s="109">
        <f t="shared" si="4"/>
        <v>18387</v>
      </c>
      <c r="Z28" s="109">
        <f t="shared" si="4"/>
        <v>13689</v>
      </c>
      <c r="AA28" s="109">
        <f t="shared" si="4"/>
        <v>13141</v>
      </c>
      <c r="AB28" s="109">
        <f t="shared" si="4"/>
        <v>13141</v>
      </c>
      <c r="AC28" s="109">
        <f t="shared" si="4"/>
        <v>13141</v>
      </c>
      <c r="AD28" s="109">
        <f t="shared" si="4"/>
        <v>12593</v>
      </c>
      <c r="AE28" s="109">
        <f t="shared" si="4"/>
        <v>12593</v>
      </c>
      <c r="AF28" s="109">
        <f t="shared" si="4"/>
        <v>10557</v>
      </c>
      <c r="AG28" s="109">
        <f t="shared" si="4"/>
        <v>10557</v>
      </c>
      <c r="AH28" s="109">
        <f t="shared" si="4"/>
        <v>10557</v>
      </c>
      <c r="AI28" s="109">
        <f t="shared" si="4"/>
        <v>10557</v>
      </c>
      <c r="AJ28" s="109">
        <f t="shared" si="4"/>
        <v>12749</v>
      </c>
      <c r="AK28" s="109">
        <f t="shared" si="4"/>
        <v>12749</v>
      </c>
      <c r="AL28" s="109">
        <f t="shared" si="4"/>
        <v>14863</v>
      </c>
      <c r="AM28" s="109">
        <f t="shared" si="4"/>
        <v>14863</v>
      </c>
      <c r="AN28" s="109">
        <f t="shared" si="4"/>
        <v>17212</v>
      </c>
      <c r="AO28" s="109">
        <f t="shared" si="4"/>
        <v>17212</v>
      </c>
      <c r="AP28" s="109">
        <f t="shared" si="4"/>
        <v>14863</v>
      </c>
      <c r="AQ28" s="109">
        <f t="shared" si="4"/>
        <v>14863</v>
      </c>
      <c r="AR28" s="109">
        <f t="shared" si="4"/>
        <v>16038</v>
      </c>
      <c r="AS28" s="109">
        <f t="shared" si="4"/>
        <v>16038</v>
      </c>
      <c r="AT28" s="109">
        <f t="shared" si="4"/>
        <v>16038</v>
      </c>
      <c r="AU28" s="109">
        <f t="shared" si="4"/>
        <v>16038</v>
      </c>
      <c r="AV28" s="109">
        <f t="shared" si="4"/>
        <v>16038</v>
      </c>
      <c r="AW28" s="109">
        <f t="shared" si="4"/>
        <v>16038</v>
      </c>
      <c r="AX28" s="109">
        <f t="shared" si="4"/>
        <v>17212</v>
      </c>
      <c r="AY28" s="109">
        <f t="shared" si="4"/>
        <v>17212</v>
      </c>
      <c r="AZ28" s="109">
        <f t="shared" si="4"/>
        <v>17212</v>
      </c>
      <c r="BA28" s="109">
        <f t="shared" si="4"/>
        <v>14863</v>
      </c>
      <c r="BB28" s="109">
        <f t="shared" si="4"/>
        <v>14863</v>
      </c>
      <c r="BC28" s="109">
        <f t="shared" si="4"/>
        <v>14863</v>
      </c>
      <c r="BD28" s="109">
        <f t="shared" si="4"/>
        <v>14863</v>
      </c>
      <c r="BE28" s="109">
        <f t="shared" si="4"/>
        <v>14863</v>
      </c>
      <c r="BF28" s="109">
        <f t="shared" si="4"/>
        <v>16038</v>
      </c>
      <c r="BG28" s="109">
        <f t="shared" si="4"/>
        <v>16038</v>
      </c>
      <c r="BH28" s="109">
        <f t="shared" si="4"/>
        <v>16038</v>
      </c>
      <c r="BI28" s="109">
        <f t="shared" si="4"/>
        <v>18387</v>
      </c>
      <c r="BJ28" s="109">
        <f t="shared" ref="BJ28:DN28" si="5">ROUNDUP(BJ7*0.87,)+25</f>
        <v>18387</v>
      </c>
      <c r="BK28" s="109">
        <f t="shared" si="5"/>
        <v>18387</v>
      </c>
      <c r="BL28" s="109">
        <f t="shared" si="5"/>
        <v>18387</v>
      </c>
      <c r="BM28" s="109">
        <f t="shared" si="5"/>
        <v>18387</v>
      </c>
      <c r="BN28" s="109">
        <f t="shared" si="5"/>
        <v>18387</v>
      </c>
      <c r="BO28" s="109">
        <f t="shared" si="5"/>
        <v>20266</v>
      </c>
      <c r="BP28" s="109">
        <f t="shared" si="5"/>
        <v>20266</v>
      </c>
      <c r="BQ28" s="109">
        <f t="shared" si="5"/>
        <v>23320</v>
      </c>
      <c r="BR28" s="109">
        <f t="shared" si="5"/>
        <v>25277</v>
      </c>
      <c r="BS28" s="109">
        <f t="shared" si="5"/>
        <v>25277</v>
      </c>
      <c r="BT28" s="109">
        <f t="shared" si="5"/>
        <v>25277</v>
      </c>
      <c r="BU28" s="109">
        <f t="shared" si="5"/>
        <v>25277</v>
      </c>
      <c r="BV28" s="109">
        <f t="shared" si="5"/>
        <v>25277</v>
      </c>
      <c r="BW28" s="109">
        <f t="shared" si="5"/>
        <v>18387</v>
      </c>
      <c r="BX28" s="109">
        <f t="shared" si="5"/>
        <v>14863</v>
      </c>
      <c r="BY28" s="109">
        <f t="shared" si="5"/>
        <v>14863</v>
      </c>
      <c r="BZ28" s="109">
        <f t="shared" si="5"/>
        <v>13689</v>
      </c>
      <c r="CA28" s="109">
        <f t="shared" si="5"/>
        <v>13689</v>
      </c>
      <c r="CB28" s="109">
        <f t="shared" si="5"/>
        <v>13689</v>
      </c>
      <c r="CC28" s="109">
        <f t="shared" si="5"/>
        <v>14863</v>
      </c>
      <c r="CD28" s="109">
        <f t="shared" si="5"/>
        <v>14863</v>
      </c>
      <c r="CE28" s="109">
        <f t="shared" si="5"/>
        <v>14863</v>
      </c>
      <c r="CF28" s="109">
        <f t="shared" si="5"/>
        <v>12045</v>
      </c>
      <c r="CG28" s="109">
        <f t="shared" si="5"/>
        <v>9539</v>
      </c>
      <c r="CH28" s="109">
        <f t="shared" si="5"/>
        <v>9539</v>
      </c>
      <c r="CI28" s="109">
        <f t="shared" si="5"/>
        <v>9539</v>
      </c>
      <c r="CJ28" s="109">
        <f t="shared" si="5"/>
        <v>9539</v>
      </c>
      <c r="CK28" s="109">
        <f t="shared" si="5"/>
        <v>9539</v>
      </c>
      <c r="CL28" s="109">
        <f t="shared" si="5"/>
        <v>9539</v>
      </c>
      <c r="CM28" s="109">
        <f t="shared" si="5"/>
        <v>9539</v>
      </c>
      <c r="CN28" s="109">
        <f t="shared" si="5"/>
        <v>9539</v>
      </c>
      <c r="CO28" s="109">
        <f t="shared" si="5"/>
        <v>9539</v>
      </c>
      <c r="CP28" s="109">
        <f t="shared" si="5"/>
        <v>8991</v>
      </c>
      <c r="CQ28" s="109">
        <f t="shared" si="5"/>
        <v>8991</v>
      </c>
      <c r="CR28" s="109">
        <f t="shared" si="5"/>
        <v>8991</v>
      </c>
      <c r="CS28" s="109">
        <f t="shared" si="5"/>
        <v>8443</v>
      </c>
      <c r="CT28" s="109">
        <f t="shared" si="5"/>
        <v>8443</v>
      </c>
      <c r="CU28" s="109">
        <f t="shared" si="5"/>
        <v>8443</v>
      </c>
      <c r="CV28" s="109">
        <f t="shared" si="5"/>
        <v>8443</v>
      </c>
      <c r="CW28" s="109">
        <f t="shared" si="5"/>
        <v>8443</v>
      </c>
      <c r="CX28" s="109">
        <f t="shared" si="5"/>
        <v>8443</v>
      </c>
      <c r="CY28" s="109">
        <f t="shared" si="5"/>
        <v>8443</v>
      </c>
      <c r="CZ28" s="109">
        <f t="shared" si="5"/>
        <v>7895</v>
      </c>
      <c r="DA28" s="109">
        <f t="shared" si="5"/>
        <v>7895</v>
      </c>
      <c r="DB28" s="109">
        <f t="shared" si="5"/>
        <v>7895</v>
      </c>
      <c r="DC28" s="109">
        <f t="shared" si="5"/>
        <v>7347</v>
      </c>
      <c r="DD28" s="109">
        <f t="shared" si="5"/>
        <v>7347</v>
      </c>
      <c r="DE28" s="109">
        <f t="shared" si="5"/>
        <v>7347</v>
      </c>
      <c r="DF28" s="109">
        <f t="shared" si="5"/>
        <v>7347</v>
      </c>
      <c r="DG28" s="109">
        <f t="shared" si="5"/>
        <v>7347</v>
      </c>
      <c r="DH28" s="109">
        <f t="shared" si="5"/>
        <v>6955</v>
      </c>
      <c r="DI28" s="109">
        <f t="shared" si="5"/>
        <v>6955</v>
      </c>
      <c r="DJ28" s="109">
        <f t="shared" si="5"/>
        <v>6955</v>
      </c>
      <c r="DK28" s="109">
        <f t="shared" si="5"/>
        <v>6955</v>
      </c>
      <c r="DL28" s="109">
        <f t="shared" si="5"/>
        <v>6955</v>
      </c>
      <c r="DM28" s="109">
        <f t="shared" si="5"/>
        <v>6955</v>
      </c>
      <c r="DN28" s="109">
        <f t="shared" si="5"/>
        <v>5389</v>
      </c>
    </row>
    <row r="29" spans="1:118">
      <c r="A29" s="64">
        <v>2</v>
      </c>
      <c r="B29" s="109">
        <f t="shared" ref="B29:BI29" si="6">ROUNDUP(B8*0.87,)+25</f>
        <v>6681</v>
      </c>
      <c r="C29" s="109">
        <f t="shared" si="6"/>
        <v>6681</v>
      </c>
      <c r="D29" s="109">
        <f t="shared" si="6"/>
        <v>6916</v>
      </c>
      <c r="E29" s="109">
        <f t="shared" si="6"/>
        <v>6916</v>
      </c>
      <c r="F29" s="109">
        <f t="shared" si="6"/>
        <v>8560</v>
      </c>
      <c r="G29" s="109">
        <f t="shared" si="6"/>
        <v>8560</v>
      </c>
      <c r="H29" s="109">
        <f t="shared" si="6"/>
        <v>8560</v>
      </c>
      <c r="I29" s="109">
        <f t="shared" si="6"/>
        <v>9578</v>
      </c>
      <c r="J29" s="109">
        <f t="shared" si="6"/>
        <v>9578</v>
      </c>
      <c r="K29" s="109">
        <f t="shared" si="6"/>
        <v>10674</v>
      </c>
      <c r="L29" s="109">
        <f t="shared" si="6"/>
        <v>12710</v>
      </c>
      <c r="M29" s="109">
        <f t="shared" si="6"/>
        <v>10987</v>
      </c>
      <c r="N29" s="109">
        <f t="shared" si="6"/>
        <v>17956</v>
      </c>
      <c r="O29" s="238">
        <f t="shared" si="6"/>
        <v>21715</v>
      </c>
      <c r="P29" s="238">
        <f t="shared" si="6"/>
        <v>27822</v>
      </c>
      <c r="Q29" s="238">
        <f t="shared" si="6"/>
        <v>27822</v>
      </c>
      <c r="R29" s="238">
        <f t="shared" si="6"/>
        <v>26804</v>
      </c>
      <c r="S29" s="238">
        <f t="shared" si="6"/>
        <v>26804</v>
      </c>
      <c r="T29" s="238">
        <f t="shared" si="6"/>
        <v>29779</v>
      </c>
      <c r="U29" s="238">
        <f t="shared" si="6"/>
        <v>29779</v>
      </c>
      <c r="V29" s="238">
        <f t="shared" si="6"/>
        <v>28605</v>
      </c>
      <c r="W29" s="238">
        <f t="shared" si="6"/>
        <v>28605</v>
      </c>
      <c r="X29" s="238">
        <f t="shared" si="6"/>
        <v>25786</v>
      </c>
      <c r="Y29" s="109">
        <f t="shared" si="6"/>
        <v>19835</v>
      </c>
      <c r="Z29" s="109">
        <f t="shared" si="6"/>
        <v>15137</v>
      </c>
      <c r="AA29" s="109">
        <f t="shared" si="6"/>
        <v>14589</v>
      </c>
      <c r="AB29" s="109">
        <f t="shared" si="6"/>
        <v>14589</v>
      </c>
      <c r="AC29" s="109">
        <f t="shared" si="6"/>
        <v>14589</v>
      </c>
      <c r="AD29" s="109">
        <f t="shared" si="6"/>
        <v>14041</v>
      </c>
      <c r="AE29" s="109">
        <f t="shared" si="6"/>
        <v>14041</v>
      </c>
      <c r="AF29" s="109">
        <f t="shared" si="6"/>
        <v>12005</v>
      </c>
      <c r="AG29" s="109">
        <f t="shared" si="6"/>
        <v>12005</v>
      </c>
      <c r="AH29" s="109">
        <f t="shared" si="6"/>
        <v>12005</v>
      </c>
      <c r="AI29" s="109">
        <f t="shared" si="6"/>
        <v>12005</v>
      </c>
      <c r="AJ29" s="109">
        <f t="shared" si="6"/>
        <v>14198</v>
      </c>
      <c r="AK29" s="109">
        <f t="shared" si="6"/>
        <v>14198</v>
      </c>
      <c r="AL29" s="109">
        <f t="shared" si="6"/>
        <v>16312</v>
      </c>
      <c r="AM29" s="109">
        <f t="shared" si="6"/>
        <v>16312</v>
      </c>
      <c r="AN29" s="109">
        <f t="shared" si="6"/>
        <v>18661</v>
      </c>
      <c r="AO29" s="109">
        <f t="shared" si="6"/>
        <v>18661</v>
      </c>
      <c r="AP29" s="109">
        <f t="shared" si="6"/>
        <v>16312</v>
      </c>
      <c r="AQ29" s="109">
        <f t="shared" si="6"/>
        <v>16312</v>
      </c>
      <c r="AR29" s="109">
        <f t="shared" si="6"/>
        <v>17486</v>
      </c>
      <c r="AS29" s="109">
        <f t="shared" si="6"/>
        <v>17486</v>
      </c>
      <c r="AT29" s="109">
        <f t="shared" si="6"/>
        <v>17486</v>
      </c>
      <c r="AU29" s="109">
        <f t="shared" si="6"/>
        <v>17486</v>
      </c>
      <c r="AV29" s="109">
        <f t="shared" si="6"/>
        <v>17486</v>
      </c>
      <c r="AW29" s="109">
        <f t="shared" si="6"/>
        <v>17486</v>
      </c>
      <c r="AX29" s="109">
        <f t="shared" si="6"/>
        <v>18661</v>
      </c>
      <c r="AY29" s="109">
        <f t="shared" si="6"/>
        <v>18661</v>
      </c>
      <c r="AZ29" s="109">
        <f t="shared" si="6"/>
        <v>18661</v>
      </c>
      <c r="BA29" s="109">
        <f t="shared" si="6"/>
        <v>16312</v>
      </c>
      <c r="BB29" s="109">
        <f t="shared" si="6"/>
        <v>16312</v>
      </c>
      <c r="BC29" s="109">
        <f t="shared" si="6"/>
        <v>16312</v>
      </c>
      <c r="BD29" s="109">
        <f t="shared" si="6"/>
        <v>16312</v>
      </c>
      <c r="BE29" s="109">
        <f t="shared" si="6"/>
        <v>16312</v>
      </c>
      <c r="BF29" s="109">
        <f t="shared" si="6"/>
        <v>17486</v>
      </c>
      <c r="BG29" s="109">
        <f t="shared" si="6"/>
        <v>17486</v>
      </c>
      <c r="BH29" s="109">
        <f t="shared" si="6"/>
        <v>17486</v>
      </c>
      <c r="BI29" s="109">
        <f t="shared" si="6"/>
        <v>19835</v>
      </c>
      <c r="BJ29" s="109">
        <f t="shared" ref="BJ29:DN29" si="7">ROUNDUP(BJ8*0.87,)+25</f>
        <v>19835</v>
      </c>
      <c r="BK29" s="109">
        <f t="shared" si="7"/>
        <v>19835</v>
      </c>
      <c r="BL29" s="109">
        <f t="shared" si="7"/>
        <v>19835</v>
      </c>
      <c r="BM29" s="109">
        <f t="shared" si="7"/>
        <v>19835</v>
      </c>
      <c r="BN29" s="109">
        <f t="shared" si="7"/>
        <v>19835</v>
      </c>
      <c r="BO29" s="109">
        <f t="shared" si="7"/>
        <v>21715</v>
      </c>
      <c r="BP29" s="109">
        <f t="shared" si="7"/>
        <v>21715</v>
      </c>
      <c r="BQ29" s="109">
        <f t="shared" si="7"/>
        <v>24768</v>
      </c>
      <c r="BR29" s="109">
        <f t="shared" si="7"/>
        <v>26726</v>
      </c>
      <c r="BS29" s="109">
        <f t="shared" si="7"/>
        <v>26726</v>
      </c>
      <c r="BT29" s="109">
        <f t="shared" si="7"/>
        <v>26726</v>
      </c>
      <c r="BU29" s="109">
        <f t="shared" si="7"/>
        <v>26726</v>
      </c>
      <c r="BV29" s="109">
        <f t="shared" si="7"/>
        <v>26726</v>
      </c>
      <c r="BW29" s="109">
        <f t="shared" si="7"/>
        <v>19835</v>
      </c>
      <c r="BX29" s="109">
        <f t="shared" si="7"/>
        <v>16312</v>
      </c>
      <c r="BY29" s="109">
        <f t="shared" si="7"/>
        <v>16312</v>
      </c>
      <c r="BZ29" s="109">
        <f t="shared" si="7"/>
        <v>15137</v>
      </c>
      <c r="CA29" s="109">
        <f t="shared" si="7"/>
        <v>15137</v>
      </c>
      <c r="CB29" s="109">
        <f t="shared" si="7"/>
        <v>15137</v>
      </c>
      <c r="CC29" s="109">
        <f t="shared" si="7"/>
        <v>16312</v>
      </c>
      <c r="CD29" s="109">
        <f t="shared" si="7"/>
        <v>16312</v>
      </c>
      <c r="CE29" s="109">
        <f t="shared" si="7"/>
        <v>16312</v>
      </c>
      <c r="CF29" s="109">
        <f t="shared" si="7"/>
        <v>13493</v>
      </c>
      <c r="CG29" s="109">
        <f t="shared" si="7"/>
        <v>10987</v>
      </c>
      <c r="CH29" s="109">
        <f t="shared" si="7"/>
        <v>10987</v>
      </c>
      <c r="CI29" s="109">
        <f t="shared" si="7"/>
        <v>10987</v>
      </c>
      <c r="CJ29" s="109">
        <f t="shared" si="7"/>
        <v>10987</v>
      </c>
      <c r="CK29" s="109">
        <f t="shared" si="7"/>
        <v>10987</v>
      </c>
      <c r="CL29" s="109">
        <f t="shared" si="7"/>
        <v>10987</v>
      </c>
      <c r="CM29" s="109">
        <f t="shared" si="7"/>
        <v>10987</v>
      </c>
      <c r="CN29" s="109">
        <f t="shared" si="7"/>
        <v>10987</v>
      </c>
      <c r="CO29" s="109">
        <f t="shared" si="7"/>
        <v>10987</v>
      </c>
      <c r="CP29" s="109">
        <f t="shared" si="7"/>
        <v>10439</v>
      </c>
      <c r="CQ29" s="109">
        <f t="shared" si="7"/>
        <v>10439</v>
      </c>
      <c r="CR29" s="109">
        <f t="shared" si="7"/>
        <v>10439</v>
      </c>
      <c r="CS29" s="109">
        <f t="shared" si="7"/>
        <v>9891</v>
      </c>
      <c r="CT29" s="109">
        <f t="shared" si="7"/>
        <v>9891</v>
      </c>
      <c r="CU29" s="109">
        <f t="shared" si="7"/>
        <v>9891</v>
      </c>
      <c r="CV29" s="109">
        <f t="shared" si="7"/>
        <v>9891</v>
      </c>
      <c r="CW29" s="109">
        <f t="shared" si="7"/>
        <v>9891</v>
      </c>
      <c r="CX29" s="109">
        <f t="shared" si="7"/>
        <v>9891</v>
      </c>
      <c r="CY29" s="109">
        <f t="shared" si="7"/>
        <v>9891</v>
      </c>
      <c r="CZ29" s="109">
        <f t="shared" si="7"/>
        <v>9343</v>
      </c>
      <c r="DA29" s="109">
        <f t="shared" si="7"/>
        <v>9343</v>
      </c>
      <c r="DB29" s="109">
        <f t="shared" si="7"/>
        <v>9343</v>
      </c>
      <c r="DC29" s="109">
        <f t="shared" si="7"/>
        <v>8638</v>
      </c>
      <c r="DD29" s="109">
        <f t="shared" si="7"/>
        <v>8638</v>
      </c>
      <c r="DE29" s="109">
        <f t="shared" si="7"/>
        <v>8638</v>
      </c>
      <c r="DF29" s="109">
        <f t="shared" si="7"/>
        <v>8638</v>
      </c>
      <c r="DG29" s="109">
        <f t="shared" si="7"/>
        <v>8638</v>
      </c>
      <c r="DH29" s="109">
        <f t="shared" si="7"/>
        <v>8247</v>
      </c>
      <c r="DI29" s="109">
        <f t="shared" si="7"/>
        <v>8247</v>
      </c>
      <c r="DJ29" s="109">
        <f t="shared" si="7"/>
        <v>8247</v>
      </c>
      <c r="DK29" s="109">
        <f t="shared" si="7"/>
        <v>8247</v>
      </c>
      <c r="DL29" s="109">
        <f t="shared" si="7"/>
        <v>8247</v>
      </c>
      <c r="DM29" s="109">
        <f t="shared" si="7"/>
        <v>8247</v>
      </c>
      <c r="DN29" s="109">
        <f t="shared" si="7"/>
        <v>6681</v>
      </c>
    </row>
    <row r="30" spans="1:118">
      <c r="A30" s="64" t="s">
        <v>5</v>
      </c>
      <c r="B30" s="109"/>
      <c r="C30" s="109"/>
      <c r="D30" s="109"/>
      <c r="E30" s="109"/>
      <c r="F30" s="109"/>
      <c r="G30" s="109"/>
      <c r="H30" s="109"/>
      <c r="I30" s="109"/>
      <c r="J30" s="109"/>
      <c r="K30" s="109"/>
      <c r="L30" s="109"/>
      <c r="M30" s="109"/>
      <c r="N30" s="109"/>
      <c r="O30" s="238"/>
      <c r="P30" s="238"/>
      <c r="Q30" s="238"/>
      <c r="R30" s="238"/>
      <c r="S30" s="238"/>
      <c r="T30" s="238"/>
      <c r="U30" s="238"/>
      <c r="V30" s="238"/>
      <c r="W30" s="238"/>
      <c r="X30" s="238"/>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row>
    <row r="31" spans="1:118">
      <c r="A31" s="64">
        <v>1</v>
      </c>
      <c r="B31" s="109">
        <f t="shared" ref="B31:BI31" si="8">ROUNDUP(B10*0.87,)+25</f>
        <v>6289</v>
      </c>
      <c r="C31" s="109">
        <f t="shared" si="8"/>
        <v>6289</v>
      </c>
      <c r="D31" s="109">
        <f t="shared" si="8"/>
        <v>6524</v>
      </c>
      <c r="E31" s="109">
        <f t="shared" si="8"/>
        <v>6524</v>
      </c>
      <c r="F31" s="109">
        <f t="shared" si="8"/>
        <v>8169</v>
      </c>
      <c r="G31" s="109">
        <f t="shared" si="8"/>
        <v>8169</v>
      </c>
      <c r="H31" s="109">
        <f t="shared" si="8"/>
        <v>8169</v>
      </c>
      <c r="I31" s="109">
        <f t="shared" si="8"/>
        <v>9187</v>
      </c>
      <c r="J31" s="109">
        <f t="shared" si="8"/>
        <v>9187</v>
      </c>
      <c r="K31" s="109">
        <f t="shared" si="8"/>
        <v>10283</v>
      </c>
      <c r="L31" s="109">
        <f t="shared" si="8"/>
        <v>12319</v>
      </c>
      <c r="M31" s="109">
        <f t="shared" si="8"/>
        <v>10596</v>
      </c>
      <c r="N31" s="109">
        <f t="shared" si="8"/>
        <v>18348</v>
      </c>
      <c r="O31" s="238">
        <f t="shared" si="8"/>
        <v>22106</v>
      </c>
      <c r="P31" s="238">
        <f t="shared" si="8"/>
        <v>28213</v>
      </c>
      <c r="Q31" s="238">
        <f t="shared" si="8"/>
        <v>28213</v>
      </c>
      <c r="R31" s="238">
        <f t="shared" si="8"/>
        <v>27196</v>
      </c>
      <c r="S31" s="238">
        <f t="shared" si="8"/>
        <v>27196</v>
      </c>
      <c r="T31" s="238">
        <f t="shared" si="8"/>
        <v>30171</v>
      </c>
      <c r="U31" s="238">
        <f t="shared" si="8"/>
        <v>30171</v>
      </c>
      <c r="V31" s="238">
        <f t="shared" si="8"/>
        <v>28996</v>
      </c>
      <c r="W31" s="238">
        <f t="shared" si="8"/>
        <v>28996</v>
      </c>
      <c r="X31" s="238">
        <f t="shared" si="8"/>
        <v>26178</v>
      </c>
      <c r="Y31" s="109">
        <f t="shared" si="8"/>
        <v>20344</v>
      </c>
      <c r="Z31" s="109">
        <f t="shared" si="8"/>
        <v>15646</v>
      </c>
      <c r="AA31" s="109">
        <f t="shared" si="8"/>
        <v>15098</v>
      </c>
      <c r="AB31" s="109">
        <f t="shared" si="8"/>
        <v>15098</v>
      </c>
      <c r="AC31" s="109">
        <f t="shared" si="8"/>
        <v>15098</v>
      </c>
      <c r="AD31" s="109">
        <f t="shared" si="8"/>
        <v>14550</v>
      </c>
      <c r="AE31" s="109">
        <f t="shared" si="8"/>
        <v>14550</v>
      </c>
      <c r="AF31" s="109">
        <f t="shared" si="8"/>
        <v>12514</v>
      </c>
      <c r="AG31" s="109">
        <f t="shared" si="8"/>
        <v>12514</v>
      </c>
      <c r="AH31" s="109">
        <f t="shared" si="8"/>
        <v>12514</v>
      </c>
      <c r="AI31" s="109">
        <f t="shared" si="8"/>
        <v>12514</v>
      </c>
      <c r="AJ31" s="109">
        <f t="shared" si="8"/>
        <v>14707</v>
      </c>
      <c r="AK31" s="109">
        <f t="shared" si="8"/>
        <v>14707</v>
      </c>
      <c r="AL31" s="109">
        <f t="shared" si="8"/>
        <v>16821</v>
      </c>
      <c r="AM31" s="109">
        <f t="shared" si="8"/>
        <v>16821</v>
      </c>
      <c r="AN31" s="109">
        <f t="shared" si="8"/>
        <v>19170</v>
      </c>
      <c r="AO31" s="109">
        <f t="shared" si="8"/>
        <v>19170</v>
      </c>
      <c r="AP31" s="109">
        <f t="shared" si="8"/>
        <v>16821</v>
      </c>
      <c r="AQ31" s="109">
        <f t="shared" si="8"/>
        <v>16821</v>
      </c>
      <c r="AR31" s="109">
        <f t="shared" si="8"/>
        <v>17995</v>
      </c>
      <c r="AS31" s="109">
        <f t="shared" si="8"/>
        <v>17995</v>
      </c>
      <c r="AT31" s="109">
        <f t="shared" si="8"/>
        <v>17995</v>
      </c>
      <c r="AU31" s="109">
        <f t="shared" si="8"/>
        <v>17995</v>
      </c>
      <c r="AV31" s="109">
        <f t="shared" si="8"/>
        <v>17995</v>
      </c>
      <c r="AW31" s="109">
        <f t="shared" si="8"/>
        <v>17995</v>
      </c>
      <c r="AX31" s="109">
        <f t="shared" si="8"/>
        <v>19170</v>
      </c>
      <c r="AY31" s="109">
        <f t="shared" si="8"/>
        <v>19170</v>
      </c>
      <c r="AZ31" s="109">
        <f t="shared" si="8"/>
        <v>19170</v>
      </c>
      <c r="BA31" s="109">
        <f t="shared" si="8"/>
        <v>16821</v>
      </c>
      <c r="BB31" s="109">
        <f t="shared" si="8"/>
        <v>16821</v>
      </c>
      <c r="BC31" s="109">
        <f t="shared" si="8"/>
        <v>16821</v>
      </c>
      <c r="BD31" s="109">
        <f t="shared" si="8"/>
        <v>16821</v>
      </c>
      <c r="BE31" s="109">
        <f t="shared" si="8"/>
        <v>16821</v>
      </c>
      <c r="BF31" s="109">
        <f t="shared" si="8"/>
        <v>17995</v>
      </c>
      <c r="BG31" s="109">
        <f t="shared" si="8"/>
        <v>17995</v>
      </c>
      <c r="BH31" s="109">
        <f t="shared" si="8"/>
        <v>17995</v>
      </c>
      <c r="BI31" s="109">
        <f t="shared" si="8"/>
        <v>20344</v>
      </c>
      <c r="BJ31" s="109">
        <f t="shared" ref="BJ31:DN31" si="9">ROUNDUP(BJ10*0.87,)+25</f>
        <v>20344</v>
      </c>
      <c r="BK31" s="109">
        <f t="shared" si="9"/>
        <v>20344</v>
      </c>
      <c r="BL31" s="109">
        <f t="shared" si="9"/>
        <v>20344</v>
      </c>
      <c r="BM31" s="109">
        <f t="shared" si="9"/>
        <v>20344</v>
      </c>
      <c r="BN31" s="109">
        <f t="shared" si="9"/>
        <v>20344</v>
      </c>
      <c r="BO31" s="109">
        <f t="shared" si="9"/>
        <v>22224</v>
      </c>
      <c r="BP31" s="109">
        <f t="shared" si="9"/>
        <v>22224</v>
      </c>
      <c r="BQ31" s="109">
        <f t="shared" si="9"/>
        <v>25277</v>
      </c>
      <c r="BR31" s="109">
        <f t="shared" si="9"/>
        <v>27235</v>
      </c>
      <c r="BS31" s="109">
        <f t="shared" si="9"/>
        <v>27235</v>
      </c>
      <c r="BT31" s="109">
        <f t="shared" si="9"/>
        <v>27235</v>
      </c>
      <c r="BU31" s="109">
        <f t="shared" si="9"/>
        <v>27235</v>
      </c>
      <c r="BV31" s="109">
        <f t="shared" si="9"/>
        <v>27235</v>
      </c>
      <c r="BW31" s="109">
        <f t="shared" si="9"/>
        <v>20344</v>
      </c>
      <c r="BX31" s="109">
        <f t="shared" si="9"/>
        <v>16821</v>
      </c>
      <c r="BY31" s="109">
        <f t="shared" si="9"/>
        <v>16821</v>
      </c>
      <c r="BZ31" s="109">
        <f t="shared" si="9"/>
        <v>15646</v>
      </c>
      <c r="CA31" s="109">
        <f t="shared" si="9"/>
        <v>15646</v>
      </c>
      <c r="CB31" s="109">
        <f t="shared" si="9"/>
        <v>15646</v>
      </c>
      <c r="CC31" s="109">
        <f t="shared" si="9"/>
        <v>16821</v>
      </c>
      <c r="CD31" s="109">
        <f t="shared" si="9"/>
        <v>16821</v>
      </c>
      <c r="CE31" s="109">
        <f t="shared" si="9"/>
        <v>16821</v>
      </c>
      <c r="CF31" s="109">
        <f t="shared" si="9"/>
        <v>14002</v>
      </c>
      <c r="CG31" s="109">
        <f t="shared" si="9"/>
        <v>10713</v>
      </c>
      <c r="CH31" s="109">
        <f t="shared" si="9"/>
        <v>10713</v>
      </c>
      <c r="CI31" s="109">
        <f t="shared" si="9"/>
        <v>10713</v>
      </c>
      <c r="CJ31" s="109">
        <f t="shared" si="9"/>
        <v>10713</v>
      </c>
      <c r="CK31" s="109">
        <f t="shared" si="9"/>
        <v>10713</v>
      </c>
      <c r="CL31" s="109">
        <f t="shared" si="9"/>
        <v>10713</v>
      </c>
      <c r="CM31" s="109">
        <f t="shared" si="9"/>
        <v>10713</v>
      </c>
      <c r="CN31" s="109">
        <f t="shared" si="9"/>
        <v>10713</v>
      </c>
      <c r="CO31" s="109">
        <f t="shared" si="9"/>
        <v>10713</v>
      </c>
      <c r="CP31" s="109">
        <f t="shared" si="9"/>
        <v>10165</v>
      </c>
      <c r="CQ31" s="109">
        <f t="shared" si="9"/>
        <v>10165</v>
      </c>
      <c r="CR31" s="109">
        <f t="shared" si="9"/>
        <v>10165</v>
      </c>
      <c r="CS31" s="109">
        <f t="shared" si="9"/>
        <v>9617</v>
      </c>
      <c r="CT31" s="109">
        <f t="shared" si="9"/>
        <v>9617</v>
      </c>
      <c r="CU31" s="109">
        <f t="shared" si="9"/>
        <v>9617</v>
      </c>
      <c r="CV31" s="109">
        <f t="shared" si="9"/>
        <v>9617</v>
      </c>
      <c r="CW31" s="109">
        <f t="shared" si="9"/>
        <v>9617</v>
      </c>
      <c r="CX31" s="109">
        <f t="shared" si="9"/>
        <v>9617</v>
      </c>
      <c r="CY31" s="109">
        <f t="shared" si="9"/>
        <v>9617</v>
      </c>
      <c r="CZ31" s="109">
        <f t="shared" si="9"/>
        <v>9069</v>
      </c>
      <c r="DA31" s="109">
        <f t="shared" si="9"/>
        <v>9069</v>
      </c>
      <c r="DB31" s="109">
        <f t="shared" si="9"/>
        <v>9069</v>
      </c>
      <c r="DC31" s="109">
        <f t="shared" si="9"/>
        <v>8521</v>
      </c>
      <c r="DD31" s="109">
        <f t="shared" si="9"/>
        <v>8521</v>
      </c>
      <c r="DE31" s="109">
        <f t="shared" si="9"/>
        <v>8521</v>
      </c>
      <c r="DF31" s="109">
        <f t="shared" si="9"/>
        <v>8521</v>
      </c>
      <c r="DG31" s="109">
        <f t="shared" si="9"/>
        <v>8521</v>
      </c>
      <c r="DH31" s="109">
        <f t="shared" si="9"/>
        <v>8130</v>
      </c>
      <c r="DI31" s="109">
        <f t="shared" si="9"/>
        <v>8130</v>
      </c>
      <c r="DJ31" s="109">
        <f t="shared" si="9"/>
        <v>8130</v>
      </c>
      <c r="DK31" s="109">
        <f t="shared" si="9"/>
        <v>8130</v>
      </c>
      <c r="DL31" s="109">
        <f t="shared" si="9"/>
        <v>8130</v>
      </c>
      <c r="DM31" s="109">
        <f t="shared" si="9"/>
        <v>8130</v>
      </c>
      <c r="DN31" s="109">
        <f t="shared" si="9"/>
        <v>6564</v>
      </c>
    </row>
    <row r="32" spans="1:118">
      <c r="A32" s="64">
        <v>2</v>
      </c>
      <c r="B32" s="109">
        <f t="shared" ref="B32:BI32" si="10">ROUNDUP(B11*0.87,)+25</f>
        <v>7464</v>
      </c>
      <c r="C32" s="109">
        <f t="shared" si="10"/>
        <v>7464</v>
      </c>
      <c r="D32" s="109">
        <f t="shared" si="10"/>
        <v>7699</v>
      </c>
      <c r="E32" s="109">
        <f t="shared" si="10"/>
        <v>7699</v>
      </c>
      <c r="F32" s="109">
        <f t="shared" si="10"/>
        <v>9343</v>
      </c>
      <c r="G32" s="109">
        <f t="shared" si="10"/>
        <v>9343</v>
      </c>
      <c r="H32" s="109">
        <f t="shared" si="10"/>
        <v>9343</v>
      </c>
      <c r="I32" s="109">
        <f t="shared" si="10"/>
        <v>10361</v>
      </c>
      <c r="J32" s="109">
        <f t="shared" si="10"/>
        <v>10361</v>
      </c>
      <c r="K32" s="109">
        <f t="shared" si="10"/>
        <v>11457</v>
      </c>
      <c r="L32" s="109">
        <f t="shared" si="10"/>
        <v>13493</v>
      </c>
      <c r="M32" s="109">
        <f t="shared" si="10"/>
        <v>11770</v>
      </c>
      <c r="N32" s="109">
        <f t="shared" si="10"/>
        <v>19914</v>
      </c>
      <c r="O32" s="238">
        <f t="shared" si="10"/>
        <v>23672</v>
      </c>
      <c r="P32" s="238">
        <f t="shared" si="10"/>
        <v>29779</v>
      </c>
      <c r="Q32" s="238">
        <f t="shared" si="10"/>
        <v>29779</v>
      </c>
      <c r="R32" s="238">
        <f t="shared" si="10"/>
        <v>28762</v>
      </c>
      <c r="S32" s="238">
        <f t="shared" si="10"/>
        <v>28762</v>
      </c>
      <c r="T32" s="238">
        <f t="shared" si="10"/>
        <v>31737</v>
      </c>
      <c r="U32" s="238">
        <f t="shared" si="10"/>
        <v>31737</v>
      </c>
      <c r="V32" s="238">
        <f t="shared" si="10"/>
        <v>30562</v>
      </c>
      <c r="W32" s="238">
        <f t="shared" si="10"/>
        <v>30562</v>
      </c>
      <c r="X32" s="238">
        <f t="shared" si="10"/>
        <v>27744</v>
      </c>
      <c r="Y32" s="109">
        <f t="shared" si="10"/>
        <v>21793</v>
      </c>
      <c r="Z32" s="109">
        <f t="shared" si="10"/>
        <v>17095</v>
      </c>
      <c r="AA32" s="109">
        <f t="shared" si="10"/>
        <v>16547</v>
      </c>
      <c r="AB32" s="109">
        <f t="shared" si="10"/>
        <v>16547</v>
      </c>
      <c r="AC32" s="109">
        <f t="shared" si="10"/>
        <v>16547</v>
      </c>
      <c r="AD32" s="109">
        <f t="shared" si="10"/>
        <v>15999</v>
      </c>
      <c r="AE32" s="109">
        <f t="shared" si="10"/>
        <v>15999</v>
      </c>
      <c r="AF32" s="109">
        <f t="shared" si="10"/>
        <v>13963</v>
      </c>
      <c r="AG32" s="109">
        <f t="shared" si="10"/>
        <v>13963</v>
      </c>
      <c r="AH32" s="109">
        <f t="shared" si="10"/>
        <v>13963</v>
      </c>
      <c r="AI32" s="109">
        <f t="shared" si="10"/>
        <v>13963</v>
      </c>
      <c r="AJ32" s="109">
        <f t="shared" si="10"/>
        <v>16155</v>
      </c>
      <c r="AK32" s="109">
        <f t="shared" si="10"/>
        <v>16155</v>
      </c>
      <c r="AL32" s="109">
        <f t="shared" si="10"/>
        <v>18269</v>
      </c>
      <c r="AM32" s="109">
        <f t="shared" si="10"/>
        <v>18269</v>
      </c>
      <c r="AN32" s="109">
        <f t="shared" si="10"/>
        <v>20618</v>
      </c>
      <c r="AO32" s="109">
        <f t="shared" si="10"/>
        <v>20618</v>
      </c>
      <c r="AP32" s="109">
        <f t="shared" si="10"/>
        <v>18269</v>
      </c>
      <c r="AQ32" s="109">
        <f t="shared" si="10"/>
        <v>18269</v>
      </c>
      <c r="AR32" s="109">
        <f t="shared" si="10"/>
        <v>19444</v>
      </c>
      <c r="AS32" s="109">
        <f t="shared" si="10"/>
        <v>19444</v>
      </c>
      <c r="AT32" s="109">
        <f t="shared" si="10"/>
        <v>19444</v>
      </c>
      <c r="AU32" s="109">
        <f t="shared" si="10"/>
        <v>19444</v>
      </c>
      <c r="AV32" s="109">
        <f t="shared" si="10"/>
        <v>19444</v>
      </c>
      <c r="AW32" s="109">
        <f t="shared" si="10"/>
        <v>19444</v>
      </c>
      <c r="AX32" s="109">
        <f t="shared" si="10"/>
        <v>20618</v>
      </c>
      <c r="AY32" s="109">
        <f t="shared" si="10"/>
        <v>20618</v>
      </c>
      <c r="AZ32" s="109">
        <f t="shared" si="10"/>
        <v>20618</v>
      </c>
      <c r="BA32" s="109">
        <f t="shared" si="10"/>
        <v>18269</v>
      </c>
      <c r="BB32" s="109">
        <f t="shared" si="10"/>
        <v>18269</v>
      </c>
      <c r="BC32" s="109">
        <f t="shared" si="10"/>
        <v>18269</v>
      </c>
      <c r="BD32" s="109">
        <f t="shared" si="10"/>
        <v>18269</v>
      </c>
      <c r="BE32" s="109">
        <f t="shared" si="10"/>
        <v>18269</v>
      </c>
      <c r="BF32" s="109">
        <f t="shared" si="10"/>
        <v>19444</v>
      </c>
      <c r="BG32" s="109">
        <f t="shared" si="10"/>
        <v>19444</v>
      </c>
      <c r="BH32" s="109">
        <f t="shared" si="10"/>
        <v>19444</v>
      </c>
      <c r="BI32" s="109">
        <f t="shared" si="10"/>
        <v>21793</v>
      </c>
      <c r="BJ32" s="109">
        <f t="shared" ref="BJ32:DN32" si="11">ROUNDUP(BJ11*0.87,)+25</f>
        <v>21793</v>
      </c>
      <c r="BK32" s="109">
        <f t="shared" si="11"/>
        <v>21793</v>
      </c>
      <c r="BL32" s="109">
        <f t="shared" si="11"/>
        <v>21793</v>
      </c>
      <c r="BM32" s="109">
        <f t="shared" si="11"/>
        <v>21793</v>
      </c>
      <c r="BN32" s="109">
        <f t="shared" si="11"/>
        <v>21793</v>
      </c>
      <c r="BO32" s="109">
        <f t="shared" si="11"/>
        <v>23672</v>
      </c>
      <c r="BP32" s="109">
        <f t="shared" si="11"/>
        <v>23672</v>
      </c>
      <c r="BQ32" s="109">
        <f t="shared" si="11"/>
        <v>26726</v>
      </c>
      <c r="BR32" s="109">
        <f t="shared" si="11"/>
        <v>28683</v>
      </c>
      <c r="BS32" s="109">
        <f t="shared" si="11"/>
        <v>28683</v>
      </c>
      <c r="BT32" s="109">
        <f t="shared" si="11"/>
        <v>28683</v>
      </c>
      <c r="BU32" s="109">
        <f t="shared" si="11"/>
        <v>28683</v>
      </c>
      <c r="BV32" s="109">
        <f t="shared" si="11"/>
        <v>28683</v>
      </c>
      <c r="BW32" s="109">
        <f t="shared" si="11"/>
        <v>21793</v>
      </c>
      <c r="BX32" s="109">
        <f t="shared" si="11"/>
        <v>18269</v>
      </c>
      <c r="BY32" s="109">
        <f t="shared" si="11"/>
        <v>18269</v>
      </c>
      <c r="BZ32" s="109">
        <f t="shared" si="11"/>
        <v>17095</v>
      </c>
      <c r="CA32" s="109">
        <f t="shared" si="11"/>
        <v>17095</v>
      </c>
      <c r="CB32" s="109">
        <f t="shared" si="11"/>
        <v>17095</v>
      </c>
      <c r="CC32" s="109">
        <f t="shared" si="11"/>
        <v>18269</v>
      </c>
      <c r="CD32" s="109">
        <f t="shared" si="11"/>
        <v>18269</v>
      </c>
      <c r="CE32" s="109">
        <f t="shared" si="11"/>
        <v>18269</v>
      </c>
      <c r="CF32" s="109">
        <f t="shared" si="11"/>
        <v>15451</v>
      </c>
      <c r="CG32" s="109">
        <f t="shared" si="11"/>
        <v>12162</v>
      </c>
      <c r="CH32" s="109">
        <f t="shared" si="11"/>
        <v>12162</v>
      </c>
      <c r="CI32" s="109">
        <f t="shared" si="11"/>
        <v>12162</v>
      </c>
      <c r="CJ32" s="109">
        <f t="shared" si="11"/>
        <v>12162</v>
      </c>
      <c r="CK32" s="109">
        <f t="shared" si="11"/>
        <v>12162</v>
      </c>
      <c r="CL32" s="109">
        <f t="shared" si="11"/>
        <v>12162</v>
      </c>
      <c r="CM32" s="109">
        <f t="shared" si="11"/>
        <v>12162</v>
      </c>
      <c r="CN32" s="109">
        <f t="shared" si="11"/>
        <v>12162</v>
      </c>
      <c r="CO32" s="109">
        <f t="shared" si="11"/>
        <v>12162</v>
      </c>
      <c r="CP32" s="109">
        <f t="shared" si="11"/>
        <v>11614</v>
      </c>
      <c r="CQ32" s="109">
        <f t="shared" si="11"/>
        <v>11614</v>
      </c>
      <c r="CR32" s="109">
        <f t="shared" si="11"/>
        <v>11614</v>
      </c>
      <c r="CS32" s="109">
        <f t="shared" si="11"/>
        <v>11066</v>
      </c>
      <c r="CT32" s="109">
        <f t="shared" si="11"/>
        <v>11066</v>
      </c>
      <c r="CU32" s="109">
        <f t="shared" si="11"/>
        <v>11066</v>
      </c>
      <c r="CV32" s="109">
        <f t="shared" si="11"/>
        <v>11066</v>
      </c>
      <c r="CW32" s="109">
        <f t="shared" si="11"/>
        <v>11066</v>
      </c>
      <c r="CX32" s="109">
        <f t="shared" si="11"/>
        <v>11066</v>
      </c>
      <c r="CY32" s="109">
        <f t="shared" si="11"/>
        <v>11066</v>
      </c>
      <c r="CZ32" s="109">
        <f t="shared" si="11"/>
        <v>10518</v>
      </c>
      <c r="DA32" s="109">
        <f t="shared" si="11"/>
        <v>10518</v>
      </c>
      <c r="DB32" s="109">
        <f t="shared" si="11"/>
        <v>10518</v>
      </c>
      <c r="DC32" s="109">
        <f t="shared" si="11"/>
        <v>9813</v>
      </c>
      <c r="DD32" s="109">
        <f t="shared" si="11"/>
        <v>9813</v>
      </c>
      <c r="DE32" s="109">
        <f t="shared" si="11"/>
        <v>9813</v>
      </c>
      <c r="DF32" s="109">
        <f t="shared" si="11"/>
        <v>9813</v>
      </c>
      <c r="DG32" s="109">
        <f t="shared" si="11"/>
        <v>9813</v>
      </c>
      <c r="DH32" s="109">
        <f t="shared" si="11"/>
        <v>9421</v>
      </c>
      <c r="DI32" s="109">
        <f t="shared" si="11"/>
        <v>9421</v>
      </c>
      <c r="DJ32" s="109">
        <f t="shared" si="11"/>
        <v>9421</v>
      </c>
      <c r="DK32" s="109">
        <f t="shared" si="11"/>
        <v>9421</v>
      </c>
      <c r="DL32" s="109">
        <f t="shared" si="11"/>
        <v>9421</v>
      </c>
      <c r="DM32" s="109">
        <f t="shared" si="11"/>
        <v>9421</v>
      </c>
      <c r="DN32" s="109">
        <f t="shared" si="11"/>
        <v>7855</v>
      </c>
    </row>
    <row r="33" spans="1:118">
      <c r="A33" s="30" t="s">
        <v>6</v>
      </c>
      <c r="B33" s="109"/>
      <c r="C33" s="109"/>
      <c r="D33" s="109"/>
      <c r="E33" s="109"/>
      <c r="F33" s="109"/>
      <c r="G33" s="109"/>
      <c r="H33" s="109"/>
      <c r="I33" s="109"/>
      <c r="J33" s="109"/>
      <c r="K33" s="109"/>
      <c r="L33" s="109"/>
      <c r="M33" s="109"/>
      <c r="N33" s="109"/>
      <c r="O33" s="238"/>
      <c r="P33" s="238"/>
      <c r="Q33" s="238"/>
      <c r="R33" s="238"/>
      <c r="S33" s="238"/>
      <c r="T33" s="238"/>
      <c r="U33" s="238"/>
      <c r="V33" s="238"/>
      <c r="W33" s="238"/>
      <c r="X33" s="238"/>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09"/>
      <c r="DD33" s="109"/>
      <c r="DE33" s="109"/>
      <c r="DF33" s="109"/>
      <c r="DG33" s="109"/>
      <c r="DH33" s="109"/>
      <c r="DI33" s="109"/>
      <c r="DJ33" s="109"/>
      <c r="DK33" s="109"/>
      <c r="DL33" s="109"/>
      <c r="DM33" s="109"/>
      <c r="DN33" s="109"/>
    </row>
    <row r="34" spans="1:118">
      <c r="A34" s="64">
        <v>1</v>
      </c>
      <c r="B34" s="109">
        <f t="shared" ref="B34:BI34" si="12">ROUNDUP(B13*0.87,)+25</f>
        <v>5898</v>
      </c>
      <c r="C34" s="109">
        <f t="shared" si="12"/>
        <v>5898</v>
      </c>
      <c r="D34" s="109">
        <f t="shared" si="12"/>
        <v>6133</v>
      </c>
      <c r="E34" s="109">
        <f t="shared" si="12"/>
        <v>6133</v>
      </c>
      <c r="F34" s="109">
        <f t="shared" si="12"/>
        <v>7777</v>
      </c>
      <c r="G34" s="109">
        <f t="shared" si="12"/>
        <v>7777</v>
      </c>
      <c r="H34" s="109">
        <f t="shared" si="12"/>
        <v>7777</v>
      </c>
      <c r="I34" s="109">
        <f t="shared" si="12"/>
        <v>8795</v>
      </c>
      <c r="J34" s="109">
        <f t="shared" si="12"/>
        <v>8795</v>
      </c>
      <c r="K34" s="109">
        <f t="shared" si="12"/>
        <v>9891</v>
      </c>
      <c r="L34" s="109">
        <f t="shared" si="12"/>
        <v>11927</v>
      </c>
      <c r="M34" s="109">
        <f t="shared" si="12"/>
        <v>10204</v>
      </c>
      <c r="N34" s="109">
        <f t="shared" si="12"/>
        <v>17956</v>
      </c>
      <c r="O34" s="238">
        <f t="shared" si="12"/>
        <v>21715</v>
      </c>
      <c r="P34" s="238">
        <f t="shared" si="12"/>
        <v>27822</v>
      </c>
      <c r="Q34" s="238">
        <f t="shared" si="12"/>
        <v>27822</v>
      </c>
      <c r="R34" s="238">
        <f t="shared" si="12"/>
        <v>26804</v>
      </c>
      <c r="S34" s="238">
        <f t="shared" si="12"/>
        <v>26804</v>
      </c>
      <c r="T34" s="238">
        <f t="shared" si="12"/>
        <v>29779</v>
      </c>
      <c r="U34" s="238">
        <f t="shared" si="12"/>
        <v>29779</v>
      </c>
      <c r="V34" s="238">
        <f t="shared" si="12"/>
        <v>28605</v>
      </c>
      <c r="W34" s="238">
        <f t="shared" si="12"/>
        <v>28605</v>
      </c>
      <c r="X34" s="238">
        <f t="shared" si="12"/>
        <v>25786</v>
      </c>
      <c r="Y34" s="109">
        <f t="shared" si="12"/>
        <v>19561</v>
      </c>
      <c r="Z34" s="109">
        <f t="shared" si="12"/>
        <v>14863</v>
      </c>
      <c r="AA34" s="109">
        <f t="shared" si="12"/>
        <v>14315</v>
      </c>
      <c r="AB34" s="109">
        <f t="shared" si="12"/>
        <v>14315</v>
      </c>
      <c r="AC34" s="109">
        <f t="shared" si="12"/>
        <v>14315</v>
      </c>
      <c r="AD34" s="109">
        <f t="shared" si="12"/>
        <v>13767</v>
      </c>
      <c r="AE34" s="109">
        <f t="shared" si="12"/>
        <v>13767</v>
      </c>
      <c r="AF34" s="109">
        <f t="shared" si="12"/>
        <v>11731</v>
      </c>
      <c r="AG34" s="109">
        <f t="shared" si="12"/>
        <v>11731</v>
      </c>
      <c r="AH34" s="109">
        <f t="shared" si="12"/>
        <v>11731</v>
      </c>
      <c r="AI34" s="109">
        <f t="shared" si="12"/>
        <v>11731</v>
      </c>
      <c r="AJ34" s="109">
        <f t="shared" si="12"/>
        <v>13924</v>
      </c>
      <c r="AK34" s="109">
        <f t="shared" si="12"/>
        <v>13924</v>
      </c>
      <c r="AL34" s="109">
        <f t="shared" si="12"/>
        <v>16038</v>
      </c>
      <c r="AM34" s="109">
        <f t="shared" si="12"/>
        <v>16038</v>
      </c>
      <c r="AN34" s="109">
        <f t="shared" si="12"/>
        <v>18387</v>
      </c>
      <c r="AO34" s="109">
        <f t="shared" si="12"/>
        <v>18387</v>
      </c>
      <c r="AP34" s="109">
        <f t="shared" si="12"/>
        <v>16038</v>
      </c>
      <c r="AQ34" s="109">
        <f t="shared" si="12"/>
        <v>16038</v>
      </c>
      <c r="AR34" s="109">
        <f t="shared" si="12"/>
        <v>17212</v>
      </c>
      <c r="AS34" s="109">
        <f t="shared" si="12"/>
        <v>17212</v>
      </c>
      <c r="AT34" s="109">
        <f t="shared" si="12"/>
        <v>17212</v>
      </c>
      <c r="AU34" s="109">
        <f t="shared" si="12"/>
        <v>17212</v>
      </c>
      <c r="AV34" s="109">
        <f t="shared" si="12"/>
        <v>17212</v>
      </c>
      <c r="AW34" s="109">
        <f t="shared" si="12"/>
        <v>17212</v>
      </c>
      <c r="AX34" s="109">
        <f t="shared" si="12"/>
        <v>18387</v>
      </c>
      <c r="AY34" s="109">
        <f t="shared" si="12"/>
        <v>18387</v>
      </c>
      <c r="AZ34" s="109">
        <f t="shared" si="12"/>
        <v>18387</v>
      </c>
      <c r="BA34" s="109">
        <f t="shared" si="12"/>
        <v>16038</v>
      </c>
      <c r="BB34" s="109">
        <f t="shared" si="12"/>
        <v>16038</v>
      </c>
      <c r="BC34" s="109">
        <f t="shared" si="12"/>
        <v>16038</v>
      </c>
      <c r="BD34" s="109">
        <f t="shared" si="12"/>
        <v>16038</v>
      </c>
      <c r="BE34" s="109">
        <f t="shared" si="12"/>
        <v>16038</v>
      </c>
      <c r="BF34" s="109">
        <f t="shared" si="12"/>
        <v>17212</v>
      </c>
      <c r="BG34" s="109">
        <f t="shared" si="12"/>
        <v>17212</v>
      </c>
      <c r="BH34" s="109">
        <f t="shared" si="12"/>
        <v>17212</v>
      </c>
      <c r="BI34" s="109">
        <f t="shared" si="12"/>
        <v>19561</v>
      </c>
      <c r="BJ34" s="109">
        <f t="shared" ref="BJ34:DN34" si="13">ROUNDUP(BJ13*0.87,)+25</f>
        <v>19561</v>
      </c>
      <c r="BK34" s="109">
        <f t="shared" si="13"/>
        <v>19561</v>
      </c>
      <c r="BL34" s="109">
        <f t="shared" si="13"/>
        <v>19561</v>
      </c>
      <c r="BM34" s="109">
        <f t="shared" si="13"/>
        <v>19561</v>
      </c>
      <c r="BN34" s="109">
        <f t="shared" si="13"/>
        <v>19561</v>
      </c>
      <c r="BO34" s="109">
        <f t="shared" si="13"/>
        <v>21441</v>
      </c>
      <c r="BP34" s="109">
        <f t="shared" si="13"/>
        <v>21441</v>
      </c>
      <c r="BQ34" s="109">
        <f t="shared" si="13"/>
        <v>24494</v>
      </c>
      <c r="BR34" s="109">
        <f t="shared" si="13"/>
        <v>26452</v>
      </c>
      <c r="BS34" s="109">
        <f t="shared" si="13"/>
        <v>26452</v>
      </c>
      <c r="BT34" s="109">
        <f t="shared" si="13"/>
        <v>26452</v>
      </c>
      <c r="BU34" s="109">
        <f t="shared" si="13"/>
        <v>26452</v>
      </c>
      <c r="BV34" s="109">
        <f t="shared" si="13"/>
        <v>26452</v>
      </c>
      <c r="BW34" s="109">
        <f t="shared" si="13"/>
        <v>19561</v>
      </c>
      <c r="BX34" s="109">
        <f t="shared" si="13"/>
        <v>16038</v>
      </c>
      <c r="BY34" s="109">
        <f t="shared" si="13"/>
        <v>16038</v>
      </c>
      <c r="BZ34" s="109">
        <f t="shared" si="13"/>
        <v>14863</v>
      </c>
      <c r="CA34" s="109">
        <f t="shared" si="13"/>
        <v>14863</v>
      </c>
      <c r="CB34" s="109">
        <f t="shared" si="13"/>
        <v>14863</v>
      </c>
      <c r="CC34" s="109">
        <f t="shared" si="13"/>
        <v>16038</v>
      </c>
      <c r="CD34" s="109">
        <f t="shared" si="13"/>
        <v>16038</v>
      </c>
      <c r="CE34" s="109">
        <f t="shared" si="13"/>
        <v>16038</v>
      </c>
      <c r="CF34" s="109">
        <f t="shared" si="13"/>
        <v>13219</v>
      </c>
      <c r="CG34" s="109">
        <f t="shared" si="13"/>
        <v>10322</v>
      </c>
      <c r="CH34" s="109">
        <f t="shared" si="13"/>
        <v>10322</v>
      </c>
      <c r="CI34" s="109">
        <f t="shared" si="13"/>
        <v>10322</v>
      </c>
      <c r="CJ34" s="109">
        <f t="shared" si="13"/>
        <v>10322</v>
      </c>
      <c r="CK34" s="109">
        <f t="shared" si="13"/>
        <v>10322</v>
      </c>
      <c r="CL34" s="109">
        <f t="shared" si="13"/>
        <v>10322</v>
      </c>
      <c r="CM34" s="109">
        <f t="shared" si="13"/>
        <v>10322</v>
      </c>
      <c r="CN34" s="109">
        <f t="shared" si="13"/>
        <v>10322</v>
      </c>
      <c r="CO34" s="109">
        <f t="shared" si="13"/>
        <v>10322</v>
      </c>
      <c r="CP34" s="109">
        <f t="shared" si="13"/>
        <v>9774</v>
      </c>
      <c r="CQ34" s="109">
        <f t="shared" si="13"/>
        <v>9774</v>
      </c>
      <c r="CR34" s="109">
        <f t="shared" si="13"/>
        <v>9774</v>
      </c>
      <c r="CS34" s="109">
        <f t="shared" si="13"/>
        <v>9226</v>
      </c>
      <c r="CT34" s="109">
        <f t="shared" si="13"/>
        <v>9226</v>
      </c>
      <c r="CU34" s="109">
        <f t="shared" si="13"/>
        <v>9226</v>
      </c>
      <c r="CV34" s="109">
        <f t="shared" si="13"/>
        <v>9226</v>
      </c>
      <c r="CW34" s="109">
        <f t="shared" si="13"/>
        <v>9226</v>
      </c>
      <c r="CX34" s="109">
        <f t="shared" si="13"/>
        <v>9226</v>
      </c>
      <c r="CY34" s="109">
        <f t="shared" si="13"/>
        <v>9226</v>
      </c>
      <c r="CZ34" s="109">
        <f t="shared" si="13"/>
        <v>8678</v>
      </c>
      <c r="DA34" s="109">
        <f t="shared" si="13"/>
        <v>8678</v>
      </c>
      <c r="DB34" s="109">
        <f t="shared" si="13"/>
        <v>8678</v>
      </c>
      <c r="DC34" s="109">
        <f t="shared" si="13"/>
        <v>8130</v>
      </c>
      <c r="DD34" s="109">
        <f t="shared" si="13"/>
        <v>8130</v>
      </c>
      <c r="DE34" s="109">
        <f t="shared" si="13"/>
        <v>8130</v>
      </c>
      <c r="DF34" s="109">
        <f t="shared" si="13"/>
        <v>8130</v>
      </c>
      <c r="DG34" s="109">
        <f t="shared" si="13"/>
        <v>8130</v>
      </c>
      <c r="DH34" s="109">
        <f t="shared" si="13"/>
        <v>7738</v>
      </c>
      <c r="DI34" s="109">
        <f t="shared" si="13"/>
        <v>7738</v>
      </c>
      <c r="DJ34" s="109">
        <f t="shared" si="13"/>
        <v>7738</v>
      </c>
      <c r="DK34" s="109">
        <f t="shared" si="13"/>
        <v>7738</v>
      </c>
      <c r="DL34" s="109">
        <f t="shared" si="13"/>
        <v>7738</v>
      </c>
      <c r="DM34" s="109">
        <f t="shared" si="13"/>
        <v>7738</v>
      </c>
      <c r="DN34" s="109">
        <f t="shared" si="13"/>
        <v>6172</v>
      </c>
    </row>
    <row r="35" spans="1:118">
      <c r="A35" s="64">
        <v>2</v>
      </c>
      <c r="B35" s="109">
        <f t="shared" ref="B35:BI35" si="14">ROUNDUP(B14*0.87,)+25</f>
        <v>7072</v>
      </c>
      <c r="C35" s="109">
        <f t="shared" si="14"/>
        <v>7072</v>
      </c>
      <c r="D35" s="109">
        <f t="shared" si="14"/>
        <v>7307</v>
      </c>
      <c r="E35" s="109">
        <f t="shared" si="14"/>
        <v>7307</v>
      </c>
      <c r="F35" s="109">
        <f t="shared" si="14"/>
        <v>8952</v>
      </c>
      <c r="G35" s="109">
        <f t="shared" si="14"/>
        <v>8952</v>
      </c>
      <c r="H35" s="109">
        <f t="shared" si="14"/>
        <v>8952</v>
      </c>
      <c r="I35" s="109">
        <f t="shared" si="14"/>
        <v>9970</v>
      </c>
      <c r="J35" s="109">
        <f t="shared" si="14"/>
        <v>9970</v>
      </c>
      <c r="K35" s="109">
        <f t="shared" si="14"/>
        <v>11066</v>
      </c>
      <c r="L35" s="109">
        <f t="shared" si="14"/>
        <v>13102</v>
      </c>
      <c r="M35" s="109">
        <f t="shared" si="14"/>
        <v>11379</v>
      </c>
      <c r="N35" s="109">
        <f t="shared" si="14"/>
        <v>19522</v>
      </c>
      <c r="O35" s="238">
        <f t="shared" si="14"/>
        <v>23281</v>
      </c>
      <c r="P35" s="238">
        <f t="shared" si="14"/>
        <v>29388</v>
      </c>
      <c r="Q35" s="238">
        <f t="shared" si="14"/>
        <v>29388</v>
      </c>
      <c r="R35" s="238">
        <f t="shared" si="14"/>
        <v>28370</v>
      </c>
      <c r="S35" s="238">
        <f t="shared" si="14"/>
        <v>28370</v>
      </c>
      <c r="T35" s="238">
        <f t="shared" si="14"/>
        <v>31345</v>
      </c>
      <c r="U35" s="238">
        <f t="shared" si="14"/>
        <v>31345</v>
      </c>
      <c r="V35" s="238">
        <f t="shared" si="14"/>
        <v>30171</v>
      </c>
      <c r="W35" s="238">
        <f t="shared" si="14"/>
        <v>30171</v>
      </c>
      <c r="X35" s="238">
        <f t="shared" si="14"/>
        <v>27352</v>
      </c>
      <c r="Y35" s="109">
        <f t="shared" si="14"/>
        <v>21010</v>
      </c>
      <c r="Z35" s="109">
        <f t="shared" si="14"/>
        <v>16312</v>
      </c>
      <c r="AA35" s="109">
        <f t="shared" si="14"/>
        <v>15764</v>
      </c>
      <c r="AB35" s="109">
        <f t="shared" si="14"/>
        <v>15764</v>
      </c>
      <c r="AC35" s="109">
        <f t="shared" si="14"/>
        <v>15764</v>
      </c>
      <c r="AD35" s="109">
        <f t="shared" si="14"/>
        <v>15216</v>
      </c>
      <c r="AE35" s="109">
        <f t="shared" si="14"/>
        <v>15216</v>
      </c>
      <c r="AF35" s="109">
        <f t="shared" si="14"/>
        <v>13180</v>
      </c>
      <c r="AG35" s="109">
        <f t="shared" si="14"/>
        <v>13180</v>
      </c>
      <c r="AH35" s="109">
        <f t="shared" si="14"/>
        <v>13180</v>
      </c>
      <c r="AI35" s="109">
        <f t="shared" si="14"/>
        <v>13180</v>
      </c>
      <c r="AJ35" s="109">
        <f t="shared" si="14"/>
        <v>15372</v>
      </c>
      <c r="AK35" s="109">
        <f t="shared" si="14"/>
        <v>15372</v>
      </c>
      <c r="AL35" s="109">
        <f t="shared" si="14"/>
        <v>17486</v>
      </c>
      <c r="AM35" s="109">
        <f t="shared" si="14"/>
        <v>17486</v>
      </c>
      <c r="AN35" s="109">
        <f t="shared" si="14"/>
        <v>19835</v>
      </c>
      <c r="AO35" s="109">
        <f t="shared" si="14"/>
        <v>19835</v>
      </c>
      <c r="AP35" s="109">
        <f t="shared" si="14"/>
        <v>17486</v>
      </c>
      <c r="AQ35" s="109">
        <f t="shared" si="14"/>
        <v>17486</v>
      </c>
      <c r="AR35" s="109">
        <f t="shared" si="14"/>
        <v>18661</v>
      </c>
      <c r="AS35" s="109">
        <f t="shared" si="14"/>
        <v>18661</v>
      </c>
      <c r="AT35" s="109">
        <f t="shared" si="14"/>
        <v>18661</v>
      </c>
      <c r="AU35" s="109">
        <f t="shared" si="14"/>
        <v>18661</v>
      </c>
      <c r="AV35" s="109">
        <f t="shared" si="14"/>
        <v>18661</v>
      </c>
      <c r="AW35" s="109">
        <f t="shared" si="14"/>
        <v>18661</v>
      </c>
      <c r="AX35" s="109">
        <f t="shared" si="14"/>
        <v>19835</v>
      </c>
      <c r="AY35" s="109">
        <f t="shared" si="14"/>
        <v>19835</v>
      </c>
      <c r="AZ35" s="109">
        <f t="shared" si="14"/>
        <v>19835</v>
      </c>
      <c r="BA35" s="109">
        <f t="shared" si="14"/>
        <v>17486</v>
      </c>
      <c r="BB35" s="109">
        <f t="shared" si="14"/>
        <v>17486</v>
      </c>
      <c r="BC35" s="109">
        <f t="shared" si="14"/>
        <v>17486</v>
      </c>
      <c r="BD35" s="109">
        <f t="shared" si="14"/>
        <v>17486</v>
      </c>
      <c r="BE35" s="109">
        <f t="shared" si="14"/>
        <v>17486</v>
      </c>
      <c r="BF35" s="109">
        <f t="shared" si="14"/>
        <v>18661</v>
      </c>
      <c r="BG35" s="109">
        <f t="shared" si="14"/>
        <v>18661</v>
      </c>
      <c r="BH35" s="109">
        <f t="shared" si="14"/>
        <v>18661</v>
      </c>
      <c r="BI35" s="109">
        <f t="shared" si="14"/>
        <v>21010</v>
      </c>
      <c r="BJ35" s="109">
        <f t="shared" ref="BJ35:DN35" si="15">ROUNDUP(BJ14*0.87,)+25</f>
        <v>21010</v>
      </c>
      <c r="BK35" s="109">
        <f t="shared" si="15"/>
        <v>21010</v>
      </c>
      <c r="BL35" s="109">
        <f t="shared" si="15"/>
        <v>21010</v>
      </c>
      <c r="BM35" s="109">
        <f t="shared" si="15"/>
        <v>21010</v>
      </c>
      <c r="BN35" s="109">
        <f t="shared" si="15"/>
        <v>21010</v>
      </c>
      <c r="BO35" s="109">
        <f t="shared" si="15"/>
        <v>22889</v>
      </c>
      <c r="BP35" s="109">
        <f t="shared" si="15"/>
        <v>22889</v>
      </c>
      <c r="BQ35" s="109">
        <f t="shared" si="15"/>
        <v>25943</v>
      </c>
      <c r="BR35" s="109">
        <f t="shared" si="15"/>
        <v>27900</v>
      </c>
      <c r="BS35" s="109">
        <f t="shared" si="15"/>
        <v>27900</v>
      </c>
      <c r="BT35" s="109">
        <f t="shared" si="15"/>
        <v>27900</v>
      </c>
      <c r="BU35" s="109">
        <f t="shared" si="15"/>
        <v>27900</v>
      </c>
      <c r="BV35" s="109">
        <f t="shared" si="15"/>
        <v>27900</v>
      </c>
      <c r="BW35" s="109">
        <f t="shared" si="15"/>
        <v>21010</v>
      </c>
      <c r="BX35" s="109">
        <f t="shared" si="15"/>
        <v>17486</v>
      </c>
      <c r="BY35" s="109">
        <f t="shared" si="15"/>
        <v>17486</v>
      </c>
      <c r="BZ35" s="109">
        <f t="shared" si="15"/>
        <v>16312</v>
      </c>
      <c r="CA35" s="109">
        <f t="shared" si="15"/>
        <v>16312</v>
      </c>
      <c r="CB35" s="109">
        <f t="shared" si="15"/>
        <v>16312</v>
      </c>
      <c r="CC35" s="109">
        <f t="shared" si="15"/>
        <v>17486</v>
      </c>
      <c r="CD35" s="109">
        <f t="shared" si="15"/>
        <v>17486</v>
      </c>
      <c r="CE35" s="109">
        <f t="shared" si="15"/>
        <v>17486</v>
      </c>
      <c r="CF35" s="109">
        <f t="shared" si="15"/>
        <v>14668</v>
      </c>
      <c r="CG35" s="109">
        <f t="shared" si="15"/>
        <v>11770</v>
      </c>
      <c r="CH35" s="109">
        <f t="shared" si="15"/>
        <v>11770</v>
      </c>
      <c r="CI35" s="109">
        <f t="shared" si="15"/>
        <v>11770</v>
      </c>
      <c r="CJ35" s="109">
        <f t="shared" si="15"/>
        <v>11770</v>
      </c>
      <c r="CK35" s="109">
        <f t="shared" si="15"/>
        <v>11770</v>
      </c>
      <c r="CL35" s="109">
        <f t="shared" si="15"/>
        <v>11770</v>
      </c>
      <c r="CM35" s="109">
        <f t="shared" si="15"/>
        <v>11770</v>
      </c>
      <c r="CN35" s="109">
        <f t="shared" si="15"/>
        <v>11770</v>
      </c>
      <c r="CO35" s="109">
        <f t="shared" si="15"/>
        <v>11770</v>
      </c>
      <c r="CP35" s="109">
        <f t="shared" si="15"/>
        <v>11222</v>
      </c>
      <c r="CQ35" s="109">
        <f t="shared" si="15"/>
        <v>11222</v>
      </c>
      <c r="CR35" s="109">
        <f t="shared" si="15"/>
        <v>11222</v>
      </c>
      <c r="CS35" s="109">
        <f t="shared" si="15"/>
        <v>10674</v>
      </c>
      <c r="CT35" s="109">
        <f t="shared" si="15"/>
        <v>10674</v>
      </c>
      <c r="CU35" s="109">
        <f t="shared" si="15"/>
        <v>10674</v>
      </c>
      <c r="CV35" s="109">
        <f t="shared" si="15"/>
        <v>10674</v>
      </c>
      <c r="CW35" s="109">
        <f t="shared" si="15"/>
        <v>10674</v>
      </c>
      <c r="CX35" s="109">
        <f t="shared" si="15"/>
        <v>10674</v>
      </c>
      <c r="CY35" s="109">
        <f t="shared" si="15"/>
        <v>10674</v>
      </c>
      <c r="CZ35" s="109">
        <f t="shared" si="15"/>
        <v>10126</v>
      </c>
      <c r="DA35" s="109">
        <f t="shared" si="15"/>
        <v>10126</v>
      </c>
      <c r="DB35" s="109">
        <f t="shared" si="15"/>
        <v>10126</v>
      </c>
      <c r="DC35" s="109">
        <f t="shared" si="15"/>
        <v>9421</v>
      </c>
      <c r="DD35" s="109">
        <f t="shared" si="15"/>
        <v>9421</v>
      </c>
      <c r="DE35" s="109">
        <f t="shared" si="15"/>
        <v>9421</v>
      </c>
      <c r="DF35" s="109">
        <f t="shared" si="15"/>
        <v>9421</v>
      </c>
      <c r="DG35" s="109">
        <f t="shared" si="15"/>
        <v>9421</v>
      </c>
      <c r="DH35" s="109">
        <f t="shared" si="15"/>
        <v>9030</v>
      </c>
      <c r="DI35" s="109">
        <f t="shared" si="15"/>
        <v>9030</v>
      </c>
      <c r="DJ35" s="109">
        <f t="shared" si="15"/>
        <v>9030</v>
      </c>
      <c r="DK35" s="109">
        <f t="shared" si="15"/>
        <v>9030</v>
      </c>
      <c r="DL35" s="109">
        <f t="shared" si="15"/>
        <v>9030</v>
      </c>
      <c r="DM35" s="109">
        <f t="shared" si="15"/>
        <v>9030</v>
      </c>
      <c r="DN35" s="109">
        <f t="shared" si="15"/>
        <v>7464</v>
      </c>
    </row>
    <row r="36" spans="1:118">
      <c r="A36" s="64" t="s">
        <v>7</v>
      </c>
      <c r="B36" s="109"/>
      <c r="C36" s="109"/>
      <c r="D36" s="109"/>
      <c r="E36" s="109"/>
      <c r="F36" s="109"/>
      <c r="G36" s="109"/>
      <c r="H36" s="109"/>
      <c r="I36" s="109"/>
      <c r="J36" s="109"/>
      <c r="K36" s="109"/>
      <c r="L36" s="109"/>
      <c r="M36" s="109"/>
      <c r="N36" s="109"/>
      <c r="O36" s="238"/>
      <c r="P36" s="238"/>
      <c r="Q36" s="238"/>
      <c r="R36" s="238"/>
      <c r="S36" s="238"/>
      <c r="T36" s="238"/>
      <c r="U36" s="238"/>
      <c r="V36" s="238"/>
      <c r="W36" s="238"/>
      <c r="X36" s="238"/>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row>
    <row r="37" spans="1:118">
      <c r="A37" s="64">
        <v>1</v>
      </c>
      <c r="B37" s="109">
        <f t="shared" ref="B37:BI37" si="16">ROUNDUP(B16*0.87,)+25</f>
        <v>9030</v>
      </c>
      <c r="C37" s="109">
        <f t="shared" si="16"/>
        <v>9030</v>
      </c>
      <c r="D37" s="109">
        <f t="shared" si="16"/>
        <v>9265</v>
      </c>
      <c r="E37" s="109">
        <f t="shared" si="16"/>
        <v>9265</v>
      </c>
      <c r="F37" s="109">
        <f t="shared" si="16"/>
        <v>10909</v>
      </c>
      <c r="G37" s="109">
        <f t="shared" si="16"/>
        <v>10909</v>
      </c>
      <c r="H37" s="109">
        <f t="shared" si="16"/>
        <v>10909</v>
      </c>
      <c r="I37" s="109">
        <f t="shared" si="16"/>
        <v>11927</v>
      </c>
      <c r="J37" s="109">
        <f t="shared" si="16"/>
        <v>11927</v>
      </c>
      <c r="K37" s="109">
        <f t="shared" si="16"/>
        <v>13023</v>
      </c>
      <c r="L37" s="109">
        <f t="shared" si="16"/>
        <v>15059</v>
      </c>
      <c r="M37" s="109">
        <f t="shared" si="16"/>
        <v>13336</v>
      </c>
      <c r="N37" s="109">
        <f t="shared" si="16"/>
        <v>23437</v>
      </c>
      <c r="O37" s="238">
        <f t="shared" si="16"/>
        <v>27196</v>
      </c>
      <c r="P37" s="238">
        <f t="shared" si="16"/>
        <v>33303</v>
      </c>
      <c r="Q37" s="238">
        <f t="shared" si="16"/>
        <v>33303</v>
      </c>
      <c r="R37" s="238">
        <f t="shared" si="16"/>
        <v>32285</v>
      </c>
      <c r="S37" s="238">
        <f t="shared" si="16"/>
        <v>32285</v>
      </c>
      <c r="T37" s="238">
        <f t="shared" si="16"/>
        <v>35260</v>
      </c>
      <c r="U37" s="238">
        <f t="shared" si="16"/>
        <v>35260</v>
      </c>
      <c r="V37" s="238">
        <f t="shared" si="16"/>
        <v>34086</v>
      </c>
      <c r="W37" s="238">
        <f t="shared" si="16"/>
        <v>34086</v>
      </c>
      <c r="X37" s="238">
        <f t="shared" si="16"/>
        <v>31267</v>
      </c>
      <c r="Y37" s="109">
        <f t="shared" si="16"/>
        <v>25042</v>
      </c>
      <c r="Z37" s="109">
        <f t="shared" si="16"/>
        <v>20344</v>
      </c>
      <c r="AA37" s="109">
        <f t="shared" si="16"/>
        <v>19796</v>
      </c>
      <c r="AB37" s="109">
        <f t="shared" si="16"/>
        <v>19796</v>
      </c>
      <c r="AC37" s="109">
        <f t="shared" si="16"/>
        <v>19796</v>
      </c>
      <c r="AD37" s="109">
        <f t="shared" si="16"/>
        <v>19248</v>
      </c>
      <c r="AE37" s="109">
        <f t="shared" si="16"/>
        <v>19248</v>
      </c>
      <c r="AF37" s="109">
        <f t="shared" si="16"/>
        <v>17212</v>
      </c>
      <c r="AG37" s="109">
        <f t="shared" si="16"/>
        <v>17212</v>
      </c>
      <c r="AH37" s="109">
        <f t="shared" si="16"/>
        <v>17212</v>
      </c>
      <c r="AI37" s="109">
        <f t="shared" si="16"/>
        <v>17212</v>
      </c>
      <c r="AJ37" s="109">
        <f t="shared" si="16"/>
        <v>19405</v>
      </c>
      <c r="AK37" s="109">
        <f t="shared" si="16"/>
        <v>19405</v>
      </c>
      <c r="AL37" s="109">
        <f t="shared" si="16"/>
        <v>21519</v>
      </c>
      <c r="AM37" s="109">
        <f t="shared" si="16"/>
        <v>21519</v>
      </c>
      <c r="AN37" s="109">
        <f t="shared" si="16"/>
        <v>23868</v>
      </c>
      <c r="AO37" s="109">
        <f t="shared" si="16"/>
        <v>23868</v>
      </c>
      <c r="AP37" s="109">
        <f t="shared" si="16"/>
        <v>21519</v>
      </c>
      <c r="AQ37" s="109">
        <f t="shared" si="16"/>
        <v>21519</v>
      </c>
      <c r="AR37" s="109">
        <f t="shared" si="16"/>
        <v>22693</v>
      </c>
      <c r="AS37" s="109">
        <f t="shared" si="16"/>
        <v>22693</v>
      </c>
      <c r="AT37" s="109">
        <f t="shared" si="16"/>
        <v>22693</v>
      </c>
      <c r="AU37" s="109">
        <f t="shared" si="16"/>
        <v>22693</v>
      </c>
      <c r="AV37" s="109">
        <f t="shared" si="16"/>
        <v>22693</v>
      </c>
      <c r="AW37" s="109">
        <f t="shared" si="16"/>
        <v>22693</v>
      </c>
      <c r="AX37" s="109">
        <f t="shared" si="16"/>
        <v>23868</v>
      </c>
      <c r="AY37" s="109">
        <f t="shared" si="16"/>
        <v>23868</v>
      </c>
      <c r="AZ37" s="109">
        <f t="shared" si="16"/>
        <v>23868</v>
      </c>
      <c r="BA37" s="109">
        <f t="shared" si="16"/>
        <v>21519</v>
      </c>
      <c r="BB37" s="109">
        <f t="shared" si="16"/>
        <v>21519</v>
      </c>
      <c r="BC37" s="109">
        <f t="shared" si="16"/>
        <v>21519</v>
      </c>
      <c r="BD37" s="109">
        <f t="shared" si="16"/>
        <v>21519</v>
      </c>
      <c r="BE37" s="109">
        <f t="shared" si="16"/>
        <v>21519</v>
      </c>
      <c r="BF37" s="109">
        <f t="shared" si="16"/>
        <v>22693</v>
      </c>
      <c r="BG37" s="109">
        <f t="shared" si="16"/>
        <v>22693</v>
      </c>
      <c r="BH37" s="109">
        <f t="shared" si="16"/>
        <v>22693</v>
      </c>
      <c r="BI37" s="109">
        <f t="shared" si="16"/>
        <v>25042</v>
      </c>
      <c r="BJ37" s="109">
        <f t="shared" ref="BJ37:DN37" si="17">ROUNDUP(BJ16*0.87,)+25</f>
        <v>25042</v>
      </c>
      <c r="BK37" s="109">
        <f t="shared" si="17"/>
        <v>25042</v>
      </c>
      <c r="BL37" s="109">
        <f t="shared" si="17"/>
        <v>25042</v>
      </c>
      <c r="BM37" s="109">
        <f t="shared" si="17"/>
        <v>25042</v>
      </c>
      <c r="BN37" s="109">
        <f t="shared" si="17"/>
        <v>25042</v>
      </c>
      <c r="BO37" s="109">
        <f t="shared" si="17"/>
        <v>26922</v>
      </c>
      <c r="BP37" s="109">
        <f t="shared" si="17"/>
        <v>26922</v>
      </c>
      <c r="BQ37" s="109">
        <f t="shared" si="17"/>
        <v>29975</v>
      </c>
      <c r="BR37" s="109">
        <f t="shared" si="17"/>
        <v>31933</v>
      </c>
      <c r="BS37" s="109">
        <f t="shared" si="17"/>
        <v>31933</v>
      </c>
      <c r="BT37" s="109">
        <f t="shared" si="17"/>
        <v>31933</v>
      </c>
      <c r="BU37" s="109">
        <f t="shared" si="17"/>
        <v>31933</v>
      </c>
      <c r="BV37" s="109">
        <f t="shared" si="17"/>
        <v>31933</v>
      </c>
      <c r="BW37" s="109">
        <f t="shared" si="17"/>
        <v>25042</v>
      </c>
      <c r="BX37" s="109">
        <f t="shared" si="17"/>
        <v>21519</v>
      </c>
      <c r="BY37" s="109">
        <f t="shared" si="17"/>
        <v>21519</v>
      </c>
      <c r="BZ37" s="109">
        <f t="shared" si="17"/>
        <v>20344</v>
      </c>
      <c r="CA37" s="109">
        <f t="shared" si="17"/>
        <v>20344</v>
      </c>
      <c r="CB37" s="109">
        <f t="shared" si="17"/>
        <v>20344</v>
      </c>
      <c r="CC37" s="109">
        <f t="shared" si="17"/>
        <v>21519</v>
      </c>
      <c r="CD37" s="109">
        <f t="shared" si="17"/>
        <v>21519</v>
      </c>
      <c r="CE37" s="109">
        <f t="shared" si="17"/>
        <v>21519</v>
      </c>
      <c r="CF37" s="109">
        <f t="shared" si="17"/>
        <v>18700</v>
      </c>
      <c r="CG37" s="109">
        <f t="shared" si="17"/>
        <v>14628</v>
      </c>
      <c r="CH37" s="109">
        <f t="shared" si="17"/>
        <v>14628</v>
      </c>
      <c r="CI37" s="109">
        <f t="shared" si="17"/>
        <v>14628</v>
      </c>
      <c r="CJ37" s="109">
        <f t="shared" si="17"/>
        <v>14628</v>
      </c>
      <c r="CK37" s="109">
        <f t="shared" si="17"/>
        <v>14628</v>
      </c>
      <c r="CL37" s="109">
        <f t="shared" si="17"/>
        <v>14628</v>
      </c>
      <c r="CM37" s="109">
        <f t="shared" si="17"/>
        <v>14628</v>
      </c>
      <c r="CN37" s="109">
        <f t="shared" si="17"/>
        <v>14628</v>
      </c>
      <c r="CO37" s="109">
        <f t="shared" si="17"/>
        <v>14628</v>
      </c>
      <c r="CP37" s="109">
        <f t="shared" si="17"/>
        <v>14080</v>
      </c>
      <c r="CQ37" s="109">
        <f t="shared" si="17"/>
        <v>14080</v>
      </c>
      <c r="CR37" s="109">
        <f t="shared" si="17"/>
        <v>14080</v>
      </c>
      <c r="CS37" s="109">
        <f t="shared" si="17"/>
        <v>13532</v>
      </c>
      <c r="CT37" s="109">
        <f t="shared" si="17"/>
        <v>13532</v>
      </c>
      <c r="CU37" s="109">
        <f t="shared" si="17"/>
        <v>13532</v>
      </c>
      <c r="CV37" s="109">
        <f t="shared" si="17"/>
        <v>13532</v>
      </c>
      <c r="CW37" s="109">
        <f t="shared" si="17"/>
        <v>13532</v>
      </c>
      <c r="CX37" s="109">
        <f t="shared" si="17"/>
        <v>13532</v>
      </c>
      <c r="CY37" s="109">
        <f t="shared" si="17"/>
        <v>13532</v>
      </c>
      <c r="CZ37" s="109">
        <f t="shared" si="17"/>
        <v>12984</v>
      </c>
      <c r="DA37" s="109">
        <f t="shared" si="17"/>
        <v>12984</v>
      </c>
      <c r="DB37" s="109">
        <f t="shared" si="17"/>
        <v>12984</v>
      </c>
      <c r="DC37" s="109">
        <f t="shared" si="17"/>
        <v>11653</v>
      </c>
      <c r="DD37" s="109">
        <f t="shared" si="17"/>
        <v>11653</v>
      </c>
      <c r="DE37" s="109">
        <f t="shared" si="17"/>
        <v>11653</v>
      </c>
      <c r="DF37" s="109">
        <f t="shared" si="17"/>
        <v>11653</v>
      </c>
      <c r="DG37" s="109">
        <f t="shared" si="17"/>
        <v>11653</v>
      </c>
      <c r="DH37" s="109">
        <f t="shared" si="17"/>
        <v>11262</v>
      </c>
      <c r="DI37" s="109">
        <f t="shared" si="17"/>
        <v>11262</v>
      </c>
      <c r="DJ37" s="109">
        <f t="shared" si="17"/>
        <v>11262</v>
      </c>
      <c r="DK37" s="109">
        <f t="shared" si="17"/>
        <v>11262</v>
      </c>
      <c r="DL37" s="109">
        <f t="shared" si="17"/>
        <v>11262</v>
      </c>
      <c r="DM37" s="109">
        <f t="shared" si="17"/>
        <v>11262</v>
      </c>
      <c r="DN37" s="109">
        <f t="shared" si="17"/>
        <v>9696</v>
      </c>
    </row>
    <row r="38" spans="1:118">
      <c r="A38" s="64">
        <v>2</v>
      </c>
      <c r="B38" s="109">
        <f t="shared" ref="B38:BI38" si="18">ROUNDUP(B17*0.87,)+25</f>
        <v>10204</v>
      </c>
      <c r="C38" s="109">
        <f t="shared" si="18"/>
        <v>10204</v>
      </c>
      <c r="D38" s="109">
        <f t="shared" si="18"/>
        <v>10439</v>
      </c>
      <c r="E38" s="109">
        <f t="shared" si="18"/>
        <v>10439</v>
      </c>
      <c r="F38" s="109">
        <f t="shared" si="18"/>
        <v>12084</v>
      </c>
      <c r="G38" s="109">
        <f t="shared" si="18"/>
        <v>12084</v>
      </c>
      <c r="H38" s="109">
        <f t="shared" si="18"/>
        <v>12084</v>
      </c>
      <c r="I38" s="109">
        <f t="shared" si="18"/>
        <v>13102</v>
      </c>
      <c r="J38" s="109">
        <f t="shared" si="18"/>
        <v>13102</v>
      </c>
      <c r="K38" s="109">
        <f t="shared" si="18"/>
        <v>14198</v>
      </c>
      <c r="L38" s="109">
        <f t="shared" si="18"/>
        <v>16234</v>
      </c>
      <c r="M38" s="109">
        <f t="shared" si="18"/>
        <v>14511</v>
      </c>
      <c r="N38" s="109">
        <f t="shared" si="18"/>
        <v>25003</v>
      </c>
      <c r="O38" s="238">
        <f t="shared" si="18"/>
        <v>28762</v>
      </c>
      <c r="P38" s="238">
        <f t="shared" si="18"/>
        <v>34869</v>
      </c>
      <c r="Q38" s="238">
        <f t="shared" si="18"/>
        <v>34869</v>
      </c>
      <c r="R38" s="238">
        <f t="shared" si="18"/>
        <v>33851</v>
      </c>
      <c r="S38" s="238">
        <f t="shared" si="18"/>
        <v>33851</v>
      </c>
      <c r="T38" s="238">
        <f t="shared" si="18"/>
        <v>36826</v>
      </c>
      <c r="U38" s="238">
        <f t="shared" si="18"/>
        <v>36826</v>
      </c>
      <c r="V38" s="238">
        <f t="shared" si="18"/>
        <v>35652</v>
      </c>
      <c r="W38" s="238">
        <f t="shared" si="18"/>
        <v>35652</v>
      </c>
      <c r="X38" s="238">
        <f t="shared" si="18"/>
        <v>32833</v>
      </c>
      <c r="Y38" s="109">
        <f t="shared" si="18"/>
        <v>26491</v>
      </c>
      <c r="Z38" s="109">
        <f t="shared" si="18"/>
        <v>21793</v>
      </c>
      <c r="AA38" s="109">
        <f t="shared" si="18"/>
        <v>21245</v>
      </c>
      <c r="AB38" s="109">
        <f t="shared" si="18"/>
        <v>21245</v>
      </c>
      <c r="AC38" s="109">
        <f t="shared" si="18"/>
        <v>21245</v>
      </c>
      <c r="AD38" s="109">
        <f t="shared" si="18"/>
        <v>20697</v>
      </c>
      <c r="AE38" s="109">
        <f t="shared" si="18"/>
        <v>20697</v>
      </c>
      <c r="AF38" s="109">
        <f t="shared" si="18"/>
        <v>18661</v>
      </c>
      <c r="AG38" s="109">
        <f t="shared" si="18"/>
        <v>18661</v>
      </c>
      <c r="AH38" s="109">
        <f t="shared" si="18"/>
        <v>18661</v>
      </c>
      <c r="AI38" s="109">
        <f t="shared" si="18"/>
        <v>18661</v>
      </c>
      <c r="AJ38" s="109">
        <f t="shared" si="18"/>
        <v>20853</v>
      </c>
      <c r="AK38" s="109">
        <f t="shared" si="18"/>
        <v>20853</v>
      </c>
      <c r="AL38" s="109">
        <f t="shared" si="18"/>
        <v>22967</v>
      </c>
      <c r="AM38" s="109">
        <f t="shared" si="18"/>
        <v>22967</v>
      </c>
      <c r="AN38" s="109">
        <f t="shared" si="18"/>
        <v>25316</v>
      </c>
      <c r="AO38" s="109">
        <f t="shared" si="18"/>
        <v>25316</v>
      </c>
      <c r="AP38" s="109">
        <f t="shared" si="18"/>
        <v>22967</v>
      </c>
      <c r="AQ38" s="109">
        <f t="shared" si="18"/>
        <v>22967</v>
      </c>
      <c r="AR38" s="109">
        <f t="shared" si="18"/>
        <v>24142</v>
      </c>
      <c r="AS38" s="109">
        <f t="shared" si="18"/>
        <v>24142</v>
      </c>
      <c r="AT38" s="109">
        <f t="shared" si="18"/>
        <v>24142</v>
      </c>
      <c r="AU38" s="109">
        <f t="shared" si="18"/>
        <v>24142</v>
      </c>
      <c r="AV38" s="109">
        <f t="shared" si="18"/>
        <v>24142</v>
      </c>
      <c r="AW38" s="109">
        <f t="shared" si="18"/>
        <v>24142</v>
      </c>
      <c r="AX38" s="109">
        <f t="shared" si="18"/>
        <v>25316</v>
      </c>
      <c r="AY38" s="109">
        <f t="shared" si="18"/>
        <v>25316</v>
      </c>
      <c r="AZ38" s="109">
        <f t="shared" si="18"/>
        <v>25316</v>
      </c>
      <c r="BA38" s="109">
        <f t="shared" si="18"/>
        <v>22967</v>
      </c>
      <c r="BB38" s="109">
        <f t="shared" si="18"/>
        <v>22967</v>
      </c>
      <c r="BC38" s="109">
        <f t="shared" si="18"/>
        <v>22967</v>
      </c>
      <c r="BD38" s="109">
        <f t="shared" si="18"/>
        <v>22967</v>
      </c>
      <c r="BE38" s="109">
        <f t="shared" si="18"/>
        <v>22967</v>
      </c>
      <c r="BF38" s="109">
        <f t="shared" si="18"/>
        <v>24142</v>
      </c>
      <c r="BG38" s="109">
        <f t="shared" si="18"/>
        <v>24142</v>
      </c>
      <c r="BH38" s="109">
        <f t="shared" si="18"/>
        <v>24142</v>
      </c>
      <c r="BI38" s="109">
        <f t="shared" si="18"/>
        <v>26491</v>
      </c>
      <c r="BJ38" s="109">
        <f t="shared" ref="BJ38:DN38" si="19">ROUNDUP(BJ17*0.87,)+25</f>
        <v>26491</v>
      </c>
      <c r="BK38" s="109">
        <f t="shared" si="19"/>
        <v>26491</v>
      </c>
      <c r="BL38" s="109">
        <f t="shared" si="19"/>
        <v>26491</v>
      </c>
      <c r="BM38" s="109">
        <f t="shared" si="19"/>
        <v>26491</v>
      </c>
      <c r="BN38" s="109">
        <f t="shared" si="19"/>
        <v>26491</v>
      </c>
      <c r="BO38" s="109">
        <f t="shared" si="19"/>
        <v>28370</v>
      </c>
      <c r="BP38" s="109">
        <f t="shared" si="19"/>
        <v>28370</v>
      </c>
      <c r="BQ38" s="109">
        <f t="shared" si="19"/>
        <v>31424</v>
      </c>
      <c r="BR38" s="109">
        <f t="shared" si="19"/>
        <v>33381</v>
      </c>
      <c r="BS38" s="109">
        <f t="shared" si="19"/>
        <v>33381</v>
      </c>
      <c r="BT38" s="109">
        <f t="shared" si="19"/>
        <v>33381</v>
      </c>
      <c r="BU38" s="109">
        <f t="shared" si="19"/>
        <v>33381</v>
      </c>
      <c r="BV38" s="109">
        <f t="shared" si="19"/>
        <v>33381</v>
      </c>
      <c r="BW38" s="109">
        <f t="shared" si="19"/>
        <v>26491</v>
      </c>
      <c r="BX38" s="109">
        <f t="shared" si="19"/>
        <v>22967</v>
      </c>
      <c r="BY38" s="109">
        <f t="shared" si="19"/>
        <v>22967</v>
      </c>
      <c r="BZ38" s="109">
        <f t="shared" si="19"/>
        <v>21793</v>
      </c>
      <c r="CA38" s="109">
        <f t="shared" si="19"/>
        <v>21793</v>
      </c>
      <c r="CB38" s="109">
        <f t="shared" si="19"/>
        <v>21793</v>
      </c>
      <c r="CC38" s="109">
        <f t="shared" si="19"/>
        <v>22967</v>
      </c>
      <c r="CD38" s="109">
        <f t="shared" si="19"/>
        <v>22967</v>
      </c>
      <c r="CE38" s="109">
        <f t="shared" si="19"/>
        <v>22967</v>
      </c>
      <c r="CF38" s="109">
        <f t="shared" si="19"/>
        <v>20149</v>
      </c>
      <c r="CG38" s="109">
        <f t="shared" si="19"/>
        <v>16077</v>
      </c>
      <c r="CH38" s="109">
        <f t="shared" si="19"/>
        <v>16077</v>
      </c>
      <c r="CI38" s="109">
        <f t="shared" si="19"/>
        <v>16077</v>
      </c>
      <c r="CJ38" s="109">
        <f t="shared" si="19"/>
        <v>16077</v>
      </c>
      <c r="CK38" s="109">
        <f t="shared" si="19"/>
        <v>16077</v>
      </c>
      <c r="CL38" s="109">
        <f t="shared" si="19"/>
        <v>16077</v>
      </c>
      <c r="CM38" s="109">
        <f t="shared" si="19"/>
        <v>16077</v>
      </c>
      <c r="CN38" s="109">
        <f t="shared" si="19"/>
        <v>16077</v>
      </c>
      <c r="CO38" s="109">
        <f t="shared" si="19"/>
        <v>16077</v>
      </c>
      <c r="CP38" s="109">
        <f t="shared" si="19"/>
        <v>15529</v>
      </c>
      <c r="CQ38" s="109">
        <f t="shared" si="19"/>
        <v>15529</v>
      </c>
      <c r="CR38" s="109">
        <f t="shared" si="19"/>
        <v>15529</v>
      </c>
      <c r="CS38" s="109">
        <f t="shared" si="19"/>
        <v>14981</v>
      </c>
      <c r="CT38" s="109">
        <f t="shared" si="19"/>
        <v>14981</v>
      </c>
      <c r="CU38" s="109">
        <f t="shared" si="19"/>
        <v>14981</v>
      </c>
      <c r="CV38" s="109">
        <f t="shared" si="19"/>
        <v>14981</v>
      </c>
      <c r="CW38" s="109">
        <f t="shared" si="19"/>
        <v>14981</v>
      </c>
      <c r="CX38" s="109">
        <f t="shared" si="19"/>
        <v>14981</v>
      </c>
      <c r="CY38" s="109">
        <f t="shared" si="19"/>
        <v>14981</v>
      </c>
      <c r="CZ38" s="109">
        <f t="shared" si="19"/>
        <v>14433</v>
      </c>
      <c r="DA38" s="109">
        <f t="shared" si="19"/>
        <v>14433</v>
      </c>
      <c r="DB38" s="109">
        <f t="shared" si="19"/>
        <v>14433</v>
      </c>
      <c r="DC38" s="109">
        <f t="shared" si="19"/>
        <v>12945</v>
      </c>
      <c r="DD38" s="109">
        <f t="shared" si="19"/>
        <v>12945</v>
      </c>
      <c r="DE38" s="109">
        <f t="shared" si="19"/>
        <v>12945</v>
      </c>
      <c r="DF38" s="109">
        <f t="shared" si="19"/>
        <v>12945</v>
      </c>
      <c r="DG38" s="109">
        <f t="shared" si="19"/>
        <v>12945</v>
      </c>
      <c r="DH38" s="109">
        <f t="shared" si="19"/>
        <v>12553</v>
      </c>
      <c r="DI38" s="109">
        <f t="shared" si="19"/>
        <v>12553</v>
      </c>
      <c r="DJ38" s="109">
        <f t="shared" si="19"/>
        <v>12553</v>
      </c>
      <c r="DK38" s="109">
        <f t="shared" si="19"/>
        <v>12553</v>
      </c>
      <c r="DL38" s="109">
        <f t="shared" si="19"/>
        <v>12553</v>
      </c>
      <c r="DM38" s="109">
        <f t="shared" si="19"/>
        <v>12553</v>
      </c>
      <c r="DN38" s="109">
        <f t="shared" si="19"/>
        <v>10987</v>
      </c>
    </row>
    <row r="39" spans="1:118" ht="19.5" customHeight="1">
      <c r="A39" s="124" t="s">
        <v>42</v>
      </c>
      <c r="B39" s="109"/>
      <c r="C39" s="109"/>
      <c r="D39" s="109"/>
      <c r="E39" s="109"/>
      <c r="F39" s="109"/>
      <c r="G39" s="109"/>
      <c r="H39" s="109"/>
      <c r="I39" s="109"/>
      <c r="J39" s="109"/>
      <c r="K39" s="109"/>
      <c r="L39" s="109"/>
      <c r="M39" s="109"/>
      <c r="N39" s="109"/>
      <c r="O39" s="238"/>
      <c r="P39" s="238"/>
      <c r="Q39" s="238"/>
      <c r="R39" s="238"/>
      <c r="S39" s="238"/>
      <c r="T39" s="238"/>
      <c r="U39" s="238"/>
      <c r="V39" s="238"/>
      <c r="W39" s="238"/>
      <c r="X39" s="238"/>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c r="CD39" s="109"/>
      <c r="CE39" s="109"/>
      <c r="CF39" s="109"/>
      <c r="CG39" s="109"/>
      <c r="CH39" s="109"/>
      <c r="CI39" s="109"/>
      <c r="CJ39" s="109"/>
      <c r="CK39" s="109"/>
      <c r="CL39" s="109"/>
      <c r="CM39" s="109"/>
      <c r="CN39" s="109"/>
      <c r="CO39" s="109"/>
      <c r="CP39" s="109"/>
      <c r="CQ39" s="109"/>
      <c r="CR39" s="109"/>
      <c r="CS39" s="109"/>
      <c r="CT39" s="109"/>
      <c r="CU39" s="109"/>
      <c r="CV39" s="109"/>
      <c r="CW39" s="109"/>
      <c r="CX39" s="109"/>
      <c r="CY39" s="109"/>
      <c r="CZ39" s="109"/>
      <c r="DA39" s="109"/>
      <c r="DB39" s="109"/>
      <c r="DC39" s="109"/>
      <c r="DD39" s="109"/>
      <c r="DE39" s="109"/>
      <c r="DF39" s="109"/>
      <c r="DG39" s="109"/>
      <c r="DH39" s="109"/>
      <c r="DI39" s="109"/>
      <c r="DJ39" s="109"/>
      <c r="DK39" s="109"/>
      <c r="DL39" s="109"/>
      <c r="DM39" s="109"/>
      <c r="DN39" s="109"/>
    </row>
    <row r="40" spans="1:118">
      <c r="A40" s="64">
        <v>1</v>
      </c>
      <c r="B40" s="109">
        <f t="shared" ref="B40:BI40" si="20">ROUNDUP(B19*0.87,)+25</f>
        <v>11379</v>
      </c>
      <c r="C40" s="109">
        <f t="shared" si="20"/>
        <v>11379</v>
      </c>
      <c r="D40" s="109">
        <f t="shared" si="20"/>
        <v>11614</v>
      </c>
      <c r="E40" s="109">
        <f t="shared" si="20"/>
        <v>11614</v>
      </c>
      <c r="F40" s="109">
        <f t="shared" si="20"/>
        <v>13258</v>
      </c>
      <c r="G40" s="109">
        <f t="shared" si="20"/>
        <v>13258</v>
      </c>
      <c r="H40" s="109">
        <f t="shared" si="20"/>
        <v>13258</v>
      </c>
      <c r="I40" s="109">
        <f t="shared" si="20"/>
        <v>14276</v>
      </c>
      <c r="J40" s="109">
        <f t="shared" si="20"/>
        <v>14276</v>
      </c>
      <c r="K40" s="109">
        <f t="shared" si="20"/>
        <v>15372</v>
      </c>
      <c r="L40" s="109">
        <f t="shared" si="20"/>
        <v>17408</v>
      </c>
      <c r="M40" s="109">
        <f t="shared" si="20"/>
        <v>15685</v>
      </c>
      <c r="N40" s="109">
        <f t="shared" si="20"/>
        <v>24612</v>
      </c>
      <c r="O40" s="238">
        <f t="shared" si="20"/>
        <v>28370</v>
      </c>
      <c r="P40" s="238">
        <f t="shared" si="20"/>
        <v>34477</v>
      </c>
      <c r="Q40" s="238">
        <f t="shared" si="20"/>
        <v>34477</v>
      </c>
      <c r="R40" s="238">
        <f t="shared" si="20"/>
        <v>33460</v>
      </c>
      <c r="S40" s="238">
        <f t="shared" si="20"/>
        <v>33460</v>
      </c>
      <c r="T40" s="238">
        <f t="shared" si="20"/>
        <v>36435</v>
      </c>
      <c r="U40" s="238">
        <f t="shared" si="20"/>
        <v>36435</v>
      </c>
      <c r="V40" s="238">
        <f t="shared" si="20"/>
        <v>35260</v>
      </c>
      <c r="W40" s="238">
        <f t="shared" si="20"/>
        <v>35260</v>
      </c>
      <c r="X40" s="238">
        <f t="shared" si="20"/>
        <v>32442</v>
      </c>
      <c r="Y40" s="109">
        <f t="shared" si="20"/>
        <v>26217</v>
      </c>
      <c r="Z40" s="109">
        <f t="shared" si="20"/>
        <v>21519</v>
      </c>
      <c r="AA40" s="109">
        <f t="shared" si="20"/>
        <v>20971</v>
      </c>
      <c r="AB40" s="109">
        <f t="shared" si="20"/>
        <v>20971</v>
      </c>
      <c r="AC40" s="109">
        <f t="shared" si="20"/>
        <v>20971</v>
      </c>
      <c r="AD40" s="109">
        <f t="shared" si="20"/>
        <v>20423</v>
      </c>
      <c r="AE40" s="109">
        <f t="shared" si="20"/>
        <v>20423</v>
      </c>
      <c r="AF40" s="109">
        <f t="shared" si="20"/>
        <v>18387</v>
      </c>
      <c r="AG40" s="109">
        <f t="shared" si="20"/>
        <v>18387</v>
      </c>
      <c r="AH40" s="109">
        <f t="shared" si="20"/>
        <v>18387</v>
      </c>
      <c r="AI40" s="109">
        <f t="shared" si="20"/>
        <v>18387</v>
      </c>
      <c r="AJ40" s="109">
        <f t="shared" si="20"/>
        <v>20579</v>
      </c>
      <c r="AK40" s="109">
        <f t="shared" si="20"/>
        <v>20579</v>
      </c>
      <c r="AL40" s="109">
        <f t="shared" si="20"/>
        <v>22693</v>
      </c>
      <c r="AM40" s="109">
        <f t="shared" si="20"/>
        <v>22693</v>
      </c>
      <c r="AN40" s="109">
        <f t="shared" si="20"/>
        <v>25042</v>
      </c>
      <c r="AO40" s="109">
        <f t="shared" si="20"/>
        <v>25042</v>
      </c>
      <c r="AP40" s="109">
        <f t="shared" si="20"/>
        <v>22693</v>
      </c>
      <c r="AQ40" s="109">
        <f t="shared" si="20"/>
        <v>22693</v>
      </c>
      <c r="AR40" s="109">
        <f t="shared" si="20"/>
        <v>23868</v>
      </c>
      <c r="AS40" s="109">
        <f t="shared" si="20"/>
        <v>23868</v>
      </c>
      <c r="AT40" s="109">
        <f t="shared" si="20"/>
        <v>23868</v>
      </c>
      <c r="AU40" s="109">
        <f t="shared" si="20"/>
        <v>23868</v>
      </c>
      <c r="AV40" s="109">
        <f t="shared" si="20"/>
        <v>23868</v>
      </c>
      <c r="AW40" s="109">
        <f t="shared" si="20"/>
        <v>23868</v>
      </c>
      <c r="AX40" s="109">
        <f t="shared" si="20"/>
        <v>25042</v>
      </c>
      <c r="AY40" s="109">
        <f t="shared" si="20"/>
        <v>25042</v>
      </c>
      <c r="AZ40" s="109">
        <f t="shared" si="20"/>
        <v>25042</v>
      </c>
      <c r="BA40" s="109">
        <f t="shared" si="20"/>
        <v>22693</v>
      </c>
      <c r="BB40" s="109">
        <f t="shared" si="20"/>
        <v>22693</v>
      </c>
      <c r="BC40" s="109">
        <f t="shared" si="20"/>
        <v>22693</v>
      </c>
      <c r="BD40" s="109">
        <f t="shared" si="20"/>
        <v>22693</v>
      </c>
      <c r="BE40" s="109">
        <f t="shared" si="20"/>
        <v>22693</v>
      </c>
      <c r="BF40" s="109">
        <f t="shared" si="20"/>
        <v>23868</v>
      </c>
      <c r="BG40" s="109">
        <f t="shared" si="20"/>
        <v>23868</v>
      </c>
      <c r="BH40" s="109">
        <f t="shared" si="20"/>
        <v>23868</v>
      </c>
      <c r="BI40" s="109">
        <f t="shared" si="20"/>
        <v>26217</v>
      </c>
      <c r="BJ40" s="109">
        <f t="shared" ref="BJ40:DN40" si="21">ROUNDUP(BJ19*0.87,)+25</f>
        <v>26217</v>
      </c>
      <c r="BK40" s="109">
        <f t="shared" si="21"/>
        <v>26217</v>
      </c>
      <c r="BL40" s="109">
        <f t="shared" si="21"/>
        <v>26217</v>
      </c>
      <c r="BM40" s="109">
        <f t="shared" si="21"/>
        <v>26217</v>
      </c>
      <c r="BN40" s="109">
        <f t="shared" si="21"/>
        <v>26217</v>
      </c>
      <c r="BO40" s="109">
        <f t="shared" si="21"/>
        <v>28096</v>
      </c>
      <c r="BP40" s="109">
        <f t="shared" si="21"/>
        <v>28096</v>
      </c>
      <c r="BQ40" s="109">
        <f t="shared" si="21"/>
        <v>31150</v>
      </c>
      <c r="BR40" s="109">
        <f t="shared" si="21"/>
        <v>33107</v>
      </c>
      <c r="BS40" s="109">
        <f t="shared" si="21"/>
        <v>33107</v>
      </c>
      <c r="BT40" s="109">
        <f t="shared" si="21"/>
        <v>33107</v>
      </c>
      <c r="BU40" s="109">
        <f t="shared" si="21"/>
        <v>33107</v>
      </c>
      <c r="BV40" s="109">
        <f t="shared" si="21"/>
        <v>33107</v>
      </c>
      <c r="BW40" s="109">
        <f t="shared" si="21"/>
        <v>26217</v>
      </c>
      <c r="BX40" s="109">
        <f t="shared" si="21"/>
        <v>22693</v>
      </c>
      <c r="BY40" s="109">
        <f t="shared" si="21"/>
        <v>22693</v>
      </c>
      <c r="BZ40" s="109">
        <f t="shared" si="21"/>
        <v>21519</v>
      </c>
      <c r="CA40" s="109">
        <f t="shared" si="21"/>
        <v>21519</v>
      </c>
      <c r="CB40" s="109">
        <f t="shared" si="21"/>
        <v>21519</v>
      </c>
      <c r="CC40" s="109">
        <f t="shared" si="21"/>
        <v>22693</v>
      </c>
      <c r="CD40" s="109">
        <f t="shared" si="21"/>
        <v>22693</v>
      </c>
      <c r="CE40" s="109">
        <f t="shared" si="21"/>
        <v>22693</v>
      </c>
      <c r="CF40" s="109">
        <f t="shared" si="21"/>
        <v>19875</v>
      </c>
      <c r="CG40" s="109">
        <f t="shared" si="21"/>
        <v>16194</v>
      </c>
      <c r="CH40" s="109">
        <f t="shared" si="21"/>
        <v>16194</v>
      </c>
      <c r="CI40" s="109">
        <f t="shared" si="21"/>
        <v>16194</v>
      </c>
      <c r="CJ40" s="109">
        <f t="shared" si="21"/>
        <v>16194</v>
      </c>
      <c r="CK40" s="109">
        <f t="shared" si="21"/>
        <v>16194</v>
      </c>
      <c r="CL40" s="109">
        <f t="shared" si="21"/>
        <v>16194</v>
      </c>
      <c r="CM40" s="109">
        <f t="shared" si="21"/>
        <v>16194</v>
      </c>
      <c r="CN40" s="109">
        <f t="shared" si="21"/>
        <v>16194</v>
      </c>
      <c r="CO40" s="109">
        <f t="shared" si="21"/>
        <v>16194</v>
      </c>
      <c r="CP40" s="109">
        <f t="shared" si="21"/>
        <v>15646</v>
      </c>
      <c r="CQ40" s="109">
        <f t="shared" si="21"/>
        <v>15646</v>
      </c>
      <c r="CR40" s="109">
        <f t="shared" si="21"/>
        <v>15646</v>
      </c>
      <c r="CS40" s="109">
        <f t="shared" si="21"/>
        <v>15098</v>
      </c>
      <c r="CT40" s="109">
        <f t="shared" si="21"/>
        <v>15098</v>
      </c>
      <c r="CU40" s="109">
        <f t="shared" si="21"/>
        <v>15098</v>
      </c>
      <c r="CV40" s="109">
        <f t="shared" si="21"/>
        <v>15098</v>
      </c>
      <c r="CW40" s="109">
        <f t="shared" si="21"/>
        <v>15098</v>
      </c>
      <c r="CX40" s="109">
        <f t="shared" si="21"/>
        <v>15098</v>
      </c>
      <c r="CY40" s="109">
        <f t="shared" si="21"/>
        <v>15098</v>
      </c>
      <c r="CZ40" s="109">
        <f t="shared" si="21"/>
        <v>14550</v>
      </c>
      <c r="DA40" s="109">
        <f t="shared" si="21"/>
        <v>14550</v>
      </c>
      <c r="DB40" s="109">
        <f t="shared" si="21"/>
        <v>14550</v>
      </c>
      <c r="DC40" s="109">
        <f t="shared" si="21"/>
        <v>14002</v>
      </c>
      <c r="DD40" s="109">
        <f t="shared" si="21"/>
        <v>14002</v>
      </c>
      <c r="DE40" s="109">
        <f t="shared" si="21"/>
        <v>14002</v>
      </c>
      <c r="DF40" s="109">
        <f t="shared" si="21"/>
        <v>14002</v>
      </c>
      <c r="DG40" s="109">
        <f t="shared" si="21"/>
        <v>14002</v>
      </c>
      <c r="DH40" s="109">
        <f t="shared" si="21"/>
        <v>13611</v>
      </c>
      <c r="DI40" s="109">
        <f t="shared" si="21"/>
        <v>13611</v>
      </c>
      <c r="DJ40" s="109">
        <f t="shared" si="21"/>
        <v>13611</v>
      </c>
      <c r="DK40" s="109">
        <f t="shared" si="21"/>
        <v>13611</v>
      </c>
      <c r="DL40" s="109">
        <f t="shared" si="21"/>
        <v>13611</v>
      </c>
      <c r="DM40" s="109">
        <f t="shared" si="21"/>
        <v>13611</v>
      </c>
      <c r="DN40" s="109">
        <f t="shared" si="21"/>
        <v>12045</v>
      </c>
    </row>
    <row r="41" spans="1:118" ht="16.899999999999999" customHeight="1">
      <c r="A41" s="64">
        <v>2</v>
      </c>
      <c r="B41" s="109">
        <f t="shared" ref="B41:BI41" si="22">ROUNDUP(B20*0.87,)+25</f>
        <v>12553</v>
      </c>
      <c r="C41" s="109">
        <f t="shared" si="22"/>
        <v>12553</v>
      </c>
      <c r="D41" s="109">
        <f t="shared" si="22"/>
        <v>12788</v>
      </c>
      <c r="E41" s="109">
        <f t="shared" si="22"/>
        <v>12788</v>
      </c>
      <c r="F41" s="109">
        <f t="shared" si="22"/>
        <v>14433</v>
      </c>
      <c r="G41" s="109">
        <f t="shared" si="22"/>
        <v>14433</v>
      </c>
      <c r="H41" s="109">
        <f t="shared" si="22"/>
        <v>14433</v>
      </c>
      <c r="I41" s="109">
        <f t="shared" si="22"/>
        <v>15451</v>
      </c>
      <c r="J41" s="109">
        <f t="shared" si="22"/>
        <v>15451</v>
      </c>
      <c r="K41" s="109">
        <f t="shared" si="22"/>
        <v>16547</v>
      </c>
      <c r="L41" s="109">
        <f t="shared" si="22"/>
        <v>18583</v>
      </c>
      <c r="M41" s="109">
        <f t="shared" si="22"/>
        <v>16860</v>
      </c>
      <c r="N41" s="109">
        <f t="shared" si="22"/>
        <v>26178</v>
      </c>
      <c r="O41" s="238">
        <f t="shared" si="22"/>
        <v>29936</v>
      </c>
      <c r="P41" s="238">
        <f t="shared" si="22"/>
        <v>36043</v>
      </c>
      <c r="Q41" s="238">
        <f t="shared" si="22"/>
        <v>36043</v>
      </c>
      <c r="R41" s="238">
        <f t="shared" si="22"/>
        <v>35026</v>
      </c>
      <c r="S41" s="238">
        <f t="shared" si="22"/>
        <v>35026</v>
      </c>
      <c r="T41" s="238">
        <f t="shared" si="22"/>
        <v>38001</v>
      </c>
      <c r="U41" s="238">
        <f t="shared" si="22"/>
        <v>38001</v>
      </c>
      <c r="V41" s="238">
        <f t="shared" si="22"/>
        <v>36826</v>
      </c>
      <c r="W41" s="238">
        <f t="shared" si="22"/>
        <v>36826</v>
      </c>
      <c r="X41" s="238">
        <f t="shared" si="22"/>
        <v>34008</v>
      </c>
      <c r="Y41" s="109">
        <f t="shared" si="22"/>
        <v>27665</v>
      </c>
      <c r="Z41" s="109">
        <f t="shared" si="22"/>
        <v>22967</v>
      </c>
      <c r="AA41" s="109">
        <f t="shared" si="22"/>
        <v>22419</v>
      </c>
      <c r="AB41" s="109">
        <f t="shared" si="22"/>
        <v>22419</v>
      </c>
      <c r="AC41" s="109">
        <f t="shared" si="22"/>
        <v>22419</v>
      </c>
      <c r="AD41" s="109">
        <f t="shared" si="22"/>
        <v>21871</v>
      </c>
      <c r="AE41" s="109">
        <f t="shared" si="22"/>
        <v>21871</v>
      </c>
      <c r="AF41" s="109">
        <f t="shared" si="22"/>
        <v>19835</v>
      </c>
      <c r="AG41" s="109">
        <f t="shared" si="22"/>
        <v>19835</v>
      </c>
      <c r="AH41" s="109">
        <f t="shared" si="22"/>
        <v>19835</v>
      </c>
      <c r="AI41" s="109">
        <f t="shared" si="22"/>
        <v>19835</v>
      </c>
      <c r="AJ41" s="109">
        <f t="shared" si="22"/>
        <v>22028</v>
      </c>
      <c r="AK41" s="109">
        <f t="shared" si="22"/>
        <v>22028</v>
      </c>
      <c r="AL41" s="109">
        <f t="shared" si="22"/>
        <v>24142</v>
      </c>
      <c r="AM41" s="109">
        <f t="shared" si="22"/>
        <v>24142</v>
      </c>
      <c r="AN41" s="109">
        <f t="shared" si="22"/>
        <v>26491</v>
      </c>
      <c r="AO41" s="109">
        <f t="shared" si="22"/>
        <v>26491</v>
      </c>
      <c r="AP41" s="109">
        <f t="shared" si="22"/>
        <v>24142</v>
      </c>
      <c r="AQ41" s="109">
        <f t="shared" si="22"/>
        <v>24142</v>
      </c>
      <c r="AR41" s="109">
        <f t="shared" si="22"/>
        <v>25316</v>
      </c>
      <c r="AS41" s="109">
        <f t="shared" si="22"/>
        <v>25316</v>
      </c>
      <c r="AT41" s="109">
        <f t="shared" si="22"/>
        <v>25316</v>
      </c>
      <c r="AU41" s="109">
        <f t="shared" si="22"/>
        <v>25316</v>
      </c>
      <c r="AV41" s="109">
        <f t="shared" si="22"/>
        <v>25316</v>
      </c>
      <c r="AW41" s="109">
        <f t="shared" si="22"/>
        <v>25316</v>
      </c>
      <c r="AX41" s="109">
        <f t="shared" si="22"/>
        <v>26491</v>
      </c>
      <c r="AY41" s="109">
        <f t="shared" si="22"/>
        <v>26491</v>
      </c>
      <c r="AZ41" s="109">
        <f t="shared" si="22"/>
        <v>26491</v>
      </c>
      <c r="BA41" s="109">
        <f t="shared" si="22"/>
        <v>24142</v>
      </c>
      <c r="BB41" s="109">
        <f t="shared" si="22"/>
        <v>24142</v>
      </c>
      <c r="BC41" s="109">
        <f t="shared" si="22"/>
        <v>24142</v>
      </c>
      <c r="BD41" s="109">
        <f t="shared" si="22"/>
        <v>24142</v>
      </c>
      <c r="BE41" s="109">
        <f t="shared" si="22"/>
        <v>24142</v>
      </c>
      <c r="BF41" s="109">
        <f t="shared" si="22"/>
        <v>25316</v>
      </c>
      <c r="BG41" s="109">
        <f t="shared" si="22"/>
        <v>25316</v>
      </c>
      <c r="BH41" s="109">
        <f t="shared" si="22"/>
        <v>25316</v>
      </c>
      <c r="BI41" s="109">
        <f t="shared" si="22"/>
        <v>27665</v>
      </c>
      <c r="BJ41" s="109">
        <f t="shared" ref="BJ41:DN41" si="23">ROUNDUP(BJ20*0.87,)+25</f>
        <v>27665</v>
      </c>
      <c r="BK41" s="109">
        <f t="shared" si="23"/>
        <v>27665</v>
      </c>
      <c r="BL41" s="109">
        <f t="shared" si="23"/>
        <v>27665</v>
      </c>
      <c r="BM41" s="109">
        <f t="shared" si="23"/>
        <v>27665</v>
      </c>
      <c r="BN41" s="109">
        <f t="shared" si="23"/>
        <v>27665</v>
      </c>
      <c r="BO41" s="109">
        <f t="shared" si="23"/>
        <v>29545</v>
      </c>
      <c r="BP41" s="109">
        <f t="shared" si="23"/>
        <v>29545</v>
      </c>
      <c r="BQ41" s="109">
        <f t="shared" si="23"/>
        <v>32598</v>
      </c>
      <c r="BR41" s="109">
        <f t="shared" si="23"/>
        <v>34556</v>
      </c>
      <c r="BS41" s="109">
        <f t="shared" si="23"/>
        <v>34556</v>
      </c>
      <c r="BT41" s="109">
        <f t="shared" si="23"/>
        <v>34556</v>
      </c>
      <c r="BU41" s="109">
        <f t="shared" si="23"/>
        <v>34556</v>
      </c>
      <c r="BV41" s="109">
        <f t="shared" si="23"/>
        <v>34556</v>
      </c>
      <c r="BW41" s="109">
        <f t="shared" si="23"/>
        <v>27665</v>
      </c>
      <c r="BX41" s="109">
        <f t="shared" si="23"/>
        <v>24142</v>
      </c>
      <c r="BY41" s="109">
        <f t="shared" si="23"/>
        <v>24142</v>
      </c>
      <c r="BZ41" s="109">
        <f t="shared" si="23"/>
        <v>22967</v>
      </c>
      <c r="CA41" s="109">
        <f t="shared" si="23"/>
        <v>22967</v>
      </c>
      <c r="CB41" s="109">
        <f t="shared" si="23"/>
        <v>22967</v>
      </c>
      <c r="CC41" s="109">
        <f t="shared" si="23"/>
        <v>24142</v>
      </c>
      <c r="CD41" s="109">
        <f t="shared" si="23"/>
        <v>24142</v>
      </c>
      <c r="CE41" s="109">
        <f t="shared" si="23"/>
        <v>24142</v>
      </c>
      <c r="CF41" s="109">
        <f t="shared" si="23"/>
        <v>21323</v>
      </c>
      <c r="CG41" s="109">
        <f t="shared" si="23"/>
        <v>17643</v>
      </c>
      <c r="CH41" s="109">
        <f t="shared" si="23"/>
        <v>17643</v>
      </c>
      <c r="CI41" s="109">
        <f t="shared" si="23"/>
        <v>17643</v>
      </c>
      <c r="CJ41" s="109">
        <f t="shared" si="23"/>
        <v>17643</v>
      </c>
      <c r="CK41" s="109">
        <f t="shared" si="23"/>
        <v>17643</v>
      </c>
      <c r="CL41" s="109">
        <f t="shared" si="23"/>
        <v>17643</v>
      </c>
      <c r="CM41" s="109">
        <f t="shared" si="23"/>
        <v>17643</v>
      </c>
      <c r="CN41" s="109">
        <f t="shared" si="23"/>
        <v>17643</v>
      </c>
      <c r="CO41" s="109">
        <f t="shared" si="23"/>
        <v>17643</v>
      </c>
      <c r="CP41" s="109">
        <f t="shared" si="23"/>
        <v>17095</v>
      </c>
      <c r="CQ41" s="109">
        <f t="shared" si="23"/>
        <v>17095</v>
      </c>
      <c r="CR41" s="109">
        <f t="shared" si="23"/>
        <v>17095</v>
      </c>
      <c r="CS41" s="109">
        <f t="shared" si="23"/>
        <v>16547</v>
      </c>
      <c r="CT41" s="109">
        <f t="shared" si="23"/>
        <v>16547</v>
      </c>
      <c r="CU41" s="109">
        <f t="shared" si="23"/>
        <v>16547</v>
      </c>
      <c r="CV41" s="109">
        <f t="shared" si="23"/>
        <v>16547</v>
      </c>
      <c r="CW41" s="109">
        <f t="shared" si="23"/>
        <v>16547</v>
      </c>
      <c r="CX41" s="109">
        <f t="shared" si="23"/>
        <v>16547</v>
      </c>
      <c r="CY41" s="109">
        <f t="shared" si="23"/>
        <v>16547</v>
      </c>
      <c r="CZ41" s="109">
        <f t="shared" si="23"/>
        <v>15999</v>
      </c>
      <c r="DA41" s="109">
        <f t="shared" si="23"/>
        <v>15999</v>
      </c>
      <c r="DB41" s="109">
        <f t="shared" si="23"/>
        <v>15999</v>
      </c>
      <c r="DC41" s="109">
        <f t="shared" si="23"/>
        <v>15294</v>
      </c>
      <c r="DD41" s="109">
        <f t="shared" si="23"/>
        <v>15294</v>
      </c>
      <c r="DE41" s="109">
        <f t="shared" si="23"/>
        <v>15294</v>
      </c>
      <c r="DF41" s="109">
        <f t="shared" si="23"/>
        <v>15294</v>
      </c>
      <c r="DG41" s="109">
        <f t="shared" si="23"/>
        <v>15294</v>
      </c>
      <c r="DH41" s="109">
        <f t="shared" si="23"/>
        <v>14902</v>
      </c>
      <c r="DI41" s="109">
        <f t="shared" si="23"/>
        <v>14902</v>
      </c>
      <c r="DJ41" s="109">
        <f t="shared" si="23"/>
        <v>14902</v>
      </c>
      <c r="DK41" s="109">
        <f t="shared" si="23"/>
        <v>14902</v>
      </c>
      <c r="DL41" s="109">
        <f t="shared" si="23"/>
        <v>14902</v>
      </c>
      <c r="DM41" s="109">
        <f t="shared" si="23"/>
        <v>14902</v>
      </c>
      <c r="DN41" s="109">
        <f t="shared" si="23"/>
        <v>13336</v>
      </c>
    </row>
    <row r="42" spans="1:118" ht="19.5" customHeight="1">
      <c r="A42" s="16" t="s">
        <v>9</v>
      </c>
      <c r="B42" s="109"/>
      <c r="C42" s="109"/>
      <c r="D42" s="109"/>
      <c r="E42" s="109"/>
      <c r="F42" s="109"/>
      <c r="G42" s="109"/>
      <c r="H42" s="109"/>
      <c r="I42" s="109"/>
      <c r="J42" s="109"/>
      <c r="K42" s="109"/>
      <c r="L42" s="109"/>
      <c r="M42" s="109"/>
      <c r="N42" s="109"/>
      <c r="O42" s="238"/>
      <c r="P42" s="238"/>
      <c r="Q42" s="238"/>
      <c r="R42" s="238"/>
      <c r="S42" s="238"/>
      <c r="T42" s="238"/>
      <c r="U42" s="238"/>
      <c r="V42" s="238"/>
      <c r="W42" s="238"/>
      <c r="X42" s="238"/>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c r="CZ42" s="109"/>
      <c r="DA42" s="109"/>
      <c r="DB42" s="109"/>
      <c r="DC42" s="109"/>
      <c r="DD42" s="109"/>
      <c r="DE42" s="109"/>
      <c r="DF42" s="109"/>
      <c r="DG42" s="109"/>
      <c r="DH42" s="109"/>
      <c r="DI42" s="109"/>
      <c r="DJ42" s="109"/>
      <c r="DK42" s="109"/>
      <c r="DL42" s="109"/>
      <c r="DM42" s="109"/>
      <c r="DN42" s="109"/>
    </row>
    <row r="43" spans="1:118">
      <c r="A43" s="17" t="s">
        <v>10</v>
      </c>
      <c r="B43" s="109">
        <f t="shared" ref="B43:BI43" si="24">ROUNDUP(B22*0.87,)+25</f>
        <v>41916</v>
      </c>
      <c r="C43" s="109">
        <f t="shared" si="24"/>
        <v>41916</v>
      </c>
      <c r="D43" s="109">
        <f t="shared" si="24"/>
        <v>42151</v>
      </c>
      <c r="E43" s="109">
        <f t="shared" si="24"/>
        <v>42151</v>
      </c>
      <c r="F43" s="109">
        <f t="shared" si="24"/>
        <v>43795</v>
      </c>
      <c r="G43" s="109">
        <f t="shared" si="24"/>
        <v>43795</v>
      </c>
      <c r="H43" s="109">
        <f t="shared" si="24"/>
        <v>43795</v>
      </c>
      <c r="I43" s="109">
        <f t="shared" si="24"/>
        <v>44813</v>
      </c>
      <c r="J43" s="109">
        <f t="shared" si="24"/>
        <v>44813</v>
      </c>
      <c r="K43" s="109">
        <f t="shared" si="24"/>
        <v>45909</v>
      </c>
      <c r="L43" s="109">
        <f t="shared" si="24"/>
        <v>47945</v>
      </c>
      <c r="M43" s="109">
        <f t="shared" si="24"/>
        <v>46222</v>
      </c>
      <c r="N43" s="109">
        <f t="shared" si="24"/>
        <v>90775</v>
      </c>
      <c r="O43" s="238">
        <f t="shared" si="24"/>
        <v>94534</v>
      </c>
      <c r="P43" s="238">
        <f t="shared" si="24"/>
        <v>100641</v>
      </c>
      <c r="Q43" s="238">
        <f t="shared" si="24"/>
        <v>100641</v>
      </c>
      <c r="R43" s="238">
        <f t="shared" si="24"/>
        <v>99623</v>
      </c>
      <c r="S43" s="238">
        <f t="shared" si="24"/>
        <v>99623</v>
      </c>
      <c r="T43" s="238">
        <f t="shared" si="24"/>
        <v>102598</v>
      </c>
      <c r="U43" s="238">
        <f t="shared" si="24"/>
        <v>102598</v>
      </c>
      <c r="V43" s="238">
        <f t="shared" si="24"/>
        <v>101424</v>
      </c>
      <c r="W43" s="238">
        <f t="shared" si="24"/>
        <v>101424</v>
      </c>
      <c r="X43" s="238">
        <f t="shared" si="24"/>
        <v>98605</v>
      </c>
      <c r="Y43" s="109">
        <f t="shared" si="24"/>
        <v>69282</v>
      </c>
      <c r="Z43" s="109">
        <f t="shared" si="24"/>
        <v>64584</v>
      </c>
      <c r="AA43" s="109">
        <f t="shared" si="24"/>
        <v>64036</v>
      </c>
      <c r="AB43" s="109">
        <f t="shared" si="24"/>
        <v>64036</v>
      </c>
      <c r="AC43" s="109">
        <f t="shared" si="24"/>
        <v>64036</v>
      </c>
      <c r="AD43" s="109">
        <f t="shared" si="24"/>
        <v>63488</v>
      </c>
      <c r="AE43" s="109">
        <f t="shared" si="24"/>
        <v>63488</v>
      </c>
      <c r="AF43" s="109">
        <f t="shared" si="24"/>
        <v>61452</v>
      </c>
      <c r="AG43" s="109">
        <f t="shared" si="24"/>
        <v>61452</v>
      </c>
      <c r="AH43" s="109">
        <f t="shared" si="24"/>
        <v>61452</v>
      </c>
      <c r="AI43" s="109">
        <f t="shared" si="24"/>
        <v>61452</v>
      </c>
      <c r="AJ43" s="109">
        <f t="shared" si="24"/>
        <v>63644</v>
      </c>
      <c r="AK43" s="109">
        <f t="shared" si="24"/>
        <v>63644</v>
      </c>
      <c r="AL43" s="109">
        <f t="shared" si="24"/>
        <v>65758</v>
      </c>
      <c r="AM43" s="109">
        <f t="shared" si="24"/>
        <v>65758</v>
      </c>
      <c r="AN43" s="109">
        <f t="shared" si="24"/>
        <v>68107</v>
      </c>
      <c r="AO43" s="109">
        <f t="shared" si="24"/>
        <v>68107</v>
      </c>
      <c r="AP43" s="109">
        <f t="shared" si="24"/>
        <v>65758</v>
      </c>
      <c r="AQ43" s="109">
        <f t="shared" si="24"/>
        <v>65758</v>
      </c>
      <c r="AR43" s="109">
        <f t="shared" si="24"/>
        <v>66933</v>
      </c>
      <c r="AS43" s="109">
        <f t="shared" si="24"/>
        <v>66933</v>
      </c>
      <c r="AT43" s="109">
        <f t="shared" si="24"/>
        <v>66933</v>
      </c>
      <c r="AU43" s="109">
        <f t="shared" si="24"/>
        <v>66933</v>
      </c>
      <c r="AV43" s="109">
        <f t="shared" si="24"/>
        <v>66933</v>
      </c>
      <c r="AW43" s="109">
        <f t="shared" si="24"/>
        <v>66933</v>
      </c>
      <c r="AX43" s="109">
        <f t="shared" si="24"/>
        <v>68107</v>
      </c>
      <c r="AY43" s="109">
        <f t="shared" si="24"/>
        <v>68107</v>
      </c>
      <c r="AZ43" s="109">
        <f t="shared" si="24"/>
        <v>68107</v>
      </c>
      <c r="BA43" s="109">
        <f t="shared" si="24"/>
        <v>65758</v>
      </c>
      <c r="BB43" s="109">
        <f t="shared" si="24"/>
        <v>65758</v>
      </c>
      <c r="BC43" s="109">
        <f t="shared" si="24"/>
        <v>65758</v>
      </c>
      <c r="BD43" s="109">
        <f t="shared" si="24"/>
        <v>65758</v>
      </c>
      <c r="BE43" s="109">
        <f t="shared" si="24"/>
        <v>65758</v>
      </c>
      <c r="BF43" s="109">
        <f t="shared" si="24"/>
        <v>66933</v>
      </c>
      <c r="BG43" s="109">
        <f t="shared" si="24"/>
        <v>66933</v>
      </c>
      <c r="BH43" s="109">
        <f t="shared" si="24"/>
        <v>66933</v>
      </c>
      <c r="BI43" s="109">
        <f t="shared" si="24"/>
        <v>69282</v>
      </c>
      <c r="BJ43" s="109">
        <f t="shared" ref="BJ43:DN43" si="25">ROUNDUP(BJ22*0.87,)+25</f>
        <v>69282</v>
      </c>
      <c r="BK43" s="109">
        <f t="shared" si="25"/>
        <v>69282</v>
      </c>
      <c r="BL43" s="109">
        <f t="shared" si="25"/>
        <v>69282</v>
      </c>
      <c r="BM43" s="109">
        <f t="shared" si="25"/>
        <v>69282</v>
      </c>
      <c r="BN43" s="109">
        <f t="shared" si="25"/>
        <v>69282</v>
      </c>
      <c r="BO43" s="109">
        <f t="shared" si="25"/>
        <v>71161</v>
      </c>
      <c r="BP43" s="109">
        <f t="shared" si="25"/>
        <v>71161</v>
      </c>
      <c r="BQ43" s="109">
        <f t="shared" si="25"/>
        <v>74215</v>
      </c>
      <c r="BR43" s="109">
        <f t="shared" si="25"/>
        <v>76172</v>
      </c>
      <c r="BS43" s="109">
        <f t="shared" si="25"/>
        <v>76172</v>
      </c>
      <c r="BT43" s="109">
        <f t="shared" si="25"/>
        <v>76172</v>
      </c>
      <c r="BU43" s="109">
        <f t="shared" si="25"/>
        <v>76172</v>
      </c>
      <c r="BV43" s="109">
        <f t="shared" si="25"/>
        <v>76172</v>
      </c>
      <c r="BW43" s="109">
        <f t="shared" si="25"/>
        <v>69282</v>
      </c>
      <c r="BX43" s="109">
        <f t="shared" si="25"/>
        <v>65758</v>
      </c>
      <c r="BY43" s="109">
        <f t="shared" si="25"/>
        <v>65758</v>
      </c>
      <c r="BZ43" s="109">
        <f t="shared" si="25"/>
        <v>64584</v>
      </c>
      <c r="CA43" s="109">
        <f t="shared" si="25"/>
        <v>64584</v>
      </c>
      <c r="CB43" s="109">
        <f t="shared" si="25"/>
        <v>64584</v>
      </c>
      <c r="CC43" s="109">
        <f t="shared" si="25"/>
        <v>65758</v>
      </c>
      <c r="CD43" s="109">
        <f t="shared" si="25"/>
        <v>65758</v>
      </c>
      <c r="CE43" s="109">
        <f t="shared" si="25"/>
        <v>65758</v>
      </c>
      <c r="CF43" s="109">
        <f t="shared" si="25"/>
        <v>62940</v>
      </c>
      <c r="CG43" s="109">
        <f t="shared" si="25"/>
        <v>52604</v>
      </c>
      <c r="CH43" s="109">
        <f t="shared" si="25"/>
        <v>52604</v>
      </c>
      <c r="CI43" s="109">
        <f t="shared" si="25"/>
        <v>52604</v>
      </c>
      <c r="CJ43" s="109">
        <f t="shared" si="25"/>
        <v>52604</v>
      </c>
      <c r="CK43" s="109">
        <f t="shared" si="25"/>
        <v>52604</v>
      </c>
      <c r="CL43" s="109">
        <f t="shared" si="25"/>
        <v>52604</v>
      </c>
      <c r="CM43" s="109">
        <f t="shared" si="25"/>
        <v>52604</v>
      </c>
      <c r="CN43" s="109">
        <f t="shared" si="25"/>
        <v>52604</v>
      </c>
      <c r="CO43" s="109">
        <f t="shared" si="25"/>
        <v>52604</v>
      </c>
      <c r="CP43" s="109">
        <f t="shared" si="25"/>
        <v>52056</v>
      </c>
      <c r="CQ43" s="109">
        <f t="shared" si="25"/>
        <v>52056</v>
      </c>
      <c r="CR43" s="109">
        <f t="shared" si="25"/>
        <v>52056</v>
      </c>
      <c r="CS43" s="109">
        <f t="shared" si="25"/>
        <v>51508</v>
      </c>
      <c r="CT43" s="109">
        <f t="shared" si="25"/>
        <v>51508</v>
      </c>
      <c r="CU43" s="109">
        <f t="shared" si="25"/>
        <v>51508</v>
      </c>
      <c r="CV43" s="109">
        <f t="shared" si="25"/>
        <v>51508</v>
      </c>
      <c r="CW43" s="109">
        <f t="shared" si="25"/>
        <v>51508</v>
      </c>
      <c r="CX43" s="109">
        <f t="shared" si="25"/>
        <v>51508</v>
      </c>
      <c r="CY43" s="109">
        <f t="shared" si="25"/>
        <v>51508</v>
      </c>
      <c r="CZ43" s="109">
        <f t="shared" si="25"/>
        <v>50960</v>
      </c>
      <c r="DA43" s="109">
        <f t="shared" si="25"/>
        <v>50960</v>
      </c>
      <c r="DB43" s="109">
        <f t="shared" si="25"/>
        <v>50960</v>
      </c>
      <c r="DC43" s="109">
        <f t="shared" si="25"/>
        <v>46497</v>
      </c>
      <c r="DD43" s="109">
        <f t="shared" si="25"/>
        <v>46497</v>
      </c>
      <c r="DE43" s="109">
        <f t="shared" si="25"/>
        <v>46497</v>
      </c>
      <c r="DF43" s="109">
        <f t="shared" si="25"/>
        <v>46497</v>
      </c>
      <c r="DG43" s="109">
        <f t="shared" si="25"/>
        <v>46497</v>
      </c>
      <c r="DH43" s="109">
        <f t="shared" si="25"/>
        <v>46105</v>
      </c>
      <c r="DI43" s="109">
        <f t="shared" si="25"/>
        <v>46105</v>
      </c>
      <c r="DJ43" s="109">
        <f t="shared" si="25"/>
        <v>46105</v>
      </c>
      <c r="DK43" s="109">
        <f t="shared" si="25"/>
        <v>46105</v>
      </c>
      <c r="DL43" s="109">
        <f t="shared" si="25"/>
        <v>46105</v>
      </c>
      <c r="DM43" s="109">
        <f t="shared" si="25"/>
        <v>46105</v>
      </c>
      <c r="DN43" s="109">
        <f t="shared" si="25"/>
        <v>44539</v>
      </c>
    </row>
    <row r="45" spans="1:118" customFormat="1" ht="173.25">
      <c r="A45" s="223" t="s">
        <v>33</v>
      </c>
      <c r="D45" s="224"/>
      <c r="E45" s="224"/>
      <c r="F45" s="224"/>
      <c r="G45" s="224"/>
      <c r="H45" s="224"/>
      <c r="I45" s="224"/>
      <c r="J45" s="224"/>
      <c r="O45" s="224"/>
      <c r="P45" s="224"/>
      <c r="Q45" s="224"/>
      <c r="R45" s="224"/>
      <c r="S45" s="224"/>
      <c r="T45" s="224"/>
      <c r="U45" s="224"/>
      <c r="V45" s="224"/>
      <c r="W45" s="224"/>
      <c r="X45" s="224"/>
    </row>
    <row r="46" spans="1:118" s="65" customFormat="1" ht="15.75">
      <c r="A46" s="239"/>
      <c r="D46" s="236"/>
      <c r="E46" s="236"/>
      <c r="F46" s="236"/>
      <c r="G46" s="236"/>
      <c r="H46" s="236"/>
      <c r="I46" s="236"/>
      <c r="J46" s="236"/>
      <c r="O46" s="236"/>
      <c r="P46" s="236"/>
      <c r="Q46" s="236"/>
      <c r="R46" s="236"/>
      <c r="S46" s="236"/>
      <c r="T46" s="236"/>
      <c r="U46" s="236"/>
      <c r="V46" s="236"/>
      <c r="W46" s="236"/>
      <c r="X46" s="236"/>
    </row>
    <row r="47" spans="1:118">
      <c r="A47" s="132" t="s">
        <v>13</v>
      </c>
    </row>
    <row r="48" spans="1:118">
      <c r="A48" s="225" t="s">
        <v>34</v>
      </c>
    </row>
    <row r="49" spans="1:1">
      <c r="A49" s="226" t="s">
        <v>14</v>
      </c>
    </row>
    <row r="50" spans="1:1">
      <c r="A50" s="226" t="s">
        <v>15</v>
      </c>
    </row>
    <row r="51" spans="1:1">
      <c r="A51" s="227" t="s">
        <v>16</v>
      </c>
    </row>
    <row r="52" spans="1:1">
      <c r="A52" s="19" t="s">
        <v>17</v>
      </c>
    </row>
    <row r="53" spans="1:1">
      <c r="A53" s="228" t="s">
        <v>35</v>
      </c>
    </row>
    <row r="54" spans="1:1" ht="24.75">
      <c r="A54" s="136" t="s">
        <v>36</v>
      </c>
    </row>
    <row r="55" spans="1:1">
      <c r="A55" s="175"/>
    </row>
    <row r="56" spans="1:1">
      <c r="A56" s="229" t="s">
        <v>27</v>
      </c>
    </row>
    <row r="57" spans="1:1">
      <c r="A57" s="230" t="s">
        <v>37</v>
      </c>
    </row>
    <row r="58" spans="1:1" ht="24">
      <c r="A58" s="231" t="s">
        <v>38</v>
      </c>
    </row>
    <row r="59" spans="1:1">
      <c r="A59" s="232" t="s">
        <v>39</v>
      </c>
    </row>
    <row r="60" spans="1:1" ht="14.45" customHeight="1">
      <c r="A60" s="197"/>
    </row>
    <row r="61" spans="1:1">
      <c r="A61" s="233" t="s">
        <v>18</v>
      </c>
    </row>
    <row r="62" spans="1:1" ht="60">
      <c r="A62" s="234" t="s">
        <v>40</v>
      </c>
    </row>
    <row r="63" spans="1:1">
      <c r="A63" s="235" t="s">
        <v>18</v>
      </c>
    </row>
    <row r="64" spans="1:1" ht="60">
      <c r="A64" s="52" t="s">
        <v>40</v>
      </c>
    </row>
  </sheetData>
  <mergeCells count="1">
    <mergeCell ref="A24:A25"/>
  </mergeCells>
  <pageMargins left="0.7" right="0.7" top="0.75" bottom="0.75" header="0.3" footer="0.3"/>
  <pageSetup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53"/>
  <sheetViews>
    <sheetView workbookViewId="0">
      <selection activeCell="B1" sqref="B1:E1048576"/>
    </sheetView>
  </sheetViews>
  <sheetFormatPr defaultColWidth="8.7109375" defaultRowHeight="15"/>
  <cols>
    <col min="1" max="1" width="87.42578125" style="61" customWidth="1"/>
    <col min="2" max="16384" width="8.7109375" style="61"/>
  </cols>
  <sheetData>
    <row r="1" spans="1:2">
      <c r="A1" s="3" t="s">
        <v>0</v>
      </c>
    </row>
    <row r="3" spans="1:2">
      <c r="A3" s="123" t="s">
        <v>205</v>
      </c>
    </row>
    <row r="4" spans="1:2">
      <c r="A4" s="145" t="s">
        <v>2</v>
      </c>
    </row>
    <row r="6" spans="1:2" ht="25.5" customHeight="1">
      <c r="A6" s="7" t="s">
        <v>3</v>
      </c>
      <c r="B6" s="104" t="e">
        <f>'Осенние каникулы |FIT15'!B6</f>
        <v>#REF!</v>
      </c>
    </row>
    <row r="7" spans="1:2" ht="25.5" customHeight="1">
      <c r="A7" s="7"/>
      <c r="B7" s="104" t="e">
        <f>'Осенние каникулы |FIT15'!B7</f>
        <v>#REF!</v>
      </c>
    </row>
    <row r="8" spans="1:2">
      <c r="A8" s="64" t="s">
        <v>4</v>
      </c>
    </row>
    <row r="9" spans="1:2">
      <c r="A9" s="64">
        <v>1</v>
      </c>
      <c r="B9" s="109" t="e">
        <f>'Осенние каникулы |FIT15'!B9</f>
        <v>#REF!</v>
      </c>
    </row>
    <row r="10" spans="1:2">
      <c r="A10" s="64">
        <v>2</v>
      </c>
      <c r="B10" s="109" t="e">
        <f>'Осенние каникулы |FIT15'!B10</f>
        <v>#REF!</v>
      </c>
    </row>
    <row r="11" spans="1:2" ht="18.75" customHeight="1">
      <c r="A11" s="64" t="s">
        <v>5</v>
      </c>
      <c r="B11" s="109"/>
    </row>
    <row r="12" spans="1:2">
      <c r="A12" s="64">
        <v>1</v>
      </c>
      <c r="B12" s="109" t="e">
        <f>'Осенние каникулы |FIT15'!B12</f>
        <v>#REF!</v>
      </c>
    </row>
    <row r="13" spans="1:2">
      <c r="A13" s="64">
        <v>2</v>
      </c>
      <c r="B13" s="109" t="e">
        <f>'Осенние каникулы |FIT15'!B13</f>
        <v>#REF!</v>
      </c>
    </row>
    <row r="14" spans="1:2">
      <c r="A14" s="64" t="s">
        <v>7</v>
      </c>
      <c r="B14" s="109"/>
    </row>
    <row r="15" spans="1:2">
      <c r="A15" s="64">
        <v>1</v>
      </c>
      <c r="B15" s="109" t="e">
        <f>'Осенние каникулы |FIT15'!B15</f>
        <v>#REF!</v>
      </c>
    </row>
    <row r="16" spans="1:2">
      <c r="A16" s="64">
        <v>2</v>
      </c>
      <c r="B16" s="109" t="e">
        <f>'Осенние каникулы |FIT15'!B16</f>
        <v>#REF!</v>
      </c>
    </row>
    <row r="17" spans="1:2">
      <c r="A17" s="124" t="s">
        <v>42</v>
      </c>
      <c r="B17" s="109"/>
    </row>
    <row r="18" spans="1:2">
      <c r="A18" s="64">
        <v>1</v>
      </c>
      <c r="B18" s="109" t="e">
        <f>'Осенние каникулы |FIT15'!B18</f>
        <v>#REF!</v>
      </c>
    </row>
    <row r="19" spans="1:2">
      <c r="A19" s="64">
        <v>2</v>
      </c>
      <c r="B19" s="109" t="e">
        <f>'Осенние каникулы |FIT15'!B19</f>
        <v>#REF!</v>
      </c>
    </row>
    <row r="21" spans="1:2" ht="140.44999999999999" customHeight="1">
      <c r="A21" s="69" t="s">
        <v>206</v>
      </c>
    </row>
    <row r="22" spans="1:2">
      <c r="A22" s="70" t="s">
        <v>27</v>
      </c>
    </row>
    <row r="23" spans="1:2">
      <c r="A23" s="14" t="s">
        <v>207</v>
      </c>
    </row>
    <row r="24" spans="1:2">
      <c r="A24" s="14" t="s">
        <v>208</v>
      </c>
    </row>
    <row r="25" spans="1:2">
      <c r="A25" s="153"/>
    </row>
    <row r="26" spans="1:2">
      <c r="A26" s="154" t="s">
        <v>13</v>
      </c>
    </row>
    <row r="27" spans="1:2">
      <c r="A27" s="133" t="s">
        <v>34</v>
      </c>
    </row>
    <row r="28" spans="1:2">
      <c r="A28" s="134" t="s">
        <v>14</v>
      </c>
    </row>
    <row r="29" spans="1:2">
      <c r="A29" s="134" t="s">
        <v>15</v>
      </c>
    </row>
    <row r="30" spans="1:2">
      <c r="A30" s="112" t="s">
        <v>16</v>
      </c>
    </row>
    <row r="31" spans="1:2">
      <c r="A31" s="20" t="s">
        <v>17</v>
      </c>
    </row>
    <row r="32" spans="1:2" ht="24">
      <c r="A32" s="112" t="s">
        <v>209</v>
      </c>
    </row>
    <row r="33" spans="1:1">
      <c r="A33" s="151"/>
    </row>
    <row r="34" spans="1:1" ht="26.25">
      <c r="A34" s="155" t="s">
        <v>111</v>
      </c>
    </row>
    <row r="35" spans="1:1" ht="31.5">
      <c r="A35" s="156" t="s">
        <v>210</v>
      </c>
    </row>
    <row r="36" spans="1:1" ht="31.5">
      <c r="A36" s="156" t="s">
        <v>211</v>
      </c>
    </row>
    <row r="37" spans="1:1" ht="42">
      <c r="A37" s="156" t="s">
        <v>212</v>
      </c>
    </row>
    <row r="38" spans="1:1" ht="31.5">
      <c r="A38" s="156" t="s">
        <v>213</v>
      </c>
    </row>
    <row r="39" spans="1:1">
      <c r="A39" s="117" t="s">
        <v>214</v>
      </c>
    </row>
    <row r="40" spans="1:1">
      <c r="A40" s="117" t="s">
        <v>215</v>
      </c>
    </row>
    <row r="41" spans="1:1" ht="31.5">
      <c r="A41" s="156" t="s">
        <v>216</v>
      </c>
    </row>
    <row r="42" spans="1:1" ht="31.5">
      <c r="A42" s="156" t="s">
        <v>217</v>
      </c>
    </row>
    <row r="43" spans="1:1" ht="31.5">
      <c r="A43" s="156" t="s">
        <v>218</v>
      </c>
    </row>
    <row r="44" spans="1:1" ht="42">
      <c r="A44" s="156" t="s">
        <v>219</v>
      </c>
    </row>
    <row r="45" spans="1:1" ht="31.5">
      <c r="A45" s="77" t="s">
        <v>60</v>
      </c>
    </row>
    <row r="46" spans="1:1" ht="21">
      <c r="A46" s="78" t="s">
        <v>61</v>
      </c>
    </row>
    <row r="47" spans="1:1" ht="43.5">
      <c r="A47" s="79" t="s">
        <v>106</v>
      </c>
    </row>
    <row r="48" spans="1:1" ht="21">
      <c r="A48" s="80" t="s">
        <v>63</v>
      </c>
    </row>
    <row r="49" spans="1:1">
      <c r="A49" s="81"/>
    </row>
    <row r="50" spans="1:1">
      <c r="A50" s="82" t="s">
        <v>18</v>
      </c>
    </row>
    <row r="51" spans="1:1" ht="24">
      <c r="A51" s="25" t="s">
        <v>64</v>
      </c>
    </row>
    <row r="52" spans="1:1" ht="24">
      <c r="A52" s="25" t="s">
        <v>65</v>
      </c>
    </row>
    <row r="53" spans="1:1">
      <c r="A53" s="157"/>
    </row>
  </sheetData>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I52"/>
  <sheetViews>
    <sheetView topLeftCell="A26" workbookViewId="0">
      <selection activeCell="B22" sqref="B22:AI23"/>
    </sheetView>
  </sheetViews>
  <sheetFormatPr defaultColWidth="8.7109375" defaultRowHeight="15"/>
  <cols>
    <col min="1" max="1" width="87.42578125" style="61" customWidth="1"/>
    <col min="2" max="28" width="8.7109375" style="61" customWidth="1"/>
    <col min="29" max="16384" width="8.7109375" style="61"/>
  </cols>
  <sheetData>
    <row r="1" spans="1:35">
      <c r="A1" s="3" t="s">
        <v>0</v>
      </c>
    </row>
    <row r="3" spans="1:35">
      <c r="A3" s="145"/>
    </row>
    <row r="4" spans="1:35">
      <c r="A4" s="145" t="s">
        <v>220</v>
      </c>
    </row>
    <row r="6" spans="1:35" ht="25.5" customHeight="1">
      <c r="A6" s="7" t="s">
        <v>3</v>
      </c>
      <c r="B6" s="108" t="e">
        <f>'C завтраками| Bed and breakfast'!#REF!</f>
        <v>#REF!</v>
      </c>
      <c r="C6" s="108" t="e">
        <f>'C завтраками| Bed and breakfast'!#REF!</f>
        <v>#REF!</v>
      </c>
      <c r="D6" s="108" t="e">
        <f>'C завтраками| Bed and breakfast'!#REF!</f>
        <v>#REF!</v>
      </c>
      <c r="E6" s="108" t="e">
        <f>'C завтраками| Bed and breakfast'!#REF!</f>
        <v>#REF!</v>
      </c>
      <c r="F6" s="108" t="e">
        <f>'C завтраками| Bed and breakfast'!#REF!</f>
        <v>#REF!</v>
      </c>
      <c r="G6" s="108" t="e">
        <f>'C завтраками| Bed and breakfast'!#REF!</f>
        <v>#REF!</v>
      </c>
      <c r="H6" s="108" t="e">
        <f>'C завтраками| Bed and breakfast'!#REF!</f>
        <v>#REF!</v>
      </c>
      <c r="I6" s="108" t="e">
        <f>'C завтраками| Bed and breakfast'!#REF!</f>
        <v>#REF!</v>
      </c>
      <c r="J6" s="108" t="e">
        <f>'C завтраками| Bed and breakfast'!#REF!</f>
        <v>#REF!</v>
      </c>
      <c r="K6" s="108" t="e">
        <f>'C завтраками| Bed and breakfast'!#REF!</f>
        <v>#REF!</v>
      </c>
      <c r="L6" s="108" t="e">
        <f>'C завтраками| Bed and breakfast'!#REF!</f>
        <v>#REF!</v>
      </c>
      <c r="M6" s="108" t="e">
        <f>'C завтраками| Bed and breakfast'!#REF!</f>
        <v>#REF!</v>
      </c>
      <c r="N6" s="108" t="e">
        <f>'C завтраками| Bed and breakfast'!#REF!</f>
        <v>#REF!</v>
      </c>
      <c r="O6" s="108" t="e">
        <f>'C завтраками| Bed and breakfast'!#REF!</f>
        <v>#REF!</v>
      </c>
      <c r="P6" s="108" t="e">
        <f>'C завтраками| Bed and breakfast'!#REF!</f>
        <v>#REF!</v>
      </c>
      <c r="Q6" s="108" t="e">
        <f>'C завтраками| Bed and breakfast'!#REF!</f>
        <v>#REF!</v>
      </c>
      <c r="R6" s="108" t="e">
        <f>'C завтраками| Bed and breakfast'!#REF!</f>
        <v>#REF!</v>
      </c>
      <c r="S6" s="108" t="e">
        <f>'C завтраками| Bed and breakfast'!#REF!</f>
        <v>#REF!</v>
      </c>
      <c r="T6" s="108" t="e">
        <f>'C завтраками| Bed and breakfast'!#REF!</f>
        <v>#REF!</v>
      </c>
      <c r="U6" s="108" t="e">
        <f>'C завтраками| Bed and breakfast'!#REF!</f>
        <v>#REF!</v>
      </c>
      <c r="V6" s="108" t="e">
        <f>'C завтраками| Bed and breakfast'!#REF!</f>
        <v>#REF!</v>
      </c>
      <c r="W6" s="108" t="e">
        <f>'C завтраками| Bed and breakfast'!#REF!</f>
        <v>#REF!</v>
      </c>
      <c r="X6" s="108" t="e">
        <f>'C завтраками| Bed and breakfast'!#REF!</f>
        <v>#REF!</v>
      </c>
      <c r="Y6" s="108" t="e">
        <f>'C завтраками| Bed and breakfast'!#REF!</f>
        <v>#REF!</v>
      </c>
      <c r="Z6" s="108" t="e">
        <f>'C завтраками| Bed and breakfast'!#REF!</f>
        <v>#REF!</v>
      </c>
      <c r="AA6" s="108" t="e">
        <f>'C завтраками| Bed and breakfast'!#REF!</f>
        <v>#REF!</v>
      </c>
      <c r="AB6" s="108" t="e">
        <f>'C завтраками| Bed and breakfast'!#REF!</f>
        <v>#REF!</v>
      </c>
      <c r="AC6" s="108" t="e">
        <f>'C завтраками| Bed and breakfast'!#REF!</f>
        <v>#REF!</v>
      </c>
      <c r="AD6" s="108" t="e">
        <f>'C завтраками| Bed and breakfast'!#REF!</f>
        <v>#REF!</v>
      </c>
      <c r="AE6" s="108" t="e">
        <f>'C завтраками| Bed and breakfast'!#REF!</f>
        <v>#REF!</v>
      </c>
      <c r="AF6" s="108" t="e">
        <f>'C завтраками| Bed and breakfast'!#REF!</f>
        <v>#REF!</v>
      </c>
      <c r="AG6" s="108" t="e">
        <f>'C завтраками| Bed and breakfast'!#REF!</f>
        <v>#REF!</v>
      </c>
      <c r="AH6" s="108" t="e">
        <f>'C завтраками| Bed and breakfast'!#REF!</f>
        <v>#REF!</v>
      </c>
      <c r="AI6" s="108" t="e">
        <f>'C завтраками| Bed and breakfast'!#REF!</f>
        <v>#REF!</v>
      </c>
    </row>
    <row r="7" spans="1:35" ht="25.5" customHeight="1">
      <c r="A7" s="7"/>
      <c r="B7" s="108" t="e">
        <f>'C завтраками| Bed and breakfast'!#REF!</f>
        <v>#REF!</v>
      </c>
      <c r="C7" s="108" t="e">
        <f>'C завтраками| Bed and breakfast'!#REF!</f>
        <v>#REF!</v>
      </c>
      <c r="D7" s="108" t="e">
        <f>'C завтраками| Bed and breakfast'!#REF!</f>
        <v>#REF!</v>
      </c>
      <c r="E7" s="108" t="e">
        <f>'C завтраками| Bed and breakfast'!#REF!</f>
        <v>#REF!</v>
      </c>
      <c r="F7" s="108" t="e">
        <f>'C завтраками| Bed and breakfast'!#REF!</f>
        <v>#REF!</v>
      </c>
      <c r="G7" s="108" t="e">
        <f>'C завтраками| Bed and breakfast'!#REF!</f>
        <v>#REF!</v>
      </c>
      <c r="H7" s="108" t="e">
        <f>'C завтраками| Bed and breakfast'!#REF!</f>
        <v>#REF!</v>
      </c>
      <c r="I7" s="108" t="e">
        <f>'C завтраками| Bed and breakfast'!#REF!</f>
        <v>#REF!</v>
      </c>
      <c r="J7" s="108" t="e">
        <f>'C завтраками| Bed and breakfast'!#REF!</f>
        <v>#REF!</v>
      </c>
      <c r="K7" s="108" t="e">
        <f>'C завтраками| Bed and breakfast'!#REF!</f>
        <v>#REF!</v>
      </c>
      <c r="L7" s="108" t="e">
        <f>'C завтраками| Bed and breakfast'!#REF!</f>
        <v>#REF!</v>
      </c>
      <c r="M7" s="108" t="e">
        <f>'C завтраками| Bed and breakfast'!#REF!</f>
        <v>#REF!</v>
      </c>
      <c r="N7" s="108" t="e">
        <f>'C завтраками| Bed and breakfast'!#REF!</f>
        <v>#REF!</v>
      </c>
      <c r="O7" s="108" t="e">
        <f>'C завтраками| Bed and breakfast'!#REF!</f>
        <v>#REF!</v>
      </c>
      <c r="P7" s="108" t="e">
        <f>'C завтраками| Bed and breakfast'!#REF!</f>
        <v>#REF!</v>
      </c>
      <c r="Q7" s="108" t="e">
        <f>'C завтраками| Bed and breakfast'!#REF!</f>
        <v>#REF!</v>
      </c>
      <c r="R7" s="108" t="e">
        <f>'C завтраками| Bed and breakfast'!#REF!</f>
        <v>#REF!</v>
      </c>
      <c r="S7" s="108" t="e">
        <f>'C завтраками| Bed and breakfast'!#REF!</f>
        <v>#REF!</v>
      </c>
      <c r="T7" s="108" t="e">
        <f>'C завтраками| Bed and breakfast'!#REF!</f>
        <v>#REF!</v>
      </c>
      <c r="U7" s="108" t="e">
        <f>'C завтраками| Bed and breakfast'!#REF!</f>
        <v>#REF!</v>
      </c>
      <c r="V7" s="108" t="e">
        <f>'C завтраками| Bed and breakfast'!#REF!</f>
        <v>#REF!</v>
      </c>
      <c r="W7" s="108" t="e">
        <f>'C завтраками| Bed and breakfast'!#REF!</f>
        <v>#REF!</v>
      </c>
      <c r="X7" s="108" t="e">
        <f>'C завтраками| Bed and breakfast'!#REF!</f>
        <v>#REF!</v>
      </c>
      <c r="Y7" s="108" t="e">
        <f>'C завтраками| Bed and breakfast'!#REF!</f>
        <v>#REF!</v>
      </c>
      <c r="Z7" s="108" t="e">
        <f>'C завтраками| Bed and breakfast'!#REF!</f>
        <v>#REF!</v>
      </c>
      <c r="AA7" s="108" t="e">
        <f>'C завтраками| Bed and breakfast'!#REF!</f>
        <v>#REF!</v>
      </c>
      <c r="AB7" s="108" t="e">
        <f>'C завтраками| Bed and breakfast'!#REF!</f>
        <v>#REF!</v>
      </c>
      <c r="AC7" s="108" t="e">
        <f>'C завтраками| Bed and breakfast'!#REF!</f>
        <v>#REF!</v>
      </c>
      <c r="AD7" s="108" t="e">
        <f>'C завтраками| Bed and breakfast'!#REF!</f>
        <v>#REF!</v>
      </c>
      <c r="AE7" s="108" t="e">
        <f>'C завтраками| Bed and breakfast'!#REF!</f>
        <v>#REF!</v>
      </c>
      <c r="AF7" s="108" t="e">
        <f>'C завтраками| Bed and breakfast'!#REF!</f>
        <v>#REF!</v>
      </c>
      <c r="AG7" s="108" t="e">
        <f>'C завтраками| Bed and breakfast'!#REF!</f>
        <v>#REF!</v>
      </c>
      <c r="AH7" s="108" t="e">
        <f>'C завтраками| Bed and breakfast'!#REF!</f>
        <v>#REF!</v>
      </c>
      <c r="AI7" s="108" t="e">
        <f>'C завтраками| Bed and breakfast'!#REF!</f>
        <v>#REF!</v>
      </c>
    </row>
    <row r="8" spans="1:35">
      <c r="A8" s="64" t="s">
        <v>4</v>
      </c>
    </row>
    <row r="9" spans="1:35">
      <c r="A9" s="64">
        <v>1</v>
      </c>
      <c r="B9" s="109" t="e">
        <f>'C завтраками| Bed and breakfast'!#REF!*0.9</f>
        <v>#REF!</v>
      </c>
      <c r="C9" s="109" t="e">
        <f>'C завтраками| Bed and breakfast'!#REF!*0.9</f>
        <v>#REF!</v>
      </c>
      <c r="D9" s="109" t="e">
        <f>'C завтраками| Bed and breakfast'!#REF!*0.9</f>
        <v>#REF!</v>
      </c>
      <c r="E9" s="109" t="e">
        <f>'C завтраками| Bed and breakfast'!#REF!*0.9</f>
        <v>#REF!</v>
      </c>
      <c r="F9" s="109" t="e">
        <f>'C завтраками| Bed and breakfast'!#REF!*0.9</f>
        <v>#REF!</v>
      </c>
      <c r="G9" s="109" t="e">
        <f>'C завтраками| Bed and breakfast'!#REF!*0.9</f>
        <v>#REF!</v>
      </c>
      <c r="H9" s="109" t="e">
        <f>'C завтраками| Bed and breakfast'!#REF!*0.9</f>
        <v>#REF!</v>
      </c>
      <c r="I9" s="109" t="e">
        <f>'C завтраками| Bed and breakfast'!#REF!*0.9</f>
        <v>#REF!</v>
      </c>
      <c r="J9" s="109" t="e">
        <f>'C завтраками| Bed and breakfast'!#REF!*0.9</f>
        <v>#REF!</v>
      </c>
      <c r="K9" s="109" t="e">
        <f>'C завтраками| Bed and breakfast'!#REF!*0.9</f>
        <v>#REF!</v>
      </c>
      <c r="L9" s="109" t="e">
        <f>'C завтраками| Bed and breakfast'!#REF!*0.9</f>
        <v>#REF!</v>
      </c>
      <c r="M9" s="109" t="e">
        <f>'C завтраками| Bed and breakfast'!#REF!*0.9</f>
        <v>#REF!</v>
      </c>
      <c r="N9" s="109" t="e">
        <f>'C завтраками| Bed and breakfast'!#REF!*0.9</f>
        <v>#REF!</v>
      </c>
      <c r="O9" s="109" t="e">
        <f>'C завтраками| Bed and breakfast'!#REF!*0.9</f>
        <v>#REF!</v>
      </c>
      <c r="P9" s="109" t="e">
        <f>'C завтраками| Bed and breakfast'!#REF!*0.9</f>
        <v>#REF!</v>
      </c>
      <c r="Q9" s="109" t="e">
        <f>'C завтраками| Bed and breakfast'!#REF!*0.9</f>
        <v>#REF!</v>
      </c>
      <c r="R9" s="109" t="e">
        <f>'C завтраками| Bed and breakfast'!#REF!*0.9</f>
        <v>#REF!</v>
      </c>
      <c r="S9" s="109" t="e">
        <f>'C завтраками| Bed and breakfast'!#REF!*0.9</f>
        <v>#REF!</v>
      </c>
      <c r="T9" s="109" t="e">
        <f>'C завтраками| Bed and breakfast'!#REF!*0.9</f>
        <v>#REF!</v>
      </c>
      <c r="U9" s="109" t="e">
        <f>'C завтраками| Bed and breakfast'!#REF!*0.9</f>
        <v>#REF!</v>
      </c>
      <c r="V9" s="109" t="e">
        <f>'C завтраками| Bed and breakfast'!#REF!*0.9</f>
        <v>#REF!</v>
      </c>
      <c r="W9" s="109" t="e">
        <f>'C завтраками| Bed and breakfast'!#REF!*0.9</f>
        <v>#REF!</v>
      </c>
      <c r="X9" s="109" t="e">
        <f>'C завтраками| Bed and breakfast'!#REF!*0.9</f>
        <v>#REF!</v>
      </c>
      <c r="Y9" s="109" t="e">
        <f>'C завтраками| Bed and breakfast'!#REF!*0.9</f>
        <v>#REF!</v>
      </c>
      <c r="Z9" s="109" t="e">
        <f>'C завтраками| Bed and breakfast'!#REF!*0.9</f>
        <v>#REF!</v>
      </c>
      <c r="AA9" s="109" t="e">
        <f>'C завтраками| Bed and breakfast'!#REF!*0.9</f>
        <v>#REF!</v>
      </c>
      <c r="AB9" s="109" t="e">
        <f>'C завтраками| Bed and breakfast'!#REF!*0.9</f>
        <v>#REF!</v>
      </c>
      <c r="AC9" s="109" t="e">
        <f>'C завтраками| Bed and breakfast'!#REF!*0.9</f>
        <v>#REF!</v>
      </c>
      <c r="AD9" s="109" t="e">
        <f>'C завтраками| Bed and breakfast'!#REF!*0.9</f>
        <v>#REF!</v>
      </c>
      <c r="AE9" s="109" t="e">
        <f>'C завтраками| Bed and breakfast'!#REF!*0.9</f>
        <v>#REF!</v>
      </c>
      <c r="AF9" s="109" t="e">
        <f>'C завтраками| Bed and breakfast'!#REF!*0.9</f>
        <v>#REF!</v>
      </c>
      <c r="AG9" s="109" t="e">
        <f>'C завтраками| Bed and breakfast'!#REF!*0.9</f>
        <v>#REF!</v>
      </c>
      <c r="AH9" s="109" t="e">
        <f>'C завтраками| Bed and breakfast'!#REF!*0.9</f>
        <v>#REF!</v>
      </c>
      <c r="AI9" s="109" t="e">
        <f>'C завтраками| Bed and breakfast'!#REF!*0.9</f>
        <v>#REF!</v>
      </c>
    </row>
    <row r="10" spans="1:35">
      <c r="A10" s="64">
        <v>2</v>
      </c>
      <c r="B10" s="109" t="e">
        <f>'C завтраками| Bed and breakfast'!#REF!*0.9</f>
        <v>#REF!</v>
      </c>
      <c r="C10" s="109" t="e">
        <f>'C завтраками| Bed and breakfast'!#REF!*0.9</f>
        <v>#REF!</v>
      </c>
      <c r="D10" s="109" t="e">
        <f>'C завтраками| Bed and breakfast'!#REF!*0.9</f>
        <v>#REF!</v>
      </c>
      <c r="E10" s="109" t="e">
        <f>'C завтраками| Bed and breakfast'!#REF!*0.9</f>
        <v>#REF!</v>
      </c>
      <c r="F10" s="109" t="e">
        <f>'C завтраками| Bed and breakfast'!#REF!*0.9</f>
        <v>#REF!</v>
      </c>
      <c r="G10" s="109" t="e">
        <f>'C завтраками| Bed and breakfast'!#REF!*0.9</f>
        <v>#REF!</v>
      </c>
      <c r="H10" s="109" t="e">
        <f>'C завтраками| Bed and breakfast'!#REF!*0.9</f>
        <v>#REF!</v>
      </c>
      <c r="I10" s="109" t="e">
        <f>'C завтраками| Bed and breakfast'!#REF!*0.9</f>
        <v>#REF!</v>
      </c>
      <c r="J10" s="109" t="e">
        <f>'C завтраками| Bed and breakfast'!#REF!*0.9</f>
        <v>#REF!</v>
      </c>
      <c r="K10" s="109" t="e">
        <f>'C завтраками| Bed and breakfast'!#REF!*0.9</f>
        <v>#REF!</v>
      </c>
      <c r="L10" s="109" t="e">
        <f>'C завтраками| Bed and breakfast'!#REF!*0.9</f>
        <v>#REF!</v>
      </c>
      <c r="M10" s="109" t="e">
        <f>'C завтраками| Bed and breakfast'!#REF!*0.9</f>
        <v>#REF!</v>
      </c>
      <c r="N10" s="109" t="e">
        <f>'C завтраками| Bed and breakfast'!#REF!*0.9</f>
        <v>#REF!</v>
      </c>
      <c r="O10" s="109" t="e">
        <f>'C завтраками| Bed and breakfast'!#REF!*0.9</f>
        <v>#REF!</v>
      </c>
      <c r="P10" s="109" t="e">
        <f>'C завтраками| Bed and breakfast'!#REF!*0.9</f>
        <v>#REF!</v>
      </c>
      <c r="Q10" s="109" t="e">
        <f>'C завтраками| Bed and breakfast'!#REF!*0.9</f>
        <v>#REF!</v>
      </c>
      <c r="R10" s="109" t="e">
        <f>'C завтраками| Bed and breakfast'!#REF!*0.9</f>
        <v>#REF!</v>
      </c>
      <c r="S10" s="109" t="e">
        <f>'C завтраками| Bed and breakfast'!#REF!*0.9</f>
        <v>#REF!</v>
      </c>
      <c r="T10" s="109" t="e">
        <f>'C завтраками| Bed and breakfast'!#REF!*0.9</f>
        <v>#REF!</v>
      </c>
      <c r="U10" s="109" t="e">
        <f>'C завтраками| Bed and breakfast'!#REF!*0.9</f>
        <v>#REF!</v>
      </c>
      <c r="V10" s="109" t="e">
        <f>'C завтраками| Bed and breakfast'!#REF!*0.9</f>
        <v>#REF!</v>
      </c>
      <c r="W10" s="109" t="e">
        <f>'C завтраками| Bed and breakfast'!#REF!*0.9</f>
        <v>#REF!</v>
      </c>
      <c r="X10" s="109" t="e">
        <f>'C завтраками| Bed and breakfast'!#REF!*0.9</f>
        <v>#REF!</v>
      </c>
      <c r="Y10" s="109" t="e">
        <f>'C завтраками| Bed and breakfast'!#REF!*0.9</f>
        <v>#REF!</v>
      </c>
      <c r="Z10" s="109" t="e">
        <f>'C завтраками| Bed and breakfast'!#REF!*0.9</f>
        <v>#REF!</v>
      </c>
      <c r="AA10" s="109" t="e">
        <f>'C завтраками| Bed and breakfast'!#REF!*0.9</f>
        <v>#REF!</v>
      </c>
      <c r="AB10" s="109" t="e">
        <f>'C завтраками| Bed and breakfast'!#REF!*0.9</f>
        <v>#REF!</v>
      </c>
      <c r="AC10" s="109" t="e">
        <f>'C завтраками| Bed and breakfast'!#REF!*0.9</f>
        <v>#REF!</v>
      </c>
      <c r="AD10" s="109" t="e">
        <f>'C завтраками| Bed and breakfast'!#REF!*0.9</f>
        <v>#REF!</v>
      </c>
      <c r="AE10" s="109" t="e">
        <f>'C завтраками| Bed and breakfast'!#REF!*0.9</f>
        <v>#REF!</v>
      </c>
      <c r="AF10" s="109" t="e">
        <f>'C завтраками| Bed and breakfast'!#REF!*0.9</f>
        <v>#REF!</v>
      </c>
      <c r="AG10" s="109" t="e">
        <f>'C завтраками| Bed and breakfast'!#REF!*0.9</f>
        <v>#REF!</v>
      </c>
      <c r="AH10" s="109" t="e">
        <f>'C завтраками| Bed and breakfast'!#REF!*0.9</f>
        <v>#REF!</v>
      </c>
      <c r="AI10" s="109" t="e">
        <f>'C завтраками| Bed and breakfast'!#REF!*0.9</f>
        <v>#REF!</v>
      </c>
    </row>
    <row r="11" spans="1:35" ht="18.75" customHeight="1">
      <c r="A11" s="64" t="s">
        <v>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row>
    <row r="12" spans="1:35">
      <c r="A12" s="64">
        <v>1</v>
      </c>
      <c r="B12" s="109" t="e">
        <f>'C завтраками| Bed and breakfast'!#REF!*0.9</f>
        <v>#REF!</v>
      </c>
      <c r="C12" s="109" t="e">
        <f>'C завтраками| Bed and breakfast'!#REF!*0.9</f>
        <v>#REF!</v>
      </c>
      <c r="D12" s="109" t="e">
        <f>'C завтраками| Bed and breakfast'!#REF!*0.9</f>
        <v>#REF!</v>
      </c>
      <c r="E12" s="109" t="e">
        <f>'C завтраками| Bed and breakfast'!#REF!*0.9</f>
        <v>#REF!</v>
      </c>
      <c r="F12" s="109" t="e">
        <f>'C завтраками| Bed and breakfast'!#REF!*0.9</f>
        <v>#REF!</v>
      </c>
      <c r="G12" s="109" t="e">
        <f>'C завтраками| Bed and breakfast'!#REF!*0.9</f>
        <v>#REF!</v>
      </c>
      <c r="H12" s="109" t="e">
        <f>'C завтраками| Bed and breakfast'!#REF!*0.9</f>
        <v>#REF!</v>
      </c>
      <c r="I12" s="109" t="e">
        <f>'C завтраками| Bed and breakfast'!#REF!*0.9</f>
        <v>#REF!</v>
      </c>
      <c r="J12" s="109" t="e">
        <f>'C завтраками| Bed and breakfast'!#REF!*0.9</f>
        <v>#REF!</v>
      </c>
      <c r="K12" s="109" t="e">
        <f>'C завтраками| Bed and breakfast'!#REF!*0.9</f>
        <v>#REF!</v>
      </c>
      <c r="L12" s="109" t="e">
        <f>'C завтраками| Bed and breakfast'!#REF!*0.9</f>
        <v>#REF!</v>
      </c>
      <c r="M12" s="109" t="e">
        <f>'C завтраками| Bed and breakfast'!#REF!*0.9</f>
        <v>#REF!</v>
      </c>
      <c r="N12" s="109" t="e">
        <f>'C завтраками| Bed and breakfast'!#REF!*0.9</f>
        <v>#REF!</v>
      </c>
      <c r="O12" s="109" t="e">
        <f>'C завтраками| Bed and breakfast'!#REF!*0.9</f>
        <v>#REF!</v>
      </c>
      <c r="P12" s="109" t="e">
        <f>'C завтраками| Bed and breakfast'!#REF!*0.9</f>
        <v>#REF!</v>
      </c>
      <c r="Q12" s="109" t="e">
        <f>'C завтраками| Bed and breakfast'!#REF!*0.9</f>
        <v>#REF!</v>
      </c>
      <c r="R12" s="109" t="e">
        <f>'C завтраками| Bed and breakfast'!#REF!*0.9</f>
        <v>#REF!</v>
      </c>
      <c r="S12" s="109" t="e">
        <f>'C завтраками| Bed and breakfast'!#REF!*0.9</f>
        <v>#REF!</v>
      </c>
      <c r="T12" s="109" t="e">
        <f>'C завтраками| Bed and breakfast'!#REF!*0.9</f>
        <v>#REF!</v>
      </c>
      <c r="U12" s="109" t="e">
        <f>'C завтраками| Bed and breakfast'!#REF!*0.9</f>
        <v>#REF!</v>
      </c>
      <c r="V12" s="109" t="e">
        <f>'C завтраками| Bed and breakfast'!#REF!*0.9</f>
        <v>#REF!</v>
      </c>
      <c r="W12" s="109" t="e">
        <f>'C завтраками| Bed and breakfast'!#REF!*0.9</f>
        <v>#REF!</v>
      </c>
      <c r="X12" s="109" t="e">
        <f>'C завтраками| Bed and breakfast'!#REF!*0.9</f>
        <v>#REF!</v>
      </c>
      <c r="Y12" s="109" t="e">
        <f>'C завтраками| Bed and breakfast'!#REF!*0.9</f>
        <v>#REF!</v>
      </c>
      <c r="Z12" s="109" t="e">
        <f>'C завтраками| Bed and breakfast'!#REF!*0.9</f>
        <v>#REF!</v>
      </c>
      <c r="AA12" s="109" t="e">
        <f>'C завтраками| Bed and breakfast'!#REF!*0.9</f>
        <v>#REF!</v>
      </c>
      <c r="AB12" s="109" t="e">
        <f>'C завтраками| Bed and breakfast'!#REF!*0.9</f>
        <v>#REF!</v>
      </c>
      <c r="AC12" s="109" t="e">
        <f>'C завтраками| Bed and breakfast'!#REF!*0.9</f>
        <v>#REF!</v>
      </c>
      <c r="AD12" s="109" t="e">
        <f>'C завтраками| Bed and breakfast'!#REF!*0.9</f>
        <v>#REF!</v>
      </c>
      <c r="AE12" s="109" t="e">
        <f>'C завтраками| Bed and breakfast'!#REF!*0.9</f>
        <v>#REF!</v>
      </c>
      <c r="AF12" s="109" t="e">
        <f>'C завтраками| Bed and breakfast'!#REF!*0.9</f>
        <v>#REF!</v>
      </c>
      <c r="AG12" s="109" t="e">
        <f>'C завтраками| Bed and breakfast'!#REF!*0.9</f>
        <v>#REF!</v>
      </c>
      <c r="AH12" s="109" t="e">
        <f>'C завтраками| Bed and breakfast'!#REF!*0.9</f>
        <v>#REF!</v>
      </c>
      <c r="AI12" s="109" t="e">
        <f>'C завтраками| Bed and breakfast'!#REF!*0.9</f>
        <v>#REF!</v>
      </c>
    </row>
    <row r="13" spans="1:35">
      <c r="A13" s="64">
        <v>2</v>
      </c>
      <c r="B13" s="109" t="e">
        <f>'C завтраками| Bed and breakfast'!#REF!*0.9</f>
        <v>#REF!</v>
      </c>
      <c r="C13" s="109" t="e">
        <f>'C завтраками| Bed and breakfast'!#REF!*0.9</f>
        <v>#REF!</v>
      </c>
      <c r="D13" s="109" t="e">
        <f>'C завтраками| Bed and breakfast'!#REF!*0.9</f>
        <v>#REF!</v>
      </c>
      <c r="E13" s="109" t="e">
        <f>'C завтраками| Bed and breakfast'!#REF!*0.9</f>
        <v>#REF!</v>
      </c>
      <c r="F13" s="109" t="e">
        <f>'C завтраками| Bed and breakfast'!#REF!*0.9</f>
        <v>#REF!</v>
      </c>
      <c r="G13" s="109" t="e">
        <f>'C завтраками| Bed and breakfast'!#REF!*0.9</f>
        <v>#REF!</v>
      </c>
      <c r="H13" s="109" t="e">
        <f>'C завтраками| Bed and breakfast'!#REF!*0.9</f>
        <v>#REF!</v>
      </c>
      <c r="I13" s="109" t="e">
        <f>'C завтраками| Bed and breakfast'!#REF!*0.9</f>
        <v>#REF!</v>
      </c>
      <c r="J13" s="109" t="e">
        <f>'C завтраками| Bed and breakfast'!#REF!*0.9</f>
        <v>#REF!</v>
      </c>
      <c r="K13" s="109" t="e">
        <f>'C завтраками| Bed and breakfast'!#REF!*0.9</f>
        <v>#REF!</v>
      </c>
      <c r="L13" s="109" t="e">
        <f>'C завтраками| Bed and breakfast'!#REF!*0.9</f>
        <v>#REF!</v>
      </c>
      <c r="M13" s="109" t="e">
        <f>'C завтраками| Bed and breakfast'!#REF!*0.9</f>
        <v>#REF!</v>
      </c>
      <c r="N13" s="109" t="e">
        <f>'C завтраками| Bed and breakfast'!#REF!*0.9</f>
        <v>#REF!</v>
      </c>
      <c r="O13" s="109" t="e">
        <f>'C завтраками| Bed and breakfast'!#REF!*0.9</f>
        <v>#REF!</v>
      </c>
      <c r="P13" s="109" t="e">
        <f>'C завтраками| Bed and breakfast'!#REF!*0.9</f>
        <v>#REF!</v>
      </c>
      <c r="Q13" s="109" t="e">
        <f>'C завтраками| Bed and breakfast'!#REF!*0.9</f>
        <v>#REF!</v>
      </c>
      <c r="R13" s="109" t="e">
        <f>'C завтраками| Bed and breakfast'!#REF!*0.9</f>
        <v>#REF!</v>
      </c>
      <c r="S13" s="109" t="e">
        <f>'C завтраками| Bed and breakfast'!#REF!*0.9</f>
        <v>#REF!</v>
      </c>
      <c r="T13" s="109" t="e">
        <f>'C завтраками| Bed and breakfast'!#REF!*0.9</f>
        <v>#REF!</v>
      </c>
      <c r="U13" s="109" t="e">
        <f>'C завтраками| Bed and breakfast'!#REF!*0.9</f>
        <v>#REF!</v>
      </c>
      <c r="V13" s="109" t="e">
        <f>'C завтраками| Bed and breakfast'!#REF!*0.9</f>
        <v>#REF!</v>
      </c>
      <c r="W13" s="109" t="e">
        <f>'C завтраками| Bed and breakfast'!#REF!*0.9</f>
        <v>#REF!</v>
      </c>
      <c r="X13" s="109" t="e">
        <f>'C завтраками| Bed and breakfast'!#REF!*0.9</f>
        <v>#REF!</v>
      </c>
      <c r="Y13" s="109" t="e">
        <f>'C завтраками| Bed and breakfast'!#REF!*0.9</f>
        <v>#REF!</v>
      </c>
      <c r="Z13" s="109" t="e">
        <f>'C завтраками| Bed and breakfast'!#REF!*0.9</f>
        <v>#REF!</v>
      </c>
      <c r="AA13" s="109" t="e">
        <f>'C завтраками| Bed and breakfast'!#REF!*0.9</f>
        <v>#REF!</v>
      </c>
      <c r="AB13" s="109" t="e">
        <f>'C завтраками| Bed and breakfast'!#REF!*0.9</f>
        <v>#REF!</v>
      </c>
      <c r="AC13" s="109" t="e">
        <f>'C завтраками| Bed and breakfast'!#REF!*0.9</f>
        <v>#REF!</v>
      </c>
      <c r="AD13" s="109" t="e">
        <f>'C завтраками| Bed and breakfast'!#REF!*0.9</f>
        <v>#REF!</v>
      </c>
      <c r="AE13" s="109" t="e">
        <f>'C завтраками| Bed and breakfast'!#REF!*0.9</f>
        <v>#REF!</v>
      </c>
      <c r="AF13" s="109" t="e">
        <f>'C завтраками| Bed and breakfast'!#REF!*0.9</f>
        <v>#REF!</v>
      </c>
      <c r="AG13" s="109" t="e">
        <f>'C завтраками| Bed and breakfast'!#REF!*0.9</f>
        <v>#REF!</v>
      </c>
      <c r="AH13" s="109" t="e">
        <f>'C завтраками| Bed and breakfast'!#REF!*0.9</f>
        <v>#REF!</v>
      </c>
      <c r="AI13" s="109" t="e">
        <f>'C завтраками| Bed and breakfast'!#REF!*0.9</f>
        <v>#REF!</v>
      </c>
    </row>
    <row r="14" spans="1:35">
      <c r="A14" s="64" t="s">
        <v>7</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row>
    <row r="15" spans="1:35">
      <c r="A15" s="64">
        <v>1</v>
      </c>
      <c r="B15" s="109" t="e">
        <f>'C завтраками| Bed and breakfast'!#REF!*0.9</f>
        <v>#REF!</v>
      </c>
      <c r="C15" s="109" t="e">
        <f>'C завтраками| Bed and breakfast'!#REF!*0.9</f>
        <v>#REF!</v>
      </c>
      <c r="D15" s="109" t="e">
        <f>'C завтраками| Bed and breakfast'!#REF!*0.9</f>
        <v>#REF!</v>
      </c>
      <c r="E15" s="109" t="e">
        <f>'C завтраками| Bed and breakfast'!#REF!*0.9</f>
        <v>#REF!</v>
      </c>
      <c r="F15" s="109" t="e">
        <f>'C завтраками| Bed and breakfast'!#REF!*0.9</f>
        <v>#REF!</v>
      </c>
      <c r="G15" s="109" t="e">
        <f>'C завтраками| Bed and breakfast'!#REF!*0.9</f>
        <v>#REF!</v>
      </c>
      <c r="H15" s="109" t="e">
        <f>'C завтраками| Bed and breakfast'!#REF!*0.9</f>
        <v>#REF!</v>
      </c>
      <c r="I15" s="109" t="e">
        <f>'C завтраками| Bed and breakfast'!#REF!*0.9</f>
        <v>#REF!</v>
      </c>
      <c r="J15" s="109" t="e">
        <f>'C завтраками| Bed and breakfast'!#REF!*0.9</f>
        <v>#REF!</v>
      </c>
      <c r="K15" s="109" t="e">
        <f>'C завтраками| Bed and breakfast'!#REF!*0.9</f>
        <v>#REF!</v>
      </c>
      <c r="L15" s="109" t="e">
        <f>'C завтраками| Bed and breakfast'!#REF!*0.9</f>
        <v>#REF!</v>
      </c>
      <c r="M15" s="109" t="e">
        <f>'C завтраками| Bed and breakfast'!#REF!*0.9</f>
        <v>#REF!</v>
      </c>
      <c r="N15" s="109" t="e">
        <f>'C завтраками| Bed and breakfast'!#REF!*0.9</f>
        <v>#REF!</v>
      </c>
      <c r="O15" s="109" t="e">
        <f>'C завтраками| Bed and breakfast'!#REF!*0.9</f>
        <v>#REF!</v>
      </c>
      <c r="P15" s="109" t="e">
        <f>'C завтраками| Bed and breakfast'!#REF!*0.9</f>
        <v>#REF!</v>
      </c>
      <c r="Q15" s="109" t="e">
        <f>'C завтраками| Bed and breakfast'!#REF!*0.9</f>
        <v>#REF!</v>
      </c>
      <c r="R15" s="109" t="e">
        <f>'C завтраками| Bed and breakfast'!#REF!*0.9</f>
        <v>#REF!</v>
      </c>
      <c r="S15" s="109" t="e">
        <f>'C завтраками| Bed and breakfast'!#REF!*0.9</f>
        <v>#REF!</v>
      </c>
      <c r="T15" s="109" t="e">
        <f>'C завтраками| Bed and breakfast'!#REF!*0.9</f>
        <v>#REF!</v>
      </c>
      <c r="U15" s="109" t="e">
        <f>'C завтраками| Bed and breakfast'!#REF!*0.9</f>
        <v>#REF!</v>
      </c>
      <c r="V15" s="109" t="e">
        <f>'C завтраками| Bed and breakfast'!#REF!*0.9</f>
        <v>#REF!</v>
      </c>
      <c r="W15" s="109" t="e">
        <f>'C завтраками| Bed and breakfast'!#REF!*0.9</f>
        <v>#REF!</v>
      </c>
      <c r="X15" s="109" t="e">
        <f>'C завтраками| Bed and breakfast'!#REF!*0.9</f>
        <v>#REF!</v>
      </c>
      <c r="Y15" s="109" t="e">
        <f>'C завтраками| Bed and breakfast'!#REF!*0.9</f>
        <v>#REF!</v>
      </c>
      <c r="Z15" s="109" t="e">
        <f>'C завтраками| Bed and breakfast'!#REF!*0.9</f>
        <v>#REF!</v>
      </c>
      <c r="AA15" s="109" t="e">
        <f>'C завтраками| Bed and breakfast'!#REF!*0.9</f>
        <v>#REF!</v>
      </c>
      <c r="AB15" s="109" t="e">
        <f>'C завтраками| Bed and breakfast'!#REF!*0.9</f>
        <v>#REF!</v>
      </c>
      <c r="AC15" s="109" t="e">
        <f>'C завтраками| Bed and breakfast'!#REF!*0.9</f>
        <v>#REF!</v>
      </c>
      <c r="AD15" s="109" t="e">
        <f>'C завтраками| Bed and breakfast'!#REF!*0.9</f>
        <v>#REF!</v>
      </c>
      <c r="AE15" s="109" t="e">
        <f>'C завтраками| Bed and breakfast'!#REF!*0.9</f>
        <v>#REF!</v>
      </c>
      <c r="AF15" s="109" t="e">
        <f>'C завтраками| Bed and breakfast'!#REF!*0.9</f>
        <v>#REF!</v>
      </c>
      <c r="AG15" s="109" t="e">
        <f>'C завтраками| Bed and breakfast'!#REF!*0.9</f>
        <v>#REF!</v>
      </c>
      <c r="AH15" s="109" t="e">
        <f>'C завтраками| Bed and breakfast'!#REF!*0.9</f>
        <v>#REF!</v>
      </c>
      <c r="AI15" s="109" t="e">
        <f>'C завтраками| Bed and breakfast'!#REF!*0.9</f>
        <v>#REF!</v>
      </c>
    </row>
    <row r="16" spans="1:35">
      <c r="A16" s="64">
        <v>2</v>
      </c>
      <c r="B16" s="109" t="e">
        <f>'C завтраками| Bed and breakfast'!#REF!*0.9</f>
        <v>#REF!</v>
      </c>
      <c r="C16" s="109" t="e">
        <f>'C завтраками| Bed and breakfast'!#REF!*0.9</f>
        <v>#REF!</v>
      </c>
      <c r="D16" s="109" t="e">
        <f>'C завтраками| Bed and breakfast'!#REF!*0.9</f>
        <v>#REF!</v>
      </c>
      <c r="E16" s="109" t="e">
        <f>'C завтраками| Bed and breakfast'!#REF!*0.9</f>
        <v>#REF!</v>
      </c>
      <c r="F16" s="109" t="e">
        <f>'C завтраками| Bed and breakfast'!#REF!*0.9</f>
        <v>#REF!</v>
      </c>
      <c r="G16" s="109" t="e">
        <f>'C завтраками| Bed and breakfast'!#REF!*0.9</f>
        <v>#REF!</v>
      </c>
      <c r="H16" s="109" t="e">
        <f>'C завтраками| Bed and breakfast'!#REF!*0.9</f>
        <v>#REF!</v>
      </c>
      <c r="I16" s="109" t="e">
        <f>'C завтраками| Bed and breakfast'!#REF!*0.9</f>
        <v>#REF!</v>
      </c>
      <c r="J16" s="109" t="e">
        <f>'C завтраками| Bed and breakfast'!#REF!*0.9</f>
        <v>#REF!</v>
      </c>
      <c r="K16" s="109" t="e">
        <f>'C завтраками| Bed and breakfast'!#REF!*0.9</f>
        <v>#REF!</v>
      </c>
      <c r="L16" s="109" t="e">
        <f>'C завтраками| Bed and breakfast'!#REF!*0.9</f>
        <v>#REF!</v>
      </c>
      <c r="M16" s="109" t="e">
        <f>'C завтраками| Bed and breakfast'!#REF!*0.9</f>
        <v>#REF!</v>
      </c>
      <c r="N16" s="109" t="e">
        <f>'C завтраками| Bed and breakfast'!#REF!*0.9</f>
        <v>#REF!</v>
      </c>
      <c r="O16" s="109" t="e">
        <f>'C завтраками| Bed and breakfast'!#REF!*0.9</f>
        <v>#REF!</v>
      </c>
      <c r="P16" s="109" t="e">
        <f>'C завтраками| Bed and breakfast'!#REF!*0.9</f>
        <v>#REF!</v>
      </c>
      <c r="Q16" s="109" t="e">
        <f>'C завтраками| Bed and breakfast'!#REF!*0.9</f>
        <v>#REF!</v>
      </c>
      <c r="R16" s="109" t="e">
        <f>'C завтраками| Bed and breakfast'!#REF!*0.9</f>
        <v>#REF!</v>
      </c>
      <c r="S16" s="109" t="e">
        <f>'C завтраками| Bed and breakfast'!#REF!*0.9</f>
        <v>#REF!</v>
      </c>
      <c r="T16" s="109" t="e">
        <f>'C завтраками| Bed and breakfast'!#REF!*0.9</f>
        <v>#REF!</v>
      </c>
      <c r="U16" s="109" t="e">
        <f>'C завтраками| Bed and breakfast'!#REF!*0.9</f>
        <v>#REF!</v>
      </c>
      <c r="V16" s="109" t="e">
        <f>'C завтраками| Bed and breakfast'!#REF!*0.9</f>
        <v>#REF!</v>
      </c>
      <c r="W16" s="109" t="e">
        <f>'C завтраками| Bed and breakfast'!#REF!*0.9</f>
        <v>#REF!</v>
      </c>
      <c r="X16" s="109" t="e">
        <f>'C завтраками| Bed and breakfast'!#REF!*0.9</f>
        <v>#REF!</v>
      </c>
      <c r="Y16" s="109" t="e">
        <f>'C завтраками| Bed and breakfast'!#REF!*0.9</f>
        <v>#REF!</v>
      </c>
      <c r="Z16" s="109" t="e">
        <f>'C завтраками| Bed and breakfast'!#REF!*0.9</f>
        <v>#REF!</v>
      </c>
      <c r="AA16" s="109" t="e">
        <f>'C завтраками| Bed and breakfast'!#REF!*0.9</f>
        <v>#REF!</v>
      </c>
      <c r="AB16" s="109" t="e">
        <f>'C завтраками| Bed and breakfast'!#REF!*0.9</f>
        <v>#REF!</v>
      </c>
      <c r="AC16" s="109" t="e">
        <f>'C завтраками| Bed and breakfast'!#REF!*0.9</f>
        <v>#REF!</v>
      </c>
      <c r="AD16" s="109" t="e">
        <f>'C завтраками| Bed and breakfast'!#REF!*0.9</f>
        <v>#REF!</v>
      </c>
      <c r="AE16" s="109" t="e">
        <f>'C завтраками| Bed and breakfast'!#REF!*0.9</f>
        <v>#REF!</v>
      </c>
      <c r="AF16" s="109" t="e">
        <f>'C завтраками| Bed and breakfast'!#REF!*0.9</f>
        <v>#REF!</v>
      </c>
      <c r="AG16" s="109" t="e">
        <f>'C завтраками| Bed and breakfast'!#REF!*0.9</f>
        <v>#REF!</v>
      </c>
      <c r="AH16" s="109" t="e">
        <f>'C завтраками| Bed and breakfast'!#REF!*0.9</f>
        <v>#REF!</v>
      </c>
      <c r="AI16" s="109" t="e">
        <f>'C завтраками| Bed and breakfast'!#REF!*0.9</f>
        <v>#REF!</v>
      </c>
    </row>
    <row r="17" spans="1:35">
      <c r="A17" s="124" t="s">
        <v>42</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row>
    <row r="18" spans="1:35">
      <c r="A18" s="64">
        <v>1</v>
      </c>
      <c r="B18" s="109" t="e">
        <f>'C завтраками| Bed and breakfast'!#REF!*0.9</f>
        <v>#REF!</v>
      </c>
      <c r="C18" s="109" t="e">
        <f>'C завтраками| Bed and breakfast'!#REF!*0.9</f>
        <v>#REF!</v>
      </c>
      <c r="D18" s="109" t="e">
        <f>'C завтраками| Bed and breakfast'!#REF!*0.9</f>
        <v>#REF!</v>
      </c>
      <c r="E18" s="109" t="e">
        <f>'C завтраками| Bed and breakfast'!#REF!*0.9</f>
        <v>#REF!</v>
      </c>
      <c r="F18" s="109" t="e">
        <f>'C завтраками| Bed and breakfast'!#REF!*0.9</f>
        <v>#REF!</v>
      </c>
      <c r="G18" s="109" t="e">
        <f>'C завтраками| Bed and breakfast'!#REF!*0.9</f>
        <v>#REF!</v>
      </c>
      <c r="H18" s="109" t="e">
        <f>'C завтраками| Bed and breakfast'!#REF!*0.9</f>
        <v>#REF!</v>
      </c>
      <c r="I18" s="109" t="e">
        <f>'C завтраками| Bed and breakfast'!#REF!*0.9</f>
        <v>#REF!</v>
      </c>
      <c r="J18" s="109" t="e">
        <f>'C завтраками| Bed and breakfast'!#REF!*0.9</f>
        <v>#REF!</v>
      </c>
      <c r="K18" s="109" t="e">
        <f>'C завтраками| Bed and breakfast'!#REF!*0.9</f>
        <v>#REF!</v>
      </c>
      <c r="L18" s="109" t="e">
        <f>'C завтраками| Bed and breakfast'!#REF!*0.9</f>
        <v>#REF!</v>
      </c>
      <c r="M18" s="109" t="e">
        <f>'C завтраками| Bed and breakfast'!#REF!*0.9</f>
        <v>#REF!</v>
      </c>
      <c r="N18" s="109" t="e">
        <f>'C завтраками| Bed and breakfast'!#REF!*0.9</f>
        <v>#REF!</v>
      </c>
      <c r="O18" s="109" t="e">
        <f>'C завтраками| Bed and breakfast'!#REF!*0.9</f>
        <v>#REF!</v>
      </c>
      <c r="P18" s="109" t="e">
        <f>'C завтраками| Bed and breakfast'!#REF!*0.9</f>
        <v>#REF!</v>
      </c>
      <c r="Q18" s="109" t="e">
        <f>'C завтраками| Bed and breakfast'!#REF!*0.9</f>
        <v>#REF!</v>
      </c>
      <c r="R18" s="109" t="e">
        <f>'C завтраками| Bed and breakfast'!#REF!*0.9</f>
        <v>#REF!</v>
      </c>
      <c r="S18" s="109" t="e">
        <f>'C завтраками| Bed and breakfast'!#REF!*0.9</f>
        <v>#REF!</v>
      </c>
      <c r="T18" s="109" t="e">
        <f>'C завтраками| Bed and breakfast'!#REF!*0.9</f>
        <v>#REF!</v>
      </c>
      <c r="U18" s="109" t="e">
        <f>'C завтраками| Bed and breakfast'!#REF!*0.9</f>
        <v>#REF!</v>
      </c>
      <c r="V18" s="109" t="e">
        <f>'C завтраками| Bed and breakfast'!#REF!*0.9</f>
        <v>#REF!</v>
      </c>
      <c r="W18" s="109" t="e">
        <f>'C завтраками| Bed and breakfast'!#REF!*0.9</f>
        <v>#REF!</v>
      </c>
      <c r="X18" s="109" t="e">
        <f>'C завтраками| Bed and breakfast'!#REF!*0.9</f>
        <v>#REF!</v>
      </c>
      <c r="Y18" s="109" t="e">
        <f>'C завтраками| Bed and breakfast'!#REF!*0.9</f>
        <v>#REF!</v>
      </c>
      <c r="Z18" s="109" t="e">
        <f>'C завтраками| Bed and breakfast'!#REF!*0.9</f>
        <v>#REF!</v>
      </c>
      <c r="AA18" s="109" t="e">
        <f>'C завтраками| Bed and breakfast'!#REF!*0.9</f>
        <v>#REF!</v>
      </c>
      <c r="AB18" s="109" t="e">
        <f>'C завтраками| Bed and breakfast'!#REF!*0.9</f>
        <v>#REF!</v>
      </c>
      <c r="AC18" s="109" t="e">
        <f>'C завтраками| Bed and breakfast'!#REF!*0.9</f>
        <v>#REF!</v>
      </c>
      <c r="AD18" s="109" t="e">
        <f>'C завтраками| Bed and breakfast'!#REF!*0.9</f>
        <v>#REF!</v>
      </c>
      <c r="AE18" s="109" t="e">
        <f>'C завтраками| Bed and breakfast'!#REF!*0.9</f>
        <v>#REF!</v>
      </c>
      <c r="AF18" s="109" t="e">
        <f>'C завтраками| Bed and breakfast'!#REF!*0.9</f>
        <v>#REF!</v>
      </c>
      <c r="AG18" s="109" t="e">
        <f>'C завтраками| Bed and breakfast'!#REF!*0.9</f>
        <v>#REF!</v>
      </c>
      <c r="AH18" s="109" t="e">
        <f>'C завтраками| Bed and breakfast'!#REF!*0.9</f>
        <v>#REF!</v>
      </c>
      <c r="AI18" s="109" t="e">
        <f>'C завтраками| Bed and breakfast'!#REF!*0.9</f>
        <v>#REF!</v>
      </c>
    </row>
    <row r="19" spans="1:35">
      <c r="A19" s="64">
        <v>2</v>
      </c>
      <c r="B19" s="109" t="e">
        <f>'C завтраками| Bed and breakfast'!#REF!*0.9</f>
        <v>#REF!</v>
      </c>
      <c r="C19" s="109" t="e">
        <f>'C завтраками| Bed and breakfast'!#REF!*0.9</f>
        <v>#REF!</v>
      </c>
      <c r="D19" s="109" t="e">
        <f>'C завтраками| Bed and breakfast'!#REF!*0.9</f>
        <v>#REF!</v>
      </c>
      <c r="E19" s="109" t="e">
        <f>'C завтраками| Bed and breakfast'!#REF!*0.9</f>
        <v>#REF!</v>
      </c>
      <c r="F19" s="109" t="e">
        <f>'C завтраками| Bed and breakfast'!#REF!*0.9</f>
        <v>#REF!</v>
      </c>
      <c r="G19" s="109" t="e">
        <f>'C завтраками| Bed and breakfast'!#REF!*0.9</f>
        <v>#REF!</v>
      </c>
      <c r="H19" s="109" t="e">
        <f>'C завтраками| Bed and breakfast'!#REF!*0.9</f>
        <v>#REF!</v>
      </c>
      <c r="I19" s="109" t="e">
        <f>'C завтраками| Bed and breakfast'!#REF!*0.9</f>
        <v>#REF!</v>
      </c>
      <c r="J19" s="109" t="e">
        <f>'C завтраками| Bed and breakfast'!#REF!*0.9</f>
        <v>#REF!</v>
      </c>
      <c r="K19" s="109" t="e">
        <f>'C завтраками| Bed and breakfast'!#REF!*0.9</f>
        <v>#REF!</v>
      </c>
      <c r="L19" s="109" t="e">
        <f>'C завтраками| Bed and breakfast'!#REF!*0.9</f>
        <v>#REF!</v>
      </c>
      <c r="M19" s="109" t="e">
        <f>'C завтраками| Bed and breakfast'!#REF!*0.9</f>
        <v>#REF!</v>
      </c>
      <c r="N19" s="109" t="e">
        <f>'C завтраками| Bed and breakfast'!#REF!*0.9</f>
        <v>#REF!</v>
      </c>
      <c r="O19" s="109" t="e">
        <f>'C завтраками| Bed and breakfast'!#REF!*0.9</f>
        <v>#REF!</v>
      </c>
      <c r="P19" s="109" t="e">
        <f>'C завтраками| Bed and breakfast'!#REF!*0.9</f>
        <v>#REF!</v>
      </c>
      <c r="Q19" s="109" t="e">
        <f>'C завтраками| Bed and breakfast'!#REF!*0.9</f>
        <v>#REF!</v>
      </c>
      <c r="R19" s="109" t="e">
        <f>'C завтраками| Bed and breakfast'!#REF!*0.9</f>
        <v>#REF!</v>
      </c>
      <c r="S19" s="109" t="e">
        <f>'C завтраками| Bed and breakfast'!#REF!*0.9</f>
        <v>#REF!</v>
      </c>
      <c r="T19" s="109" t="e">
        <f>'C завтраками| Bed and breakfast'!#REF!*0.9</f>
        <v>#REF!</v>
      </c>
      <c r="U19" s="109" t="e">
        <f>'C завтраками| Bed and breakfast'!#REF!*0.9</f>
        <v>#REF!</v>
      </c>
      <c r="V19" s="109" t="e">
        <f>'C завтраками| Bed and breakfast'!#REF!*0.9</f>
        <v>#REF!</v>
      </c>
      <c r="W19" s="109" t="e">
        <f>'C завтраками| Bed and breakfast'!#REF!*0.9</f>
        <v>#REF!</v>
      </c>
      <c r="X19" s="109" t="e">
        <f>'C завтраками| Bed and breakfast'!#REF!*0.9</f>
        <v>#REF!</v>
      </c>
      <c r="Y19" s="109" t="e">
        <f>'C завтраками| Bed and breakfast'!#REF!*0.9</f>
        <v>#REF!</v>
      </c>
      <c r="Z19" s="109" t="e">
        <f>'C завтраками| Bed and breakfast'!#REF!*0.9</f>
        <v>#REF!</v>
      </c>
      <c r="AA19" s="109" t="e">
        <f>'C завтраками| Bed and breakfast'!#REF!*0.9</f>
        <v>#REF!</v>
      </c>
      <c r="AB19" s="109" t="e">
        <f>'C завтраками| Bed and breakfast'!#REF!*0.9</f>
        <v>#REF!</v>
      </c>
      <c r="AC19" s="109" t="e">
        <f>'C завтраками| Bed and breakfast'!#REF!*0.9</f>
        <v>#REF!</v>
      </c>
      <c r="AD19" s="109" t="e">
        <f>'C завтраками| Bed and breakfast'!#REF!*0.9</f>
        <v>#REF!</v>
      </c>
      <c r="AE19" s="109" t="e">
        <f>'C завтраками| Bed and breakfast'!#REF!*0.9</f>
        <v>#REF!</v>
      </c>
      <c r="AF19" s="109" t="e">
        <f>'C завтраками| Bed and breakfast'!#REF!*0.9</f>
        <v>#REF!</v>
      </c>
      <c r="AG19" s="109" t="e">
        <f>'C завтраками| Bed and breakfast'!#REF!*0.9</f>
        <v>#REF!</v>
      </c>
      <c r="AH19" s="109" t="e">
        <f>'C завтраками| Bed and breakfast'!#REF!*0.9</f>
        <v>#REF!</v>
      </c>
      <c r="AI19" s="109" t="e">
        <f>'C завтраками| Bed and breakfast'!#REF!*0.9</f>
        <v>#REF!</v>
      </c>
    </row>
    <row r="20" spans="1:35">
      <c r="A20" s="68"/>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row>
    <row r="21" spans="1:35">
      <c r="A21" s="242" t="s">
        <v>221</v>
      </c>
      <c r="B21" s="146"/>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row>
    <row r="22" spans="1:35">
      <c r="A22" s="243"/>
      <c r="B22" s="104" t="e">
        <f>B6</f>
        <v>#REF!</v>
      </c>
      <c r="C22" s="104" t="e">
        <f t="shared" ref="C22:AI22" si="0">C6</f>
        <v>#REF!</v>
      </c>
      <c r="D22" s="104" t="e">
        <f t="shared" si="0"/>
        <v>#REF!</v>
      </c>
      <c r="E22" s="104" t="e">
        <f t="shared" si="0"/>
        <v>#REF!</v>
      </c>
      <c r="F22" s="104" t="e">
        <f t="shared" si="0"/>
        <v>#REF!</v>
      </c>
      <c r="G22" s="104" t="e">
        <f t="shared" si="0"/>
        <v>#REF!</v>
      </c>
      <c r="H22" s="104" t="e">
        <f t="shared" si="0"/>
        <v>#REF!</v>
      </c>
      <c r="I22" s="104" t="e">
        <f t="shared" si="0"/>
        <v>#REF!</v>
      </c>
      <c r="J22" s="104" t="e">
        <f t="shared" si="0"/>
        <v>#REF!</v>
      </c>
      <c r="K22" s="104" t="e">
        <f t="shared" si="0"/>
        <v>#REF!</v>
      </c>
      <c r="L22" s="104" t="e">
        <f t="shared" si="0"/>
        <v>#REF!</v>
      </c>
      <c r="M22" s="104" t="e">
        <f t="shared" si="0"/>
        <v>#REF!</v>
      </c>
      <c r="N22" s="104" t="e">
        <f t="shared" si="0"/>
        <v>#REF!</v>
      </c>
      <c r="O22" s="104" t="e">
        <f t="shared" si="0"/>
        <v>#REF!</v>
      </c>
      <c r="P22" s="104" t="e">
        <f t="shared" si="0"/>
        <v>#REF!</v>
      </c>
      <c r="Q22" s="104" t="e">
        <f t="shared" si="0"/>
        <v>#REF!</v>
      </c>
      <c r="R22" s="104" t="e">
        <f t="shared" si="0"/>
        <v>#REF!</v>
      </c>
      <c r="S22" s="104" t="e">
        <f t="shared" si="0"/>
        <v>#REF!</v>
      </c>
      <c r="T22" s="104" t="e">
        <f t="shared" si="0"/>
        <v>#REF!</v>
      </c>
      <c r="U22" s="104" t="e">
        <f t="shared" si="0"/>
        <v>#REF!</v>
      </c>
      <c r="V22" s="104" t="e">
        <f t="shared" si="0"/>
        <v>#REF!</v>
      </c>
      <c r="W22" s="104" t="e">
        <f t="shared" si="0"/>
        <v>#REF!</v>
      </c>
      <c r="X22" s="104" t="e">
        <f t="shared" si="0"/>
        <v>#REF!</v>
      </c>
      <c r="Y22" s="104" t="e">
        <f t="shared" si="0"/>
        <v>#REF!</v>
      </c>
      <c r="Z22" s="104" t="e">
        <f t="shared" si="0"/>
        <v>#REF!</v>
      </c>
      <c r="AA22" s="104" t="e">
        <f t="shared" si="0"/>
        <v>#REF!</v>
      </c>
      <c r="AB22" s="104" t="e">
        <f t="shared" si="0"/>
        <v>#REF!</v>
      </c>
      <c r="AC22" s="104" t="e">
        <f t="shared" si="0"/>
        <v>#REF!</v>
      </c>
      <c r="AD22" s="104" t="e">
        <f t="shared" si="0"/>
        <v>#REF!</v>
      </c>
      <c r="AE22" s="104" t="e">
        <f t="shared" si="0"/>
        <v>#REF!</v>
      </c>
      <c r="AF22" s="104" t="e">
        <f t="shared" si="0"/>
        <v>#REF!</v>
      </c>
      <c r="AG22" s="104" t="e">
        <f t="shared" si="0"/>
        <v>#REF!</v>
      </c>
      <c r="AH22" s="104" t="e">
        <f t="shared" si="0"/>
        <v>#REF!</v>
      </c>
      <c r="AI22" s="104" t="e">
        <f t="shared" si="0"/>
        <v>#REF!</v>
      </c>
    </row>
    <row r="23" spans="1:35" s="83" customFormat="1" ht="34.5" customHeight="1">
      <c r="A23" s="7" t="s">
        <v>3</v>
      </c>
      <c r="B23" s="104" t="e">
        <f>B7</f>
        <v>#REF!</v>
      </c>
      <c r="C23" s="104" t="e">
        <f t="shared" ref="C23:AI23" si="1">C7</f>
        <v>#REF!</v>
      </c>
      <c r="D23" s="104" t="e">
        <f t="shared" si="1"/>
        <v>#REF!</v>
      </c>
      <c r="E23" s="104" t="e">
        <f t="shared" si="1"/>
        <v>#REF!</v>
      </c>
      <c r="F23" s="104" t="e">
        <f t="shared" si="1"/>
        <v>#REF!</v>
      </c>
      <c r="G23" s="104" t="e">
        <f t="shared" si="1"/>
        <v>#REF!</v>
      </c>
      <c r="H23" s="104" t="e">
        <f t="shared" si="1"/>
        <v>#REF!</v>
      </c>
      <c r="I23" s="104" t="e">
        <f t="shared" si="1"/>
        <v>#REF!</v>
      </c>
      <c r="J23" s="104" t="e">
        <f t="shared" si="1"/>
        <v>#REF!</v>
      </c>
      <c r="K23" s="104" t="e">
        <f t="shared" si="1"/>
        <v>#REF!</v>
      </c>
      <c r="L23" s="104" t="e">
        <f t="shared" si="1"/>
        <v>#REF!</v>
      </c>
      <c r="M23" s="104" t="e">
        <f t="shared" si="1"/>
        <v>#REF!</v>
      </c>
      <c r="N23" s="104" t="e">
        <f t="shared" si="1"/>
        <v>#REF!</v>
      </c>
      <c r="O23" s="104" t="e">
        <f t="shared" si="1"/>
        <v>#REF!</v>
      </c>
      <c r="P23" s="104" t="e">
        <f t="shared" si="1"/>
        <v>#REF!</v>
      </c>
      <c r="Q23" s="104" t="e">
        <f t="shared" si="1"/>
        <v>#REF!</v>
      </c>
      <c r="R23" s="104" t="e">
        <f t="shared" si="1"/>
        <v>#REF!</v>
      </c>
      <c r="S23" s="104" t="e">
        <f t="shared" si="1"/>
        <v>#REF!</v>
      </c>
      <c r="T23" s="104" t="e">
        <f t="shared" si="1"/>
        <v>#REF!</v>
      </c>
      <c r="U23" s="104" t="e">
        <f t="shared" si="1"/>
        <v>#REF!</v>
      </c>
      <c r="V23" s="104" t="e">
        <f t="shared" si="1"/>
        <v>#REF!</v>
      </c>
      <c r="W23" s="104" t="e">
        <f t="shared" si="1"/>
        <v>#REF!</v>
      </c>
      <c r="X23" s="104" t="e">
        <f t="shared" si="1"/>
        <v>#REF!</v>
      </c>
      <c r="Y23" s="104" t="e">
        <f t="shared" si="1"/>
        <v>#REF!</v>
      </c>
      <c r="Z23" s="104" t="e">
        <f t="shared" si="1"/>
        <v>#REF!</v>
      </c>
      <c r="AA23" s="104" t="e">
        <f t="shared" si="1"/>
        <v>#REF!</v>
      </c>
      <c r="AB23" s="104" t="e">
        <f t="shared" si="1"/>
        <v>#REF!</v>
      </c>
      <c r="AC23" s="104" t="e">
        <f t="shared" si="1"/>
        <v>#REF!</v>
      </c>
      <c r="AD23" s="104" t="e">
        <f t="shared" si="1"/>
        <v>#REF!</v>
      </c>
      <c r="AE23" s="104" t="e">
        <f t="shared" si="1"/>
        <v>#REF!</v>
      </c>
      <c r="AF23" s="104" t="e">
        <f t="shared" si="1"/>
        <v>#REF!</v>
      </c>
      <c r="AG23" s="104" t="e">
        <f t="shared" si="1"/>
        <v>#REF!</v>
      </c>
      <c r="AH23" s="104" t="e">
        <f t="shared" si="1"/>
        <v>#REF!</v>
      </c>
      <c r="AI23" s="104" t="e">
        <f t="shared" si="1"/>
        <v>#REF!</v>
      </c>
    </row>
    <row r="24" spans="1:35">
      <c r="A24" s="147" t="s">
        <v>222</v>
      </c>
    </row>
    <row r="25" spans="1:35">
      <c r="A25" s="64">
        <v>1</v>
      </c>
      <c r="B25" s="109" t="e">
        <f>B9+B37</f>
        <v>#REF!</v>
      </c>
      <c r="C25" s="109" t="e">
        <f t="shared" ref="C25:AI25" si="2">C9+C37</f>
        <v>#REF!</v>
      </c>
      <c r="D25" s="109" t="e">
        <f t="shared" si="2"/>
        <v>#REF!</v>
      </c>
      <c r="E25" s="109" t="e">
        <f t="shared" si="2"/>
        <v>#REF!</v>
      </c>
      <c r="F25" s="109" t="e">
        <f t="shared" si="2"/>
        <v>#REF!</v>
      </c>
      <c r="G25" s="109" t="e">
        <f t="shared" si="2"/>
        <v>#REF!</v>
      </c>
      <c r="H25" s="109" t="e">
        <f t="shared" si="2"/>
        <v>#REF!</v>
      </c>
      <c r="I25" s="109" t="e">
        <f t="shared" si="2"/>
        <v>#REF!</v>
      </c>
      <c r="J25" s="109" t="e">
        <f t="shared" si="2"/>
        <v>#REF!</v>
      </c>
      <c r="K25" s="109" t="e">
        <f t="shared" si="2"/>
        <v>#REF!</v>
      </c>
      <c r="L25" s="109" t="e">
        <f t="shared" si="2"/>
        <v>#REF!</v>
      </c>
      <c r="M25" s="109" t="e">
        <f t="shared" si="2"/>
        <v>#REF!</v>
      </c>
      <c r="N25" s="109" t="e">
        <f t="shared" si="2"/>
        <v>#REF!</v>
      </c>
      <c r="O25" s="109" t="e">
        <f t="shared" si="2"/>
        <v>#REF!</v>
      </c>
      <c r="P25" s="109" t="e">
        <f t="shared" si="2"/>
        <v>#REF!</v>
      </c>
      <c r="Q25" s="109" t="e">
        <f t="shared" si="2"/>
        <v>#REF!</v>
      </c>
      <c r="R25" s="109" t="e">
        <f t="shared" si="2"/>
        <v>#REF!</v>
      </c>
      <c r="S25" s="109" t="e">
        <f t="shared" si="2"/>
        <v>#REF!</v>
      </c>
      <c r="T25" s="109" t="e">
        <f t="shared" si="2"/>
        <v>#REF!</v>
      </c>
      <c r="U25" s="109" t="e">
        <f t="shared" si="2"/>
        <v>#REF!</v>
      </c>
      <c r="V25" s="109" t="e">
        <f t="shared" si="2"/>
        <v>#REF!</v>
      </c>
      <c r="W25" s="109" t="e">
        <f t="shared" si="2"/>
        <v>#REF!</v>
      </c>
      <c r="X25" s="109" t="e">
        <f t="shared" si="2"/>
        <v>#REF!</v>
      </c>
      <c r="Y25" s="109" t="e">
        <f t="shared" si="2"/>
        <v>#REF!</v>
      </c>
      <c r="Z25" s="109" t="e">
        <f t="shared" si="2"/>
        <v>#REF!</v>
      </c>
      <c r="AA25" s="109" t="e">
        <f t="shared" si="2"/>
        <v>#REF!</v>
      </c>
      <c r="AB25" s="109" t="e">
        <f t="shared" si="2"/>
        <v>#REF!</v>
      </c>
      <c r="AC25" s="109" t="e">
        <f t="shared" si="2"/>
        <v>#REF!</v>
      </c>
      <c r="AD25" s="109" t="e">
        <f t="shared" si="2"/>
        <v>#REF!</v>
      </c>
      <c r="AE25" s="109" t="e">
        <f t="shared" si="2"/>
        <v>#REF!</v>
      </c>
      <c r="AF25" s="109" t="e">
        <f t="shared" si="2"/>
        <v>#REF!</v>
      </c>
      <c r="AG25" s="109" t="e">
        <f t="shared" si="2"/>
        <v>#REF!</v>
      </c>
      <c r="AH25" s="109" t="e">
        <f t="shared" si="2"/>
        <v>#REF!</v>
      </c>
      <c r="AI25" s="109" t="e">
        <f t="shared" si="2"/>
        <v>#REF!</v>
      </c>
    </row>
    <row r="26" spans="1:35">
      <c r="A26" s="64">
        <v>2</v>
      </c>
      <c r="B26" s="109" t="e">
        <f>B10+B38</f>
        <v>#REF!</v>
      </c>
      <c r="C26" s="109" t="e">
        <f t="shared" ref="C26:AI26" si="3">C10+C38</f>
        <v>#REF!</v>
      </c>
      <c r="D26" s="109" t="e">
        <f t="shared" si="3"/>
        <v>#REF!</v>
      </c>
      <c r="E26" s="109" t="e">
        <f t="shared" si="3"/>
        <v>#REF!</v>
      </c>
      <c r="F26" s="109" t="e">
        <f t="shared" si="3"/>
        <v>#REF!</v>
      </c>
      <c r="G26" s="109" t="e">
        <f t="shared" si="3"/>
        <v>#REF!</v>
      </c>
      <c r="H26" s="109" t="e">
        <f t="shared" si="3"/>
        <v>#REF!</v>
      </c>
      <c r="I26" s="109" t="e">
        <f t="shared" si="3"/>
        <v>#REF!</v>
      </c>
      <c r="J26" s="109" t="e">
        <f t="shared" si="3"/>
        <v>#REF!</v>
      </c>
      <c r="K26" s="109" t="e">
        <f t="shared" si="3"/>
        <v>#REF!</v>
      </c>
      <c r="L26" s="109" t="e">
        <f t="shared" si="3"/>
        <v>#REF!</v>
      </c>
      <c r="M26" s="109" t="e">
        <f t="shared" si="3"/>
        <v>#REF!</v>
      </c>
      <c r="N26" s="109" t="e">
        <f t="shared" si="3"/>
        <v>#REF!</v>
      </c>
      <c r="O26" s="109" t="e">
        <f t="shared" si="3"/>
        <v>#REF!</v>
      </c>
      <c r="P26" s="109" t="e">
        <f t="shared" si="3"/>
        <v>#REF!</v>
      </c>
      <c r="Q26" s="109" t="e">
        <f t="shared" si="3"/>
        <v>#REF!</v>
      </c>
      <c r="R26" s="109" t="e">
        <f t="shared" si="3"/>
        <v>#REF!</v>
      </c>
      <c r="S26" s="109" t="e">
        <f t="shared" si="3"/>
        <v>#REF!</v>
      </c>
      <c r="T26" s="109" t="e">
        <f t="shared" si="3"/>
        <v>#REF!</v>
      </c>
      <c r="U26" s="109" t="e">
        <f t="shared" si="3"/>
        <v>#REF!</v>
      </c>
      <c r="V26" s="109" t="e">
        <f t="shared" si="3"/>
        <v>#REF!</v>
      </c>
      <c r="W26" s="109" t="e">
        <f t="shared" si="3"/>
        <v>#REF!</v>
      </c>
      <c r="X26" s="109" t="e">
        <f t="shared" si="3"/>
        <v>#REF!</v>
      </c>
      <c r="Y26" s="109" t="e">
        <f t="shared" si="3"/>
        <v>#REF!</v>
      </c>
      <c r="Z26" s="109" t="e">
        <f t="shared" si="3"/>
        <v>#REF!</v>
      </c>
      <c r="AA26" s="109" t="e">
        <f t="shared" si="3"/>
        <v>#REF!</v>
      </c>
      <c r="AB26" s="109" t="e">
        <f t="shared" si="3"/>
        <v>#REF!</v>
      </c>
      <c r="AC26" s="109" t="e">
        <f t="shared" si="3"/>
        <v>#REF!</v>
      </c>
      <c r="AD26" s="109" t="e">
        <f t="shared" si="3"/>
        <v>#REF!</v>
      </c>
      <c r="AE26" s="109" t="e">
        <f t="shared" si="3"/>
        <v>#REF!</v>
      </c>
      <c r="AF26" s="109" t="e">
        <f t="shared" si="3"/>
        <v>#REF!</v>
      </c>
      <c r="AG26" s="109" t="e">
        <f t="shared" si="3"/>
        <v>#REF!</v>
      </c>
      <c r="AH26" s="109" t="e">
        <f t="shared" si="3"/>
        <v>#REF!</v>
      </c>
      <c r="AI26" s="109" t="e">
        <f t="shared" si="3"/>
        <v>#REF!</v>
      </c>
    </row>
    <row r="27" spans="1:35">
      <c r="A27" s="64" t="s">
        <v>5</v>
      </c>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row>
    <row r="28" spans="1:35">
      <c r="A28" s="64">
        <v>1</v>
      </c>
      <c r="B28" s="109" t="e">
        <f>B12+B37</f>
        <v>#REF!</v>
      </c>
      <c r="C28" s="109" t="e">
        <f t="shared" ref="C28:AI28" si="4">C12+C37</f>
        <v>#REF!</v>
      </c>
      <c r="D28" s="109" t="e">
        <f t="shared" si="4"/>
        <v>#REF!</v>
      </c>
      <c r="E28" s="109" t="e">
        <f t="shared" si="4"/>
        <v>#REF!</v>
      </c>
      <c r="F28" s="109" t="e">
        <f t="shared" si="4"/>
        <v>#REF!</v>
      </c>
      <c r="G28" s="109" t="e">
        <f t="shared" si="4"/>
        <v>#REF!</v>
      </c>
      <c r="H28" s="109" t="e">
        <f t="shared" si="4"/>
        <v>#REF!</v>
      </c>
      <c r="I28" s="109" t="e">
        <f t="shared" si="4"/>
        <v>#REF!</v>
      </c>
      <c r="J28" s="109" t="e">
        <f t="shared" si="4"/>
        <v>#REF!</v>
      </c>
      <c r="K28" s="109" t="e">
        <f t="shared" si="4"/>
        <v>#REF!</v>
      </c>
      <c r="L28" s="109" t="e">
        <f t="shared" si="4"/>
        <v>#REF!</v>
      </c>
      <c r="M28" s="109" t="e">
        <f t="shared" si="4"/>
        <v>#REF!</v>
      </c>
      <c r="N28" s="109" t="e">
        <f t="shared" si="4"/>
        <v>#REF!</v>
      </c>
      <c r="O28" s="109" t="e">
        <f t="shared" si="4"/>
        <v>#REF!</v>
      </c>
      <c r="P28" s="109" t="e">
        <f t="shared" si="4"/>
        <v>#REF!</v>
      </c>
      <c r="Q28" s="109" t="e">
        <f t="shared" si="4"/>
        <v>#REF!</v>
      </c>
      <c r="R28" s="109" t="e">
        <f t="shared" si="4"/>
        <v>#REF!</v>
      </c>
      <c r="S28" s="109" t="e">
        <f t="shared" si="4"/>
        <v>#REF!</v>
      </c>
      <c r="T28" s="109" t="e">
        <f t="shared" si="4"/>
        <v>#REF!</v>
      </c>
      <c r="U28" s="109" t="e">
        <f t="shared" si="4"/>
        <v>#REF!</v>
      </c>
      <c r="V28" s="109" t="e">
        <f t="shared" si="4"/>
        <v>#REF!</v>
      </c>
      <c r="W28" s="109" t="e">
        <f t="shared" si="4"/>
        <v>#REF!</v>
      </c>
      <c r="X28" s="109" t="e">
        <f t="shared" si="4"/>
        <v>#REF!</v>
      </c>
      <c r="Y28" s="109" t="e">
        <f t="shared" si="4"/>
        <v>#REF!</v>
      </c>
      <c r="Z28" s="109" t="e">
        <f t="shared" si="4"/>
        <v>#REF!</v>
      </c>
      <c r="AA28" s="109" t="e">
        <f t="shared" si="4"/>
        <v>#REF!</v>
      </c>
      <c r="AB28" s="109" t="e">
        <f t="shared" si="4"/>
        <v>#REF!</v>
      </c>
      <c r="AC28" s="109" t="e">
        <f t="shared" si="4"/>
        <v>#REF!</v>
      </c>
      <c r="AD28" s="109" t="e">
        <f t="shared" si="4"/>
        <v>#REF!</v>
      </c>
      <c r="AE28" s="109" t="e">
        <f t="shared" si="4"/>
        <v>#REF!</v>
      </c>
      <c r="AF28" s="109" t="e">
        <f t="shared" si="4"/>
        <v>#REF!</v>
      </c>
      <c r="AG28" s="109" t="e">
        <f t="shared" si="4"/>
        <v>#REF!</v>
      </c>
      <c r="AH28" s="109" t="e">
        <f t="shared" si="4"/>
        <v>#REF!</v>
      </c>
      <c r="AI28" s="109" t="e">
        <f t="shared" si="4"/>
        <v>#REF!</v>
      </c>
    </row>
    <row r="29" spans="1:35">
      <c r="A29" s="64">
        <v>2</v>
      </c>
      <c r="B29" s="109" t="e">
        <f>B13+B38</f>
        <v>#REF!</v>
      </c>
      <c r="C29" s="109" t="e">
        <f t="shared" ref="C29:AI29" si="5">C13+C38</f>
        <v>#REF!</v>
      </c>
      <c r="D29" s="109" t="e">
        <f t="shared" si="5"/>
        <v>#REF!</v>
      </c>
      <c r="E29" s="109" t="e">
        <f t="shared" si="5"/>
        <v>#REF!</v>
      </c>
      <c r="F29" s="109" t="e">
        <f t="shared" si="5"/>
        <v>#REF!</v>
      </c>
      <c r="G29" s="109" t="e">
        <f t="shared" si="5"/>
        <v>#REF!</v>
      </c>
      <c r="H29" s="109" t="e">
        <f t="shared" si="5"/>
        <v>#REF!</v>
      </c>
      <c r="I29" s="109" t="e">
        <f t="shared" si="5"/>
        <v>#REF!</v>
      </c>
      <c r="J29" s="109" t="e">
        <f t="shared" si="5"/>
        <v>#REF!</v>
      </c>
      <c r="K29" s="109" t="e">
        <f t="shared" si="5"/>
        <v>#REF!</v>
      </c>
      <c r="L29" s="109" t="e">
        <f t="shared" si="5"/>
        <v>#REF!</v>
      </c>
      <c r="M29" s="109" t="e">
        <f t="shared" si="5"/>
        <v>#REF!</v>
      </c>
      <c r="N29" s="109" t="e">
        <f t="shared" si="5"/>
        <v>#REF!</v>
      </c>
      <c r="O29" s="109" t="e">
        <f t="shared" si="5"/>
        <v>#REF!</v>
      </c>
      <c r="P29" s="109" t="e">
        <f t="shared" si="5"/>
        <v>#REF!</v>
      </c>
      <c r="Q29" s="109" t="e">
        <f t="shared" si="5"/>
        <v>#REF!</v>
      </c>
      <c r="R29" s="109" t="e">
        <f t="shared" si="5"/>
        <v>#REF!</v>
      </c>
      <c r="S29" s="109" t="e">
        <f t="shared" si="5"/>
        <v>#REF!</v>
      </c>
      <c r="T29" s="109" t="e">
        <f t="shared" si="5"/>
        <v>#REF!</v>
      </c>
      <c r="U29" s="109" t="e">
        <f t="shared" si="5"/>
        <v>#REF!</v>
      </c>
      <c r="V29" s="109" t="e">
        <f t="shared" si="5"/>
        <v>#REF!</v>
      </c>
      <c r="W29" s="109" t="e">
        <f t="shared" si="5"/>
        <v>#REF!</v>
      </c>
      <c r="X29" s="109" t="e">
        <f t="shared" si="5"/>
        <v>#REF!</v>
      </c>
      <c r="Y29" s="109" t="e">
        <f t="shared" si="5"/>
        <v>#REF!</v>
      </c>
      <c r="Z29" s="109" t="e">
        <f t="shared" si="5"/>
        <v>#REF!</v>
      </c>
      <c r="AA29" s="109" t="e">
        <f t="shared" si="5"/>
        <v>#REF!</v>
      </c>
      <c r="AB29" s="109" t="e">
        <f t="shared" si="5"/>
        <v>#REF!</v>
      </c>
      <c r="AC29" s="109" t="e">
        <f t="shared" si="5"/>
        <v>#REF!</v>
      </c>
      <c r="AD29" s="109" t="e">
        <f t="shared" si="5"/>
        <v>#REF!</v>
      </c>
      <c r="AE29" s="109" t="e">
        <f t="shared" si="5"/>
        <v>#REF!</v>
      </c>
      <c r="AF29" s="109" t="e">
        <f t="shared" si="5"/>
        <v>#REF!</v>
      </c>
      <c r="AG29" s="109" t="e">
        <f t="shared" si="5"/>
        <v>#REF!</v>
      </c>
      <c r="AH29" s="109" t="e">
        <f t="shared" si="5"/>
        <v>#REF!</v>
      </c>
      <c r="AI29" s="109" t="e">
        <f t="shared" si="5"/>
        <v>#REF!</v>
      </c>
    </row>
    <row r="30" spans="1:35">
      <c r="A30" s="64" t="s">
        <v>7</v>
      </c>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row>
    <row r="31" spans="1:35">
      <c r="A31" s="64">
        <v>1</v>
      </c>
      <c r="B31" s="109" t="e">
        <f>B15+B37</f>
        <v>#REF!</v>
      </c>
      <c r="C31" s="109" t="e">
        <f t="shared" ref="C31:AI31" si="6">C15+C37</f>
        <v>#REF!</v>
      </c>
      <c r="D31" s="109" t="e">
        <f t="shared" si="6"/>
        <v>#REF!</v>
      </c>
      <c r="E31" s="109" t="e">
        <f t="shared" si="6"/>
        <v>#REF!</v>
      </c>
      <c r="F31" s="109" t="e">
        <f t="shared" si="6"/>
        <v>#REF!</v>
      </c>
      <c r="G31" s="109" t="e">
        <f t="shared" si="6"/>
        <v>#REF!</v>
      </c>
      <c r="H31" s="109" t="e">
        <f t="shared" si="6"/>
        <v>#REF!</v>
      </c>
      <c r="I31" s="109" t="e">
        <f t="shared" si="6"/>
        <v>#REF!</v>
      </c>
      <c r="J31" s="109" t="e">
        <f t="shared" si="6"/>
        <v>#REF!</v>
      </c>
      <c r="K31" s="109" t="e">
        <f t="shared" si="6"/>
        <v>#REF!</v>
      </c>
      <c r="L31" s="109" t="e">
        <f t="shared" si="6"/>
        <v>#REF!</v>
      </c>
      <c r="M31" s="109" t="e">
        <f t="shared" si="6"/>
        <v>#REF!</v>
      </c>
      <c r="N31" s="109" t="e">
        <f t="shared" si="6"/>
        <v>#REF!</v>
      </c>
      <c r="O31" s="109" t="e">
        <f t="shared" si="6"/>
        <v>#REF!</v>
      </c>
      <c r="P31" s="109" t="e">
        <f t="shared" si="6"/>
        <v>#REF!</v>
      </c>
      <c r="Q31" s="109" t="e">
        <f t="shared" si="6"/>
        <v>#REF!</v>
      </c>
      <c r="R31" s="109" t="e">
        <f t="shared" si="6"/>
        <v>#REF!</v>
      </c>
      <c r="S31" s="109" t="e">
        <f t="shared" si="6"/>
        <v>#REF!</v>
      </c>
      <c r="T31" s="109" t="e">
        <f t="shared" si="6"/>
        <v>#REF!</v>
      </c>
      <c r="U31" s="109" t="e">
        <f t="shared" si="6"/>
        <v>#REF!</v>
      </c>
      <c r="V31" s="109" t="e">
        <f t="shared" si="6"/>
        <v>#REF!</v>
      </c>
      <c r="W31" s="109" t="e">
        <f t="shared" si="6"/>
        <v>#REF!</v>
      </c>
      <c r="X31" s="109" t="e">
        <f t="shared" si="6"/>
        <v>#REF!</v>
      </c>
      <c r="Y31" s="109" t="e">
        <f t="shared" si="6"/>
        <v>#REF!</v>
      </c>
      <c r="Z31" s="109" t="e">
        <f t="shared" si="6"/>
        <v>#REF!</v>
      </c>
      <c r="AA31" s="109" t="e">
        <f t="shared" si="6"/>
        <v>#REF!</v>
      </c>
      <c r="AB31" s="109" t="e">
        <f t="shared" si="6"/>
        <v>#REF!</v>
      </c>
      <c r="AC31" s="109" t="e">
        <f t="shared" si="6"/>
        <v>#REF!</v>
      </c>
      <c r="AD31" s="109" t="e">
        <f t="shared" si="6"/>
        <v>#REF!</v>
      </c>
      <c r="AE31" s="109" t="e">
        <f t="shared" si="6"/>
        <v>#REF!</v>
      </c>
      <c r="AF31" s="109" t="e">
        <f t="shared" si="6"/>
        <v>#REF!</v>
      </c>
      <c r="AG31" s="109" t="e">
        <f t="shared" si="6"/>
        <v>#REF!</v>
      </c>
      <c r="AH31" s="109" t="e">
        <f t="shared" si="6"/>
        <v>#REF!</v>
      </c>
      <c r="AI31" s="109" t="e">
        <f t="shared" si="6"/>
        <v>#REF!</v>
      </c>
    </row>
    <row r="32" spans="1:35">
      <c r="A32" s="64">
        <v>2</v>
      </c>
      <c r="B32" s="109" t="e">
        <f>B16+B38</f>
        <v>#REF!</v>
      </c>
      <c r="C32" s="109" t="e">
        <f t="shared" ref="C32:AI32" si="7">C16+C38</f>
        <v>#REF!</v>
      </c>
      <c r="D32" s="109" t="e">
        <f t="shared" si="7"/>
        <v>#REF!</v>
      </c>
      <c r="E32" s="109" t="e">
        <f t="shared" si="7"/>
        <v>#REF!</v>
      </c>
      <c r="F32" s="109" t="e">
        <f t="shared" si="7"/>
        <v>#REF!</v>
      </c>
      <c r="G32" s="109" t="e">
        <f t="shared" si="7"/>
        <v>#REF!</v>
      </c>
      <c r="H32" s="109" t="e">
        <f t="shared" si="7"/>
        <v>#REF!</v>
      </c>
      <c r="I32" s="109" t="e">
        <f t="shared" si="7"/>
        <v>#REF!</v>
      </c>
      <c r="J32" s="109" t="e">
        <f t="shared" si="7"/>
        <v>#REF!</v>
      </c>
      <c r="K32" s="109" t="e">
        <f t="shared" si="7"/>
        <v>#REF!</v>
      </c>
      <c r="L32" s="109" t="e">
        <f t="shared" si="7"/>
        <v>#REF!</v>
      </c>
      <c r="M32" s="109" t="e">
        <f t="shared" si="7"/>
        <v>#REF!</v>
      </c>
      <c r="N32" s="109" t="e">
        <f t="shared" si="7"/>
        <v>#REF!</v>
      </c>
      <c r="O32" s="109" t="e">
        <f t="shared" si="7"/>
        <v>#REF!</v>
      </c>
      <c r="P32" s="109" t="e">
        <f t="shared" si="7"/>
        <v>#REF!</v>
      </c>
      <c r="Q32" s="109" t="e">
        <f t="shared" si="7"/>
        <v>#REF!</v>
      </c>
      <c r="R32" s="109" t="e">
        <f t="shared" si="7"/>
        <v>#REF!</v>
      </c>
      <c r="S32" s="109" t="e">
        <f t="shared" si="7"/>
        <v>#REF!</v>
      </c>
      <c r="T32" s="109" t="e">
        <f t="shared" si="7"/>
        <v>#REF!</v>
      </c>
      <c r="U32" s="109" t="e">
        <f t="shared" si="7"/>
        <v>#REF!</v>
      </c>
      <c r="V32" s="109" t="e">
        <f t="shared" si="7"/>
        <v>#REF!</v>
      </c>
      <c r="W32" s="109" t="e">
        <f t="shared" si="7"/>
        <v>#REF!</v>
      </c>
      <c r="X32" s="109" t="e">
        <f t="shared" si="7"/>
        <v>#REF!</v>
      </c>
      <c r="Y32" s="109" t="e">
        <f t="shared" si="7"/>
        <v>#REF!</v>
      </c>
      <c r="Z32" s="109" t="e">
        <f t="shared" si="7"/>
        <v>#REF!</v>
      </c>
      <c r="AA32" s="109" t="e">
        <f t="shared" si="7"/>
        <v>#REF!</v>
      </c>
      <c r="AB32" s="109" t="e">
        <f t="shared" si="7"/>
        <v>#REF!</v>
      </c>
      <c r="AC32" s="109" t="e">
        <f t="shared" si="7"/>
        <v>#REF!</v>
      </c>
      <c r="AD32" s="109" t="e">
        <f t="shared" si="7"/>
        <v>#REF!</v>
      </c>
      <c r="AE32" s="109" t="e">
        <f t="shared" si="7"/>
        <v>#REF!</v>
      </c>
      <c r="AF32" s="109" t="e">
        <f t="shared" si="7"/>
        <v>#REF!</v>
      </c>
      <c r="AG32" s="109" t="e">
        <f t="shared" si="7"/>
        <v>#REF!</v>
      </c>
      <c r="AH32" s="109" t="e">
        <f t="shared" si="7"/>
        <v>#REF!</v>
      </c>
      <c r="AI32" s="109" t="e">
        <f t="shared" si="7"/>
        <v>#REF!</v>
      </c>
    </row>
    <row r="33" spans="1:35" ht="19.5" customHeight="1">
      <c r="A33" s="124" t="s">
        <v>42</v>
      </c>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row>
    <row r="34" spans="1:35">
      <c r="A34" s="64">
        <v>1</v>
      </c>
      <c r="B34" s="109" t="e">
        <f>B18+B37</f>
        <v>#REF!</v>
      </c>
      <c r="C34" s="109" t="e">
        <f t="shared" ref="C34:AI34" si="8">C18+C37</f>
        <v>#REF!</v>
      </c>
      <c r="D34" s="109" t="e">
        <f t="shared" si="8"/>
        <v>#REF!</v>
      </c>
      <c r="E34" s="109" t="e">
        <f t="shared" si="8"/>
        <v>#REF!</v>
      </c>
      <c r="F34" s="109" t="e">
        <f t="shared" si="8"/>
        <v>#REF!</v>
      </c>
      <c r="G34" s="109" t="e">
        <f t="shared" si="8"/>
        <v>#REF!</v>
      </c>
      <c r="H34" s="109" t="e">
        <f t="shared" si="8"/>
        <v>#REF!</v>
      </c>
      <c r="I34" s="109" t="e">
        <f t="shared" si="8"/>
        <v>#REF!</v>
      </c>
      <c r="J34" s="109" t="e">
        <f t="shared" si="8"/>
        <v>#REF!</v>
      </c>
      <c r="K34" s="109" t="e">
        <f t="shared" si="8"/>
        <v>#REF!</v>
      </c>
      <c r="L34" s="109" t="e">
        <f t="shared" si="8"/>
        <v>#REF!</v>
      </c>
      <c r="M34" s="109" t="e">
        <f t="shared" si="8"/>
        <v>#REF!</v>
      </c>
      <c r="N34" s="109" t="e">
        <f t="shared" si="8"/>
        <v>#REF!</v>
      </c>
      <c r="O34" s="109" t="e">
        <f t="shared" si="8"/>
        <v>#REF!</v>
      </c>
      <c r="P34" s="109" t="e">
        <f t="shared" si="8"/>
        <v>#REF!</v>
      </c>
      <c r="Q34" s="109" t="e">
        <f t="shared" si="8"/>
        <v>#REF!</v>
      </c>
      <c r="R34" s="109" t="e">
        <f t="shared" si="8"/>
        <v>#REF!</v>
      </c>
      <c r="S34" s="109" t="e">
        <f t="shared" si="8"/>
        <v>#REF!</v>
      </c>
      <c r="T34" s="109" t="e">
        <f t="shared" si="8"/>
        <v>#REF!</v>
      </c>
      <c r="U34" s="109" t="e">
        <f t="shared" si="8"/>
        <v>#REF!</v>
      </c>
      <c r="V34" s="109" t="e">
        <f t="shared" si="8"/>
        <v>#REF!</v>
      </c>
      <c r="W34" s="109" t="e">
        <f t="shared" si="8"/>
        <v>#REF!</v>
      </c>
      <c r="X34" s="109" t="e">
        <f t="shared" si="8"/>
        <v>#REF!</v>
      </c>
      <c r="Y34" s="109" t="e">
        <f t="shared" si="8"/>
        <v>#REF!</v>
      </c>
      <c r="Z34" s="109" t="e">
        <f t="shared" si="8"/>
        <v>#REF!</v>
      </c>
      <c r="AA34" s="109" t="e">
        <f t="shared" si="8"/>
        <v>#REF!</v>
      </c>
      <c r="AB34" s="109" t="e">
        <f t="shared" si="8"/>
        <v>#REF!</v>
      </c>
      <c r="AC34" s="109" t="e">
        <f t="shared" si="8"/>
        <v>#REF!</v>
      </c>
      <c r="AD34" s="109" t="e">
        <f t="shared" si="8"/>
        <v>#REF!</v>
      </c>
      <c r="AE34" s="109" t="e">
        <f t="shared" si="8"/>
        <v>#REF!</v>
      </c>
      <c r="AF34" s="109" t="e">
        <f t="shared" si="8"/>
        <v>#REF!</v>
      </c>
      <c r="AG34" s="109" t="e">
        <f t="shared" si="8"/>
        <v>#REF!</v>
      </c>
      <c r="AH34" s="109" t="e">
        <f t="shared" si="8"/>
        <v>#REF!</v>
      </c>
      <c r="AI34" s="109" t="e">
        <f t="shared" si="8"/>
        <v>#REF!</v>
      </c>
    </row>
    <row r="35" spans="1:35">
      <c r="A35" s="64">
        <v>2</v>
      </c>
      <c r="B35" s="109" t="e">
        <f>B19+B38</f>
        <v>#REF!</v>
      </c>
      <c r="C35" s="109" t="e">
        <f t="shared" ref="C35:AI35" si="9">C19+C38</f>
        <v>#REF!</v>
      </c>
      <c r="D35" s="109" t="e">
        <f t="shared" si="9"/>
        <v>#REF!</v>
      </c>
      <c r="E35" s="109" t="e">
        <f t="shared" si="9"/>
        <v>#REF!</v>
      </c>
      <c r="F35" s="109" t="e">
        <f t="shared" si="9"/>
        <v>#REF!</v>
      </c>
      <c r="G35" s="109" t="e">
        <f t="shared" si="9"/>
        <v>#REF!</v>
      </c>
      <c r="H35" s="109" t="e">
        <f t="shared" si="9"/>
        <v>#REF!</v>
      </c>
      <c r="I35" s="109" t="e">
        <f t="shared" si="9"/>
        <v>#REF!</v>
      </c>
      <c r="J35" s="109" t="e">
        <f t="shared" si="9"/>
        <v>#REF!</v>
      </c>
      <c r="K35" s="109" t="e">
        <f t="shared" si="9"/>
        <v>#REF!</v>
      </c>
      <c r="L35" s="109" t="e">
        <f t="shared" si="9"/>
        <v>#REF!</v>
      </c>
      <c r="M35" s="109" t="e">
        <f t="shared" si="9"/>
        <v>#REF!</v>
      </c>
      <c r="N35" s="109" t="e">
        <f t="shared" si="9"/>
        <v>#REF!</v>
      </c>
      <c r="O35" s="109" t="e">
        <f t="shared" si="9"/>
        <v>#REF!</v>
      </c>
      <c r="P35" s="109" t="e">
        <f t="shared" si="9"/>
        <v>#REF!</v>
      </c>
      <c r="Q35" s="109" t="e">
        <f t="shared" si="9"/>
        <v>#REF!</v>
      </c>
      <c r="R35" s="109" t="e">
        <f t="shared" si="9"/>
        <v>#REF!</v>
      </c>
      <c r="S35" s="109" t="e">
        <f t="shared" si="9"/>
        <v>#REF!</v>
      </c>
      <c r="T35" s="109" t="e">
        <f t="shared" si="9"/>
        <v>#REF!</v>
      </c>
      <c r="U35" s="109" t="e">
        <f t="shared" si="9"/>
        <v>#REF!</v>
      </c>
      <c r="V35" s="109" t="e">
        <f t="shared" si="9"/>
        <v>#REF!</v>
      </c>
      <c r="W35" s="109" t="e">
        <f t="shared" si="9"/>
        <v>#REF!</v>
      </c>
      <c r="X35" s="109" t="e">
        <f t="shared" si="9"/>
        <v>#REF!</v>
      </c>
      <c r="Y35" s="109" t="e">
        <f t="shared" si="9"/>
        <v>#REF!</v>
      </c>
      <c r="Z35" s="109" t="e">
        <f t="shared" si="9"/>
        <v>#REF!</v>
      </c>
      <c r="AA35" s="109" t="e">
        <f t="shared" si="9"/>
        <v>#REF!</v>
      </c>
      <c r="AB35" s="109" t="e">
        <f t="shared" si="9"/>
        <v>#REF!</v>
      </c>
      <c r="AC35" s="109" t="e">
        <f t="shared" si="9"/>
        <v>#REF!</v>
      </c>
      <c r="AD35" s="109" t="e">
        <f t="shared" si="9"/>
        <v>#REF!</v>
      </c>
      <c r="AE35" s="109" t="e">
        <f t="shared" si="9"/>
        <v>#REF!</v>
      </c>
      <c r="AF35" s="109" t="e">
        <f t="shared" si="9"/>
        <v>#REF!</v>
      </c>
      <c r="AG35" s="109" t="e">
        <f t="shared" si="9"/>
        <v>#REF!</v>
      </c>
      <c r="AH35" s="109" t="e">
        <f t="shared" si="9"/>
        <v>#REF!</v>
      </c>
      <c r="AI35" s="109" t="e">
        <f t="shared" si="9"/>
        <v>#REF!</v>
      </c>
    </row>
    <row r="37" spans="1:35">
      <c r="B37" s="148">
        <v>1750</v>
      </c>
      <c r="C37" s="148">
        <v>1750</v>
      </c>
      <c r="D37" s="148">
        <v>1750</v>
      </c>
      <c r="E37" s="149">
        <v>2400</v>
      </c>
      <c r="F37" s="149">
        <v>2400</v>
      </c>
      <c r="G37" s="149">
        <v>2400</v>
      </c>
      <c r="H37" s="149">
        <v>2400</v>
      </c>
      <c r="I37" s="149">
        <v>2400</v>
      </c>
      <c r="J37" s="149">
        <v>2400</v>
      </c>
      <c r="K37" s="149">
        <v>2400</v>
      </c>
      <c r="L37" s="152">
        <v>2000</v>
      </c>
      <c r="M37" s="152">
        <v>2000</v>
      </c>
      <c r="N37" s="152">
        <v>2000</v>
      </c>
      <c r="O37" s="152">
        <v>2000</v>
      </c>
      <c r="P37" s="152">
        <v>2000</v>
      </c>
      <c r="Q37" s="152">
        <v>2000</v>
      </c>
      <c r="R37" s="152">
        <v>2000</v>
      </c>
      <c r="S37" s="152">
        <v>2000</v>
      </c>
      <c r="T37" s="152">
        <v>2000</v>
      </c>
      <c r="U37" s="152">
        <v>2000</v>
      </c>
      <c r="V37" s="152">
        <v>2000</v>
      </c>
      <c r="W37" s="152">
        <v>2000</v>
      </c>
      <c r="X37" s="152">
        <v>2000</v>
      </c>
      <c r="Y37" s="152">
        <v>2000</v>
      </c>
      <c r="Z37" s="152">
        <v>2000</v>
      </c>
      <c r="AA37" s="152">
        <v>2000</v>
      </c>
      <c r="AB37" s="152">
        <v>2000</v>
      </c>
      <c r="AC37" s="152">
        <v>2000</v>
      </c>
      <c r="AD37" s="152">
        <v>2000</v>
      </c>
      <c r="AE37" s="152">
        <v>2000</v>
      </c>
      <c r="AF37" s="152">
        <v>2000</v>
      </c>
      <c r="AG37" s="152">
        <v>2000</v>
      </c>
      <c r="AH37" s="152">
        <v>2000</v>
      </c>
      <c r="AI37" s="152">
        <v>2000</v>
      </c>
    </row>
    <row r="38" spans="1:35">
      <c r="B38" s="148">
        <f>B37*2</f>
        <v>3500</v>
      </c>
      <c r="C38" s="148">
        <f t="shared" ref="C38:D38" si="10">C37*2</f>
        <v>3500</v>
      </c>
      <c r="D38" s="148">
        <f t="shared" si="10"/>
        <v>3500</v>
      </c>
      <c r="E38" s="149">
        <f t="shared" ref="E38" si="11">E37*2</f>
        <v>4800</v>
      </c>
      <c r="F38" s="149">
        <f t="shared" ref="F38" si="12">F37*2</f>
        <v>4800</v>
      </c>
      <c r="G38" s="149">
        <f t="shared" ref="G38" si="13">G37*2</f>
        <v>4800</v>
      </c>
      <c r="H38" s="149">
        <f t="shared" ref="H38" si="14">H37*2</f>
        <v>4800</v>
      </c>
      <c r="I38" s="149">
        <f t="shared" ref="I38" si="15">I37*2</f>
        <v>4800</v>
      </c>
      <c r="J38" s="149">
        <f t="shared" ref="J38" si="16">J37*2</f>
        <v>4800</v>
      </c>
      <c r="K38" s="149">
        <f t="shared" ref="K38:L38" si="17">K37*2</f>
        <v>4800</v>
      </c>
      <c r="L38" s="152">
        <f t="shared" si="17"/>
        <v>4000</v>
      </c>
      <c r="M38" s="152">
        <f t="shared" ref="M38:AI38" si="18">M37*2</f>
        <v>4000</v>
      </c>
      <c r="N38" s="152">
        <f t="shared" si="18"/>
        <v>4000</v>
      </c>
      <c r="O38" s="152">
        <f t="shared" si="18"/>
        <v>4000</v>
      </c>
      <c r="P38" s="152">
        <f t="shared" si="18"/>
        <v>4000</v>
      </c>
      <c r="Q38" s="152">
        <f t="shared" si="18"/>
        <v>4000</v>
      </c>
      <c r="R38" s="152">
        <f t="shared" si="18"/>
        <v>4000</v>
      </c>
      <c r="S38" s="152">
        <f t="shared" si="18"/>
        <v>4000</v>
      </c>
      <c r="T38" s="152">
        <f t="shared" si="18"/>
        <v>4000</v>
      </c>
      <c r="U38" s="152">
        <f t="shared" si="18"/>
        <v>4000</v>
      </c>
      <c r="V38" s="152">
        <f t="shared" si="18"/>
        <v>4000</v>
      </c>
      <c r="W38" s="152">
        <f t="shared" si="18"/>
        <v>4000</v>
      </c>
      <c r="X38" s="152">
        <f t="shared" si="18"/>
        <v>4000</v>
      </c>
      <c r="Y38" s="152">
        <f t="shared" si="18"/>
        <v>4000</v>
      </c>
      <c r="Z38" s="152">
        <f t="shared" si="18"/>
        <v>4000</v>
      </c>
      <c r="AA38" s="152">
        <f t="shared" si="18"/>
        <v>4000</v>
      </c>
      <c r="AB38" s="152">
        <f t="shared" si="18"/>
        <v>4000</v>
      </c>
      <c r="AC38" s="152">
        <f t="shared" si="18"/>
        <v>4000</v>
      </c>
      <c r="AD38" s="152">
        <f t="shared" si="18"/>
        <v>4000</v>
      </c>
      <c r="AE38" s="152">
        <f t="shared" si="18"/>
        <v>4000</v>
      </c>
      <c r="AF38" s="152">
        <f t="shared" si="18"/>
        <v>4000</v>
      </c>
      <c r="AG38" s="152">
        <f t="shared" si="18"/>
        <v>4000</v>
      </c>
      <c r="AH38" s="152">
        <f t="shared" si="18"/>
        <v>4000</v>
      </c>
      <c r="AI38" s="152">
        <f t="shared" si="18"/>
        <v>4000</v>
      </c>
    </row>
    <row r="39" spans="1:35">
      <c r="A39" s="111"/>
    </row>
    <row r="40" spans="1:35">
      <c r="A40" s="150" t="s">
        <v>13</v>
      </c>
    </row>
    <row r="42" spans="1:35">
      <c r="A42" s="133" t="s">
        <v>34</v>
      </c>
    </row>
    <row r="43" spans="1:35">
      <c r="A43" s="134" t="s">
        <v>14</v>
      </c>
    </row>
    <row r="44" spans="1:35">
      <c r="A44" s="134" t="s">
        <v>15</v>
      </c>
    </row>
    <row r="45" spans="1:35">
      <c r="A45" s="112" t="s">
        <v>16</v>
      </c>
    </row>
    <row r="46" spans="1:35">
      <c r="A46" s="134" t="s">
        <v>168</v>
      </c>
    </row>
    <row r="47" spans="1:35">
      <c r="A47" s="112" t="s">
        <v>223</v>
      </c>
    </row>
    <row r="48" spans="1:35">
      <c r="A48" s="151"/>
    </row>
    <row r="49" spans="1:1">
      <c r="A49" s="81"/>
    </row>
    <row r="50" spans="1:1">
      <c r="A50" s="82" t="s">
        <v>18</v>
      </c>
    </row>
    <row r="51" spans="1:1" ht="24">
      <c r="A51" s="25" t="s">
        <v>64</v>
      </c>
    </row>
    <row r="52" spans="1:1" ht="24">
      <c r="A52" s="25" t="s">
        <v>65</v>
      </c>
    </row>
  </sheetData>
  <mergeCells count="1">
    <mergeCell ref="A21:A22"/>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F65"/>
  <sheetViews>
    <sheetView workbookViewId="0">
      <selection activeCell="B1" sqref="B1:Q1048576"/>
    </sheetView>
  </sheetViews>
  <sheetFormatPr defaultColWidth="8.7109375" defaultRowHeight="15"/>
  <cols>
    <col min="1" max="1" width="87.42578125" style="61" customWidth="1"/>
    <col min="2" max="16384" width="8.7109375" style="61"/>
  </cols>
  <sheetData>
    <row r="1" spans="1:6">
      <c r="A1" s="3" t="s">
        <v>0</v>
      </c>
    </row>
    <row r="2" spans="1:6">
      <c r="A2" s="122" t="s">
        <v>31</v>
      </c>
    </row>
    <row r="3" spans="1:6">
      <c r="A3" s="123" t="s">
        <v>2</v>
      </c>
    </row>
    <row r="5" spans="1:6" ht="25.5" customHeight="1">
      <c r="A5" s="7" t="s">
        <v>3</v>
      </c>
      <c r="B5" s="104" t="e">
        <f>'Отдыхай катай|FIT15'!#REF!</f>
        <v>#REF!</v>
      </c>
      <c r="C5" s="104" t="e">
        <f>'Отдыхай катай|FIT15'!#REF!</f>
        <v>#REF!</v>
      </c>
      <c r="D5" s="104" t="e">
        <f>'Отдыхай катай|FIT15'!#REF!</f>
        <v>#REF!</v>
      </c>
      <c r="E5" s="104" t="e">
        <f>'Отдыхай катай|FIT15'!#REF!</f>
        <v>#REF!</v>
      </c>
      <c r="F5" s="104" t="e">
        <f>'Отдыхай катай|FIT15'!#REF!</f>
        <v>#REF!</v>
      </c>
    </row>
    <row r="6" spans="1:6" ht="25.5" customHeight="1">
      <c r="A6" s="7"/>
      <c r="B6" s="104" t="e">
        <f>'Отдыхай катай|FIT15'!#REF!</f>
        <v>#REF!</v>
      </c>
      <c r="C6" s="104" t="e">
        <f>'Отдыхай катай|FIT15'!#REF!</f>
        <v>#REF!</v>
      </c>
      <c r="D6" s="104" t="e">
        <f>'Отдыхай катай|FIT15'!#REF!</f>
        <v>#REF!</v>
      </c>
      <c r="E6" s="104" t="e">
        <f>'Отдыхай катай|FIT15'!#REF!</f>
        <v>#REF!</v>
      </c>
      <c r="F6" s="104" t="e">
        <f>'Отдыхай катай|FIT15'!#REF!</f>
        <v>#REF!</v>
      </c>
    </row>
    <row r="7" spans="1:6">
      <c r="A7" s="64" t="s">
        <v>4</v>
      </c>
    </row>
    <row r="8" spans="1:6">
      <c r="A8" s="64">
        <v>1</v>
      </c>
      <c r="B8" s="109" t="e">
        <f>'C завтраками| Bed and breakfast'!#REF!*0.9+B21</f>
        <v>#REF!</v>
      </c>
      <c r="C8" s="109" t="e">
        <f>'C завтраками| Bed and breakfast'!#REF!*0.9+C21</f>
        <v>#REF!</v>
      </c>
      <c r="D8" s="109" t="e">
        <f>'C завтраками| Bed and breakfast'!#REF!*0.9+D21</f>
        <v>#REF!</v>
      </c>
      <c r="E8" s="109" t="e">
        <f>'C завтраками| Bed and breakfast'!#REF!*0.9+E21</f>
        <v>#REF!</v>
      </c>
      <c r="F8" s="109" t="e">
        <f>'C завтраками| Bed and breakfast'!#REF!*0.9+F21</f>
        <v>#REF!</v>
      </c>
    </row>
    <row r="9" spans="1:6">
      <c r="A9" s="64">
        <v>2</v>
      </c>
      <c r="B9" s="109" t="e">
        <f>'C завтраками| Bed and breakfast'!#REF!*0.9+B22</f>
        <v>#REF!</v>
      </c>
      <c r="C9" s="109" t="e">
        <f>'C завтраками| Bed and breakfast'!#REF!*0.9+C22</f>
        <v>#REF!</v>
      </c>
      <c r="D9" s="109" t="e">
        <f>'C завтраками| Bed and breakfast'!#REF!*0.9+D22</f>
        <v>#REF!</v>
      </c>
      <c r="E9" s="109" t="e">
        <f>'C завтраками| Bed and breakfast'!#REF!*0.9+E22</f>
        <v>#REF!</v>
      </c>
      <c r="F9" s="109" t="e">
        <f>'C завтраками| Bed and breakfast'!#REF!*0.9+F22</f>
        <v>#REF!</v>
      </c>
    </row>
    <row r="10" spans="1:6" ht="18.75" customHeight="1">
      <c r="A10" s="64" t="s">
        <v>5</v>
      </c>
      <c r="B10" s="109"/>
      <c r="C10" s="109"/>
      <c r="D10" s="109"/>
      <c r="E10" s="109"/>
      <c r="F10" s="109"/>
    </row>
    <row r="11" spans="1:6">
      <c r="A11" s="64">
        <v>1</v>
      </c>
      <c r="B11" s="109" t="e">
        <f>'C завтраками| Bed and breakfast'!#REF!*0.9+B21</f>
        <v>#REF!</v>
      </c>
      <c r="C11" s="109" t="e">
        <f>'C завтраками| Bed and breakfast'!#REF!*0.9+C21</f>
        <v>#REF!</v>
      </c>
      <c r="D11" s="109" t="e">
        <f>'C завтраками| Bed and breakfast'!#REF!*0.9+D21</f>
        <v>#REF!</v>
      </c>
      <c r="E11" s="109" t="e">
        <f>'C завтраками| Bed and breakfast'!#REF!*0.9+E21</f>
        <v>#REF!</v>
      </c>
      <c r="F11" s="109" t="e">
        <f>'C завтраками| Bed and breakfast'!#REF!*0.9+F21</f>
        <v>#REF!</v>
      </c>
    </row>
    <row r="12" spans="1:6">
      <c r="A12" s="64">
        <v>2</v>
      </c>
      <c r="B12" s="109" t="e">
        <f>'C завтраками| Bed and breakfast'!#REF!*0.9+B22</f>
        <v>#REF!</v>
      </c>
      <c r="C12" s="109" t="e">
        <f>'C завтраками| Bed and breakfast'!#REF!*0.9+C22</f>
        <v>#REF!</v>
      </c>
      <c r="D12" s="109" t="e">
        <f>'C завтраками| Bed and breakfast'!#REF!*0.9+D22</f>
        <v>#REF!</v>
      </c>
      <c r="E12" s="109" t="e">
        <f>'C завтраками| Bed and breakfast'!#REF!*0.9+E22</f>
        <v>#REF!</v>
      </c>
      <c r="F12" s="109" t="e">
        <f>'C завтраками| Bed and breakfast'!#REF!*0.9+F22</f>
        <v>#REF!</v>
      </c>
    </row>
    <row r="13" spans="1:6">
      <c r="A13" s="64" t="s">
        <v>7</v>
      </c>
      <c r="B13" s="109"/>
      <c r="C13" s="109"/>
      <c r="D13" s="109"/>
      <c r="E13" s="109"/>
      <c r="F13" s="109"/>
    </row>
    <row r="14" spans="1:6">
      <c r="A14" s="64">
        <v>1</v>
      </c>
      <c r="B14" s="109" t="e">
        <f>'C завтраками| Bed and breakfast'!#REF!*0.9+B21</f>
        <v>#REF!</v>
      </c>
      <c r="C14" s="109" t="e">
        <f>'C завтраками| Bed and breakfast'!#REF!*0.9+C21</f>
        <v>#REF!</v>
      </c>
      <c r="D14" s="109" t="e">
        <f>'C завтраками| Bed and breakfast'!#REF!*0.9+D21</f>
        <v>#REF!</v>
      </c>
      <c r="E14" s="109" t="e">
        <f>'C завтраками| Bed and breakfast'!#REF!*0.9+E21</f>
        <v>#REF!</v>
      </c>
      <c r="F14" s="109" t="e">
        <f>'C завтраками| Bed and breakfast'!#REF!*0.9+F21</f>
        <v>#REF!</v>
      </c>
    </row>
    <row r="15" spans="1:6">
      <c r="A15" s="64">
        <v>2</v>
      </c>
      <c r="B15" s="109" t="e">
        <f>'C завтраками| Bed and breakfast'!#REF!*0.9+B22</f>
        <v>#REF!</v>
      </c>
      <c r="C15" s="109" t="e">
        <f>'C завтраками| Bed and breakfast'!#REF!*0.9+C22</f>
        <v>#REF!</v>
      </c>
      <c r="D15" s="109" t="e">
        <f>'C завтраками| Bed and breakfast'!#REF!*0.9+D22</f>
        <v>#REF!</v>
      </c>
      <c r="E15" s="109" t="e">
        <f>'C завтраками| Bed and breakfast'!#REF!*0.9+E22</f>
        <v>#REF!</v>
      </c>
      <c r="F15" s="109" t="e">
        <f>'C завтраками| Bed and breakfast'!#REF!*0.9+F22</f>
        <v>#REF!</v>
      </c>
    </row>
    <row r="16" spans="1:6">
      <c r="A16" s="124" t="s">
        <v>32</v>
      </c>
      <c r="B16" s="109"/>
      <c r="C16" s="109"/>
      <c r="D16" s="109"/>
      <c r="E16" s="109"/>
      <c r="F16" s="109"/>
    </row>
    <row r="17" spans="1:6">
      <c r="A17" s="64">
        <v>1</v>
      </c>
      <c r="B17" s="109" t="e">
        <f>'C завтраками| Bed and breakfast'!#REF!*0.9+B21</f>
        <v>#REF!</v>
      </c>
      <c r="C17" s="109" t="e">
        <f>'C завтраками| Bed and breakfast'!#REF!*0.9+C21</f>
        <v>#REF!</v>
      </c>
      <c r="D17" s="109" t="e">
        <f>'C завтраками| Bed and breakfast'!#REF!*0.9+D21</f>
        <v>#REF!</v>
      </c>
      <c r="E17" s="109" t="e">
        <f>'C завтраками| Bed and breakfast'!#REF!*0.9+E21</f>
        <v>#REF!</v>
      </c>
      <c r="F17" s="109" t="e">
        <f>'C завтраками| Bed and breakfast'!#REF!*0.9+F21</f>
        <v>#REF!</v>
      </c>
    </row>
    <row r="18" spans="1:6">
      <c r="A18" s="64">
        <v>2</v>
      </c>
      <c r="B18" s="109" t="e">
        <f>'C завтраками| Bed and breakfast'!#REF!*0.9+B22</f>
        <v>#REF!</v>
      </c>
      <c r="C18" s="109" t="e">
        <f>'C завтраками| Bed and breakfast'!#REF!*0.9+C22</f>
        <v>#REF!</v>
      </c>
      <c r="D18" s="109" t="e">
        <f>'C завтраками| Bed and breakfast'!#REF!*0.9+D22</f>
        <v>#REF!</v>
      </c>
      <c r="E18" s="109" t="e">
        <f>'C завтраками| Bed and breakfast'!#REF!*0.9+E22</f>
        <v>#REF!</v>
      </c>
      <c r="F18" s="109" t="e">
        <f>'C завтраками| Bed and breakfast'!#REF!*0.9+F22</f>
        <v>#REF!</v>
      </c>
    </row>
    <row r="19" spans="1:6" ht="16.149999999999999" customHeight="1">
      <c r="A19" s="125"/>
      <c r="B19" s="126"/>
      <c r="C19" s="126"/>
    </row>
    <row r="20" spans="1:6">
      <c r="A20" s="127" t="s">
        <v>224</v>
      </c>
      <c r="B20" s="126"/>
      <c r="C20" s="126"/>
    </row>
    <row r="21" spans="1:6">
      <c r="A21" s="128" t="s">
        <v>225</v>
      </c>
      <c r="B21" s="129">
        <v>2000</v>
      </c>
      <c r="C21" s="129">
        <v>2000</v>
      </c>
      <c r="D21" s="129">
        <v>2000</v>
      </c>
      <c r="E21" s="129">
        <v>2000</v>
      </c>
      <c r="F21" s="129">
        <v>2000</v>
      </c>
    </row>
    <row r="22" spans="1:6">
      <c r="A22" s="128" t="s">
        <v>226</v>
      </c>
      <c r="B22" s="129">
        <f t="shared" ref="B22:C22" si="0">B21*2</f>
        <v>4000</v>
      </c>
      <c r="C22" s="129">
        <f t="shared" si="0"/>
        <v>4000</v>
      </c>
      <c r="D22" s="129">
        <f t="shared" ref="D22:E22" si="1">D21*2</f>
        <v>4000</v>
      </c>
      <c r="E22" s="129">
        <f t="shared" si="1"/>
        <v>4000</v>
      </c>
      <c r="F22" s="129">
        <f t="shared" ref="F22" si="2">F21*2</f>
        <v>4000</v>
      </c>
    </row>
    <row r="23" spans="1:6">
      <c r="A23" s="68"/>
    </row>
    <row r="24" spans="1:6">
      <c r="A24" s="242" t="s">
        <v>41</v>
      </c>
    </row>
    <row r="25" spans="1:6">
      <c r="A25" s="243"/>
      <c r="B25" s="108" t="e">
        <f t="shared" ref="B25:E25" si="3">B5</f>
        <v>#REF!</v>
      </c>
      <c r="C25" s="108" t="e">
        <f t="shared" si="3"/>
        <v>#REF!</v>
      </c>
      <c r="D25" s="108" t="e">
        <f t="shared" si="3"/>
        <v>#REF!</v>
      </c>
      <c r="E25" s="108" t="e">
        <f t="shared" si="3"/>
        <v>#REF!</v>
      </c>
      <c r="F25" s="108" t="e">
        <f t="shared" ref="F25" si="4">F5</f>
        <v>#REF!</v>
      </c>
    </row>
    <row r="26" spans="1:6" s="83" customFormat="1" ht="34.5" customHeight="1">
      <c r="A26" s="7" t="s">
        <v>3</v>
      </c>
      <c r="B26" s="108" t="e">
        <f t="shared" ref="B26:E26" si="5">B6</f>
        <v>#REF!</v>
      </c>
      <c r="C26" s="108" t="e">
        <f t="shared" si="5"/>
        <v>#REF!</v>
      </c>
      <c r="D26" s="108" t="e">
        <f t="shared" si="5"/>
        <v>#REF!</v>
      </c>
      <c r="E26" s="108" t="e">
        <f t="shared" si="5"/>
        <v>#REF!</v>
      </c>
      <c r="F26" s="108" t="e">
        <f t="shared" ref="F26" si="6">F6</f>
        <v>#REF!</v>
      </c>
    </row>
    <row r="27" spans="1:6">
      <c r="A27" s="64" t="s">
        <v>4</v>
      </c>
    </row>
    <row r="28" spans="1:6">
      <c r="A28" s="64">
        <v>1</v>
      </c>
      <c r="B28" s="109" t="e">
        <f t="shared" ref="B28:E28" si="7">ROUNDUP(B8*0.87,)</f>
        <v>#REF!</v>
      </c>
      <c r="C28" s="109" t="e">
        <f t="shared" si="7"/>
        <v>#REF!</v>
      </c>
      <c r="D28" s="109" t="e">
        <f t="shared" si="7"/>
        <v>#REF!</v>
      </c>
      <c r="E28" s="109" t="e">
        <f t="shared" si="7"/>
        <v>#REF!</v>
      </c>
      <c r="F28" s="109" t="e">
        <f t="shared" ref="F28" si="8">ROUNDUP(F8*0.87,)</f>
        <v>#REF!</v>
      </c>
    </row>
    <row r="29" spans="1:6">
      <c r="A29" s="64">
        <v>2</v>
      </c>
      <c r="B29" s="109" t="e">
        <f t="shared" ref="B29:E29" si="9">ROUNDUP(B9*0.87,)</f>
        <v>#REF!</v>
      </c>
      <c r="C29" s="109" t="e">
        <f t="shared" si="9"/>
        <v>#REF!</v>
      </c>
      <c r="D29" s="109" t="e">
        <f t="shared" si="9"/>
        <v>#REF!</v>
      </c>
      <c r="E29" s="109" t="e">
        <f t="shared" si="9"/>
        <v>#REF!</v>
      </c>
      <c r="F29" s="109" t="e">
        <f t="shared" ref="F29" si="10">ROUNDUP(F9*0.87,)</f>
        <v>#REF!</v>
      </c>
    </row>
    <row r="30" spans="1:6">
      <c r="A30" s="64" t="s">
        <v>5</v>
      </c>
      <c r="B30" s="109"/>
      <c r="C30" s="109"/>
      <c r="D30" s="109"/>
      <c r="E30" s="109"/>
      <c r="F30" s="109"/>
    </row>
    <row r="31" spans="1:6">
      <c r="A31" s="64">
        <v>1</v>
      </c>
      <c r="B31" s="109" t="e">
        <f t="shared" ref="B31:E31" si="11">ROUNDUP(B11*0.87,)</f>
        <v>#REF!</v>
      </c>
      <c r="C31" s="109" t="e">
        <f t="shared" si="11"/>
        <v>#REF!</v>
      </c>
      <c r="D31" s="109" t="e">
        <f t="shared" si="11"/>
        <v>#REF!</v>
      </c>
      <c r="E31" s="109" t="e">
        <f t="shared" si="11"/>
        <v>#REF!</v>
      </c>
      <c r="F31" s="109" t="e">
        <f t="shared" ref="F31" si="12">ROUNDUP(F11*0.87,)</f>
        <v>#REF!</v>
      </c>
    </row>
    <row r="32" spans="1:6">
      <c r="A32" s="64">
        <v>2</v>
      </c>
      <c r="B32" s="109" t="e">
        <f t="shared" ref="B32:E32" si="13">ROUNDUP(B12*0.87,)</f>
        <v>#REF!</v>
      </c>
      <c r="C32" s="109" t="e">
        <f t="shared" si="13"/>
        <v>#REF!</v>
      </c>
      <c r="D32" s="109" t="e">
        <f t="shared" si="13"/>
        <v>#REF!</v>
      </c>
      <c r="E32" s="109" t="e">
        <f t="shared" si="13"/>
        <v>#REF!</v>
      </c>
      <c r="F32" s="109" t="e">
        <f t="shared" ref="F32" si="14">ROUNDUP(F12*0.87,)</f>
        <v>#REF!</v>
      </c>
    </row>
    <row r="33" spans="1:6">
      <c r="A33" s="64" t="s">
        <v>7</v>
      </c>
      <c r="B33" s="109"/>
      <c r="C33" s="109"/>
      <c r="D33" s="109"/>
      <c r="E33" s="109"/>
      <c r="F33" s="109"/>
    </row>
    <row r="34" spans="1:6">
      <c r="A34" s="64">
        <v>1</v>
      </c>
      <c r="B34" s="109" t="e">
        <f t="shared" ref="B34:E34" si="15">ROUNDUP(B14*0.87,)</f>
        <v>#REF!</v>
      </c>
      <c r="C34" s="109" t="e">
        <f t="shared" si="15"/>
        <v>#REF!</v>
      </c>
      <c r="D34" s="109" t="e">
        <f t="shared" si="15"/>
        <v>#REF!</v>
      </c>
      <c r="E34" s="109" t="e">
        <f t="shared" si="15"/>
        <v>#REF!</v>
      </c>
      <c r="F34" s="109" t="e">
        <f t="shared" ref="F34" si="16">ROUNDUP(F14*0.87,)</f>
        <v>#REF!</v>
      </c>
    </row>
    <row r="35" spans="1:6">
      <c r="A35" s="64">
        <v>2</v>
      </c>
      <c r="B35" s="109" t="e">
        <f t="shared" ref="B35:E35" si="17">ROUNDUP(B15*0.87,)</f>
        <v>#REF!</v>
      </c>
      <c r="C35" s="109" t="e">
        <f t="shared" si="17"/>
        <v>#REF!</v>
      </c>
      <c r="D35" s="109" t="e">
        <f t="shared" si="17"/>
        <v>#REF!</v>
      </c>
      <c r="E35" s="109" t="e">
        <f t="shared" si="17"/>
        <v>#REF!</v>
      </c>
      <c r="F35" s="109" t="e">
        <f t="shared" ref="F35" si="18">ROUNDUP(F15*0.87,)</f>
        <v>#REF!</v>
      </c>
    </row>
    <row r="36" spans="1:6" ht="19.5" customHeight="1">
      <c r="A36" s="124" t="s">
        <v>227</v>
      </c>
      <c r="B36" s="109"/>
      <c r="C36" s="109"/>
      <c r="D36" s="109"/>
      <c r="E36" s="109"/>
      <c r="F36" s="109"/>
    </row>
    <row r="37" spans="1:6">
      <c r="A37" s="64">
        <v>1</v>
      </c>
      <c r="B37" s="109" t="e">
        <f t="shared" ref="B37:E37" si="19">ROUNDUP(B17*0.87,)</f>
        <v>#REF!</v>
      </c>
      <c r="C37" s="109" t="e">
        <f t="shared" si="19"/>
        <v>#REF!</v>
      </c>
      <c r="D37" s="109" t="e">
        <f t="shared" si="19"/>
        <v>#REF!</v>
      </c>
      <c r="E37" s="109" t="e">
        <f t="shared" si="19"/>
        <v>#REF!</v>
      </c>
      <c r="F37" s="109" t="e">
        <f t="shared" ref="F37" si="20">ROUNDUP(F17*0.87,)</f>
        <v>#REF!</v>
      </c>
    </row>
    <row r="38" spans="1:6">
      <c r="A38" s="64">
        <v>2</v>
      </c>
      <c r="B38" s="109" t="e">
        <f t="shared" ref="B38:E38" si="21">ROUNDUP(B18*0.87,)</f>
        <v>#REF!</v>
      </c>
      <c r="C38" s="109" t="e">
        <f t="shared" si="21"/>
        <v>#REF!</v>
      </c>
      <c r="D38" s="109" t="e">
        <f t="shared" si="21"/>
        <v>#REF!</v>
      </c>
      <c r="E38" s="109" t="e">
        <f t="shared" si="21"/>
        <v>#REF!</v>
      </c>
      <c r="F38" s="109" t="e">
        <f t="shared" ref="F38" si="22">ROUNDUP(F18*0.87,)</f>
        <v>#REF!</v>
      </c>
    </row>
    <row r="39" spans="1:6">
      <c r="A39" s="125"/>
      <c r="B39" s="126"/>
      <c r="C39" s="126"/>
    </row>
    <row r="41" spans="1:6">
      <c r="A41" s="132" t="s">
        <v>13</v>
      </c>
    </row>
    <row r="42" spans="1:6">
      <c r="A42" s="133" t="s">
        <v>34</v>
      </c>
    </row>
    <row r="43" spans="1:6">
      <c r="A43" s="134" t="s">
        <v>14</v>
      </c>
    </row>
    <row r="44" spans="1:6">
      <c r="A44" s="134" t="s">
        <v>15</v>
      </c>
    </row>
    <row r="45" spans="1:6">
      <c r="A45" s="112" t="s">
        <v>16</v>
      </c>
    </row>
    <row r="46" spans="1:6">
      <c r="A46" s="20" t="s">
        <v>17</v>
      </c>
    </row>
    <row r="47" spans="1:6">
      <c r="A47" s="135" t="s">
        <v>35</v>
      </c>
    </row>
    <row r="48" spans="1:6" ht="60.75">
      <c r="A48" s="136" t="s">
        <v>228</v>
      </c>
    </row>
    <row r="49" spans="1:1">
      <c r="A49" s="137"/>
    </row>
    <row r="50" spans="1:1">
      <c r="A50" s="138" t="s">
        <v>27</v>
      </c>
    </row>
    <row r="51" spans="1:1">
      <c r="A51" s="139" t="s">
        <v>229</v>
      </c>
    </row>
    <row r="52" spans="1:1">
      <c r="A52" s="139" t="s">
        <v>230</v>
      </c>
    </row>
    <row r="53" spans="1:1">
      <c r="A53" s="139"/>
    </row>
    <row r="54" spans="1:1">
      <c r="A54" s="140" t="s">
        <v>231</v>
      </c>
    </row>
    <row r="55" spans="1:1">
      <c r="A55" s="141"/>
    </row>
    <row r="56" spans="1:1" ht="14.45" customHeight="1">
      <c r="A56" s="247" t="s">
        <v>232</v>
      </c>
    </row>
    <row r="57" spans="1:1" ht="94.15" customHeight="1">
      <c r="A57" s="248"/>
    </row>
    <row r="58" spans="1:1">
      <c r="A58" s="141"/>
    </row>
    <row r="59" spans="1:1">
      <c r="A59" s="142" t="s">
        <v>233</v>
      </c>
    </row>
    <row r="60" spans="1:1" ht="24">
      <c r="A60" s="143" t="s">
        <v>234</v>
      </c>
    </row>
    <row r="61" spans="1:1" ht="34.9" customHeight="1">
      <c r="A61" s="143" t="s">
        <v>235</v>
      </c>
    </row>
    <row r="62" spans="1:1" ht="37.15" customHeight="1">
      <c r="A62" s="144" t="s">
        <v>236</v>
      </c>
    </row>
    <row r="63" spans="1:1">
      <c r="A63" s="131"/>
    </row>
    <row r="64" spans="1:1">
      <c r="A64" s="142" t="s">
        <v>18</v>
      </c>
    </row>
    <row r="65" spans="1:1" ht="72">
      <c r="A65" s="52" t="s">
        <v>89</v>
      </c>
    </row>
  </sheetData>
  <mergeCells count="2">
    <mergeCell ref="A24:A25"/>
    <mergeCell ref="A56:A57"/>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F48"/>
  <sheetViews>
    <sheetView workbookViewId="0">
      <selection activeCell="J31" sqref="J31"/>
    </sheetView>
  </sheetViews>
  <sheetFormatPr defaultColWidth="8.7109375" defaultRowHeight="15"/>
  <cols>
    <col min="1" max="1" width="87.42578125" style="61" customWidth="1"/>
    <col min="2" max="16384" width="8.7109375" style="61"/>
  </cols>
  <sheetData>
    <row r="1" spans="1:6">
      <c r="A1" s="3" t="s">
        <v>0</v>
      </c>
    </row>
    <row r="2" spans="1:6">
      <c r="A2" s="122" t="s">
        <v>31</v>
      </c>
    </row>
    <row r="3" spans="1:6">
      <c r="A3" s="123" t="s">
        <v>2</v>
      </c>
    </row>
    <row r="5" spans="1:6" ht="25.5" customHeight="1">
      <c r="A5" s="7" t="s">
        <v>3</v>
      </c>
      <c r="B5" s="108" t="e">
        <f>'Отдыхай катай|FIT15'!#REF!</f>
        <v>#REF!</v>
      </c>
      <c r="C5" s="108" t="e">
        <f>'Отдыхай катай|FIT15'!#REF!</f>
        <v>#REF!</v>
      </c>
      <c r="D5" s="108" t="e">
        <f>'Отдыхай катай|FIT15'!#REF!</f>
        <v>#REF!</v>
      </c>
      <c r="E5" s="108" t="e">
        <f>'Отдыхай катай|FIT15'!#REF!</f>
        <v>#REF!</v>
      </c>
      <c r="F5" s="108" t="e">
        <f>'Отдыхай катай|FIT15'!#REF!</f>
        <v>#REF!</v>
      </c>
    </row>
    <row r="6" spans="1:6" ht="25.5" customHeight="1">
      <c r="A6" s="7"/>
      <c r="B6" s="108" t="e">
        <f>'Отдыхай катай|FIT15'!#REF!</f>
        <v>#REF!</v>
      </c>
      <c r="C6" s="108" t="e">
        <f>'Отдыхай катай|FIT15'!#REF!</f>
        <v>#REF!</v>
      </c>
      <c r="D6" s="108" t="e">
        <f>'Отдыхай катай|FIT15'!#REF!</f>
        <v>#REF!</v>
      </c>
      <c r="E6" s="108" t="e">
        <f>'Отдыхай катай|FIT15'!#REF!</f>
        <v>#REF!</v>
      </c>
      <c r="F6" s="108" t="e">
        <f>'Отдыхай катай|FIT15'!#REF!</f>
        <v>#REF!</v>
      </c>
    </row>
    <row r="7" spans="1:6">
      <c r="A7" s="64" t="s">
        <v>4</v>
      </c>
    </row>
    <row r="8" spans="1:6">
      <c r="A8" s="64">
        <v>1</v>
      </c>
      <c r="B8" s="109" t="e">
        <f>'C завтраками| Bed and breakfast'!#REF!*0.9+B21</f>
        <v>#REF!</v>
      </c>
      <c r="C8" s="109" t="e">
        <f>'C завтраками| Bed and breakfast'!#REF!*0.9+C21</f>
        <v>#REF!</v>
      </c>
      <c r="D8" s="109" t="e">
        <f>'C завтраками| Bed and breakfast'!#REF!*0.9+D21</f>
        <v>#REF!</v>
      </c>
      <c r="E8" s="109" t="e">
        <f>'C завтраками| Bed and breakfast'!#REF!*0.9+E21</f>
        <v>#REF!</v>
      </c>
      <c r="F8" s="109" t="e">
        <f>'C завтраками| Bed and breakfast'!#REF!*0.9+F21</f>
        <v>#REF!</v>
      </c>
    </row>
    <row r="9" spans="1:6">
      <c r="A9" s="64">
        <v>2</v>
      </c>
      <c r="B9" s="109" t="e">
        <f>'C завтраками| Bed and breakfast'!#REF!*0.9+B22</f>
        <v>#REF!</v>
      </c>
      <c r="C9" s="109" t="e">
        <f>'C завтраками| Bed and breakfast'!#REF!*0.9+C22</f>
        <v>#REF!</v>
      </c>
      <c r="D9" s="109" t="e">
        <f>'C завтраками| Bed and breakfast'!#REF!*0.9+D22</f>
        <v>#REF!</v>
      </c>
      <c r="E9" s="109" t="e">
        <f>'C завтраками| Bed and breakfast'!#REF!*0.9+E22</f>
        <v>#REF!</v>
      </c>
      <c r="F9" s="109" t="e">
        <f>'C завтраками| Bed and breakfast'!#REF!*0.9+F22</f>
        <v>#REF!</v>
      </c>
    </row>
    <row r="10" spans="1:6" ht="18.75" customHeight="1">
      <c r="A10" s="64" t="s">
        <v>5</v>
      </c>
      <c r="B10" s="109"/>
      <c r="C10" s="109"/>
      <c r="D10" s="109"/>
      <c r="E10" s="109"/>
      <c r="F10" s="109"/>
    </row>
    <row r="11" spans="1:6">
      <c r="A11" s="64">
        <v>1</v>
      </c>
      <c r="B11" s="109" t="e">
        <f>'C завтраками| Bed and breakfast'!#REF!*0.9+B21</f>
        <v>#REF!</v>
      </c>
      <c r="C11" s="109" t="e">
        <f>'C завтраками| Bed and breakfast'!#REF!*0.9+C21</f>
        <v>#REF!</v>
      </c>
      <c r="D11" s="109" t="e">
        <f>'C завтраками| Bed and breakfast'!#REF!*0.9+D21</f>
        <v>#REF!</v>
      </c>
      <c r="E11" s="109" t="e">
        <f>'C завтраками| Bed and breakfast'!#REF!*0.9+E21</f>
        <v>#REF!</v>
      </c>
      <c r="F11" s="109" t="e">
        <f>'C завтраками| Bed and breakfast'!#REF!*0.9+F21</f>
        <v>#REF!</v>
      </c>
    </row>
    <row r="12" spans="1:6">
      <c r="A12" s="64">
        <v>2</v>
      </c>
      <c r="B12" s="109" t="e">
        <f>'C завтраками| Bed and breakfast'!#REF!*0.9+B22</f>
        <v>#REF!</v>
      </c>
      <c r="C12" s="109" t="e">
        <f>'C завтраками| Bed and breakfast'!#REF!*0.9+C22</f>
        <v>#REF!</v>
      </c>
      <c r="D12" s="109" t="e">
        <f>'C завтраками| Bed and breakfast'!#REF!*0.9+D22</f>
        <v>#REF!</v>
      </c>
      <c r="E12" s="109" t="e">
        <f>'C завтраками| Bed and breakfast'!#REF!*0.9+E22</f>
        <v>#REF!</v>
      </c>
      <c r="F12" s="109" t="e">
        <f>'C завтраками| Bed and breakfast'!#REF!*0.9+F22</f>
        <v>#REF!</v>
      </c>
    </row>
    <row r="13" spans="1:6">
      <c r="A13" s="64" t="s">
        <v>7</v>
      </c>
      <c r="B13" s="109"/>
      <c r="C13" s="109"/>
      <c r="D13" s="109"/>
      <c r="E13" s="109"/>
      <c r="F13" s="109"/>
    </row>
    <row r="14" spans="1:6">
      <c r="A14" s="64">
        <v>1</v>
      </c>
      <c r="B14" s="109" t="e">
        <f>'C завтраками| Bed and breakfast'!#REF!*0.9+B21</f>
        <v>#REF!</v>
      </c>
      <c r="C14" s="109" t="e">
        <f>'C завтраками| Bed and breakfast'!#REF!*0.9+C21</f>
        <v>#REF!</v>
      </c>
      <c r="D14" s="109" t="e">
        <f>'C завтраками| Bed and breakfast'!#REF!*0.9+D21</f>
        <v>#REF!</v>
      </c>
      <c r="E14" s="109" t="e">
        <f>'C завтраками| Bed and breakfast'!#REF!*0.9+E21</f>
        <v>#REF!</v>
      </c>
      <c r="F14" s="109" t="e">
        <f>'C завтраками| Bed and breakfast'!#REF!*0.9+F21</f>
        <v>#REF!</v>
      </c>
    </row>
    <row r="15" spans="1:6">
      <c r="A15" s="64">
        <v>2</v>
      </c>
      <c r="B15" s="109" t="e">
        <f>'C завтраками| Bed and breakfast'!#REF!*0.9+B22</f>
        <v>#REF!</v>
      </c>
      <c r="C15" s="109" t="e">
        <f>'C завтраками| Bed and breakfast'!#REF!*0.9+C22</f>
        <v>#REF!</v>
      </c>
      <c r="D15" s="109" t="e">
        <f>'C завтраками| Bed and breakfast'!#REF!*0.9+D22</f>
        <v>#REF!</v>
      </c>
      <c r="E15" s="109" t="e">
        <f>'C завтраками| Bed and breakfast'!#REF!*0.9+E22</f>
        <v>#REF!</v>
      </c>
      <c r="F15" s="109" t="e">
        <f>'C завтраками| Bed and breakfast'!#REF!*0.9+F22</f>
        <v>#REF!</v>
      </c>
    </row>
    <row r="16" spans="1:6">
      <c r="A16" s="124" t="s">
        <v>32</v>
      </c>
      <c r="B16" s="109"/>
      <c r="C16" s="109"/>
      <c r="D16" s="109"/>
      <c r="E16" s="109"/>
      <c r="F16" s="109"/>
    </row>
    <row r="17" spans="1:6">
      <c r="A17" s="64">
        <v>1</v>
      </c>
      <c r="B17" s="109" t="e">
        <f>'C завтраками| Bed and breakfast'!#REF!*0.9+B21</f>
        <v>#REF!</v>
      </c>
      <c r="C17" s="109" t="e">
        <f>'C завтраками| Bed and breakfast'!#REF!*0.9+C21</f>
        <v>#REF!</v>
      </c>
      <c r="D17" s="109" t="e">
        <f>'C завтраками| Bed and breakfast'!#REF!*0.9+D21</f>
        <v>#REF!</v>
      </c>
      <c r="E17" s="109" t="e">
        <f>'C завтраками| Bed and breakfast'!#REF!*0.9+E21</f>
        <v>#REF!</v>
      </c>
      <c r="F17" s="109" t="e">
        <f>'C завтраками| Bed and breakfast'!#REF!*0.9+F21</f>
        <v>#REF!</v>
      </c>
    </row>
    <row r="18" spans="1:6" ht="16.149999999999999" customHeight="1">
      <c r="A18" s="64">
        <v>2</v>
      </c>
      <c r="B18" s="109" t="e">
        <f>'C завтраками| Bed and breakfast'!#REF!*0.9+B22</f>
        <v>#REF!</v>
      </c>
      <c r="C18" s="109" t="e">
        <f>'C завтраками| Bed and breakfast'!#REF!*0.9+C22</f>
        <v>#REF!</v>
      </c>
      <c r="D18" s="109" t="e">
        <f>'C завтраками| Bed and breakfast'!#REF!*0.9+D22</f>
        <v>#REF!</v>
      </c>
      <c r="E18" s="109" t="e">
        <f>'C завтраками| Bed and breakfast'!#REF!*0.9+E22</f>
        <v>#REF!</v>
      </c>
      <c r="F18" s="109" t="e">
        <f>'C завтраками| Bed and breakfast'!#REF!*0.9+F22</f>
        <v>#REF!</v>
      </c>
    </row>
    <row r="19" spans="1:6" ht="14.45" customHeight="1">
      <c r="A19" s="125"/>
      <c r="B19" s="126"/>
      <c r="C19" s="126"/>
    </row>
    <row r="20" spans="1:6">
      <c r="A20" s="127" t="s">
        <v>224</v>
      </c>
      <c r="B20" s="126"/>
      <c r="C20" s="126"/>
    </row>
    <row r="21" spans="1:6">
      <c r="A21" s="128" t="s">
        <v>225</v>
      </c>
      <c r="B21" s="129">
        <v>2000</v>
      </c>
      <c r="C21" s="129">
        <v>2000</v>
      </c>
      <c r="D21" s="129">
        <v>2000</v>
      </c>
      <c r="E21" s="129">
        <v>2000</v>
      </c>
      <c r="F21" s="129">
        <v>2000</v>
      </c>
    </row>
    <row r="22" spans="1:6">
      <c r="A22" s="128" t="s">
        <v>226</v>
      </c>
      <c r="B22" s="129">
        <f t="shared" ref="B22:C22" si="0">B21*2</f>
        <v>4000</v>
      </c>
      <c r="C22" s="129">
        <f t="shared" si="0"/>
        <v>4000</v>
      </c>
      <c r="D22" s="129">
        <f t="shared" ref="D22:E22" si="1">D21*2</f>
        <v>4000</v>
      </c>
      <c r="E22" s="129">
        <f t="shared" si="1"/>
        <v>4000</v>
      </c>
      <c r="F22" s="129">
        <f t="shared" ref="F22" si="2">F21*2</f>
        <v>4000</v>
      </c>
    </row>
    <row r="23" spans="1:6">
      <c r="A23" s="130"/>
      <c r="B23" s="131"/>
      <c r="C23" s="131"/>
    </row>
    <row r="24" spans="1:6">
      <c r="A24" s="132" t="s">
        <v>13</v>
      </c>
    </row>
    <row r="25" spans="1:6">
      <c r="A25" s="133" t="s">
        <v>34</v>
      </c>
    </row>
    <row r="26" spans="1:6">
      <c r="A26" s="134" t="s">
        <v>14</v>
      </c>
    </row>
    <row r="27" spans="1:6">
      <c r="A27" s="134" t="s">
        <v>15</v>
      </c>
    </row>
    <row r="28" spans="1:6">
      <c r="A28" s="112" t="s">
        <v>16</v>
      </c>
    </row>
    <row r="29" spans="1:6">
      <c r="A29" s="20" t="s">
        <v>17</v>
      </c>
    </row>
    <row r="30" spans="1:6">
      <c r="A30" s="135" t="s">
        <v>35</v>
      </c>
    </row>
    <row r="31" spans="1:6" ht="60.75">
      <c r="A31" s="136" t="s">
        <v>228</v>
      </c>
    </row>
    <row r="32" spans="1:6">
      <c r="A32" s="137"/>
    </row>
    <row r="33" spans="1:1">
      <c r="A33" s="138" t="s">
        <v>27</v>
      </c>
    </row>
    <row r="34" spans="1:1">
      <c r="A34" s="139" t="s">
        <v>229</v>
      </c>
    </row>
    <row r="35" spans="1:1">
      <c r="A35" s="139" t="s">
        <v>230</v>
      </c>
    </row>
    <row r="36" spans="1:1">
      <c r="A36" s="139"/>
    </row>
    <row r="37" spans="1:1">
      <c r="A37" s="140" t="s">
        <v>231</v>
      </c>
    </row>
    <row r="38" spans="1:1">
      <c r="A38" s="141"/>
    </row>
    <row r="39" spans="1:1" ht="14.45" customHeight="1">
      <c r="A39" s="247" t="s">
        <v>232</v>
      </c>
    </row>
    <row r="40" spans="1:1" ht="90" customHeight="1">
      <c r="A40" s="248"/>
    </row>
    <row r="41" spans="1:1">
      <c r="A41" s="141"/>
    </row>
    <row r="42" spans="1:1">
      <c r="A42" s="142" t="s">
        <v>233</v>
      </c>
    </row>
    <row r="43" spans="1:1" ht="24">
      <c r="A43" s="143" t="s">
        <v>234</v>
      </c>
    </row>
    <row r="44" spans="1:1" ht="33.6" customHeight="1">
      <c r="A44" s="143" t="s">
        <v>235</v>
      </c>
    </row>
    <row r="45" spans="1:1" ht="33" customHeight="1">
      <c r="A45" s="144" t="s">
        <v>236</v>
      </c>
    </row>
    <row r="46" spans="1:1">
      <c r="A46" s="131"/>
    </row>
    <row r="47" spans="1:1">
      <c r="A47" s="142" t="s">
        <v>18</v>
      </c>
    </row>
    <row r="48" spans="1:1" ht="70.150000000000006" customHeight="1">
      <c r="A48" s="52" t="s">
        <v>89</v>
      </c>
    </row>
  </sheetData>
  <mergeCells count="1">
    <mergeCell ref="A39:A40"/>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B58"/>
  <sheetViews>
    <sheetView zoomScale="110" zoomScaleNormal="110" workbookViewId="0">
      <selection activeCell="E12" sqref="E12"/>
    </sheetView>
  </sheetViews>
  <sheetFormatPr defaultColWidth="9.140625" defaultRowHeight="12"/>
  <cols>
    <col min="1" max="1" width="75.28515625" style="2" customWidth="1"/>
    <col min="2" max="16384" width="9.140625" style="2"/>
  </cols>
  <sheetData>
    <row r="1" spans="1:2" ht="12" customHeight="1">
      <c r="A1" s="3" t="s">
        <v>0</v>
      </c>
    </row>
    <row r="2" spans="1:2" ht="12" customHeight="1">
      <c r="A2" s="4" t="s">
        <v>149</v>
      </c>
    </row>
    <row r="3" spans="1:2" ht="10.35" customHeight="1">
      <c r="A3" s="5"/>
    </row>
    <row r="4" spans="1:2" ht="11.45" customHeight="1">
      <c r="A4" s="6" t="s">
        <v>2</v>
      </c>
    </row>
    <row r="5" spans="1:2" s="1" customFormat="1" ht="33.75" customHeight="1">
      <c r="A5" s="7" t="s">
        <v>3</v>
      </c>
      <c r="B5" s="9" t="e">
        <f>'C завтраками| Bed and breakfast'!#REF!</f>
        <v>#REF!</v>
      </c>
    </row>
    <row r="6" spans="1:2">
      <c r="A6" s="7"/>
      <c r="B6" s="9" t="e">
        <f>'C завтраками| Bed and breakfast'!#REF!</f>
        <v>#REF!</v>
      </c>
    </row>
    <row r="7" spans="1:2">
      <c r="A7" s="10" t="s">
        <v>4</v>
      </c>
      <c r="B7" s="11"/>
    </row>
    <row r="8" spans="1:2">
      <c r="A8" s="10">
        <v>1</v>
      </c>
      <c r="B8" s="18" t="e">
        <f>ROUNDUP('C завтраками| Bed and breakfast'!#REF!*0.85,)</f>
        <v>#REF!</v>
      </c>
    </row>
    <row r="9" spans="1:2">
      <c r="A9" s="10">
        <v>2</v>
      </c>
      <c r="B9" s="18" t="e">
        <f>ROUNDUP('C завтраками| Bed and breakfast'!#REF!*0.85,)</f>
        <v>#REF!</v>
      </c>
    </row>
    <row r="10" spans="1:2">
      <c r="A10" s="10" t="s">
        <v>5</v>
      </c>
      <c r="B10" s="18"/>
    </row>
    <row r="11" spans="1:2">
      <c r="A11" s="10">
        <v>1</v>
      </c>
      <c r="B11" s="18" t="e">
        <f>ROUNDUP('C завтраками| Bed and breakfast'!#REF!*0.85,)</f>
        <v>#REF!</v>
      </c>
    </row>
    <row r="12" spans="1:2">
      <c r="A12" s="10">
        <v>2</v>
      </c>
      <c r="B12" s="18" t="e">
        <f>ROUNDUP('C завтраками| Bed and breakfast'!#REF!*0.85,)</f>
        <v>#REF!</v>
      </c>
    </row>
    <row r="13" spans="1:2">
      <c r="A13" s="14" t="s">
        <v>7</v>
      </c>
      <c r="B13" s="18"/>
    </row>
    <row r="14" spans="1:2">
      <c r="A14" s="10">
        <v>1</v>
      </c>
      <c r="B14" s="18" t="e">
        <f>ROUNDUP('C завтраками| Bed and breakfast'!#REF!*0.85,)</f>
        <v>#REF!</v>
      </c>
    </row>
    <row r="15" spans="1:2">
      <c r="A15" s="10">
        <v>2</v>
      </c>
      <c r="B15" s="18" t="e">
        <f>ROUNDUP('C завтраками| Bed and breakfast'!#REF!*0.85,)</f>
        <v>#REF!</v>
      </c>
    </row>
    <row r="16" spans="1:2">
      <c r="A16" s="15" t="s">
        <v>8</v>
      </c>
      <c r="B16" s="18"/>
    </row>
    <row r="17" spans="1:2">
      <c r="A17" s="10">
        <v>1</v>
      </c>
      <c r="B17" s="18" t="e">
        <f>ROUNDUP('C завтраками| Bed and breakfast'!#REF!*0.85,)</f>
        <v>#REF!</v>
      </c>
    </row>
    <row r="18" spans="1:2">
      <c r="A18" s="10">
        <v>2</v>
      </c>
      <c r="B18" s="18" t="e">
        <f>ROUNDUP('C завтраками| Bed and breakfast'!#REF!*0.85,)</f>
        <v>#REF!</v>
      </c>
    </row>
    <row r="19" spans="1:2">
      <c r="A19" s="16" t="s">
        <v>9</v>
      </c>
      <c r="B19" s="18"/>
    </row>
    <row r="20" spans="1:2">
      <c r="A20" s="17" t="s">
        <v>10</v>
      </c>
      <c r="B20" s="30" t="e">
        <f>ROUNDUP('C завтраками| Bed and breakfast'!#REF!*0.85,)</f>
        <v>#REF!</v>
      </c>
    </row>
    <row r="21" spans="1:2" hidden="1">
      <c r="A21" s="16" t="s">
        <v>11</v>
      </c>
      <c r="B21" s="18"/>
    </row>
    <row r="22" spans="1:2" hidden="1">
      <c r="A22" s="17" t="s">
        <v>12</v>
      </c>
      <c r="B22" s="18" t="e">
        <f>'C завтраками| Bed and breakfast'!#REF!*0.9</f>
        <v>#REF!</v>
      </c>
    </row>
    <row r="23" spans="1:2" ht="17.25" customHeight="1">
      <c r="A23" s="27" t="s">
        <v>41</v>
      </c>
      <c r="B23" s="29"/>
    </row>
    <row r="24" spans="1:2">
      <c r="A24" s="7" t="s">
        <v>3</v>
      </c>
      <c r="B24" s="9" t="e">
        <f t="shared" ref="B24" si="0">B5</f>
        <v>#REF!</v>
      </c>
    </row>
    <row r="25" spans="1:2" ht="20.25" customHeight="1">
      <c r="A25" s="7"/>
      <c r="B25" s="9" t="e">
        <f t="shared" ref="B25" si="1">B6</f>
        <v>#REF!</v>
      </c>
    </row>
    <row r="26" spans="1:2">
      <c r="A26" s="10" t="s">
        <v>4</v>
      </c>
      <c r="B26" s="11"/>
    </row>
    <row r="27" spans="1:2">
      <c r="A27" s="10">
        <v>1</v>
      </c>
      <c r="B27" s="18" t="e">
        <f t="shared" ref="B27" si="2">ROUNDUP(B8*0.9,)</f>
        <v>#REF!</v>
      </c>
    </row>
    <row r="28" spans="1:2">
      <c r="A28" s="10">
        <v>2</v>
      </c>
      <c r="B28" s="10" t="e">
        <f t="shared" ref="B28" si="3">ROUNDUP(B9*0.9,)</f>
        <v>#REF!</v>
      </c>
    </row>
    <row r="29" spans="1:2">
      <c r="A29" s="10" t="s">
        <v>5</v>
      </c>
      <c r="B29" s="10"/>
    </row>
    <row r="30" spans="1:2">
      <c r="A30" s="10">
        <v>1</v>
      </c>
      <c r="B30" s="10" t="e">
        <f t="shared" ref="B30" si="4">ROUNDUP(B11*0.9,)</f>
        <v>#REF!</v>
      </c>
    </row>
    <row r="31" spans="1:2">
      <c r="A31" s="10">
        <v>2</v>
      </c>
      <c r="B31" s="10" t="e">
        <f t="shared" ref="B31" si="5">ROUNDUP(B12*0.9,)</f>
        <v>#REF!</v>
      </c>
    </row>
    <row r="32" spans="1:2">
      <c r="A32" s="14" t="s">
        <v>7</v>
      </c>
      <c r="B32" s="10"/>
    </row>
    <row r="33" spans="1:2">
      <c r="A33" s="10">
        <v>1</v>
      </c>
      <c r="B33" s="10" t="e">
        <f t="shared" ref="B33" si="6">ROUNDUP(B14*0.9,)</f>
        <v>#REF!</v>
      </c>
    </row>
    <row r="34" spans="1:2">
      <c r="A34" s="10">
        <v>2</v>
      </c>
      <c r="B34" s="10" t="e">
        <f t="shared" ref="B34" si="7">ROUNDUP(B15*0.9,)</f>
        <v>#REF!</v>
      </c>
    </row>
    <row r="35" spans="1:2">
      <c r="A35" s="15" t="s">
        <v>66</v>
      </c>
      <c r="B35" s="10"/>
    </row>
    <row r="36" spans="1:2">
      <c r="A36" s="10">
        <v>1</v>
      </c>
      <c r="B36" s="10" t="e">
        <f t="shared" ref="B36" si="8">ROUNDUP(B17*0.9,)</f>
        <v>#REF!</v>
      </c>
    </row>
    <row r="37" spans="1:2">
      <c r="A37" s="10">
        <v>2</v>
      </c>
      <c r="B37" s="10" t="e">
        <f t="shared" ref="B37" si="9">ROUNDUP(B18*0.9,)</f>
        <v>#REF!</v>
      </c>
    </row>
    <row r="38" spans="1:2">
      <c r="A38" s="16" t="s">
        <v>9</v>
      </c>
      <c r="B38" s="10"/>
    </row>
    <row r="39" spans="1:2">
      <c r="A39" s="17" t="s">
        <v>10</v>
      </c>
      <c r="B39" s="10" t="e">
        <f t="shared" ref="B39" si="10">ROUNDUP(B20*0.9,)</f>
        <v>#REF!</v>
      </c>
    </row>
    <row r="40" spans="1:2" hidden="1">
      <c r="A40" s="16" t="s">
        <v>11</v>
      </c>
    </row>
    <row r="41" spans="1:2" hidden="1">
      <c r="A41" s="17" t="s">
        <v>12</v>
      </c>
    </row>
    <row r="42" spans="1:2" ht="11.45" customHeight="1">
      <c r="A42" s="111"/>
    </row>
    <row r="43" spans="1:2" ht="12" customHeight="1"/>
    <row r="44" spans="1:2" ht="9.6" customHeight="1"/>
    <row r="45" spans="1:2" ht="11.45" customHeight="1">
      <c r="A45" s="4" t="s">
        <v>13</v>
      </c>
    </row>
    <row r="46" spans="1:2" ht="11.45" customHeight="1">
      <c r="A46" s="19" t="s">
        <v>14</v>
      </c>
    </row>
    <row r="47" spans="1:2" ht="11.45" customHeight="1">
      <c r="A47" s="19" t="s">
        <v>15</v>
      </c>
    </row>
    <row r="48" spans="1:2" ht="26.45" customHeight="1">
      <c r="A48" s="121" t="s">
        <v>16</v>
      </c>
    </row>
    <row r="49" spans="1:1">
      <c r="A49" s="20" t="s">
        <v>17</v>
      </c>
    </row>
    <row r="50" spans="1:1" ht="11.45" customHeight="1"/>
    <row r="51" spans="1:1">
      <c r="A51" s="21" t="s">
        <v>27</v>
      </c>
    </row>
    <row r="52" spans="1:1">
      <c r="A52" s="120" t="s">
        <v>162</v>
      </c>
    </row>
    <row r="53" spans="1:1">
      <c r="A53" s="23"/>
    </row>
    <row r="54" spans="1:1">
      <c r="A54" s="24" t="s">
        <v>18</v>
      </c>
    </row>
    <row r="55" spans="1:1" ht="60">
      <c r="A55" s="25" t="s">
        <v>29</v>
      </c>
    </row>
    <row r="57" spans="1:1">
      <c r="A57" s="21" t="s">
        <v>23</v>
      </c>
    </row>
    <row r="58" spans="1:1">
      <c r="A58" s="26" t="s">
        <v>237</v>
      </c>
    </row>
  </sheetData>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58"/>
  <sheetViews>
    <sheetView zoomScale="110" zoomScaleNormal="110" workbookViewId="0">
      <selection activeCell="B1" sqref="B1:E1048576"/>
    </sheetView>
  </sheetViews>
  <sheetFormatPr defaultColWidth="9.140625" defaultRowHeight="12"/>
  <cols>
    <col min="1" max="1" width="78.28515625" style="2" customWidth="1"/>
    <col min="2" max="16384" width="9.140625" style="2"/>
  </cols>
  <sheetData>
    <row r="1" spans="1:2" ht="12" customHeight="1">
      <c r="A1" s="3" t="s">
        <v>0</v>
      </c>
    </row>
    <row r="2" spans="1:2" ht="12" customHeight="1">
      <c r="A2" s="4" t="s">
        <v>149</v>
      </c>
    </row>
    <row r="3" spans="1:2" ht="10.35" customHeight="1">
      <c r="A3" s="5"/>
    </row>
    <row r="4" spans="1:2" ht="11.45" customHeight="1">
      <c r="A4" s="6" t="s">
        <v>2</v>
      </c>
    </row>
    <row r="5" spans="1:2" s="1" customFormat="1" ht="33.75" customHeight="1">
      <c r="A5" s="7" t="s">
        <v>3</v>
      </c>
      <c r="B5" s="9" t="e">
        <f>'C завтраками| Bed and breakfast'!#REF!</f>
        <v>#REF!</v>
      </c>
    </row>
    <row r="6" spans="1:2">
      <c r="A6" s="7"/>
      <c r="B6" s="9" t="e">
        <f>'C завтраками| Bed and breakfast'!#REF!</f>
        <v>#REF!</v>
      </c>
    </row>
    <row r="7" spans="1:2">
      <c r="A7" s="10" t="s">
        <v>4</v>
      </c>
      <c r="B7" s="11"/>
    </row>
    <row r="8" spans="1:2">
      <c r="A8" s="10">
        <v>1</v>
      </c>
      <c r="B8" s="18" t="e">
        <f>ROUNDUP('C завтраками| Bed and breakfast'!#REF!*0.85,)</f>
        <v>#REF!</v>
      </c>
    </row>
    <row r="9" spans="1:2">
      <c r="A9" s="10">
        <v>2</v>
      </c>
      <c r="B9" s="18" t="e">
        <f>ROUNDUP('C завтраками| Bed and breakfast'!#REF!*0.85,)</f>
        <v>#REF!</v>
      </c>
    </row>
    <row r="10" spans="1:2">
      <c r="A10" s="10" t="s">
        <v>5</v>
      </c>
      <c r="B10" s="18"/>
    </row>
    <row r="11" spans="1:2">
      <c r="A11" s="10">
        <v>1</v>
      </c>
      <c r="B11" s="18" t="e">
        <f>ROUNDUP('C завтраками| Bed and breakfast'!#REF!*0.85,)</f>
        <v>#REF!</v>
      </c>
    </row>
    <row r="12" spans="1:2">
      <c r="A12" s="10">
        <v>2</v>
      </c>
      <c r="B12" s="18" t="e">
        <f>ROUNDUP('C завтраками| Bed and breakfast'!#REF!*0.85,)</f>
        <v>#REF!</v>
      </c>
    </row>
    <row r="13" spans="1:2">
      <c r="A13" s="14" t="s">
        <v>7</v>
      </c>
      <c r="B13" s="18"/>
    </row>
    <row r="14" spans="1:2">
      <c r="A14" s="10">
        <v>1</v>
      </c>
      <c r="B14" s="18" t="e">
        <f>ROUNDUP('C завтраками| Bed and breakfast'!#REF!*0.85,)</f>
        <v>#REF!</v>
      </c>
    </row>
    <row r="15" spans="1:2">
      <c r="A15" s="10">
        <v>2</v>
      </c>
      <c r="B15" s="18" t="e">
        <f>ROUNDUP('C завтраками| Bed and breakfast'!#REF!*0.85,)</f>
        <v>#REF!</v>
      </c>
    </row>
    <row r="16" spans="1:2">
      <c r="A16" s="15" t="s">
        <v>8</v>
      </c>
      <c r="B16" s="18"/>
    </row>
    <row r="17" spans="1:2">
      <c r="A17" s="10">
        <v>1</v>
      </c>
      <c r="B17" s="18" t="e">
        <f>ROUNDUP('C завтраками| Bed and breakfast'!#REF!*0.85,)</f>
        <v>#REF!</v>
      </c>
    </row>
    <row r="18" spans="1:2">
      <c r="A18" s="10">
        <v>2</v>
      </c>
      <c r="B18" s="18" t="e">
        <f>ROUNDUP('C завтраками| Bed and breakfast'!#REF!*0.85,)</f>
        <v>#REF!</v>
      </c>
    </row>
    <row r="19" spans="1:2">
      <c r="A19" s="16" t="s">
        <v>9</v>
      </c>
      <c r="B19" s="18"/>
    </row>
    <row r="20" spans="1:2">
      <c r="A20" s="17" t="s">
        <v>10</v>
      </c>
      <c r="B20" s="18" t="e">
        <f>ROUNDUP('C завтраками| Bed and breakfast'!#REF!*0.85,)</f>
        <v>#REF!</v>
      </c>
    </row>
    <row r="21" spans="1:2" hidden="1">
      <c r="A21" s="16" t="s">
        <v>11</v>
      </c>
      <c r="B21" s="18"/>
    </row>
    <row r="22" spans="1:2" hidden="1">
      <c r="A22" s="17" t="s">
        <v>12</v>
      </c>
      <c r="B22" s="18" t="e">
        <f>'C завтраками| Bed and breakfast'!#REF!*0.9</f>
        <v>#REF!</v>
      </c>
    </row>
    <row r="23" spans="1:2" ht="17.25" customHeight="1">
      <c r="A23" s="27" t="s">
        <v>41</v>
      </c>
      <c r="B23" s="29"/>
    </row>
    <row r="24" spans="1:2">
      <c r="A24" s="7" t="s">
        <v>3</v>
      </c>
      <c r="B24" s="9" t="e">
        <f t="shared" ref="B24" si="0">B5</f>
        <v>#REF!</v>
      </c>
    </row>
    <row r="25" spans="1:2" ht="20.25" customHeight="1">
      <c r="A25" s="7"/>
      <c r="B25" s="9" t="e">
        <f t="shared" ref="B25" si="1">B6</f>
        <v>#REF!</v>
      </c>
    </row>
    <row r="26" spans="1:2">
      <c r="A26" s="10" t="s">
        <v>4</v>
      </c>
      <c r="B26" s="11"/>
    </row>
    <row r="27" spans="1:2">
      <c r="A27" s="10">
        <v>1</v>
      </c>
      <c r="B27" s="18" t="e">
        <f t="shared" ref="B27" si="2">ROUNDUP(B8*0.87,)</f>
        <v>#REF!</v>
      </c>
    </row>
    <row r="28" spans="1:2">
      <c r="A28" s="10">
        <v>2</v>
      </c>
      <c r="B28" s="18" t="e">
        <f t="shared" ref="B28" si="3">ROUNDUP(B9*0.87,)</f>
        <v>#REF!</v>
      </c>
    </row>
    <row r="29" spans="1:2">
      <c r="A29" s="10" t="s">
        <v>5</v>
      </c>
      <c r="B29" s="18"/>
    </row>
    <row r="30" spans="1:2">
      <c r="A30" s="10">
        <v>1</v>
      </c>
      <c r="B30" s="18" t="e">
        <f t="shared" ref="B30" si="4">ROUNDUP(B11*0.87,)</f>
        <v>#REF!</v>
      </c>
    </row>
    <row r="31" spans="1:2">
      <c r="A31" s="10">
        <v>2</v>
      </c>
      <c r="B31" s="18" t="e">
        <f t="shared" ref="B31" si="5">ROUNDUP(B12*0.87,)</f>
        <v>#REF!</v>
      </c>
    </row>
    <row r="32" spans="1:2">
      <c r="A32" s="14" t="s">
        <v>7</v>
      </c>
      <c r="B32" s="18"/>
    </row>
    <row r="33" spans="1:2">
      <c r="A33" s="10">
        <v>1</v>
      </c>
      <c r="B33" s="18" t="e">
        <f t="shared" ref="B33" si="6">ROUNDUP(B14*0.87,)</f>
        <v>#REF!</v>
      </c>
    </row>
    <row r="34" spans="1:2">
      <c r="A34" s="10">
        <v>2</v>
      </c>
      <c r="B34" s="12" t="e">
        <f t="shared" ref="B34" si="7">ROUNDUP(B15*0.87,)</f>
        <v>#REF!</v>
      </c>
    </row>
    <row r="35" spans="1:2">
      <c r="A35" s="15" t="s">
        <v>66</v>
      </c>
      <c r="B35" s="12"/>
    </row>
    <row r="36" spans="1:2">
      <c r="A36" s="10">
        <v>1</v>
      </c>
      <c r="B36" s="12" t="e">
        <f t="shared" ref="B36" si="8">ROUNDUP(B17*0.87,)</f>
        <v>#REF!</v>
      </c>
    </row>
    <row r="37" spans="1:2">
      <c r="A37" s="10">
        <v>2</v>
      </c>
      <c r="B37" s="12" t="e">
        <f t="shared" ref="B37" si="9">ROUNDUP(B18*0.87,)</f>
        <v>#REF!</v>
      </c>
    </row>
    <row r="38" spans="1:2">
      <c r="A38" s="16" t="s">
        <v>9</v>
      </c>
      <c r="B38" s="12"/>
    </row>
    <row r="39" spans="1:2">
      <c r="A39" s="17" t="s">
        <v>10</v>
      </c>
      <c r="B39" s="12" t="e">
        <f t="shared" ref="B39" si="10">ROUNDUP(B20*0.87,)</f>
        <v>#REF!</v>
      </c>
    </row>
    <row r="40" spans="1:2" hidden="1">
      <c r="A40" s="16" t="s">
        <v>11</v>
      </c>
    </row>
    <row r="41" spans="1:2" hidden="1">
      <c r="A41" s="17" t="s">
        <v>12</v>
      </c>
    </row>
    <row r="42" spans="1:2" ht="11.45" customHeight="1">
      <c r="A42" s="111"/>
    </row>
    <row r="43" spans="1:2" ht="12" customHeight="1"/>
    <row r="44" spans="1:2" ht="9.6" customHeight="1"/>
    <row r="45" spans="1:2" ht="11.45" customHeight="1">
      <c r="A45" s="4" t="s">
        <v>13</v>
      </c>
    </row>
    <row r="46" spans="1:2" ht="11.45" customHeight="1">
      <c r="A46" s="19" t="s">
        <v>14</v>
      </c>
    </row>
    <row r="47" spans="1:2" ht="11.45" customHeight="1">
      <c r="A47" s="19" t="s">
        <v>15</v>
      </c>
    </row>
    <row r="48" spans="1:2" ht="11.45" customHeight="1">
      <c r="A48" s="19" t="s">
        <v>16</v>
      </c>
    </row>
    <row r="49" spans="1:1" ht="11.45" customHeight="1">
      <c r="A49" s="20" t="s">
        <v>17</v>
      </c>
    </row>
    <row r="50" spans="1:1" ht="11.45" customHeight="1"/>
    <row r="51" spans="1:1">
      <c r="A51" s="21" t="s">
        <v>27</v>
      </c>
    </row>
    <row r="52" spans="1:1">
      <c r="A52" s="120" t="s">
        <v>162</v>
      </c>
    </row>
    <row r="53" spans="1:1">
      <c r="A53" s="23"/>
    </row>
    <row r="54" spans="1:1">
      <c r="A54" s="24" t="s">
        <v>18</v>
      </c>
    </row>
    <row r="55" spans="1:1" ht="60">
      <c r="A55" s="25" t="s">
        <v>29</v>
      </c>
    </row>
    <row r="57" spans="1:1">
      <c r="A57" s="21" t="s">
        <v>23</v>
      </c>
    </row>
    <row r="58" spans="1:1">
      <c r="A58" s="26" t="s">
        <v>237</v>
      </c>
    </row>
  </sheetData>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35"/>
  <sheetViews>
    <sheetView zoomScale="110" zoomScaleNormal="110" workbookViewId="0">
      <selection activeCell="B1" sqref="B1:E1048576"/>
    </sheetView>
  </sheetViews>
  <sheetFormatPr defaultColWidth="9.140625" defaultRowHeight="12"/>
  <cols>
    <col min="1" max="1" width="77.7109375" style="2" customWidth="1"/>
    <col min="2" max="16384" width="9.140625" style="2"/>
  </cols>
  <sheetData>
    <row r="1" spans="1:2" ht="12" customHeight="1">
      <c r="A1" s="3" t="s">
        <v>0</v>
      </c>
    </row>
    <row r="2" spans="1:2" ht="12" customHeight="1">
      <c r="A2" s="4" t="s">
        <v>149</v>
      </c>
    </row>
    <row r="3" spans="1:2" ht="10.35" customHeight="1">
      <c r="A3" s="5"/>
    </row>
    <row r="4" spans="1:2" ht="11.45" customHeight="1">
      <c r="A4" s="6" t="s">
        <v>2</v>
      </c>
    </row>
    <row r="5" spans="1:2" s="1" customFormat="1" ht="33.75" customHeight="1">
      <c r="A5" s="7" t="s">
        <v>3</v>
      </c>
      <c r="B5" s="9" t="e">
        <f>'C завтраками| Bed and breakfast'!#REF!</f>
        <v>#REF!</v>
      </c>
    </row>
    <row r="6" spans="1:2">
      <c r="A6" s="7"/>
      <c r="B6" s="9" t="e">
        <f>'C завтраками| Bed and breakfast'!#REF!</f>
        <v>#REF!</v>
      </c>
    </row>
    <row r="7" spans="1:2">
      <c r="A7" s="10" t="s">
        <v>4</v>
      </c>
    </row>
    <row r="8" spans="1:2">
      <c r="A8" s="10">
        <v>1</v>
      </c>
      <c r="B8" s="12" t="e">
        <f>ROUNDUP('C завтраками| Bed and breakfast'!#REF!*0.85,)</f>
        <v>#REF!</v>
      </c>
    </row>
    <row r="9" spans="1:2">
      <c r="A9" s="10">
        <v>2</v>
      </c>
      <c r="B9" s="12" t="e">
        <f>ROUNDUP('C завтраками| Bed and breakfast'!#REF!*0.85,)</f>
        <v>#REF!</v>
      </c>
    </row>
    <row r="10" spans="1:2">
      <c r="A10" s="10" t="s">
        <v>5</v>
      </c>
      <c r="B10" s="12"/>
    </row>
    <row r="11" spans="1:2">
      <c r="A11" s="10">
        <v>1</v>
      </c>
      <c r="B11" s="12" t="e">
        <f>ROUNDUP('C завтраками| Bed and breakfast'!#REF!*0.85,)</f>
        <v>#REF!</v>
      </c>
    </row>
    <row r="12" spans="1:2">
      <c r="A12" s="10">
        <v>2</v>
      </c>
      <c r="B12" s="12" t="e">
        <f>ROUNDUP('C завтраками| Bed and breakfast'!#REF!*0.85,)</f>
        <v>#REF!</v>
      </c>
    </row>
    <row r="13" spans="1:2">
      <c r="A13" s="14" t="s">
        <v>7</v>
      </c>
      <c r="B13" s="12"/>
    </row>
    <row r="14" spans="1:2">
      <c r="A14" s="10">
        <v>1</v>
      </c>
      <c r="B14" s="12" t="e">
        <f>ROUNDUP('C завтраками| Bed and breakfast'!#REF!*0.85,)</f>
        <v>#REF!</v>
      </c>
    </row>
    <row r="15" spans="1:2">
      <c r="A15" s="10">
        <v>2</v>
      </c>
      <c r="B15" s="12" t="e">
        <f>ROUNDUP('C завтраками| Bed and breakfast'!#REF!*0.85,)</f>
        <v>#REF!</v>
      </c>
    </row>
    <row r="16" spans="1:2">
      <c r="A16" s="15" t="s">
        <v>8</v>
      </c>
      <c r="B16" s="12"/>
    </row>
    <row r="17" spans="1:2">
      <c r="A17" s="10">
        <v>1</v>
      </c>
      <c r="B17" s="12" t="e">
        <f>ROUNDUP('C завтраками| Bed and breakfast'!#REF!*0.85,)</f>
        <v>#REF!</v>
      </c>
    </row>
    <row r="18" spans="1:2">
      <c r="A18" s="10">
        <v>2</v>
      </c>
      <c r="B18" s="12" t="e">
        <f>ROUNDUP('C завтраками| Bed and breakfast'!#REF!*0.85,)</f>
        <v>#REF!</v>
      </c>
    </row>
    <row r="19" spans="1:2">
      <c r="A19" s="16" t="s">
        <v>9</v>
      </c>
      <c r="B19" s="12"/>
    </row>
    <row r="20" spans="1:2">
      <c r="A20" s="17" t="s">
        <v>10</v>
      </c>
      <c r="B20" s="12" t="e">
        <f>ROUNDUP('C завтраками| Bed and breakfast'!#REF!*0.85,)</f>
        <v>#REF!</v>
      </c>
    </row>
    <row r="21" spans="1:2" ht="11.45" customHeight="1">
      <c r="A21" s="111"/>
    </row>
    <row r="22" spans="1:2" ht="11.45" customHeight="1">
      <c r="A22" s="4" t="s">
        <v>13</v>
      </c>
    </row>
    <row r="23" spans="1:2" ht="11.45" customHeight="1">
      <c r="A23" s="19" t="s">
        <v>14</v>
      </c>
    </row>
    <row r="24" spans="1:2" ht="11.45" customHeight="1">
      <c r="A24" s="19" t="s">
        <v>15</v>
      </c>
    </row>
    <row r="25" spans="1:2" ht="11.45" customHeight="1">
      <c r="A25" s="19" t="s">
        <v>16</v>
      </c>
    </row>
    <row r="26" spans="1:2" ht="11.45" customHeight="1">
      <c r="A26" s="20" t="s">
        <v>17</v>
      </c>
    </row>
    <row r="27" spans="1:2" ht="11.45" customHeight="1"/>
    <row r="28" spans="1:2">
      <c r="A28" s="21" t="s">
        <v>27</v>
      </c>
    </row>
    <row r="29" spans="1:2">
      <c r="A29" s="120" t="s">
        <v>162</v>
      </c>
    </row>
    <row r="30" spans="1:2">
      <c r="A30" s="23"/>
    </row>
    <row r="31" spans="1:2">
      <c r="A31" s="24" t="s">
        <v>18</v>
      </c>
    </row>
    <row r="32" spans="1:2" ht="60">
      <c r="A32" s="25" t="s">
        <v>29</v>
      </c>
    </row>
    <row r="34" spans="1:1">
      <c r="A34" s="21" t="s">
        <v>23</v>
      </c>
    </row>
    <row r="35" spans="1:1">
      <c r="A35" s="26" t="s">
        <v>237</v>
      </c>
    </row>
  </sheetData>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37"/>
  <sheetViews>
    <sheetView workbookViewId="0">
      <selection activeCell="D17" sqref="D17"/>
    </sheetView>
  </sheetViews>
  <sheetFormatPr defaultColWidth="9.140625" defaultRowHeight="12"/>
  <cols>
    <col min="1" max="1" width="91.42578125" style="2" customWidth="1"/>
    <col min="2" max="16384" width="9.140625" style="2"/>
  </cols>
  <sheetData>
    <row r="1" spans="1:2" ht="12" customHeight="1">
      <c r="A1" s="89" t="s">
        <v>0</v>
      </c>
    </row>
    <row r="2" spans="1:2" ht="15.6" customHeight="1">
      <c r="A2" s="90" t="s">
        <v>20</v>
      </c>
    </row>
    <row r="3" spans="1:2" ht="8.4499999999999993" customHeight="1">
      <c r="A3" s="4"/>
    </row>
    <row r="4" spans="1:2" ht="11.45" customHeight="1">
      <c r="A4" s="4" t="s">
        <v>2</v>
      </c>
    </row>
    <row r="5" spans="1:2" s="87" customFormat="1" ht="23.1" customHeight="1">
      <c r="A5" s="91"/>
      <c r="B5" s="9" t="e">
        <f>'C завтраками| Bed and breakfast'!#REF!</f>
        <v>#REF!</v>
      </c>
    </row>
    <row r="6" spans="1:2" s="87" customFormat="1">
      <c r="A6" s="91"/>
      <c r="B6" s="9" t="e">
        <f>'C завтраками| Bed and breakfast'!#REF!</f>
        <v>#REF!</v>
      </c>
    </row>
    <row r="7" spans="1:2">
      <c r="A7" s="10" t="s">
        <v>4</v>
      </c>
      <c r="B7" s="11"/>
    </row>
    <row r="8" spans="1:2">
      <c r="A8" s="92" t="s">
        <v>21</v>
      </c>
      <c r="B8" s="93" t="e">
        <f>'C завтраками| Bed and breakfast'!#REF!-1250</f>
        <v>#REF!</v>
      </c>
    </row>
    <row r="9" spans="1:2">
      <c r="A9" s="10" t="s">
        <v>5</v>
      </c>
      <c r="B9" s="93"/>
    </row>
    <row r="10" spans="1:2">
      <c r="A10" s="92" t="s">
        <v>21</v>
      </c>
      <c r="B10" s="93" t="e">
        <f>'C завтраками| Bed and breakfast'!#REF!-1250</f>
        <v>#REF!</v>
      </c>
    </row>
    <row r="11" spans="1:2">
      <c r="A11" s="14" t="s">
        <v>7</v>
      </c>
      <c r="B11" s="93"/>
    </row>
    <row r="12" spans="1:2">
      <c r="A12" s="92" t="s">
        <v>21</v>
      </c>
      <c r="B12" s="93" t="e">
        <f>'C завтраками| Bed and breakfast'!#REF!-1250</f>
        <v>#REF!</v>
      </c>
    </row>
    <row r="13" spans="1:2">
      <c r="A13" s="15" t="s">
        <v>8</v>
      </c>
      <c r="B13" s="93"/>
    </row>
    <row r="14" spans="1:2">
      <c r="A14" s="92" t="s">
        <v>21</v>
      </c>
      <c r="B14" s="93" t="e">
        <f>'C завтраками| Bed and breakfast'!#REF!-1250</f>
        <v>#REF!</v>
      </c>
    </row>
    <row r="15" spans="1:2" ht="10.35" customHeight="1">
      <c r="A15" s="95"/>
      <c r="B15" s="96"/>
    </row>
    <row r="16" spans="1:2" ht="30.6" customHeight="1">
      <c r="A16" s="97" t="s">
        <v>41</v>
      </c>
      <c r="B16" s="96"/>
    </row>
    <row r="17" spans="1:2" s="88" customFormat="1" ht="16.899999999999999" customHeight="1">
      <c r="A17" s="7"/>
      <c r="B17" s="9" t="e">
        <f t="shared" ref="B17" si="0">B5</f>
        <v>#REF!</v>
      </c>
    </row>
    <row r="18" spans="1:2" s="88" customFormat="1" ht="16.149999999999999" customHeight="1">
      <c r="A18" s="7"/>
      <c r="B18" s="9" t="e">
        <f t="shared" ref="B18" si="1">B6</f>
        <v>#REF!</v>
      </c>
    </row>
    <row r="19" spans="1:2" ht="16.149999999999999" customHeight="1">
      <c r="A19" s="10" t="s">
        <v>4</v>
      </c>
      <c r="B19" s="11"/>
    </row>
    <row r="20" spans="1:2">
      <c r="A20" s="92" t="s">
        <v>21</v>
      </c>
      <c r="B20" s="93" t="e">
        <f t="shared" ref="B20" si="2">ROUNDUP(B8*0.87,)</f>
        <v>#REF!</v>
      </c>
    </row>
    <row r="21" spans="1:2">
      <c r="A21" s="10" t="s">
        <v>5</v>
      </c>
      <c r="B21" s="93"/>
    </row>
    <row r="22" spans="1:2">
      <c r="A22" s="92" t="s">
        <v>21</v>
      </c>
      <c r="B22" s="93" t="e">
        <f t="shared" ref="B22" si="3">ROUNDUP(B10*0.87,)</f>
        <v>#REF!</v>
      </c>
    </row>
    <row r="23" spans="1:2">
      <c r="A23" s="14" t="s">
        <v>7</v>
      </c>
      <c r="B23" s="93"/>
    </row>
    <row r="24" spans="1:2">
      <c r="A24" s="92" t="s">
        <v>21</v>
      </c>
      <c r="B24" s="93" t="e">
        <f t="shared" ref="B24" si="4">ROUNDUP(B12*0.87,)</f>
        <v>#REF!</v>
      </c>
    </row>
    <row r="25" spans="1:2">
      <c r="A25" s="14" t="s">
        <v>8</v>
      </c>
      <c r="B25" s="93"/>
    </row>
    <row r="26" spans="1:2">
      <c r="A26" s="92" t="s">
        <v>21</v>
      </c>
      <c r="B26" s="93" t="e">
        <f t="shared" ref="B26" si="5">ROUNDUP(B14*0.87,)</f>
        <v>#REF!</v>
      </c>
    </row>
    <row r="27" spans="1:2" ht="16.5" customHeight="1"/>
    <row r="28" spans="1:2" ht="11.45" customHeight="1">
      <c r="A28" s="4" t="s">
        <v>13</v>
      </c>
    </row>
    <row r="29" spans="1:2" ht="12.75" customHeight="1">
      <c r="A29" s="19" t="s">
        <v>14</v>
      </c>
    </row>
    <row r="30" spans="1:2" ht="12.75" customHeight="1">
      <c r="A30" s="19" t="s">
        <v>15</v>
      </c>
    </row>
    <row r="31" spans="1:2" ht="12.75" customHeight="1">
      <c r="A31" s="19" t="s">
        <v>16</v>
      </c>
    </row>
    <row r="32" spans="1:2" ht="12.75" customHeight="1">
      <c r="A32" s="20" t="s">
        <v>17</v>
      </c>
    </row>
    <row r="33" spans="1:1" ht="11.45" customHeight="1">
      <c r="A33" s="19"/>
    </row>
    <row r="34" spans="1:1" ht="11.45" customHeight="1">
      <c r="A34" s="51" t="s">
        <v>18</v>
      </c>
    </row>
    <row r="35" spans="1:1" ht="60">
      <c r="A35" s="52" t="s">
        <v>22</v>
      </c>
    </row>
    <row r="36" spans="1:1">
      <c r="A36" s="21" t="s">
        <v>23</v>
      </c>
    </row>
    <row r="37" spans="1:1">
      <c r="A37" s="119" t="s">
        <v>238</v>
      </c>
    </row>
  </sheetData>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37"/>
  <sheetViews>
    <sheetView zoomScale="90" zoomScaleNormal="90" workbookViewId="0"/>
  </sheetViews>
  <sheetFormatPr defaultColWidth="9.140625" defaultRowHeight="12"/>
  <cols>
    <col min="1" max="1" width="91.42578125" style="2" customWidth="1"/>
    <col min="2" max="16384" width="9.140625" style="2"/>
  </cols>
  <sheetData>
    <row r="1" spans="1:2" ht="12" customHeight="1">
      <c r="A1" s="89" t="s">
        <v>0</v>
      </c>
    </row>
    <row r="2" spans="1:2" ht="15.6" customHeight="1">
      <c r="A2" s="90" t="s">
        <v>20</v>
      </c>
    </row>
    <row r="3" spans="1:2" ht="8.4499999999999993" customHeight="1">
      <c r="A3" s="4"/>
    </row>
    <row r="4" spans="1:2" ht="11.45" customHeight="1">
      <c r="A4" s="4" t="s">
        <v>2</v>
      </c>
    </row>
    <row r="5" spans="1:2" s="87" customFormat="1" ht="23.1" customHeight="1">
      <c r="A5" s="91"/>
      <c r="B5" s="9" t="e">
        <f>'C завтраками| Bed and breakfast'!#REF!</f>
        <v>#REF!</v>
      </c>
    </row>
    <row r="6" spans="1:2" s="87" customFormat="1" ht="18.600000000000001" customHeight="1">
      <c r="A6" s="91"/>
      <c r="B6" s="9" t="e">
        <f>'C завтраками| Bed and breakfast'!#REF!</f>
        <v>#REF!</v>
      </c>
    </row>
    <row r="7" spans="1:2">
      <c r="A7" s="10" t="s">
        <v>4</v>
      </c>
      <c r="B7" s="11"/>
    </row>
    <row r="8" spans="1:2">
      <c r="A8" s="92" t="s">
        <v>21</v>
      </c>
      <c r="B8" s="93" t="e">
        <f>'C завтраками| Bed and breakfast'!#REF!-1250</f>
        <v>#REF!</v>
      </c>
    </row>
    <row r="9" spans="1:2">
      <c r="A9" s="10" t="s">
        <v>5</v>
      </c>
      <c r="B9" s="93"/>
    </row>
    <row r="10" spans="1:2">
      <c r="A10" s="92" t="s">
        <v>21</v>
      </c>
      <c r="B10" s="93" t="e">
        <f>'C завтраками| Bed and breakfast'!#REF!-1250</f>
        <v>#REF!</v>
      </c>
    </row>
    <row r="11" spans="1:2">
      <c r="A11" s="14" t="s">
        <v>7</v>
      </c>
      <c r="B11" s="93"/>
    </row>
    <row r="12" spans="1:2">
      <c r="A12" s="92" t="s">
        <v>21</v>
      </c>
      <c r="B12" s="93" t="e">
        <f>'C завтраками| Bed and breakfast'!#REF!-1250</f>
        <v>#REF!</v>
      </c>
    </row>
    <row r="13" spans="1:2">
      <c r="A13" s="15" t="s">
        <v>8</v>
      </c>
      <c r="B13" s="93"/>
    </row>
    <row r="14" spans="1:2">
      <c r="A14" s="92" t="s">
        <v>21</v>
      </c>
      <c r="B14" s="93" t="e">
        <f>'C завтраками| Bed and breakfast'!#REF!-1250</f>
        <v>#REF!</v>
      </c>
    </row>
    <row r="15" spans="1:2" ht="10.35" customHeight="1">
      <c r="A15" s="95"/>
      <c r="B15" s="96"/>
    </row>
    <row r="16" spans="1:2" ht="30.6" customHeight="1">
      <c r="A16" s="97" t="s">
        <v>41</v>
      </c>
      <c r="B16" s="96"/>
    </row>
    <row r="17" spans="1:2" s="88" customFormat="1" ht="16.899999999999999" customHeight="1">
      <c r="A17" s="7"/>
      <c r="B17" s="9" t="e">
        <f t="shared" ref="B17" si="0">B5</f>
        <v>#REF!</v>
      </c>
    </row>
    <row r="18" spans="1:2" s="88" customFormat="1" ht="16.149999999999999" customHeight="1">
      <c r="A18" s="7"/>
      <c r="B18" s="9" t="e">
        <f t="shared" ref="B18" si="1">B6</f>
        <v>#REF!</v>
      </c>
    </row>
    <row r="19" spans="1:2" ht="16.149999999999999" customHeight="1">
      <c r="A19" s="10" t="s">
        <v>4</v>
      </c>
      <c r="B19" s="11"/>
    </row>
    <row r="20" spans="1:2">
      <c r="A20" s="92" t="s">
        <v>21</v>
      </c>
      <c r="B20" s="93" t="e">
        <f t="shared" ref="B20" si="2">ROUNDUP(B8*0.85,)</f>
        <v>#REF!</v>
      </c>
    </row>
    <row r="21" spans="1:2">
      <c r="A21" s="10" t="s">
        <v>5</v>
      </c>
      <c r="B21" s="93"/>
    </row>
    <row r="22" spans="1:2">
      <c r="A22" s="92" t="s">
        <v>21</v>
      </c>
      <c r="B22" s="98" t="e">
        <f t="shared" ref="B22" si="3">ROUNDUP(B10*0.85,)</f>
        <v>#REF!</v>
      </c>
    </row>
    <row r="23" spans="1:2">
      <c r="A23" s="14" t="s">
        <v>7</v>
      </c>
      <c r="B23" s="98"/>
    </row>
    <row r="24" spans="1:2">
      <c r="A24" s="92" t="s">
        <v>21</v>
      </c>
      <c r="B24" s="98" t="e">
        <f t="shared" ref="B24" si="4">ROUNDUP(B12*0.85,)</f>
        <v>#REF!</v>
      </c>
    </row>
    <row r="25" spans="1:2">
      <c r="A25" s="14" t="s">
        <v>8</v>
      </c>
      <c r="B25" s="98"/>
    </row>
    <row r="26" spans="1:2">
      <c r="A26" s="92" t="s">
        <v>21</v>
      </c>
      <c r="B26" s="98" t="e">
        <f t="shared" ref="B26" si="5">ROUNDUP(B14*0.85,)</f>
        <v>#REF!</v>
      </c>
    </row>
    <row r="27" spans="1:2" ht="16.5" customHeight="1"/>
    <row r="28" spans="1:2" ht="11.45" customHeight="1">
      <c r="A28" s="4" t="s">
        <v>13</v>
      </c>
    </row>
    <row r="29" spans="1:2" ht="12.75" customHeight="1">
      <c r="A29" s="19" t="s">
        <v>14</v>
      </c>
    </row>
    <row r="30" spans="1:2" ht="12.75" customHeight="1">
      <c r="A30" s="19" t="s">
        <v>15</v>
      </c>
    </row>
    <row r="31" spans="1:2" ht="12.75" customHeight="1">
      <c r="A31" s="19" t="s">
        <v>16</v>
      </c>
    </row>
    <row r="32" spans="1:2" ht="12.75" customHeight="1">
      <c r="A32" s="20" t="s">
        <v>17</v>
      </c>
    </row>
    <row r="33" spans="1:1" ht="11.45" customHeight="1">
      <c r="A33" s="19"/>
    </row>
    <row r="34" spans="1:1" ht="11.45" customHeight="1">
      <c r="A34" s="51" t="s">
        <v>18</v>
      </c>
    </row>
    <row r="35" spans="1:1" ht="60">
      <c r="A35" s="52" t="s">
        <v>22</v>
      </c>
    </row>
    <row r="36" spans="1:1">
      <c r="A36" s="21" t="s">
        <v>23</v>
      </c>
    </row>
    <row r="37" spans="1:1">
      <c r="A37" s="119" t="s">
        <v>238</v>
      </c>
    </row>
  </sheetData>
  <pageMargins left="0.7" right="0.7" top="0.75" bottom="0.75" header="0.3" footer="0.3"/>
  <pageSetup paperSize="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26"/>
  <sheetViews>
    <sheetView zoomScale="90" zoomScaleNormal="90" workbookViewId="0">
      <selection activeCell="E19" sqref="E19:E20"/>
    </sheetView>
  </sheetViews>
  <sheetFormatPr defaultColWidth="9.140625" defaultRowHeight="12"/>
  <cols>
    <col min="1" max="1" width="91.42578125" style="2" customWidth="1"/>
    <col min="2" max="16384" width="9.140625" style="2"/>
  </cols>
  <sheetData>
    <row r="1" spans="1:2" ht="12" customHeight="1">
      <c r="A1" s="89" t="s">
        <v>0</v>
      </c>
    </row>
    <row r="2" spans="1:2" ht="15.6" customHeight="1">
      <c r="A2" s="90" t="s">
        <v>20</v>
      </c>
    </row>
    <row r="3" spans="1:2" ht="8.4499999999999993" customHeight="1">
      <c r="A3" s="4"/>
    </row>
    <row r="4" spans="1:2" ht="11.45" customHeight="1">
      <c r="A4" s="4" t="s">
        <v>2</v>
      </c>
    </row>
    <row r="5" spans="1:2" s="87" customFormat="1" ht="23.1" customHeight="1">
      <c r="A5" s="91"/>
      <c r="B5" s="9" t="e">
        <f>'C завтраками| Bed and breakfast'!#REF!</f>
        <v>#REF!</v>
      </c>
    </row>
    <row r="6" spans="1:2" s="87" customFormat="1" ht="18.600000000000001" customHeight="1">
      <c r="A6" s="91"/>
      <c r="B6" s="9" t="e">
        <f>'C завтраками| Bed and breakfast'!#REF!</f>
        <v>#REF!</v>
      </c>
    </row>
    <row r="7" spans="1:2">
      <c r="A7" s="10" t="s">
        <v>4</v>
      </c>
      <c r="B7" s="11"/>
    </row>
    <row r="8" spans="1:2">
      <c r="A8" s="92" t="s">
        <v>21</v>
      </c>
      <c r="B8" s="93" t="e">
        <f>'C завтраками| Bed and breakfast'!#REF!-1250</f>
        <v>#REF!</v>
      </c>
    </row>
    <row r="9" spans="1:2">
      <c r="A9" s="10" t="s">
        <v>5</v>
      </c>
      <c r="B9" s="93"/>
    </row>
    <row r="10" spans="1:2">
      <c r="A10" s="92" t="s">
        <v>21</v>
      </c>
      <c r="B10" s="93" t="e">
        <f>'C завтраками| Bed and breakfast'!#REF!-1250</f>
        <v>#REF!</v>
      </c>
    </row>
    <row r="11" spans="1:2">
      <c r="A11" s="14" t="s">
        <v>7</v>
      </c>
      <c r="B11" s="93"/>
    </row>
    <row r="12" spans="1:2">
      <c r="A12" s="92" t="s">
        <v>21</v>
      </c>
      <c r="B12" s="93" t="e">
        <f>'C завтраками| Bed and breakfast'!#REF!-1250</f>
        <v>#REF!</v>
      </c>
    </row>
    <row r="13" spans="1:2">
      <c r="A13" s="15" t="s">
        <v>8</v>
      </c>
      <c r="B13" s="93"/>
    </row>
    <row r="14" spans="1:2">
      <c r="A14" s="92" t="s">
        <v>21</v>
      </c>
      <c r="B14" s="93" t="e">
        <f>'C завтраками| Bed and breakfast'!#REF!-1250</f>
        <v>#REF!</v>
      </c>
    </row>
    <row r="15" spans="1:2" ht="10.35" customHeight="1">
      <c r="A15" s="95"/>
    </row>
    <row r="16" spans="1:2" ht="16.5" customHeight="1"/>
    <row r="17" spans="1:1" ht="11.45" customHeight="1">
      <c r="A17" s="4" t="s">
        <v>13</v>
      </c>
    </row>
    <row r="18" spans="1:1" ht="12.75" customHeight="1">
      <c r="A18" s="19" t="s">
        <v>14</v>
      </c>
    </row>
    <row r="19" spans="1:1" ht="12.75" customHeight="1">
      <c r="A19" s="19" t="s">
        <v>15</v>
      </c>
    </row>
    <row r="20" spans="1:1" ht="12.75" customHeight="1">
      <c r="A20" s="19" t="s">
        <v>16</v>
      </c>
    </row>
    <row r="21" spans="1:1" ht="12.75" customHeight="1">
      <c r="A21" s="20" t="s">
        <v>17</v>
      </c>
    </row>
    <row r="22" spans="1:1" ht="11.45" customHeight="1">
      <c r="A22" s="19"/>
    </row>
    <row r="23" spans="1:1" ht="11.45" customHeight="1">
      <c r="A23" s="51" t="s">
        <v>18</v>
      </c>
    </row>
    <row r="24" spans="1:1" ht="60">
      <c r="A24" s="52" t="s">
        <v>22</v>
      </c>
    </row>
    <row r="25" spans="1:1">
      <c r="A25" s="21" t="s">
        <v>23</v>
      </c>
    </row>
    <row r="26" spans="1:1">
      <c r="A26" s="119" t="s">
        <v>238</v>
      </c>
    </row>
  </sheetData>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N64"/>
  <sheetViews>
    <sheetView workbookViewId="0">
      <selection activeCell="B9" sqref="B9"/>
    </sheetView>
  </sheetViews>
  <sheetFormatPr defaultColWidth="8.7109375" defaultRowHeight="15"/>
  <cols>
    <col min="1" max="1" width="87.42578125" style="61" customWidth="1"/>
    <col min="2" max="3" width="8.7109375" style="61"/>
    <col min="4" max="10" width="8.7109375" style="222"/>
    <col min="11" max="14" width="8.7109375" style="61"/>
    <col min="15" max="24" width="8.7109375" style="222"/>
    <col min="25" max="16384" width="8.7109375" style="61"/>
  </cols>
  <sheetData>
    <row r="1" spans="1:118">
      <c r="A1" s="3" t="s">
        <v>0</v>
      </c>
    </row>
    <row r="2" spans="1:118">
      <c r="A2" s="122" t="s">
        <v>31</v>
      </c>
    </row>
    <row r="3" spans="1:118">
      <c r="A3" s="123" t="s">
        <v>2</v>
      </c>
    </row>
    <row r="4" spans="1:118" ht="25.5" customHeight="1">
      <c r="A4" s="7" t="s">
        <v>3</v>
      </c>
      <c r="B4" s="9">
        <f>'Отдыхай катай| COMIS'!B4</f>
        <v>46008</v>
      </c>
      <c r="C4" s="9">
        <f>'Отдыхай катай| COMIS'!C4</f>
        <v>46009</v>
      </c>
      <c r="D4" s="9">
        <f>'Отдыхай катай| COMIS'!D4</f>
        <v>46010</v>
      </c>
      <c r="E4" s="9">
        <f>'Отдыхай катай| COMIS'!E4</f>
        <v>46011</v>
      </c>
      <c r="F4" s="9">
        <f>'Отдыхай катай| COMIS'!F4</f>
        <v>46012</v>
      </c>
      <c r="G4" s="9">
        <f>'Отдыхай катай| COMIS'!G4</f>
        <v>46013</v>
      </c>
      <c r="H4" s="9">
        <f>'Отдыхай катай| COMIS'!H4</f>
        <v>46014</v>
      </c>
      <c r="I4" s="9">
        <f>'Отдыхай катай| COMIS'!I4</f>
        <v>46015</v>
      </c>
      <c r="J4" s="9">
        <f>'Отдыхай катай| COMIS'!J4</f>
        <v>46016</v>
      </c>
      <c r="K4" s="9">
        <f>'Отдыхай катай| COMIS'!K4</f>
        <v>46017</v>
      </c>
      <c r="L4" s="9">
        <f>'Отдыхай катай| COMIS'!L4</f>
        <v>46018</v>
      </c>
      <c r="M4" s="9">
        <f>'Отдыхай катай| COMIS'!M4</f>
        <v>46019</v>
      </c>
      <c r="N4" s="9">
        <f>'Отдыхай катай| COMIS'!N4</f>
        <v>46020</v>
      </c>
      <c r="O4" s="57">
        <f>'Отдыхай катай| COMIS'!O4</f>
        <v>46021</v>
      </c>
      <c r="P4" s="57">
        <f>'Отдыхай катай| COMIS'!P4</f>
        <v>46022</v>
      </c>
      <c r="Q4" s="57">
        <f>'Отдыхай катай| COMIS'!Q4</f>
        <v>46023</v>
      </c>
      <c r="R4" s="57">
        <f>'Отдыхай катай| COMIS'!R4</f>
        <v>46024</v>
      </c>
      <c r="S4" s="57">
        <f>'Отдыхай катай| COMIS'!S4</f>
        <v>46025</v>
      </c>
      <c r="T4" s="57">
        <f>'Отдыхай катай| COMIS'!T4</f>
        <v>46026</v>
      </c>
      <c r="U4" s="57">
        <f>'Отдыхай катай| COMIS'!U4</f>
        <v>46027</v>
      </c>
      <c r="V4" s="57">
        <f>'Отдыхай катай| COMIS'!V4</f>
        <v>46028</v>
      </c>
      <c r="W4" s="57">
        <f>'Отдыхай катай| COMIS'!W4</f>
        <v>46029</v>
      </c>
      <c r="X4" s="57">
        <f>'Отдыхай катай| COMIS'!X4</f>
        <v>46030</v>
      </c>
      <c r="Y4" s="9">
        <f>'Отдыхай катай| COMIS'!Y4</f>
        <v>46031</v>
      </c>
      <c r="Z4" s="9">
        <f>'Отдыхай катай| COMIS'!Z4</f>
        <v>46032</v>
      </c>
      <c r="AA4" s="9">
        <f>'Отдыхай катай| COMIS'!AA4</f>
        <v>46033</v>
      </c>
      <c r="AB4" s="9">
        <f>'Отдыхай катай| COMIS'!AB4</f>
        <v>46034</v>
      </c>
      <c r="AC4" s="9">
        <f>'Отдыхай катай| COMIS'!AC4</f>
        <v>46035</v>
      </c>
      <c r="AD4" s="9">
        <f>'Отдыхай катай| COMIS'!AD4</f>
        <v>46036</v>
      </c>
      <c r="AE4" s="9">
        <f>'Отдыхай катай| COMIS'!AE4</f>
        <v>46037</v>
      </c>
      <c r="AF4" s="9">
        <f>'Отдыхай катай| COMIS'!AF4</f>
        <v>46038</v>
      </c>
      <c r="AG4" s="9">
        <f>'Отдыхай катай| COMIS'!AG4</f>
        <v>46039</v>
      </c>
      <c r="AH4" s="9">
        <f>'Отдыхай катай| COMIS'!AH4</f>
        <v>46040</v>
      </c>
      <c r="AI4" s="9">
        <f>'Отдыхай катай| COMIS'!AI4</f>
        <v>46041</v>
      </c>
      <c r="AJ4" s="9">
        <f>'Отдыхай катай| COMIS'!AJ4</f>
        <v>46042</v>
      </c>
      <c r="AK4" s="9">
        <f>'Отдыхай катай| COMIS'!AK4</f>
        <v>46043</v>
      </c>
      <c r="AL4" s="9">
        <f>'Отдыхай катай| COMIS'!AL4</f>
        <v>46044</v>
      </c>
      <c r="AM4" s="9">
        <f>'Отдыхай катай| COMIS'!AM4</f>
        <v>46045</v>
      </c>
      <c r="AN4" s="9">
        <f>'Отдыхай катай| COMIS'!AN4</f>
        <v>46046</v>
      </c>
      <c r="AO4" s="9">
        <f>'Отдыхай катай| COMIS'!AO4</f>
        <v>46047</v>
      </c>
      <c r="AP4" s="9">
        <f>'Отдыхай катай| COMIS'!AP4</f>
        <v>46048</v>
      </c>
      <c r="AQ4" s="9">
        <f>'Отдыхай катай| COMIS'!AQ4</f>
        <v>46049</v>
      </c>
      <c r="AR4" s="9">
        <f>'Отдыхай катай| COMIS'!AR4</f>
        <v>46050</v>
      </c>
      <c r="AS4" s="9">
        <f>'Отдыхай катай| COMIS'!AS4</f>
        <v>46051</v>
      </c>
      <c r="AT4" s="9">
        <f>'Отдыхай катай| COMIS'!AT4</f>
        <v>46052</v>
      </c>
      <c r="AU4" s="9">
        <f>'Отдыхай катай| COMIS'!AU4</f>
        <v>46053</v>
      </c>
      <c r="AV4" s="9">
        <f>'Отдыхай катай| COMIS'!AV4</f>
        <v>46054</v>
      </c>
      <c r="AW4" s="9">
        <f>'Отдыхай катай| COMIS'!AW4</f>
        <v>46055</v>
      </c>
      <c r="AX4" s="9">
        <f>'Отдыхай катай| COMIS'!AX4</f>
        <v>46056</v>
      </c>
      <c r="AY4" s="9">
        <f>'Отдыхай катай| COMIS'!AY4</f>
        <v>46057</v>
      </c>
      <c r="AZ4" s="9">
        <f>'Отдыхай катай| COMIS'!AZ4</f>
        <v>46058</v>
      </c>
      <c r="BA4" s="9">
        <f>'Отдыхай катай| COMIS'!BA4</f>
        <v>46059</v>
      </c>
      <c r="BB4" s="9">
        <f>'Отдыхай катай| COMIS'!BB4</f>
        <v>46060</v>
      </c>
      <c r="BC4" s="9">
        <f>'Отдыхай катай| COMIS'!BC4</f>
        <v>46061</v>
      </c>
      <c r="BD4" s="9">
        <f>'Отдыхай катай| COMIS'!BD4</f>
        <v>46062</v>
      </c>
      <c r="BE4" s="9">
        <f>'Отдыхай катай| COMIS'!BE4</f>
        <v>46063</v>
      </c>
      <c r="BF4" s="9">
        <f>'Отдыхай катай| COMIS'!BF4</f>
        <v>46064</v>
      </c>
      <c r="BG4" s="9">
        <f>'Отдыхай катай| COMIS'!BG4</f>
        <v>46065</v>
      </c>
      <c r="BH4" s="9">
        <f>'Отдыхай катай| COMIS'!BH4</f>
        <v>46066</v>
      </c>
      <c r="BI4" s="9">
        <f>'Отдыхай катай| COMIS'!BI4</f>
        <v>46067</v>
      </c>
      <c r="BJ4" s="9">
        <f>'Отдыхай катай| COMIS'!BJ4</f>
        <v>46068</v>
      </c>
      <c r="BK4" s="9">
        <f>'Отдыхай катай| COMIS'!BK4</f>
        <v>46069</v>
      </c>
      <c r="BL4" s="9">
        <f>'Отдыхай катай| COMIS'!BL4</f>
        <v>46070</v>
      </c>
      <c r="BM4" s="9">
        <f>'Отдыхай катай| COMIS'!BM4</f>
        <v>46071</v>
      </c>
      <c r="BN4" s="9">
        <f>'Отдыхай катай| COMIS'!BN4</f>
        <v>46072</v>
      </c>
      <c r="BO4" s="9">
        <f>'Отдыхай катай| COMIS'!BO4</f>
        <v>46073</v>
      </c>
      <c r="BP4" s="9">
        <f>'Отдыхай катай| COMIS'!BP4</f>
        <v>46074</v>
      </c>
      <c r="BQ4" s="9">
        <f>'Отдыхай катай| COMIS'!BQ4</f>
        <v>46075</v>
      </c>
      <c r="BR4" s="9">
        <f>'Отдыхай катай| COMIS'!BR4</f>
        <v>46076</v>
      </c>
      <c r="BS4" s="9">
        <f>'Отдыхай катай| COMIS'!BS4</f>
        <v>46077</v>
      </c>
      <c r="BT4" s="9">
        <f>'Отдыхай катай| COMIS'!BT4</f>
        <v>46078</v>
      </c>
      <c r="BU4" s="9">
        <f>'Отдыхай катай| COMIS'!BU4</f>
        <v>46079</v>
      </c>
      <c r="BV4" s="9">
        <f>'Отдыхай катай| COMIS'!BV4</f>
        <v>46080</v>
      </c>
      <c r="BW4" s="9">
        <f>'Отдыхай катай| COMIS'!BW4</f>
        <v>46081</v>
      </c>
      <c r="BX4" s="9">
        <f>'Отдыхай катай| COMIS'!BX4</f>
        <v>46082</v>
      </c>
      <c r="BY4" s="9">
        <f>'Отдыхай катай| COMIS'!BY4</f>
        <v>46083</v>
      </c>
      <c r="BZ4" s="9">
        <f>'Отдыхай катай| COMIS'!BZ4</f>
        <v>46084</v>
      </c>
      <c r="CA4" s="9">
        <f>'Отдыхай катай| COMIS'!CA4</f>
        <v>46085</v>
      </c>
      <c r="CB4" s="9">
        <f>'Отдыхай катай| COMIS'!CB4</f>
        <v>46086</v>
      </c>
      <c r="CC4" s="9">
        <f>'Отдыхай катай| COMIS'!CC4</f>
        <v>46087</v>
      </c>
      <c r="CD4" s="9">
        <f>'Отдыхай катай| COMIS'!CD4</f>
        <v>46088</v>
      </c>
      <c r="CE4" s="9">
        <f>'Отдыхай катай| COMIS'!CE4</f>
        <v>46089</v>
      </c>
      <c r="CF4" s="9">
        <f>'Отдыхай катай| COMIS'!CF4</f>
        <v>46090</v>
      </c>
      <c r="CG4" s="9">
        <f>'Отдыхай катай| COMIS'!CG4</f>
        <v>46091</v>
      </c>
      <c r="CH4" s="9">
        <f>'Отдыхай катай| COMIS'!CH4</f>
        <v>46092</v>
      </c>
      <c r="CI4" s="9">
        <f>'Отдыхай катай| COMIS'!CI4</f>
        <v>46093</v>
      </c>
      <c r="CJ4" s="9">
        <f>'Отдыхай катай| COMIS'!CJ4</f>
        <v>46094</v>
      </c>
      <c r="CK4" s="9">
        <f>'Отдыхай катай| COMIS'!CK4</f>
        <v>46095</v>
      </c>
      <c r="CL4" s="9">
        <f>'Отдыхай катай| COMIS'!CL4</f>
        <v>46096</v>
      </c>
      <c r="CM4" s="9">
        <f>'Отдыхай катай| COMIS'!CM4</f>
        <v>46097</v>
      </c>
      <c r="CN4" s="9">
        <f>'Отдыхай катай| COMIS'!CN4</f>
        <v>46098</v>
      </c>
      <c r="CO4" s="9">
        <f>'Отдыхай катай| COMIS'!CO4</f>
        <v>46099</v>
      </c>
      <c r="CP4" s="9">
        <f>'Отдыхай катай| COMIS'!CP4</f>
        <v>46100</v>
      </c>
      <c r="CQ4" s="9">
        <f>'Отдыхай катай| COMIS'!CQ4</f>
        <v>46101</v>
      </c>
      <c r="CR4" s="9">
        <f>'Отдыхай катай| COMIS'!CR4</f>
        <v>46102</v>
      </c>
      <c r="CS4" s="9">
        <f>'Отдыхай катай| COMIS'!CS4</f>
        <v>46103</v>
      </c>
      <c r="CT4" s="9">
        <f>'Отдыхай катай| COMIS'!CT4</f>
        <v>46104</v>
      </c>
      <c r="CU4" s="9">
        <f>'Отдыхай катай| COMIS'!CU4</f>
        <v>46105</v>
      </c>
      <c r="CV4" s="9">
        <f>'Отдыхай катай| COMIS'!CV4</f>
        <v>46106</v>
      </c>
      <c r="CW4" s="9">
        <f>'Отдыхай катай| COMIS'!CW4</f>
        <v>46107</v>
      </c>
      <c r="CX4" s="9">
        <f>'Отдыхай катай| COMIS'!CX4</f>
        <v>46108</v>
      </c>
      <c r="CY4" s="9">
        <f>'Отдыхай катай| COMIS'!CY4</f>
        <v>46109</v>
      </c>
      <c r="CZ4" s="9">
        <f>'Отдыхай катай| COMIS'!CZ4</f>
        <v>46110</v>
      </c>
      <c r="DA4" s="9">
        <f>'Отдыхай катай| COMIS'!DA4</f>
        <v>46111</v>
      </c>
      <c r="DB4" s="9">
        <f>'Отдыхай катай| COMIS'!DB4</f>
        <v>46112</v>
      </c>
      <c r="DC4" s="9">
        <f>'Отдыхай катай| COMIS'!DC4</f>
        <v>46113</v>
      </c>
      <c r="DD4" s="9">
        <f>'Отдыхай катай| COMIS'!DD4</f>
        <v>46114</v>
      </c>
      <c r="DE4" s="9">
        <f>'Отдыхай катай| COMIS'!DE4</f>
        <v>46115</v>
      </c>
      <c r="DF4" s="9">
        <f>'Отдыхай катай| COMIS'!DF4</f>
        <v>46116</v>
      </c>
      <c r="DG4" s="9">
        <f>'Отдыхай катай| COMIS'!DG4</f>
        <v>46117</v>
      </c>
      <c r="DH4" s="9">
        <f>'Отдыхай катай| COMIS'!DH4</f>
        <v>46118</v>
      </c>
      <c r="DI4" s="9">
        <f>'Отдыхай катай| COMIS'!DI4</f>
        <v>46119</v>
      </c>
      <c r="DJ4" s="9">
        <f>'Отдыхай катай| COMIS'!DJ4</f>
        <v>46120</v>
      </c>
      <c r="DK4" s="9">
        <f>'Отдыхай катай| COMIS'!DK4</f>
        <v>46121</v>
      </c>
      <c r="DL4" s="9">
        <f>'Отдыхай катай| COMIS'!DL4</f>
        <v>46122</v>
      </c>
      <c r="DM4" s="9">
        <f>'Отдыхай катай| COMIS'!DM4</f>
        <v>46123</v>
      </c>
      <c r="DN4" s="9">
        <f>'Отдыхай катай| COMIS'!DN4</f>
        <v>46124</v>
      </c>
    </row>
    <row r="5" spans="1:118" ht="25.5" customHeight="1">
      <c r="A5" s="7"/>
      <c r="B5" s="9">
        <f>'Отдыхай катай| COMIS'!B5</f>
        <v>46008</v>
      </c>
      <c r="C5" s="9">
        <f>'Отдыхай катай| COMIS'!C5</f>
        <v>46009</v>
      </c>
      <c r="D5" s="9">
        <f>'Отдыхай катай| COMIS'!D5</f>
        <v>46010</v>
      </c>
      <c r="E5" s="9">
        <f>'Отдыхай катай| COMIS'!E5</f>
        <v>46011</v>
      </c>
      <c r="F5" s="9">
        <f>'Отдыхай катай| COMIS'!F5</f>
        <v>46012</v>
      </c>
      <c r="G5" s="9">
        <f>'Отдыхай катай| COMIS'!G5</f>
        <v>46013</v>
      </c>
      <c r="H5" s="9">
        <f>'Отдыхай катай| COMIS'!H5</f>
        <v>46014</v>
      </c>
      <c r="I5" s="9">
        <f>'Отдыхай катай| COMIS'!I5</f>
        <v>46015</v>
      </c>
      <c r="J5" s="9">
        <f>'Отдыхай катай| COMIS'!J5</f>
        <v>46016</v>
      </c>
      <c r="K5" s="9">
        <f>'Отдыхай катай| COMIS'!K5</f>
        <v>46017</v>
      </c>
      <c r="L5" s="9">
        <f>'Отдыхай катай| COMIS'!L5</f>
        <v>46018</v>
      </c>
      <c r="M5" s="9">
        <f>'Отдыхай катай| COMIS'!M5</f>
        <v>46019</v>
      </c>
      <c r="N5" s="9">
        <f>'Отдыхай катай| COMIS'!N5</f>
        <v>46020</v>
      </c>
      <c r="O5" s="57">
        <f>'Отдыхай катай| COMIS'!O5</f>
        <v>46021</v>
      </c>
      <c r="P5" s="57">
        <f>'Отдыхай катай| COMIS'!P5</f>
        <v>46022</v>
      </c>
      <c r="Q5" s="57">
        <f>'Отдыхай катай| COMIS'!Q5</f>
        <v>46023</v>
      </c>
      <c r="R5" s="57">
        <f>'Отдыхай катай| COMIS'!R5</f>
        <v>46024</v>
      </c>
      <c r="S5" s="57">
        <f>'Отдыхай катай| COMIS'!S5</f>
        <v>46025</v>
      </c>
      <c r="T5" s="57">
        <f>'Отдыхай катай| COMIS'!T5</f>
        <v>46026</v>
      </c>
      <c r="U5" s="57">
        <f>'Отдыхай катай| COMIS'!U5</f>
        <v>46027</v>
      </c>
      <c r="V5" s="57">
        <f>'Отдыхай катай| COMIS'!V5</f>
        <v>46028</v>
      </c>
      <c r="W5" s="57">
        <f>'Отдыхай катай| COMIS'!W5</f>
        <v>46029</v>
      </c>
      <c r="X5" s="57">
        <f>'Отдыхай катай| COMIS'!X5</f>
        <v>46030</v>
      </c>
      <c r="Y5" s="9">
        <f>'Отдыхай катай| COMIS'!Y5</f>
        <v>46031</v>
      </c>
      <c r="Z5" s="9">
        <f>'Отдыхай катай| COMIS'!Z5</f>
        <v>46032</v>
      </c>
      <c r="AA5" s="9">
        <f>'Отдыхай катай| COMIS'!AA5</f>
        <v>46033</v>
      </c>
      <c r="AB5" s="9">
        <f>'Отдыхай катай| COMIS'!AB5</f>
        <v>46034</v>
      </c>
      <c r="AC5" s="9">
        <f>'Отдыхай катай| COMIS'!AC5</f>
        <v>46035</v>
      </c>
      <c r="AD5" s="9">
        <f>'Отдыхай катай| COMIS'!AD5</f>
        <v>46036</v>
      </c>
      <c r="AE5" s="9">
        <f>'Отдыхай катай| COMIS'!AE5</f>
        <v>46037</v>
      </c>
      <c r="AF5" s="9">
        <f>'Отдыхай катай| COMIS'!AF5</f>
        <v>46038</v>
      </c>
      <c r="AG5" s="9">
        <f>'Отдыхай катай| COMIS'!AG5</f>
        <v>46039</v>
      </c>
      <c r="AH5" s="9">
        <f>'Отдыхай катай| COMIS'!AH5</f>
        <v>46040</v>
      </c>
      <c r="AI5" s="9">
        <f>'Отдыхай катай| COMIS'!AI5</f>
        <v>46041</v>
      </c>
      <c r="AJ5" s="9">
        <f>'Отдыхай катай| COMIS'!AJ5</f>
        <v>46042</v>
      </c>
      <c r="AK5" s="9">
        <f>'Отдыхай катай| COMIS'!AK5</f>
        <v>46043</v>
      </c>
      <c r="AL5" s="9">
        <f>'Отдыхай катай| COMIS'!AL5</f>
        <v>46044</v>
      </c>
      <c r="AM5" s="9">
        <f>'Отдыхай катай| COMIS'!AM5</f>
        <v>46045</v>
      </c>
      <c r="AN5" s="9">
        <f>'Отдыхай катай| COMIS'!AN5</f>
        <v>46046</v>
      </c>
      <c r="AO5" s="9">
        <f>'Отдыхай катай| COMIS'!AO5</f>
        <v>46047</v>
      </c>
      <c r="AP5" s="9">
        <f>'Отдыхай катай| COMIS'!AP5</f>
        <v>46048</v>
      </c>
      <c r="AQ5" s="9">
        <f>'Отдыхай катай| COMIS'!AQ5</f>
        <v>46049</v>
      </c>
      <c r="AR5" s="9">
        <f>'Отдыхай катай| COMIS'!AR5</f>
        <v>46050</v>
      </c>
      <c r="AS5" s="9">
        <f>'Отдыхай катай| COMIS'!AS5</f>
        <v>46051</v>
      </c>
      <c r="AT5" s="9">
        <f>'Отдыхай катай| COMIS'!AT5</f>
        <v>46052</v>
      </c>
      <c r="AU5" s="9">
        <f>'Отдыхай катай| COMIS'!AU5</f>
        <v>46053</v>
      </c>
      <c r="AV5" s="9">
        <f>'Отдыхай катай| COMIS'!AV5</f>
        <v>46054</v>
      </c>
      <c r="AW5" s="9">
        <f>'Отдыхай катай| COMIS'!AW5</f>
        <v>46055</v>
      </c>
      <c r="AX5" s="9">
        <f>'Отдыхай катай| COMIS'!AX5</f>
        <v>46056</v>
      </c>
      <c r="AY5" s="9">
        <f>'Отдыхай катай| COMIS'!AY5</f>
        <v>46057</v>
      </c>
      <c r="AZ5" s="9">
        <f>'Отдыхай катай| COMIS'!AZ5</f>
        <v>46058</v>
      </c>
      <c r="BA5" s="9">
        <f>'Отдыхай катай| COMIS'!BA5</f>
        <v>46059</v>
      </c>
      <c r="BB5" s="9">
        <f>'Отдыхай катай| COMIS'!BB5</f>
        <v>46060</v>
      </c>
      <c r="BC5" s="9">
        <f>'Отдыхай катай| COMIS'!BC5</f>
        <v>46061</v>
      </c>
      <c r="BD5" s="9">
        <f>'Отдыхай катай| COMIS'!BD5</f>
        <v>46062</v>
      </c>
      <c r="BE5" s="9">
        <f>'Отдыхай катай| COMIS'!BE5</f>
        <v>46063</v>
      </c>
      <c r="BF5" s="9">
        <f>'Отдыхай катай| COMIS'!BF5</f>
        <v>46064</v>
      </c>
      <c r="BG5" s="9">
        <f>'Отдыхай катай| COMIS'!BG5</f>
        <v>46065</v>
      </c>
      <c r="BH5" s="9">
        <f>'Отдыхай катай| COMIS'!BH5</f>
        <v>46066</v>
      </c>
      <c r="BI5" s="9">
        <f>'Отдыхай катай| COMIS'!BI5</f>
        <v>46067</v>
      </c>
      <c r="BJ5" s="9">
        <f>'Отдыхай катай| COMIS'!BJ5</f>
        <v>46068</v>
      </c>
      <c r="BK5" s="9">
        <f>'Отдыхай катай| COMIS'!BK5</f>
        <v>46069</v>
      </c>
      <c r="BL5" s="9">
        <f>'Отдыхай катай| COMIS'!BL5</f>
        <v>46070</v>
      </c>
      <c r="BM5" s="9">
        <f>'Отдыхай катай| COMIS'!BM5</f>
        <v>46071</v>
      </c>
      <c r="BN5" s="9">
        <f>'Отдыхай катай| COMIS'!BN5</f>
        <v>46072</v>
      </c>
      <c r="BO5" s="9">
        <f>'Отдыхай катай| COMIS'!BO5</f>
        <v>46073</v>
      </c>
      <c r="BP5" s="9">
        <f>'Отдыхай катай| COMIS'!BP5</f>
        <v>46074</v>
      </c>
      <c r="BQ5" s="9">
        <f>'Отдыхай катай| COMIS'!BQ5</f>
        <v>46075</v>
      </c>
      <c r="BR5" s="9">
        <f>'Отдыхай катай| COMIS'!BR5</f>
        <v>46076</v>
      </c>
      <c r="BS5" s="9">
        <f>'Отдыхай катай| COMIS'!BS5</f>
        <v>46077</v>
      </c>
      <c r="BT5" s="9">
        <f>'Отдыхай катай| COMIS'!BT5</f>
        <v>46078</v>
      </c>
      <c r="BU5" s="9">
        <f>'Отдыхай катай| COMIS'!BU5</f>
        <v>46079</v>
      </c>
      <c r="BV5" s="9">
        <f>'Отдыхай катай| COMIS'!BV5</f>
        <v>46080</v>
      </c>
      <c r="BW5" s="9">
        <f>'Отдыхай катай| COMIS'!BW5</f>
        <v>46081</v>
      </c>
      <c r="BX5" s="9">
        <f>'Отдыхай катай| COMIS'!BX5</f>
        <v>46082</v>
      </c>
      <c r="BY5" s="9">
        <f>'Отдыхай катай| COMIS'!BY5</f>
        <v>46083</v>
      </c>
      <c r="BZ5" s="9">
        <f>'Отдыхай катай| COMIS'!BZ5</f>
        <v>46084</v>
      </c>
      <c r="CA5" s="9">
        <f>'Отдыхай катай| COMIS'!CA5</f>
        <v>46085</v>
      </c>
      <c r="CB5" s="9">
        <f>'Отдыхай катай| COMIS'!CB5</f>
        <v>46086</v>
      </c>
      <c r="CC5" s="9">
        <f>'Отдыхай катай| COMIS'!CC5</f>
        <v>46087</v>
      </c>
      <c r="CD5" s="9">
        <f>'Отдыхай катай| COMIS'!CD5</f>
        <v>46088</v>
      </c>
      <c r="CE5" s="9">
        <f>'Отдыхай катай| COMIS'!CE5</f>
        <v>46089</v>
      </c>
      <c r="CF5" s="9">
        <f>'Отдыхай катай| COMIS'!CF5</f>
        <v>46090</v>
      </c>
      <c r="CG5" s="9">
        <f>'Отдыхай катай| COMIS'!CG5</f>
        <v>46091</v>
      </c>
      <c r="CH5" s="9">
        <f>'Отдыхай катай| COMIS'!CH5</f>
        <v>46092</v>
      </c>
      <c r="CI5" s="9">
        <f>'Отдыхай катай| COMIS'!CI5</f>
        <v>46093</v>
      </c>
      <c r="CJ5" s="9">
        <f>'Отдыхай катай| COMIS'!CJ5</f>
        <v>46094</v>
      </c>
      <c r="CK5" s="9">
        <f>'Отдыхай катай| COMIS'!CK5</f>
        <v>46095</v>
      </c>
      <c r="CL5" s="9">
        <f>'Отдыхай катай| COMIS'!CL5</f>
        <v>46096</v>
      </c>
      <c r="CM5" s="9">
        <f>'Отдыхай катай| COMIS'!CM5</f>
        <v>46097</v>
      </c>
      <c r="CN5" s="9">
        <f>'Отдыхай катай| COMIS'!CN5</f>
        <v>46098</v>
      </c>
      <c r="CO5" s="9">
        <f>'Отдыхай катай| COMIS'!CO5</f>
        <v>46099</v>
      </c>
      <c r="CP5" s="9">
        <f>'Отдыхай катай| COMIS'!CP5</f>
        <v>46100</v>
      </c>
      <c r="CQ5" s="9">
        <f>'Отдыхай катай| COMIS'!CQ5</f>
        <v>46101</v>
      </c>
      <c r="CR5" s="9">
        <f>'Отдыхай катай| COMIS'!CR5</f>
        <v>46102</v>
      </c>
      <c r="CS5" s="9">
        <f>'Отдыхай катай| COMIS'!CS5</f>
        <v>46103</v>
      </c>
      <c r="CT5" s="9">
        <f>'Отдыхай катай| COMIS'!CT5</f>
        <v>46104</v>
      </c>
      <c r="CU5" s="9">
        <f>'Отдыхай катай| COMIS'!CU5</f>
        <v>46105</v>
      </c>
      <c r="CV5" s="9">
        <f>'Отдыхай катай| COMIS'!CV5</f>
        <v>46106</v>
      </c>
      <c r="CW5" s="9">
        <f>'Отдыхай катай| COMIS'!CW5</f>
        <v>46107</v>
      </c>
      <c r="CX5" s="9">
        <f>'Отдыхай катай| COMIS'!CX5</f>
        <v>46108</v>
      </c>
      <c r="CY5" s="9">
        <f>'Отдыхай катай| COMIS'!CY5</f>
        <v>46109</v>
      </c>
      <c r="CZ5" s="9">
        <f>'Отдыхай катай| COMIS'!CZ5</f>
        <v>46110</v>
      </c>
      <c r="DA5" s="9">
        <f>'Отдыхай катай| COMIS'!DA5</f>
        <v>46111</v>
      </c>
      <c r="DB5" s="9">
        <f>'Отдыхай катай| COMIS'!DB5</f>
        <v>46112</v>
      </c>
      <c r="DC5" s="9">
        <f>'Отдыхай катай| COMIS'!DC5</f>
        <v>46113</v>
      </c>
      <c r="DD5" s="9">
        <f>'Отдыхай катай| COMIS'!DD5</f>
        <v>46114</v>
      </c>
      <c r="DE5" s="9">
        <f>'Отдыхай катай| COMIS'!DE5</f>
        <v>46115</v>
      </c>
      <c r="DF5" s="9">
        <f>'Отдыхай катай| COMIS'!DF5</f>
        <v>46116</v>
      </c>
      <c r="DG5" s="9">
        <f>'Отдыхай катай| COMIS'!DG5</f>
        <v>46117</v>
      </c>
      <c r="DH5" s="9">
        <f>'Отдыхай катай| COMIS'!DH5</f>
        <v>46118</v>
      </c>
      <c r="DI5" s="9">
        <f>'Отдыхай катай| COMIS'!DI5</f>
        <v>46119</v>
      </c>
      <c r="DJ5" s="9">
        <f>'Отдыхай катай| COMIS'!DJ5</f>
        <v>46120</v>
      </c>
      <c r="DK5" s="9">
        <f>'Отдыхай катай| COMIS'!DK5</f>
        <v>46121</v>
      </c>
      <c r="DL5" s="9">
        <f>'Отдыхай катай| COMIS'!DL5</f>
        <v>46122</v>
      </c>
      <c r="DM5" s="9">
        <f>'Отдыхай катай| COMIS'!DM5</f>
        <v>46123</v>
      </c>
      <c r="DN5" s="9">
        <f>'Отдыхай катай| COMIS'!DN5</f>
        <v>46124</v>
      </c>
    </row>
    <row r="6" spans="1:118">
      <c r="A6" s="64" t="s">
        <v>4</v>
      </c>
      <c r="B6" s="65"/>
      <c r="C6" s="65"/>
      <c r="D6" s="65"/>
      <c r="E6" s="65"/>
      <c r="F6" s="65"/>
      <c r="G6" s="65"/>
      <c r="H6" s="65"/>
      <c r="I6" s="65"/>
      <c r="J6" s="65"/>
      <c r="K6" s="65"/>
      <c r="L6" s="65"/>
      <c r="M6" s="65"/>
      <c r="N6" s="65"/>
      <c r="O6" s="236"/>
      <c r="P6" s="236"/>
      <c r="Q6" s="236"/>
      <c r="R6" s="236"/>
      <c r="S6" s="236"/>
      <c r="T6" s="236"/>
      <c r="U6" s="236"/>
      <c r="V6" s="236"/>
      <c r="W6" s="236"/>
      <c r="X6" s="236"/>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row>
    <row r="7" spans="1:118">
      <c r="A7" s="64">
        <v>1</v>
      </c>
      <c r="B7" s="85">
        <f>'Отдыхай катай| COMIS'!B7</f>
        <v>6300</v>
      </c>
      <c r="C7" s="85">
        <f>'Отдыхай катай| COMIS'!C7</f>
        <v>6300</v>
      </c>
      <c r="D7" s="85">
        <f>'Отдыхай катай| COMIS'!D7</f>
        <v>6570</v>
      </c>
      <c r="E7" s="85">
        <f>'Отдыхай катай| COMIS'!E7</f>
        <v>6570</v>
      </c>
      <c r="F7" s="85">
        <f>'Отдыхай катай| COMIS'!F7</f>
        <v>8460</v>
      </c>
      <c r="G7" s="85">
        <f>'Отдыхай катай| COMIS'!G7</f>
        <v>8460</v>
      </c>
      <c r="H7" s="85">
        <f>'Отдыхай катай| COMIS'!H7</f>
        <v>8460</v>
      </c>
      <c r="I7" s="85">
        <f>'Отдыхай катай| COMIS'!I7</f>
        <v>9630</v>
      </c>
      <c r="J7" s="85">
        <f>'Отдыхай катай| COMIS'!J7</f>
        <v>9630</v>
      </c>
      <c r="K7" s="85">
        <f>'Отдыхай катай| COMIS'!K7</f>
        <v>10890</v>
      </c>
      <c r="L7" s="85">
        <f>'Отдыхай катай| COMIS'!L7</f>
        <v>13230</v>
      </c>
      <c r="M7" s="85">
        <f>'Отдыхай катай| COMIS'!M7</f>
        <v>11250</v>
      </c>
      <c r="N7" s="85">
        <f>'Отдыхай катай| COMIS'!N7</f>
        <v>18810</v>
      </c>
      <c r="O7" s="237">
        <f>'Отдыхай катай| COMIS'!O7</f>
        <v>23130</v>
      </c>
      <c r="P7" s="237">
        <f>'Отдыхай катай| COMIS'!P7</f>
        <v>30150</v>
      </c>
      <c r="Q7" s="237">
        <f>'Отдыхай катай| COMIS'!Q7</f>
        <v>30150</v>
      </c>
      <c r="R7" s="237">
        <f>'Отдыхай катай| COMIS'!R7</f>
        <v>28980</v>
      </c>
      <c r="S7" s="237">
        <f>'Отдыхай катай| COMIS'!S7</f>
        <v>28980</v>
      </c>
      <c r="T7" s="237">
        <f>'Отдыхай катай| COMIS'!T7</f>
        <v>32400</v>
      </c>
      <c r="U7" s="237">
        <f>'Отдыхай катай| COMIS'!U7</f>
        <v>32400</v>
      </c>
      <c r="V7" s="237">
        <f>'Отдыхай катай| COMIS'!V7</f>
        <v>31050</v>
      </c>
      <c r="W7" s="237">
        <f>'Отдыхай катай| COMIS'!W7</f>
        <v>31050</v>
      </c>
      <c r="X7" s="237">
        <f>'Отдыхай катай| COMIS'!X7</f>
        <v>27810</v>
      </c>
      <c r="Y7" s="85">
        <f>'Отдыхай катай| COMIS'!Y7</f>
        <v>21105</v>
      </c>
      <c r="Z7" s="85">
        <f>'Отдыхай катай| COMIS'!Z7</f>
        <v>15705</v>
      </c>
      <c r="AA7" s="85">
        <f>'Отдыхай катай| COMIS'!AA7</f>
        <v>15075</v>
      </c>
      <c r="AB7" s="85">
        <f>'Отдыхай катай| COMIS'!AB7</f>
        <v>15075</v>
      </c>
      <c r="AC7" s="85">
        <f>'Отдыхай катай| COMIS'!AC7</f>
        <v>15075</v>
      </c>
      <c r="AD7" s="85">
        <f>'Отдыхай катай| COMIS'!AD7</f>
        <v>14445</v>
      </c>
      <c r="AE7" s="85">
        <f>'Отдыхай катай| COMIS'!AE7</f>
        <v>14445</v>
      </c>
      <c r="AF7" s="85">
        <f>'Отдыхай катай| COMIS'!AF7</f>
        <v>12105</v>
      </c>
      <c r="AG7" s="85">
        <f>'Отдыхай катай| COMIS'!AG7</f>
        <v>12105</v>
      </c>
      <c r="AH7" s="85">
        <f>'Отдыхай катай| COMIS'!AH7</f>
        <v>12105</v>
      </c>
      <c r="AI7" s="85">
        <f>'Отдыхай катай| COMIS'!AI7</f>
        <v>12105</v>
      </c>
      <c r="AJ7" s="85">
        <f>'Отдыхай катай| COMIS'!AJ7</f>
        <v>14625</v>
      </c>
      <c r="AK7" s="85">
        <f>'Отдыхай катай| COMIS'!AK7</f>
        <v>14625</v>
      </c>
      <c r="AL7" s="85">
        <f>'Отдыхай катай| COMIS'!AL7</f>
        <v>17055</v>
      </c>
      <c r="AM7" s="85">
        <f>'Отдыхай катай| COMIS'!AM7</f>
        <v>17055</v>
      </c>
      <c r="AN7" s="85">
        <f>'Отдыхай катай| COMIS'!AN7</f>
        <v>19755</v>
      </c>
      <c r="AO7" s="85">
        <f>'Отдыхай катай| COMIS'!AO7</f>
        <v>19755</v>
      </c>
      <c r="AP7" s="85">
        <f>'Отдыхай катай| COMIS'!AP7</f>
        <v>17055</v>
      </c>
      <c r="AQ7" s="85">
        <f>'Отдыхай катай| COMIS'!AQ7</f>
        <v>17055</v>
      </c>
      <c r="AR7" s="85">
        <f>'Отдыхай катай| COMIS'!AR7</f>
        <v>18405</v>
      </c>
      <c r="AS7" s="85">
        <f>'Отдыхай катай| COMIS'!AS7</f>
        <v>18405</v>
      </c>
      <c r="AT7" s="85">
        <f>'Отдыхай катай| COMIS'!AT7</f>
        <v>18405</v>
      </c>
      <c r="AU7" s="85">
        <f>'Отдыхай катай| COMIS'!AU7</f>
        <v>18405</v>
      </c>
      <c r="AV7" s="85">
        <f>'Отдыхай катай| COMIS'!AV7</f>
        <v>18405</v>
      </c>
      <c r="AW7" s="85">
        <f>'Отдыхай катай| COMIS'!AW7</f>
        <v>18405</v>
      </c>
      <c r="AX7" s="85">
        <f>'Отдыхай катай| COMIS'!AX7</f>
        <v>19755</v>
      </c>
      <c r="AY7" s="85">
        <f>'Отдыхай катай| COMIS'!AY7</f>
        <v>19755</v>
      </c>
      <c r="AZ7" s="85">
        <f>'Отдыхай катай| COMIS'!AZ7</f>
        <v>19755</v>
      </c>
      <c r="BA7" s="85">
        <f>'Отдыхай катай| COMIS'!BA7</f>
        <v>17055</v>
      </c>
      <c r="BB7" s="85">
        <f>'Отдыхай катай| COMIS'!BB7</f>
        <v>17055</v>
      </c>
      <c r="BC7" s="85">
        <f>'Отдыхай катай| COMIS'!BC7</f>
        <v>17055</v>
      </c>
      <c r="BD7" s="85">
        <f>'Отдыхай катай| COMIS'!BD7</f>
        <v>17055</v>
      </c>
      <c r="BE7" s="85">
        <f>'Отдыхай катай| COMIS'!BE7</f>
        <v>17055</v>
      </c>
      <c r="BF7" s="85">
        <f>'Отдыхай катай| COMIS'!BF7</f>
        <v>18405</v>
      </c>
      <c r="BG7" s="85">
        <f>'Отдыхай катай| COMIS'!BG7</f>
        <v>18405</v>
      </c>
      <c r="BH7" s="85">
        <f>'Отдыхай катай| COMIS'!BH7</f>
        <v>18405</v>
      </c>
      <c r="BI7" s="85">
        <f>'Отдыхай катай| COMIS'!BI7</f>
        <v>21105</v>
      </c>
      <c r="BJ7" s="85">
        <f>'Отдыхай катай| COMIS'!BJ7</f>
        <v>21105</v>
      </c>
      <c r="BK7" s="85">
        <f>'Отдыхай катай| COMIS'!BK7</f>
        <v>21105</v>
      </c>
      <c r="BL7" s="85">
        <f>'Отдыхай катай| COMIS'!BL7</f>
        <v>21105</v>
      </c>
      <c r="BM7" s="85">
        <f>'Отдыхай катай| COMIS'!BM7</f>
        <v>21105</v>
      </c>
      <c r="BN7" s="85">
        <f>'Отдыхай катай| COMIS'!BN7</f>
        <v>21105</v>
      </c>
      <c r="BO7" s="85">
        <f>'Отдыхай катай| COMIS'!BO7</f>
        <v>23265</v>
      </c>
      <c r="BP7" s="85">
        <f>'Отдыхай катай| COMIS'!BP7</f>
        <v>23265</v>
      </c>
      <c r="BQ7" s="85">
        <f>'Отдыхай катай| COMIS'!BQ7</f>
        <v>26775</v>
      </c>
      <c r="BR7" s="85">
        <f>'Отдыхай катай| COMIS'!BR7</f>
        <v>29025</v>
      </c>
      <c r="BS7" s="85">
        <f>'Отдыхай катай| COMIS'!BS7</f>
        <v>29025</v>
      </c>
      <c r="BT7" s="85">
        <f>'Отдыхай катай| COMIS'!BT7</f>
        <v>29025</v>
      </c>
      <c r="BU7" s="85">
        <f>'Отдыхай катай| COMIS'!BU7</f>
        <v>29025</v>
      </c>
      <c r="BV7" s="85">
        <f>'Отдыхай катай| COMIS'!BV7</f>
        <v>29025</v>
      </c>
      <c r="BW7" s="85">
        <f>'Отдыхай катай| COMIS'!BW7</f>
        <v>21105</v>
      </c>
      <c r="BX7" s="85">
        <f>'Отдыхай катай| COMIS'!BX7</f>
        <v>17055</v>
      </c>
      <c r="BY7" s="85">
        <f>'Отдыхай катай| COMIS'!BY7</f>
        <v>17055</v>
      </c>
      <c r="BZ7" s="85">
        <f>'Отдыхай катай| COMIS'!BZ7</f>
        <v>15705</v>
      </c>
      <c r="CA7" s="85">
        <f>'Отдыхай катай| COMIS'!CA7</f>
        <v>15705</v>
      </c>
      <c r="CB7" s="85">
        <f>'Отдыхай катай| COMIS'!CB7</f>
        <v>15705</v>
      </c>
      <c r="CC7" s="85">
        <f>'Отдыхай катай| COMIS'!CC7</f>
        <v>17055</v>
      </c>
      <c r="CD7" s="85">
        <f>'Отдыхай катай| COMIS'!CD7</f>
        <v>17055</v>
      </c>
      <c r="CE7" s="85">
        <f>'Отдыхай катай| COMIS'!CE7</f>
        <v>17055</v>
      </c>
      <c r="CF7" s="85">
        <f>'Отдыхай катай| COMIS'!CF7</f>
        <v>13815</v>
      </c>
      <c r="CG7" s="85">
        <f>'Отдыхай катай| COMIS'!CG7</f>
        <v>10935</v>
      </c>
      <c r="CH7" s="85">
        <f>'Отдыхай катай| COMIS'!CH7</f>
        <v>10935</v>
      </c>
      <c r="CI7" s="85">
        <f>'Отдыхай катай| COMIS'!CI7</f>
        <v>10935</v>
      </c>
      <c r="CJ7" s="85">
        <f>'Отдыхай катай| COMIS'!CJ7</f>
        <v>10935</v>
      </c>
      <c r="CK7" s="85">
        <f>'Отдыхай катай| COMIS'!CK7</f>
        <v>10935</v>
      </c>
      <c r="CL7" s="85">
        <f>'Отдыхай катай| COMIS'!CL7</f>
        <v>10935</v>
      </c>
      <c r="CM7" s="85">
        <f>'Отдыхай катай| COMIS'!CM7</f>
        <v>10935</v>
      </c>
      <c r="CN7" s="85">
        <f>'Отдыхай катай| COMIS'!CN7</f>
        <v>10935</v>
      </c>
      <c r="CO7" s="85">
        <f>'Отдыхай катай| COMIS'!CO7</f>
        <v>10935</v>
      </c>
      <c r="CP7" s="85">
        <f>'Отдыхай катай| COMIS'!CP7</f>
        <v>10305</v>
      </c>
      <c r="CQ7" s="85">
        <f>'Отдыхай катай| COMIS'!CQ7</f>
        <v>10305</v>
      </c>
      <c r="CR7" s="85">
        <f>'Отдыхай катай| COMIS'!CR7</f>
        <v>10305</v>
      </c>
      <c r="CS7" s="85">
        <f>'Отдыхай катай| COMIS'!CS7</f>
        <v>9675</v>
      </c>
      <c r="CT7" s="85">
        <f>'Отдыхай катай| COMIS'!CT7</f>
        <v>9675</v>
      </c>
      <c r="CU7" s="85">
        <f>'Отдыхай катай| COMIS'!CU7</f>
        <v>9675</v>
      </c>
      <c r="CV7" s="85">
        <f>'Отдыхай катай| COMIS'!CV7</f>
        <v>9675</v>
      </c>
      <c r="CW7" s="85">
        <f>'Отдыхай катай| COMIS'!CW7</f>
        <v>9675</v>
      </c>
      <c r="CX7" s="85">
        <f>'Отдыхай катай| COMIS'!CX7</f>
        <v>9675</v>
      </c>
      <c r="CY7" s="85">
        <f>'Отдыхай катай| COMIS'!CY7</f>
        <v>9675</v>
      </c>
      <c r="CZ7" s="85">
        <f>'Отдыхай катай| COMIS'!CZ7</f>
        <v>9045</v>
      </c>
      <c r="DA7" s="85">
        <f>'Отдыхай катай| COMIS'!DA7</f>
        <v>9045</v>
      </c>
      <c r="DB7" s="85">
        <f>'Отдыхай катай| COMIS'!DB7</f>
        <v>9045</v>
      </c>
      <c r="DC7" s="85">
        <f>'Отдыхай катай| COMIS'!DC7</f>
        <v>8415</v>
      </c>
      <c r="DD7" s="85">
        <f>'Отдыхай катай| COMIS'!DD7</f>
        <v>8415</v>
      </c>
      <c r="DE7" s="85">
        <f>'Отдыхай катай| COMIS'!DE7</f>
        <v>8415</v>
      </c>
      <c r="DF7" s="85">
        <f>'Отдыхай катай| COMIS'!DF7</f>
        <v>8415</v>
      </c>
      <c r="DG7" s="85">
        <f>'Отдыхай катай| COMIS'!DG7</f>
        <v>8415</v>
      </c>
      <c r="DH7" s="85">
        <f>'Отдыхай катай| COMIS'!DH7</f>
        <v>7965</v>
      </c>
      <c r="DI7" s="85">
        <f>'Отдыхай катай| COMIS'!DI7</f>
        <v>7965</v>
      </c>
      <c r="DJ7" s="85">
        <f>'Отдыхай катай| COMIS'!DJ7</f>
        <v>7965</v>
      </c>
      <c r="DK7" s="85">
        <f>'Отдыхай катай| COMIS'!DK7</f>
        <v>7965</v>
      </c>
      <c r="DL7" s="85">
        <f>'Отдыхай катай| COMIS'!DL7</f>
        <v>7965</v>
      </c>
      <c r="DM7" s="85">
        <f>'Отдыхай катай| COMIS'!DM7</f>
        <v>7965</v>
      </c>
      <c r="DN7" s="85">
        <f>'Отдыхай катай| COMIS'!DN7</f>
        <v>6165</v>
      </c>
    </row>
    <row r="8" spans="1:118">
      <c r="A8" s="64">
        <v>2</v>
      </c>
      <c r="B8" s="85">
        <f>'Отдыхай катай| COMIS'!B8</f>
        <v>7650</v>
      </c>
      <c r="C8" s="85">
        <f>'Отдыхай катай| COMIS'!C8</f>
        <v>7650</v>
      </c>
      <c r="D8" s="85">
        <f>'Отдыхай катай| COMIS'!D8</f>
        <v>7920</v>
      </c>
      <c r="E8" s="85">
        <f>'Отдыхай катай| COMIS'!E8</f>
        <v>7920</v>
      </c>
      <c r="F8" s="85">
        <f>'Отдыхай катай| COMIS'!F8</f>
        <v>9810</v>
      </c>
      <c r="G8" s="85">
        <f>'Отдыхай катай| COMIS'!G8</f>
        <v>9810</v>
      </c>
      <c r="H8" s="85">
        <f>'Отдыхай катай| COMIS'!H8</f>
        <v>9810</v>
      </c>
      <c r="I8" s="85">
        <f>'Отдыхай катай| COMIS'!I8</f>
        <v>10980</v>
      </c>
      <c r="J8" s="85">
        <f>'Отдыхай катай| COMIS'!J8</f>
        <v>10980</v>
      </c>
      <c r="K8" s="85">
        <f>'Отдыхай катай| COMIS'!K8</f>
        <v>12240</v>
      </c>
      <c r="L8" s="85">
        <f>'Отдыхай катай| COMIS'!L8</f>
        <v>14580</v>
      </c>
      <c r="M8" s="85">
        <f>'Отдыхай катай| COMIS'!M8</f>
        <v>12600</v>
      </c>
      <c r="N8" s="85">
        <f>'Отдыхай катай| COMIS'!N8</f>
        <v>20610</v>
      </c>
      <c r="O8" s="237">
        <f>'Отдыхай катай| COMIS'!O8</f>
        <v>24930</v>
      </c>
      <c r="P8" s="237">
        <f>'Отдыхай катай| COMIS'!P8</f>
        <v>31950</v>
      </c>
      <c r="Q8" s="237">
        <f>'Отдыхай катай| COMIS'!Q8</f>
        <v>31950</v>
      </c>
      <c r="R8" s="237">
        <f>'Отдыхай катай| COMIS'!R8</f>
        <v>30780</v>
      </c>
      <c r="S8" s="237">
        <f>'Отдыхай катай| COMIS'!S8</f>
        <v>30780</v>
      </c>
      <c r="T8" s="237">
        <f>'Отдыхай катай| COMIS'!T8</f>
        <v>34200</v>
      </c>
      <c r="U8" s="237">
        <f>'Отдыхай катай| COMIS'!U8</f>
        <v>34200</v>
      </c>
      <c r="V8" s="237">
        <f>'Отдыхай катай| COMIS'!V8</f>
        <v>32850</v>
      </c>
      <c r="W8" s="237">
        <f>'Отдыхай катай| COMIS'!W8</f>
        <v>32850</v>
      </c>
      <c r="X8" s="237">
        <f>'Отдыхай катай| COMIS'!X8</f>
        <v>29610</v>
      </c>
      <c r="Y8" s="85">
        <f>'Отдыхай катай| COMIS'!Y8</f>
        <v>22770</v>
      </c>
      <c r="Z8" s="85">
        <f>'Отдыхай катай| COMIS'!Z8</f>
        <v>17370</v>
      </c>
      <c r="AA8" s="85">
        <f>'Отдыхай катай| COMIS'!AA8</f>
        <v>16740</v>
      </c>
      <c r="AB8" s="85">
        <f>'Отдыхай катай| COMIS'!AB8</f>
        <v>16740</v>
      </c>
      <c r="AC8" s="85">
        <f>'Отдыхай катай| COMIS'!AC8</f>
        <v>16740</v>
      </c>
      <c r="AD8" s="85">
        <f>'Отдыхай катай| COMIS'!AD8</f>
        <v>16110</v>
      </c>
      <c r="AE8" s="85">
        <f>'Отдыхай катай| COMIS'!AE8</f>
        <v>16110</v>
      </c>
      <c r="AF8" s="85">
        <f>'Отдыхай катай| COMIS'!AF8</f>
        <v>13770</v>
      </c>
      <c r="AG8" s="85">
        <f>'Отдыхай катай| COMIS'!AG8</f>
        <v>13770</v>
      </c>
      <c r="AH8" s="85">
        <f>'Отдыхай катай| COMIS'!AH8</f>
        <v>13770</v>
      </c>
      <c r="AI8" s="85">
        <f>'Отдыхай катай| COMIS'!AI8</f>
        <v>13770</v>
      </c>
      <c r="AJ8" s="85">
        <f>'Отдыхай катай| COMIS'!AJ8</f>
        <v>16290</v>
      </c>
      <c r="AK8" s="85">
        <f>'Отдыхай катай| COMIS'!AK8</f>
        <v>16290</v>
      </c>
      <c r="AL8" s="85">
        <f>'Отдыхай катай| COMIS'!AL8</f>
        <v>18720</v>
      </c>
      <c r="AM8" s="85">
        <f>'Отдыхай катай| COMIS'!AM8</f>
        <v>18720</v>
      </c>
      <c r="AN8" s="85">
        <f>'Отдыхай катай| COMIS'!AN8</f>
        <v>21420</v>
      </c>
      <c r="AO8" s="85">
        <f>'Отдыхай катай| COMIS'!AO8</f>
        <v>21420</v>
      </c>
      <c r="AP8" s="85">
        <f>'Отдыхай катай| COMIS'!AP8</f>
        <v>18720</v>
      </c>
      <c r="AQ8" s="85">
        <f>'Отдыхай катай| COMIS'!AQ8</f>
        <v>18720</v>
      </c>
      <c r="AR8" s="85">
        <f>'Отдыхай катай| COMIS'!AR8</f>
        <v>20070</v>
      </c>
      <c r="AS8" s="85">
        <f>'Отдыхай катай| COMIS'!AS8</f>
        <v>20070</v>
      </c>
      <c r="AT8" s="85">
        <f>'Отдыхай катай| COMIS'!AT8</f>
        <v>20070</v>
      </c>
      <c r="AU8" s="85">
        <f>'Отдыхай катай| COMIS'!AU8</f>
        <v>20070</v>
      </c>
      <c r="AV8" s="85">
        <f>'Отдыхай катай| COMIS'!AV8</f>
        <v>20070</v>
      </c>
      <c r="AW8" s="85">
        <f>'Отдыхай катай| COMIS'!AW8</f>
        <v>20070</v>
      </c>
      <c r="AX8" s="85">
        <f>'Отдыхай катай| COMIS'!AX8</f>
        <v>21420</v>
      </c>
      <c r="AY8" s="85">
        <f>'Отдыхай катай| COMIS'!AY8</f>
        <v>21420</v>
      </c>
      <c r="AZ8" s="85">
        <f>'Отдыхай катай| COMIS'!AZ8</f>
        <v>21420</v>
      </c>
      <c r="BA8" s="85">
        <f>'Отдыхай катай| COMIS'!BA8</f>
        <v>18720</v>
      </c>
      <c r="BB8" s="85">
        <f>'Отдыхай катай| COMIS'!BB8</f>
        <v>18720</v>
      </c>
      <c r="BC8" s="85">
        <f>'Отдыхай катай| COMIS'!BC8</f>
        <v>18720</v>
      </c>
      <c r="BD8" s="85">
        <f>'Отдыхай катай| COMIS'!BD8</f>
        <v>18720</v>
      </c>
      <c r="BE8" s="85">
        <f>'Отдыхай катай| COMIS'!BE8</f>
        <v>18720</v>
      </c>
      <c r="BF8" s="85">
        <f>'Отдыхай катай| COMIS'!BF8</f>
        <v>20070</v>
      </c>
      <c r="BG8" s="85">
        <f>'Отдыхай катай| COMIS'!BG8</f>
        <v>20070</v>
      </c>
      <c r="BH8" s="85">
        <f>'Отдыхай катай| COMIS'!BH8</f>
        <v>20070</v>
      </c>
      <c r="BI8" s="85">
        <f>'Отдыхай катай| COMIS'!BI8</f>
        <v>22770</v>
      </c>
      <c r="BJ8" s="85">
        <f>'Отдыхай катай| COMIS'!BJ8</f>
        <v>22770</v>
      </c>
      <c r="BK8" s="85">
        <f>'Отдыхай катай| COMIS'!BK8</f>
        <v>22770</v>
      </c>
      <c r="BL8" s="85">
        <f>'Отдыхай катай| COMIS'!BL8</f>
        <v>22770</v>
      </c>
      <c r="BM8" s="85">
        <f>'Отдыхай катай| COMIS'!BM8</f>
        <v>22770</v>
      </c>
      <c r="BN8" s="85">
        <f>'Отдыхай катай| COMIS'!BN8</f>
        <v>22770</v>
      </c>
      <c r="BO8" s="85">
        <f>'Отдыхай катай| COMIS'!BO8</f>
        <v>24930</v>
      </c>
      <c r="BP8" s="85">
        <f>'Отдыхай катай| COMIS'!BP8</f>
        <v>24930</v>
      </c>
      <c r="BQ8" s="85">
        <f>'Отдыхай катай| COMIS'!BQ8</f>
        <v>28440</v>
      </c>
      <c r="BR8" s="85">
        <f>'Отдыхай катай| COMIS'!BR8</f>
        <v>30690</v>
      </c>
      <c r="BS8" s="85">
        <f>'Отдыхай катай| COMIS'!BS8</f>
        <v>30690</v>
      </c>
      <c r="BT8" s="85">
        <f>'Отдыхай катай| COMIS'!BT8</f>
        <v>30690</v>
      </c>
      <c r="BU8" s="85">
        <f>'Отдыхай катай| COMIS'!BU8</f>
        <v>30690</v>
      </c>
      <c r="BV8" s="85">
        <f>'Отдыхай катай| COMIS'!BV8</f>
        <v>30690</v>
      </c>
      <c r="BW8" s="85">
        <f>'Отдыхай катай| COMIS'!BW8</f>
        <v>22770</v>
      </c>
      <c r="BX8" s="85">
        <f>'Отдыхай катай| COMIS'!BX8</f>
        <v>18720</v>
      </c>
      <c r="BY8" s="85">
        <f>'Отдыхай катай| COMIS'!BY8</f>
        <v>18720</v>
      </c>
      <c r="BZ8" s="85">
        <f>'Отдыхай катай| COMIS'!BZ8</f>
        <v>17370</v>
      </c>
      <c r="CA8" s="85">
        <f>'Отдыхай катай| COMIS'!CA8</f>
        <v>17370</v>
      </c>
      <c r="CB8" s="85">
        <f>'Отдыхай катай| COMIS'!CB8</f>
        <v>17370</v>
      </c>
      <c r="CC8" s="85">
        <f>'Отдыхай катай| COMIS'!CC8</f>
        <v>18720</v>
      </c>
      <c r="CD8" s="85">
        <f>'Отдыхай катай| COMIS'!CD8</f>
        <v>18720</v>
      </c>
      <c r="CE8" s="85">
        <f>'Отдыхай катай| COMIS'!CE8</f>
        <v>18720</v>
      </c>
      <c r="CF8" s="85">
        <f>'Отдыхай катай| COMIS'!CF8</f>
        <v>15480</v>
      </c>
      <c r="CG8" s="85">
        <f>'Отдыхай катай| COMIS'!CG8</f>
        <v>12600</v>
      </c>
      <c r="CH8" s="85">
        <f>'Отдыхай катай| COMIS'!CH8</f>
        <v>12600</v>
      </c>
      <c r="CI8" s="85">
        <f>'Отдыхай катай| COMIS'!CI8</f>
        <v>12600</v>
      </c>
      <c r="CJ8" s="85">
        <f>'Отдыхай катай| COMIS'!CJ8</f>
        <v>12600</v>
      </c>
      <c r="CK8" s="85">
        <f>'Отдыхай катай| COMIS'!CK8</f>
        <v>12600</v>
      </c>
      <c r="CL8" s="85">
        <f>'Отдыхай катай| COMIS'!CL8</f>
        <v>12600</v>
      </c>
      <c r="CM8" s="85">
        <f>'Отдыхай катай| COMIS'!CM8</f>
        <v>12600</v>
      </c>
      <c r="CN8" s="85">
        <f>'Отдыхай катай| COMIS'!CN8</f>
        <v>12600</v>
      </c>
      <c r="CO8" s="85">
        <f>'Отдыхай катай| COMIS'!CO8</f>
        <v>12600</v>
      </c>
      <c r="CP8" s="85">
        <f>'Отдыхай катай| COMIS'!CP8</f>
        <v>11970</v>
      </c>
      <c r="CQ8" s="85">
        <f>'Отдыхай катай| COMIS'!CQ8</f>
        <v>11970</v>
      </c>
      <c r="CR8" s="85">
        <f>'Отдыхай катай| COMIS'!CR8</f>
        <v>11970</v>
      </c>
      <c r="CS8" s="85">
        <f>'Отдыхай катай| COMIS'!CS8</f>
        <v>11340</v>
      </c>
      <c r="CT8" s="85">
        <f>'Отдыхай катай| COMIS'!CT8</f>
        <v>11340</v>
      </c>
      <c r="CU8" s="85">
        <f>'Отдыхай катай| COMIS'!CU8</f>
        <v>11340</v>
      </c>
      <c r="CV8" s="85">
        <f>'Отдыхай катай| COMIS'!CV8</f>
        <v>11340</v>
      </c>
      <c r="CW8" s="85">
        <f>'Отдыхай катай| COMIS'!CW8</f>
        <v>11340</v>
      </c>
      <c r="CX8" s="85">
        <f>'Отдыхай катай| COMIS'!CX8</f>
        <v>11340</v>
      </c>
      <c r="CY8" s="85">
        <f>'Отдыхай катай| COMIS'!CY8</f>
        <v>11340</v>
      </c>
      <c r="CZ8" s="85">
        <f>'Отдыхай катай| COMIS'!CZ8</f>
        <v>10710</v>
      </c>
      <c r="DA8" s="85">
        <f>'Отдыхай катай| COMIS'!DA8</f>
        <v>10710</v>
      </c>
      <c r="DB8" s="85">
        <f>'Отдыхай катай| COMIS'!DB8</f>
        <v>10710</v>
      </c>
      <c r="DC8" s="85">
        <f>'Отдыхай катай| COMIS'!DC8</f>
        <v>9900</v>
      </c>
      <c r="DD8" s="85">
        <f>'Отдыхай катай| COMIS'!DD8</f>
        <v>9900</v>
      </c>
      <c r="DE8" s="85">
        <f>'Отдыхай катай| COMIS'!DE8</f>
        <v>9900</v>
      </c>
      <c r="DF8" s="85">
        <f>'Отдыхай катай| COMIS'!DF8</f>
        <v>9900</v>
      </c>
      <c r="DG8" s="85">
        <f>'Отдыхай катай| COMIS'!DG8</f>
        <v>9900</v>
      </c>
      <c r="DH8" s="85">
        <f>'Отдыхай катай| COMIS'!DH8</f>
        <v>9450</v>
      </c>
      <c r="DI8" s="85">
        <f>'Отдыхай катай| COMIS'!DI8</f>
        <v>9450</v>
      </c>
      <c r="DJ8" s="85">
        <f>'Отдыхай катай| COMIS'!DJ8</f>
        <v>9450</v>
      </c>
      <c r="DK8" s="85">
        <f>'Отдыхай катай| COMIS'!DK8</f>
        <v>9450</v>
      </c>
      <c r="DL8" s="85">
        <f>'Отдыхай катай| COMIS'!DL8</f>
        <v>9450</v>
      </c>
      <c r="DM8" s="85">
        <f>'Отдыхай катай| COMIS'!DM8</f>
        <v>9450</v>
      </c>
      <c r="DN8" s="85">
        <f>'Отдыхай катай| COMIS'!DN8</f>
        <v>7650</v>
      </c>
    </row>
    <row r="9" spans="1:118" ht="18.75" customHeight="1">
      <c r="A9" s="64" t="s">
        <v>5</v>
      </c>
      <c r="B9" s="85"/>
      <c r="C9" s="85"/>
      <c r="D9" s="85"/>
      <c r="E9" s="85"/>
      <c r="F9" s="85"/>
      <c r="G9" s="85"/>
      <c r="H9" s="85"/>
      <c r="I9" s="85"/>
      <c r="J9" s="85"/>
      <c r="K9" s="85"/>
      <c r="L9" s="85"/>
      <c r="M9" s="85"/>
      <c r="N9" s="85"/>
      <c r="O9" s="237"/>
      <c r="P9" s="237"/>
      <c r="Q9" s="237"/>
      <c r="R9" s="237"/>
      <c r="S9" s="237"/>
      <c r="T9" s="237"/>
      <c r="U9" s="237"/>
      <c r="V9" s="237"/>
      <c r="W9" s="237"/>
      <c r="X9" s="237"/>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row>
    <row r="10" spans="1:118">
      <c r="A10" s="64">
        <v>1</v>
      </c>
      <c r="B10" s="85">
        <f>'Отдыхай катай| COMIS'!B10</f>
        <v>7200</v>
      </c>
      <c r="C10" s="85">
        <f>'Отдыхай катай| COMIS'!C10</f>
        <v>7200</v>
      </c>
      <c r="D10" s="85">
        <f>'Отдыхай катай| COMIS'!D10</f>
        <v>7470</v>
      </c>
      <c r="E10" s="85">
        <f>'Отдыхай катай| COMIS'!E10</f>
        <v>7470</v>
      </c>
      <c r="F10" s="85">
        <f>'Отдыхай катай| COMIS'!F10</f>
        <v>9360</v>
      </c>
      <c r="G10" s="85">
        <f>'Отдыхай катай| COMIS'!G10</f>
        <v>9360</v>
      </c>
      <c r="H10" s="85">
        <f>'Отдыхай катай| COMIS'!H10</f>
        <v>9360</v>
      </c>
      <c r="I10" s="85">
        <f>'Отдыхай катай| COMIS'!I10</f>
        <v>10530</v>
      </c>
      <c r="J10" s="85">
        <f>'Отдыхай катай| COMIS'!J10</f>
        <v>10530</v>
      </c>
      <c r="K10" s="85">
        <f>'Отдыхай катай| COMIS'!K10</f>
        <v>11790</v>
      </c>
      <c r="L10" s="85">
        <f>'Отдыхай катай| COMIS'!L10</f>
        <v>14130</v>
      </c>
      <c r="M10" s="85">
        <f>'Отдыхай катай| COMIS'!M10</f>
        <v>12150</v>
      </c>
      <c r="N10" s="85">
        <f>'Отдыхай катай| COMIS'!N10</f>
        <v>21060</v>
      </c>
      <c r="O10" s="237">
        <f>'Отдыхай катай| COMIS'!O10</f>
        <v>25380</v>
      </c>
      <c r="P10" s="237">
        <f>'Отдыхай катай| COMIS'!P10</f>
        <v>32400</v>
      </c>
      <c r="Q10" s="237">
        <f>'Отдыхай катай| COMIS'!Q10</f>
        <v>32400</v>
      </c>
      <c r="R10" s="237">
        <f>'Отдыхай катай| COMIS'!R10</f>
        <v>31230</v>
      </c>
      <c r="S10" s="237">
        <f>'Отдыхай катай| COMIS'!S10</f>
        <v>31230</v>
      </c>
      <c r="T10" s="237">
        <f>'Отдыхай катай| COMIS'!T10</f>
        <v>34650</v>
      </c>
      <c r="U10" s="237">
        <f>'Отдыхай катай| COMIS'!U10</f>
        <v>34650</v>
      </c>
      <c r="V10" s="237">
        <f>'Отдыхай катай| COMIS'!V10</f>
        <v>33300</v>
      </c>
      <c r="W10" s="237">
        <f>'Отдыхай катай| COMIS'!W10</f>
        <v>33300</v>
      </c>
      <c r="X10" s="237">
        <f>'Отдыхай катай| COMIS'!X10</f>
        <v>30060</v>
      </c>
      <c r="Y10" s="85">
        <f>'Отдыхай катай| COMIS'!Y10</f>
        <v>23355</v>
      </c>
      <c r="Z10" s="85">
        <f>'Отдыхай катай| COMIS'!Z10</f>
        <v>17955</v>
      </c>
      <c r="AA10" s="85">
        <f>'Отдыхай катай| COMIS'!AA10</f>
        <v>17325</v>
      </c>
      <c r="AB10" s="85">
        <f>'Отдыхай катай| COMIS'!AB10</f>
        <v>17325</v>
      </c>
      <c r="AC10" s="85">
        <f>'Отдыхай катай| COMIS'!AC10</f>
        <v>17325</v>
      </c>
      <c r="AD10" s="85">
        <f>'Отдыхай катай| COMIS'!AD10</f>
        <v>16695</v>
      </c>
      <c r="AE10" s="85">
        <f>'Отдыхай катай| COMIS'!AE10</f>
        <v>16695</v>
      </c>
      <c r="AF10" s="85">
        <f>'Отдыхай катай| COMIS'!AF10</f>
        <v>14355</v>
      </c>
      <c r="AG10" s="85">
        <f>'Отдыхай катай| COMIS'!AG10</f>
        <v>14355</v>
      </c>
      <c r="AH10" s="85">
        <f>'Отдыхай катай| COMIS'!AH10</f>
        <v>14355</v>
      </c>
      <c r="AI10" s="85">
        <f>'Отдыхай катай| COMIS'!AI10</f>
        <v>14355</v>
      </c>
      <c r="AJ10" s="85">
        <f>'Отдыхай катай| COMIS'!AJ10</f>
        <v>16875</v>
      </c>
      <c r="AK10" s="85">
        <f>'Отдыхай катай| COMIS'!AK10</f>
        <v>16875</v>
      </c>
      <c r="AL10" s="85">
        <f>'Отдыхай катай| COMIS'!AL10</f>
        <v>19305</v>
      </c>
      <c r="AM10" s="85">
        <f>'Отдыхай катай| COMIS'!AM10</f>
        <v>19305</v>
      </c>
      <c r="AN10" s="85">
        <f>'Отдыхай катай| COMIS'!AN10</f>
        <v>22005</v>
      </c>
      <c r="AO10" s="85">
        <f>'Отдыхай катай| COMIS'!AO10</f>
        <v>22005</v>
      </c>
      <c r="AP10" s="85">
        <f>'Отдыхай катай| COMIS'!AP10</f>
        <v>19305</v>
      </c>
      <c r="AQ10" s="85">
        <f>'Отдыхай катай| COMIS'!AQ10</f>
        <v>19305</v>
      </c>
      <c r="AR10" s="85">
        <f>'Отдыхай катай| COMIS'!AR10</f>
        <v>20655</v>
      </c>
      <c r="AS10" s="85">
        <f>'Отдыхай катай| COMIS'!AS10</f>
        <v>20655</v>
      </c>
      <c r="AT10" s="85">
        <f>'Отдыхай катай| COMIS'!AT10</f>
        <v>20655</v>
      </c>
      <c r="AU10" s="85">
        <f>'Отдыхай катай| COMIS'!AU10</f>
        <v>20655</v>
      </c>
      <c r="AV10" s="85">
        <f>'Отдыхай катай| COMIS'!AV10</f>
        <v>20655</v>
      </c>
      <c r="AW10" s="85">
        <f>'Отдыхай катай| COMIS'!AW10</f>
        <v>20655</v>
      </c>
      <c r="AX10" s="85">
        <f>'Отдыхай катай| COMIS'!AX10</f>
        <v>22005</v>
      </c>
      <c r="AY10" s="85">
        <f>'Отдыхай катай| COMIS'!AY10</f>
        <v>22005</v>
      </c>
      <c r="AZ10" s="85">
        <f>'Отдыхай катай| COMIS'!AZ10</f>
        <v>22005</v>
      </c>
      <c r="BA10" s="85">
        <f>'Отдыхай катай| COMIS'!BA10</f>
        <v>19305</v>
      </c>
      <c r="BB10" s="85">
        <f>'Отдыхай катай| COMIS'!BB10</f>
        <v>19305</v>
      </c>
      <c r="BC10" s="85">
        <f>'Отдыхай катай| COMIS'!BC10</f>
        <v>19305</v>
      </c>
      <c r="BD10" s="85">
        <f>'Отдыхай катай| COMIS'!BD10</f>
        <v>19305</v>
      </c>
      <c r="BE10" s="85">
        <f>'Отдыхай катай| COMIS'!BE10</f>
        <v>19305</v>
      </c>
      <c r="BF10" s="85">
        <f>'Отдыхай катай| COMIS'!BF10</f>
        <v>20655</v>
      </c>
      <c r="BG10" s="85">
        <f>'Отдыхай катай| COMIS'!BG10</f>
        <v>20655</v>
      </c>
      <c r="BH10" s="85">
        <f>'Отдыхай катай| COMIS'!BH10</f>
        <v>20655</v>
      </c>
      <c r="BI10" s="85">
        <f>'Отдыхай катай| COMIS'!BI10</f>
        <v>23355</v>
      </c>
      <c r="BJ10" s="85">
        <f>'Отдыхай катай| COMIS'!BJ10</f>
        <v>23355</v>
      </c>
      <c r="BK10" s="85">
        <f>'Отдыхай катай| COMIS'!BK10</f>
        <v>23355</v>
      </c>
      <c r="BL10" s="85">
        <f>'Отдыхай катай| COMIS'!BL10</f>
        <v>23355</v>
      </c>
      <c r="BM10" s="85">
        <f>'Отдыхай катай| COMIS'!BM10</f>
        <v>23355</v>
      </c>
      <c r="BN10" s="85">
        <f>'Отдыхай катай| COMIS'!BN10</f>
        <v>23355</v>
      </c>
      <c r="BO10" s="85">
        <f>'Отдыхай катай| COMIS'!BO10</f>
        <v>25515</v>
      </c>
      <c r="BP10" s="85">
        <f>'Отдыхай катай| COMIS'!BP10</f>
        <v>25515</v>
      </c>
      <c r="BQ10" s="85">
        <f>'Отдыхай катай| COMIS'!BQ10</f>
        <v>29025</v>
      </c>
      <c r="BR10" s="85">
        <f>'Отдыхай катай| COMIS'!BR10</f>
        <v>31275</v>
      </c>
      <c r="BS10" s="85">
        <f>'Отдыхай катай| COMIS'!BS10</f>
        <v>31275</v>
      </c>
      <c r="BT10" s="85">
        <f>'Отдыхай катай| COMIS'!BT10</f>
        <v>31275</v>
      </c>
      <c r="BU10" s="85">
        <f>'Отдыхай катай| COMIS'!BU10</f>
        <v>31275</v>
      </c>
      <c r="BV10" s="85">
        <f>'Отдыхай катай| COMIS'!BV10</f>
        <v>31275</v>
      </c>
      <c r="BW10" s="85">
        <f>'Отдыхай катай| COMIS'!BW10</f>
        <v>23355</v>
      </c>
      <c r="BX10" s="85">
        <f>'Отдыхай катай| COMIS'!BX10</f>
        <v>19305</v>
      </c>
      <c r="BY10" s="85">
        <f>'Отдыхай катай| COMIS'!BY10</f>
        <v>19305</v>
      </c>
      <c r="BZ10" s="85">
        <f>'Отдыхай катай| COMIS'!BZ10</f>
        <v>17955</v>
      </c>
      <c r="CA10" s="85">
        <f>'Отдыхай катай| COMIS'!CA10</f>
        <v>17955</v>
      </c>
      <c r="CB10" s="85">
        <f>'Отдыхай катай| COMIS'!CB10</f>
        <v>17955</v>
      </c>
      <c r="CC10" s="85">
        <f>'Отдыхай катай| COMIS'!CC10</f>
        <v>19305</v>
      </c>
      <c r="CD10" s="85">
        <f>'Отдыхай катай| COMIS'!CD10</f>
        <v>19305</v>
      </c>
      <c r="CE10" s="85">
        <f>'Отдыхай катай| COMIS'!CE10</f>
        <v>19305</v>
      </c>
      <c r="CF10" s="85">
        <f>'Отдыхай катай| COMIS'!CF10</f>
        <v>16065</v>
      </c>
      <c r="CG10" s="85">
        <f>'Отдыхай катай| COMIS'!CG10</f>
        <v>12285</v>
      </c>
      <c r="CH10" s="85">
        <f>'Отдыхай катай| COMIS'!CH10</f>
        <v>12285</v>
      </c>
      <c r="CI10" s="85">
        <f>'Отдыхай катай| COMIS'!CI10</f>
        <v>12285</v>
      </c>
      <c r="CJ10" s="85">
        <f>'Отдыхай катай| COMIS'!CJ10</f>
        <v>12285</v>
      </c>
      <c r="CK10" s="85">
        <f>'Отдыхай катай| COMIS'!CK10</f>
        <v>12285</v>
      </c>
      <c r="CL10" s="85">
        <f>'Отдыхай катай| COMIS'!CL10</f>
        <v>12285</v>
      </c>
      <c r="CM10" s="85">
        <f>'Отдыхай катай| COMIS'!CM10</f>
        <v>12285</v>
      </c>
      <c r="CN10" s="85">
        <f>'Отдыхай катай| COMIS'!CN10</f>
        <v>12285</v>
      </c>
      <c r="CO10" s="85">
        <f>'Отдыхай катай| COMIS'!CO10</f>
        <v>12285</v>
      </c>
      <c r="CP10" s="85">
        <f>'Отдыхай катай| COMIS'!CP10</f>
        <v>11655</v>
      </c>
      <c r="CQ10" s="85">
        <f>'Отдыхай катай| COMIS'!CQ10</f>
        <v>11655</v>
      </c>
      <c r="CR10" s="85">
        <f>'Отдыхай катай| COMIS'!CR10</f>
        <v>11655</v>
      </c>
      <c r="CS10" s="85">
        <f>'Отдыхай катай| COMIS'!CS10</f>
        <v>11025</v>
      </c>
      <c r="CT10" s="85">
        <f>'Отдыхай катай| COMIS'!CT10</f>
        <v>11025</v>
      </c>
      <c r="CU10" s="85">
        <f>'Отдыхай катай| COMIS'!CU10</f>
        <v>11025</v>
      </c>
      <c r="CV10" s="85">
        <f>'Отдыхай катай| COMIS'!CV10</f>
        <v>11025</v>
      </c>
      <c r="CW10" s="85">
        <f>'Отдыхай катай| COMIS'!CW10</f>
        <v>11025</v>
      </c>
      <c r="CX10" s="85">
        <f>'Отдыхай катай| COMIS'!CX10</f>
        <v>11025</v>
      </c>
      <c r="CY10" s="85">
        <f>'Отдыхай катай| COMIS'!CY10</f>
        <v>11025</v>
      </c>
      <c r="CZ10" s="85">
        <f>'Отдыхай катай| COMIS'!CZ10</f>
        <v>10395</v>
      </c>
      <c r="DA10" s="85">
        <f>'Отдыхай катай| COMIS'!DA10</f>
        <v>10395</v>
      </c>
      <c r="DB10" s="85">
        <f>'Отдыхай катай| COMIS'!DB10</f>
        <v>10395</v>
      </c>
      <c r="DC10" s="85">
        <f>'Отдыхай катай| COMIS'!DC10</f>
        <v>9765</v>
      </c>
      <c r="DD10" s="85">
        <f>'Отдыхай катай| COMIS'!DD10</f>
        <v>9765</v>
      </c>
      <c r="DE10" s="85">
        <f>'Отдыхай катай| COMIS'!DE10</f>
        <v>9765</v>
      </c>
      <c r="DF10" s="85">
        <f>'Отдыхай катай| COMIS'!DF10</f>
        <v>9765</v>
      </c>
      <c r="DG10" s="85">
        <f>'Отдыхай катай| COMIS'!DG10</f>
        <v>9765</v>
      </c>
      <c r="DH10" s="85">
        <f>'Отдыхай катай| COMIS'!DH10</f>
        <v>9315</v>
      </c>
      <c r="DI10" s="85">
        <f>'Отдыхай катай| COMIS'!DI10</f>
        <v>9315</v>
      </c>
      <c r="DJ10" s="85">
        <f>'Отдыхай катай| COMIS'!DJ10</f>
        <v>9315</v>
      </c>
      <c r="DK10" s="85">
        <f>'Отдыхай катай| COMIS'!DK10</f>
        <v>9315</v>
      </c>
      <c r="DL10" s="85">
        <f>'Отдыхай катай| COMIS'!DL10</f>
        <v>9315</v>
      </c>
      <c r="DM10" s="85">
        <f>'Отдыхай катай| COMIS'!DM10</f>
        <v>9315</v>
      </c>
      <c r="DN10" s="85">
        <f>'Отдыхай катай| COMIS'!DN10</f>
        <v>7515</v>
      </c>
    </row>
    <row r="11" spans="1:118">
      <c r="A11" s="64">
        <v>2</v>
      </c>
      <c r="B11" s="85">
        <f>'Отдыхай катай| COMIS'!B11</f>
        <v>8550</v>
      </c>
      <c r="C11" s="85">
        <f>'Отдыхай катай| COMIS'!C11</f>
        <v>8550</v>
      </c>
      <c r="D11" s="85">
        <f>'Отдыхай катай| COMIS'!D11</f>
        <v>8820</v>
      </c>
      <c r="E11" s="85">
        <f>'Отдыхай катай| COMIS'!E11</f>
        <v>8820</v>
      </c>
      <c r="F11" s="85">
        <f>'Отдыхай катай| COMIS'!F11</f>
        <v>10710</v>
      </c>
      <c r="G11" s="85">
        <f>'Отдыхай катай| COMIS'!G11</f>
        <v>10710</v>
      </c>
      <c r="H11" s="85">
        <f>'Отдыхай катай| COMIS'!H11</f>
        <v>10710</v>
      </c>
      <c r="I11" s="85">
        <f>'Отдыхай катай| COMIS'!I11</f>
        <v>11880</v>
      </c>
      <c r="J11" s="85">
        <f>'Отдыхай катай| COMIS'!J11</f>
        <v>11880</v>
      </c>
      <c r="K11" s="85">
        <f>'Отдыхай катай| COMIS'!K11</f>
        <v>13140</v>
      </c>
      <c r="L11" s="85">
        <f>'Отдыхай катай| COMIS'!L11</f>
        <v>15480</v>
      </c>
      <c r="M11" s="85">
        <f>'Отдыхай катай| COMIS'!M11</f>
        <v>13500</v>
      </c>
      <c r="N11" s="85">
        <f>'Отдыхай катай| COMIS'!N11</f>
        <v>22860</v>
      </c>
      <c r="O11" s="237">
        <f>'Отдыхай катай| COMIS'!O11</f>
        <v>27180</v>
      </c>
      <c r="P11" s="237">
        <f>'Отдыхай катай| COMIS'!P11</f>
        <v>34200</v>
      </c>
      <c r="Q11" s="237">
        <f>'Отдыхай катай| COMIS'!Q11</f>
        <v>34200</v>
      </c>
      <c r="R11" s="237">
        <f>'Отдыхай катай| COMIS'!R11</f>
        <v>33030</v>
      </c>
      <c r="S11" s="237">
        <f>'Отдыхай катай| COMIS'!S11</f>
        <v>33030</v>
      </c>
      <c r="T11" s="237">
        <f>'Отдыхай катай| COMIS'!T11</f>
        <v>36450</v>
      </c>
      <c r="U11" s="237">
        <f>'Отдыхай катай| COMIS'!U11</f>
        <v>36450</v>
      </c>
      <c r="V11" s="237">
        <f>'Отдыхай катай| COMIS'!V11</f>
        <v>35100</v>
      </c>
      <c r="W11" s="237">
        <f>'Отдыхай катай| COMIS'!W11</f>
        <v>35100</v>
      </c>
      <c r="X11" s="237">
        <f>'Отдыхай катай| COMIS'!X11</f>
        <v>31860</v>
      </c>
      <c r="Y11" s="85">
        <f>'Отдыхай катай| COMIS'!Y11</f>
        <v>25020</v>
      </c>
      <c r="Z11" s="85">
        <f>'Отдыхай катай| COMIS'!Z11</f>
        <v>19620</v>
      </c>
      <c r="AA11" s="85">
        <f>'Отдыхай катай| COMIS'!AA11</f>
        <v>18990</v>
      </c>
      <c r="AB11" s="85">
        <f>'Отдыхай катай| COMIS'!AB11</f>
        <v>18990</v>
      </c>
      <c r="AC11" s="85">
        <f>'Отдыхай катай| COMIS'!AC11</f>
        <v>18990</v>
      </c>
      <c r="AD11" s="85">
        <f>'Отдыхай катай| COMIS'!AD11</f>
        <v>18360</v>
      </c>
      <c r="AE11" s="85">
        <f>'Отдыхай катай| COMIS'!AE11</f>
        <v>18360</v>
      </c>
      <c r="AF11" s="85">
        <f>'Отдыхай катай| COMIS'!AF11</f>
        <v>16020</v>
      </c>
      <c r="AG11" s="85">
        <f>'Отдыхай катай| COMIS'!AG11</f>
        <v>16020</v>
      </c>
      <c r="AH11" s="85">
        <f>'Отдыхай катай| COMIS'!AH11</f>
        <v>16020</v>
      </c>
      <c r="AI11" s="85">
        <f>'Отдыхай катай| COMIS'!AI11</f>
        <v>16020</v>
      </c>
      <c r="AJ11" s="85">
        <f>'Отдыхай катай| COMIS'!AJ11</f>
        <v>18540</v>
      </c>
      <c r="AK11" s="85">
        <f>'Отдыхай катай| COMIS'!AK11</f>
        <v>18540</v>
      </c>
      <c r="AL11" s="85">
        <f>'Отдыхай катай| COMIS'!AL11</f>
        <v>20970</v>
      </c>
      <c r="AM11" s="85">
        <f>'Отдыхай катай| COMIS'!AM11</f>
        <v>20970</v>
      </c>
      <c r="AN11" s="85">
        <f>'Отдыхай катай| COMIS'!AN11</f>
        <v>23670</v>
      </c>
      <c r="AO11" s="85">
        <f>'Отдыхай катай| COMIS'!AO11</f>
        <v>23670</v>
      </c>
      <c r="AP11" s="85">
        <f>'Отдыхай катай| COMIS'!AP11</f>
        <v>20970</v>
      </c>
      <c r="AQ11" s="85">
        <f>'Отдыхай катай| COMIS'!AQ11</f>
        <v>20970</v>
      </c>
      <c r="AR11" s="85">
        <f>'Отдыхай катай| COMIS'!AR11</f>
        <v>22320</v>
      </c>
      <c r="AS11" s="85">
        <f>'Отдыхай катай| COMIS'!AS11</f>
        <v>22320</v>
      </c>
      <c r="AT11" s="85">
        <f>'Отдыхай катай| COMIS'!AT11</f>
        <v>22320</v>
      </c>
      <c r="AU11" s="85">
        <f>'Отдыхай катай| COMIS'!AU11</f>
        <v>22320</v>
      </c>
      <c r="AV11" s="85">
        <f>'Отдыхай катай| COMIS'!AV11</f>
        <v>22320</v>
      </c>
      <c r="AW11" s="85">
        <f>'Отдыхай катай| COMIS'!AW11</f>
        <v>22320</v>
      </c>
      <c r="AX11" s="85">
        <f>'Отдыхай катай| COMIS'!AX11</f>
        <v>23670</v>
      </c>
      <c r="AY11" s="85">
        <f>'Отдыхай катай| COMIS'!AY11</f>
        <v>23670</v>
      </c>
      <c r="AZ11" s="85">
        <f>'Отдыхай катай| COMIS'!AZ11</f>
        <v>23670</v>
      </c>
      <c r="BA11" s="85">
        <f>'Отдыхай катай| COMIS'!BA11</f>
        <v>20970</v>
      </c>
      <c r="BB11" s="85">
        <f>'Отдыхай катай| COMIS'!BB11</f>
        <v>20970</v>
      </c>
      <c r="BC11" s="85">
        <f>'Отдыхай катай| COMIS'!BC11</f>
        <v>20970</v>
      </c>
      <c r="BD11" s="85">
        <f>'Отдыхай катай| COMIS'!BD11</f>
        <v>20970</v>
      </c>
      <c r="BE11" s="85">
        <f>'Отдыхай катай| COMIS'!BE11</f>
        <v>20970</v>
      </c>
      <c r="BF11" s="85">
        <f>'Отдыхай катай| COMIS'!BF11</f>
        <v>22320</v>
      </c>
      <c r="BG11" s="85">
        <f>'Отдыхай катай| COMIS'!BG11</f>
        <v>22320</v>
      </c>
      <c r="BH11" s="85">
        <f>'Отдыхай катай| COMIS'!BH11</f>
        <v>22320</v>
      </c>
      <c r="BI11" s="85">
        <f>'Отдыхай катай| COMIS'!BI11</f>
        <v>25020</v>
      </c>
      <c r="BJ11" s="85">
        <f>'Отдыхай катай| COMIS'!BJ11</f>
        <v>25020</v>
      </c>
      <c r="BK11" s="85">
        <f>'Отдыхай катай| COMIS'!BK11</f>
        <v>25020</v>
      </c>
      <c r="BL11" s="85">
        <f>'Отдыхай катай| COMIS'!BL11</f>
        <v>25020</v>
      </c>
      <c r="BM11" s="85">
        <f>'Отдыхай катай| COMIS'!BM11</f>
        <v>25020</v>
      </c>
      <c r="BN11" s="85">
        <f>'Отдыхай катай| COMIS'!BN11</f>
        <v>25020</v>
      </c>
      <c r="BO11" s="85">
        <f>'Отдыхай катай| COMIS'!BO11</f>
        <v>27180</v>
      </c>
      <c r="BP11" s="85">
        <f>'Отдыхай катай| COMIS'!BP11</f>
        <v>27180</v>
      </c>
      <c r="BQ11" s="85">
        <f>'Отдыхай катай| COMIS'!BQ11</f>
        <v>30690</v>
      </c>
      <c r="BR11" s="85">
        <f>'Отдыхай катай| COMIS'!BR11</f>
        <v>32940</v>
      </c>
      <c r="BS11" s="85">
        <f>'Отдыхай катай| COMIS'!BS11</f>
        <v>32940</v>
      </c>
      <c r="BT11" s="85">
        <f>'Отдыхай катай| COMIS'!BT11</f>
        <v>32940</v>
      </c>
      <c r="BU11" s="85">
        <f>'Отдыхай катай| COMIS'!BU11</f>
        <v>32940</v>
      </c>
      <c r="BV11" s="85">
        <f>'Отдыхай катай| COMIS'!BV11</f>
        <v>32940</v>
      </c>
      <c r="BW11" s="85">
        <f>'Отдыхай катай| COMIS'!BW11</f>
        <v>25020</v>
      </c>
      <c r="BX11" s="85">
        <f>'Отдыхай катай| COMIS'!BX11</f>
        <v>20970</v>
      </c>
      <c r="BY11" s="85">
        <f>'Отдыхай катай| COMIS'!BY11</f>
        <v>20970</v>
      </c>
      <c r="BZ11" s="85">
        <f>'Отдыхай катай| COMIS'!BZ11</f>
        <v>19620</v>
      </c>
      <c r="CA11" s="85">
        <f>'Отдыхай катай| COMIS'!CA11</f>
        <v>19620</v>
      </c>
      <c r="CB11" s="85">
        <f>'Отдыхай катай| COMIS'!CB11</f>
        <v>19620</v>
      </c>
      <c r="CC11" s="85">
        <f>'Отдыхай катай| COMIS'!CC11</f>
        <v>20970</v>
      </c>
      <c r="CD11" s="85">
        <f>'Отдыхай катай| COMIS'!CD11</f>
        <v>20970</v>
      </c>
      <c r="CE11" s="85">
        <f>'Отдыхай катай| COMIS'!CE11</f>
        <v>20970</v>
      </c>
      <c r="CF11" s="85">
        <f>'Отдыхай катай| COMIS'!CF11</f>
        <v>17730</v>
      </c>
      <c r="CG11" s="85">
        <f>'Отдыхай катай| COMIS'!CG11</f>
        <v>13950</v>
      </c>
      <c r="CH11" s="85">
        <f>'Отдыхай катай| COMIS'!CH11</f>
        <v>13950</v>
      </c>
      <c r="CI11" s="85">
        <f>'Отдыхай катай| COMIS'!CI11</f>
        <v>13950</v>
      </c>
      <c r="CJ11" s="85">
        <f>'Отдыхай катай| COMIS'!CJ11</f>
        <v>13950</v>
      </c>
      <c r="CK11" s="85">
        <f>'Отдыхай катай| COMIS'!CK11</f>
        <v>13950</v>
      </c>
      <c r="CL11" s="85">
        <f>'Отдыхай катай| COMIS'!CL11</f>
        <v>13950</v>
      </c>
      <c r="CM11" s="85">
        <f>'Отдыхай катай| COMIS'!CM11</f>
        <v>13950</v>
      </c>
      <c r="CN11" s="85">
        <f>'Отдыхай катай| COMIS'!CN11</f>
        <v>13950</v>
      </c>
      <c r="CO11" s="85">
        <f>'Отдыхай катай| COMIS'!CO11</f>
        <v>13950</v>
      </c>
      <c r="CP11" s="85">
        <f>'Отдыхай катай| COMIS'!CP11</f>
        <v>13320</v>
      </c>
      <c r="CQ11" s="85">
        <f>'Отдыхай катай| COMIS'!CQ11</f>
        <v>13320</v>
      </c>
      <c r="CR11" s="85">
        <f>'Отдыхай катай| COMIS'!CR11</f>
        <v>13320</v>
      </c>
      <c r="CS11" s="85">
        <f>'Отдыхай катай| COMIS'!CS11</f>
        <v>12690</v>
      </c>
      <c r="CT11" s="85">
        <f>'Отдыхай катай| COMIS'!CT11</f>
        <v>12690</v>
      </c>
      <c r="CU11" s="85">
        <f>'Отдыхай катай| COMIS'!CU11</f>
        <v>12690</v>
      </c>
      <c r="CV11" s="85">
        <f>'Отдыхай катай| COMIS'!CV11</f>
        <v>12690</v>
      </c>
      <c r="CW11" s="85">
        <f>'Отдыхай катай| COMIS'!CW11</f>
        <v>12690</v>
      </c>
      <c r="CX11" s="85">
        <f>'Отдыхай катай| COMIS'!CX11</f>
        <v>12690</v>
      </c>
      <c r="CY11" s="85">
        <f>'Отдыхай катай| COMIS'!CY11</f>
        <v>12690</v>
      </c>
      <c r="CZ11" s="85">
        <f>'Отдыхай катай| COMIS'!CZ11</f>
        <v>12060</v>
      </c>
      <c r="DA11" s="85">
        <f>'Отдыхай катай| COMIS'!DA11</f>
        <v>12060</v>
      </c>
      <c r="DB11" s="85">
        <f>'Отдыхай катай| COMIS'!DB11</f>
        <v>12060</v>
      </c>
      <c r="DC11" s="85">
        <f>'Отдыхай катай| COMIS'!DC11</f>
        <v>11250</v>
      </c>
      <c r="DD11" s="85">
        <f>'Отдыхай катай| COMIS'!DD11</f>
        <v>11250</v>
      </c>
      <c r="DE11" s="85">
        <f>'Отдыхай катай| COMIS'!DE11</f>
        <v>11250</v>
      </c>
      <c r="DF11" s="85">
        <f>'Отдыхай катай| COMIS'!DF11</f>
        <v>11250</v>
      </c>
      <c r="DG11" s="85">
        <f>'Отдыхай катай| COMIS'!DG11</f>
        <v>11250</v>
      </c>
      <c r="DH11" s="85">
        <f>'Отдыхай катай| COMIS'!DH11</f>
        <v>10800</v>
      </c>
      <c r="DI11" s="85">
        <f>'Отдыхай катай| COMIS'!DI11</f>
        <v>10800</v>
      </c>
      <c r="DJ11" s="85">
        <f>'Отдыхай катай| COMIS'!DJ11</f>
        <v>10800</v>
      </c>
      <c r="DK11" s="85">
        <f>'Отдыхай катай| COMIS'!DK11</f>
        <v>10800</v>
      </c>
      <c r="DL11" s="85">
        <f>'Отдыхай катай| COMIS'!DL11</f>
        <v>10800</v>
      </c>
      <c r="DM11" s="85">
        <f>'Отдыхай катай| COMIS'!DM11</f>
        <v>10800</v>
      </c>
      <c r="DN11" s="85">
        <f>'Отдыхай катай| COMIS'!DN11</f>
        <v>9000</v>
      </c>
    </row>
    <row r="12" spans="1:118" ht="18.75" customHeight="1">
      <c r="A12" s="30" t="s">
        <v>6</v>
      </c>
      <c r="B12" s="85"/>
      <c r="C12" s="85"/>
      <c r="D12" s="85"/>
      <c r="E12" s="85"/>
      <c r="F12" s="85"/>
      <c r="G12" s="85"/>
      <c r="H12" s="85"/>
      <c r="I12" s="85"/>
      <c r="J12" s="85"/>
      <c r="K12" s="85"/>
      <c r="L12" s="85"/>
      <c r="M12" s="85"/>
      <c r="N12" s="85"/>
      <c r="O12" s="237"/>
      <c r="P12" s="237"/>
      <c r="Q12" s="237"/>
      <c r="R12" s="237"/>
      <c r="S12" s="237"/>
      <c r="T12" s="237"/>
      <c r="U12" s="237"/>
      <c r="V12" s="237"/>
      <c r="W12" s="237"/>
      <c r="X12" s="237"/>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row>
    <row r="13" spans="1:118">
      <c r="A13" s="64">
        <v>1</v>
      </c>
      <c r="B13" s="85">
        <f>'Отдыхай катай| COMIS'!B13</f>
        <v>6750</v>
      </c>
      <c r="C13" s="85">
        <f>'Отдыхай катай| COMIS'!C13</f>
        <v>6750</v>
      </c>
      <c r="D13" s="85">
        <f>'Отдыхай катай| COMIS'!D13</f>
        <v>7020</v>
      </c>
      <c r="E13" s="85">
        <f>'Отдыхай катай| COMIS'!E13</f>
        <v>7020</v>
      </c>
      <c r="F13" s="85">
        <f>'Отдыхай катай| COMIS'!F13</f>
        <v>8910</v>
      </c>
      <c r="G13" s="85">
        <f>'Отдыхай катай| COMIS'!G13</f>
        <v>8910</v>
      </c>
      <c r="H13" s="85">
        <f>'Отдыхай катай| COMIS'!H13</f>
        <v>8910</v>
      </c>
      <c r="I13" s="85">
        <f>'Отдыхай катай| COMIS'!I13</f>
        <v>10080</v>
      </c>
      <c r="J13" s="85">
        <f>'Отдыхай катай| COMIS'!J13</f>
        <v>10080</v>
      </c>
      <c r="K13" s="85">
        <f>'Отдыхай катай| COMIS'!K13</f>
        <v>11340</v>
      </c>
      <c r="L13" s="85">
        <f>'Отдыхай катай| COMIS'!L13</f>
        <v>13680</v>
      </c>
      <c r="M13" s="85">
        <f>'Отдыхай катай| COMIS'!M13</f>
        <v>11700</v>
      </c>
      <c r="N13" s="85">
        <f>'Отдыхай катай| COMIS'!N13</f>
        <v>20610</v>
      </c>
      <c r="O13" s="237">
        <f>'Отдыхай катай| COMIS'!O13</f>
        <v>24930</v>
      </c>
      <c r="P13" s="237">
        <f>'Отдыхай катай| COMIS'!P13</f>
        <v>31950</v>
      </c>
      <c r="Q13" s="237">
        <f>'Отдыхай катай| COMIS'!Q13</f>
        <v>31950</v>
      </c>
      <c r="R13" s="237">
        <f>'Отдыхай катай| COMIS'!R13</f>
        <v>30780</v>
      </c>
      <c r="S13" s="237">
        <f>'Отдыхай катай| COMIS'!S13</f>
        <v>30780</v>
      </c>
      <c r="T13" s="237">
        <f>'Отдыхай катай| COMIS'!T13</f>
        <v>34200</v>
      </c>
      <c r="U13" s="237">
        <f>'Отдыхай катай| COMIS'!U13</f>
        <v>34200</v>
      </c>
      <c r="V13" s="237">
        <f>'Отдыхай катай| COMIS'!V13</f>
        <v>32850</v>
      </c>
      <c r="W13" s="237">
        <f>'Отдыхай катай| COMIS'!W13</f>
        <v>32850</v>
      </c>
      <c r="X13" s="237">
        <f>'Отдыхай катай| COMIS'!X13</f>
        <v>29610</v>
      </c>
      <c r="Y13" s="85">
        <f>'Отдыхай катай| COMIS'!Y13</f>
        <v>22455</v>
      </c>
      <c r="Z13" s="85">
        <f>'Отдыхай катай| COMIS'!Z13</f>
        <v>17055</v>
      </c>
      <c r="AA13" s="85">
        <f>'Отдыхай катай| COMIS'!AA13</f>
        <v>16425</v>
      </c>
      <c r="AB13" s="85">
        <f>'Отдыхай катай| COMIS'!AB13</f>
        <v>16425</v>
      </c>
      <c r="AC13" s="85">
        <f>'Отдыхай катай| COMIS'!AC13</f>
        <v>16425</v>
      </c>
      <c r="AD13" s="85">
        <f>'Отдыхай катай| COMIS'!AD13</f>
        <v>15795</v>
      </c>
      <c r="AE13" s="85">
        <f>'Отдыхай катай| COMIS'!AE13</f>
        <v>15795</v>
      </c>
      <c r="AF13" s="85">
        <f>'Отдыхай катай| COMIS'!AF13</f>
        <v>13455</v>
      </c>
      <c r="AG13" s="85">
        <f>'Отдыхай катай| COMIS'!AG13</f>
        <v>13455</v>
      </c>
      <c r="AH13" s="85">
        <f>'Отдыхай катай| COMIS'!AH13</f>
        <v>13455</v>
      </c>
      <c r="AI13" s="85">
        <f>'Отдыхай катай| COMIS'!AI13</f>
        <v>13455</v>
      </c>
      <c r="AJ13" s="85">
        <f>'Отдыхай катай| COMIS'!AJ13</f>
        <v>15975</v>
      </c>
      <c r="AK13" s="85">
        <f>'Отдыхай катай| COMIS'!AK13</f>
        <v>15975</v>
      </c>
      <c r="AL13" s="85">
        <f>'Отдыхай катай| COMIS'!AL13</f>
        <v>18405</v>
      </c>
      <c r="AM13" s="85">
        <f>'Отдыхай катай| COMIS'!AM13</f>
        <v>18405</v>
      </c>
      <c r="AN13" s="85">
        <f>'Отдыхай катай| COMIS'!AN13</f>
        <v>21105</v>
      </c>
      <c r="AO13" s="85">
        <f>'Отдыхай катай| COMIS'!AO13</f>
        <v>21105</v>
      </c>
      <c r="AP13" s="85">
        <f>'Отдыхай катай| COMIS'!AP13</f>
        <v>18405</v>
      </c>
      <c r="AQ13" s="85">
        <f>'Отдыхай катай| COMIS'!AQ13</f>
        <v>18405</v>
      </c>
      <c r="AR13" s="85">
        <f>'Отдыхай катай| COMIS'!AR13</f>
        <v>19755</v>
      </c>
      <c r="AS13" s="85">
        <f>'Отдыхай катай| COMIS'!AS13</f>
        <v>19755</v>
      </c>
      <c r="AT13" s="85">
        <f>'Отдыхай катай| COMIS'!AT13</f>
        <v>19755</v>
      </c>
      <c r="AU13" s="85">
        <f>'Отдыхай катай| COMIS'!AU13</f>
        <v>19755</v>
      </c>
      <c r="AV13" s="85">
        <f>'Отдыхай катай| COMIS'!AV13</f>
        <v>19755</v>
      </c>
      <c r="AW13" s="85">
        <f>'Отдыхай катай| COMIS'!AW13</f>
        <v>19755</v>
      </c>
      <c r="AX13" s="85">
        <f>'Отдыхай катай| COMIS'!AX13</f>
        <v>21105</v>
      </c>
      <c r="AY13" s="85">
        <f>'Отдыхай катай| COMIS'!AY13</f>
        <v>21105</v>
      </c>
      <c r="AZ13" s="85">
        <f>'Отдыхай катай| COMIS'!AZ13</f>
        <v>21105</v>
      </c>
      <c r="BA13" s="85">
        <f>'Отдыхай катай| COMIS'!BA13</f>
        <v>18405</v>
      </c>
      <c r="BB13" s="85">
        <f>'Отдыхай катай| COMIS'!BB13</f>
        <v>18405</v>
      </c>
      <c r="BC13" s="85">
        <f>'Отдыхай катай| COMIS'!BC13</f>
        <v>18405</v>
      </c>
      <c r="BD13" s="85">
        <f>'Отдыхай катай| COMIS'!BD13</f>
        <v>18405</v>
      </c>
      <c r="BE13" s="85">
        <f>'Отдыхай катай| COMIS'!BE13</f>
        <v>18405</v>
      </c>
      <c r="BF13" s="85">
        <f>'Отдыхай катай| COMIS'!BF13</f>
        <v>19755</v>
      </c>
      <c r="BG13" s="85">
        <f>'Отдыхай катай| COMIS'!BG13</f>
        <v>19755</v>
      </c>
      <c r="BH13" s="85">
        <f>'Отдыхай катай| COMIS'!BH13</f>
        <v>19755</v>
      </c>
      <c r="BI13" s="85">
        <f>'Отдыхай катай| COMIS'!BI13</f>
        <v>22455</v>
      </c>
      <c r="BJ13" s="85">
        <f>'Отдыхай катай| COMIS'!BJ13</f>
        <v>22455</v>
      </c>
      <c r="BK13" s="85">
        <f>'Отдыхай катай| COMIS'!BK13</f>
        <v>22455</v>
      </c>
      <c r="BL13" s="85">
        <f>'Отдыхай катай| COMIS'!BL13</f>
        <v>22455</v>
      </c>
      <c r="BM13" s="85">
        <f>'Отдыхай катай| COMIS'!BM13</f>
        <v>22455</v>
      </c>
      <c r="BN13" s="85">
        <f>'Отдыхай катай| COMIS'!BN13</f>
        <v>22455</v>
      </c>
      <c r="BO13" s="85">
        <f>'Отдыхай катай| COMIS'!BO13</f>
        <v>24615</v>
      </c>
      <c r="BP13" s="85">
        <f>'Отдыхай катай| COMIS'!BP13</f>
        <v>24615</v>
      </c>
      <c r="BQ13" s="85">
        <f>'Отдыхай катай| COMIS'!BQ13</f>
        <v>28125</v>
      </c>
      <c r="BR13" s="85">
        <f>'Отдыхай катай| COMIS'!BR13</f>
        <v>30375</v>
      </c>
      <c r="BS13" s="85">
        <f>'Отдыхай катай| COMIS'!BS13</f>
        <v>30375</v>
      </c>
      <c r="BT13" s="85">
        <f>'Отдыхай катай| COMIS'!BT13</f>
        <v>30375</v>
      </c>
      <c r="BU13" s="85">
        <f>'Отдыхай катай| COMIS'!BU13</f>
        <v>30375</v>
      </c>
      <c r="BV13" s="85">
        <f>'Отдыхай катай| COMIS'!BV13</f>
        <v>30375</v>
      </c>
      <c r="BW13" s="85">
        <f>'Отдыхай катай| COMIS'!BW13</f>
        <v>22455</v>
      </c>
      <c r="BX13" s="85">
        <f>'Отдыхай катай| COMIS'!BX13</f>
        <v>18405</v>
      </c>
      <c r="BY13" s="85">
        <f>'Отдыхай катай| COMIS'!BY13</f>
        <v>18405</v>
      </c>
      <c r="BZ13" s="85">
        <f>'Отдыхай катай| COMIS'!BZ13</f>
        <v>17055</v>
      </c>
      <c r="CA13" s="85">
        <f>'Отдыхай катай| COMIS'!CA13</f>
        <v>17055</v>
      </c>
      <c r="CB13" s="85">
        <f>'Отдыхай катай| COMIS'!CB13</f>
        <v>17055</v>
      </c>
      <c r="CC13" s="85">
        <f>'Отдыхай катай| COMIS'!CC13</f>
        <v>18405</v>
      </c>
      <c r="CD13" s="85">
        <f>'Отдыхай катай| COMIS'!CD13</f>
        <v>18405</v>
      </c>
      <c r="CE13" s="85">
        <f>'Отдыхай катай| COMIS'!CE13</f>
        <v>18405</v>
      </c>
      <c r="CF13" s="85">
        <f>'Отдыхай катай| COMIS'!CF13</f>
        <v>15165</v>
      </c>
      <c r="CG13" s="85">
        <f>'Отдыхай катай| COMIS'!CG13</f>
        <v>11835</v>
      </c>
      <c r="CH13" s="85">
        <f>'Отдыхай катай| COMIS'!CH13</f>
        <v>11835</v>
      </c>
      <c r="CI13" s="85">
        <f>'Отдыхай катай| COMIS'!CI13</f>
        <v>11835</v>
      </c>
      <c r="CJ13" s="85">
        <f>'Отдыхай катай| COMIS'!CJ13</f>
        <v>11835</v>
      </c>
      <c r="CK13" s="85">
        <f>'Отдыхай катай| COMIS'!CK13</f>
        <v>11835</v>
      </c>
      <c r="CL13" s="85">
        <f>'Отдыхай катай| COMIS'!CL13</f>
        <v>11835</v>
      </c>
      <c r="CM13" s="85">
        <f>'Отдыхай катай| COMIS'!CM13</f>
        <v>11835</v>
      </c>
      <c r="CN13" s="85">
        <f>'Отдыхай катай| COMIS'!CN13</f>
        <v>11835</v>
      </c>
      <c r="CO13" s="85">
        <f>'Отдыхай катай| COMIS'!CO13</f>
        <v>11835</v>
      </c>
      <c r="CP13" s="85">
        <f>'Отдыхай катай| COMIS'!CP13</f>
        <v>11205</v>
      </c>
      <c r="CQ13" s="85">
        <f>'Отдыхай катай| COMIS'!CQ13</f>
        <v>11205</v>
      </c>
      <c r="CR13" s="85">
        <f>'Отдыхай катай| COMIS'!CR13</f>
        <v>11205</v>
      </c>
      <c r="CS13" s="85">
        <f>'Отдыхай катай| COMIS'!CS13</f>
        <v>10575</v>
      </c>
      <c r="CT13" s="85">
        <f>'Отдыхай катай| COMIS'!CT13</f>
        <v>10575</v>
      </c>
      <c r="CU13" s="85">
        <f>'Отдыхай катай| COMIS'!CU13</f>
        <v>10575</v>
      </c>
      <c r="CV13" s="85">
        <f>'Отдыхай катай| COMIS'!CV13</f>
        <v>10575</v>
      </c>
      <c r="CW13" s="85">
        <f>'Отдыхай катай| COMIS'!CW13</f>
        <v>10575</v>
      </c>
      <c r="CX13" s="85">
        <f>'Отдыхай катай| COMIS'!CX13</f>
        <v>10575</v>
      </c>
      <c r="CY13" s="85">
        <f>'Отдыхай катай| COMIS'!CY13</f>
        <v>10575</v>
      </c>
      <c r="CZ13" s="85">
        <f>'Отдыхай катай| COMIS'!CZ13</f>
        <v>9945</v>
      </c>
      <c r="DA13" s="85">
        <f>'Отдыхай катай| COMIS'!DA13</f>
        <v>9945</v>
      </c>
      <c r="DB13" s="85">
        <f>'Отдыхай катай| COMIS'!DB13</f>
        <v>9945</v>
      </c>
      <c r="DC13" s="85">
        <f>'Отдыхай катай| COMIS'!DC13</f>
        <v>9315</v>
      </c>
      <c r="DD13" s="85">
        <f>'Отдыхай катай| COMIS'!DD13</f>
        <v>9315</v>
      </c>
      <c r="DE13" s="85">
        <f>'Отдыхай катай| COMIS'!DE13</f>
        <v>9315</v>
      </c>
      <c r="DF13" s="85">
        <f>'Отдыхай катай| COMIS'!DF13</f>
        <v>9315</v>
      </c>
      <c r="DG13" s="85">
        <f>'Отдыхай катай| COMIS'!DG13</f>
        <v>9315</v>
      </c>
      <c r="DH13" s="85">
        <f>'Отдыхай катай| COMIS'!DH13</f>
        <v>8865</v>
      </c>
      <c r="DI13" s="85">
        <f>'Отдыхай катай| COMIS'!DI13</f>
        <v>8865</v>
      </c>
      <c r="DJ13" s="85">
        <f>'Отдыхай катай| COMIS'!DJ13</f>
        <v>8865</v>
      </c>
      <c r="DK13" s="85">
        <f>'Отдыхай катай| COMIS'!DK13</f>
        <v>8865</v>
      </c>
      <c r="DL13" s="85">
        <f>'Отдыхай катай| COMIS'!DL13</f>
        <v>8865</v>
      </c>
      <c r="DM13" s="85">
        <f>'Отдыхай катай| COMIS'!DM13</f>
        <v>8865</v>
      </c>
      <c r="DN13" s="85">
        <f>'Отдыхай катай| COMIS'!DN13</f>
        <v>7065</v>
      </c>
    </row>
    <row r="14" spans="1:118">
      <c r="A14" s="64">
        <v>2</v>
      </c>
      <c r="B14" s="85">
        <f>'Отдыхай катай| COMIS'!B14</f>
        <v>8100</v>
      </c>
      <c r="C14" s="85">
        <f>'Отдыхай катай| COMIS'!C14</f>
        <v>8100</v>
      </c>
      <c r="D14" s="85">
        <f>'Отдыхай катай| COMIS'!D14</f>
        <v>8370</v>
      </c>
      <c r="E14" s="85">
        <f>'Отдыхай катай| COMIS'!E14</f>
        <v>8370</v>
      </c>
      <c r="F14" s="85">
        <f>'Отдыхай катай| COMIS'!F14</f>
        <v>10260</v>
      </c>
      <c r="G14" s="85">
        <f>'Отдыхай катай| COMIS'!G14</f>
        <v>10260</v>
      </c>
      <c r="H14" s="85">
        <f>'Отдыхай катай| COMIS'!H14</f>
        <v>10260</v>
      </c>
      <c r="I14" s="85">
        <f>'Отдыхай катай| COMIS'!I14</f>
        <v>11430</v>
      </c>
      <c r="J14" s="85">
        <f>'Отдыхай катай| COMIS'!J14</f>
        <v>11430</v>
      </c>
      <c r="K14" s="85">
        <f>'Отдыхай катай| COMIS'!K14</f>
        <v>12690</v>
      </c>
      <c r="L14" s="85">
        <f>'Отдыхай катай| COMIS'!L14</f>
        <v>15030</v>
      </c>
      <c r="M14" s="85">
        <f>'Отдыхай катай| COMIS'!M14</f>
        <v>13050</v>
      </c>
      <c r="N14" s="85">
        <f>'Отдыхай катай| COMIS'!N14</f>
        <v>22410</v>
      </c>
      <c r="O14" s="237">
        <f>'Отдыхай катай| COMIS'!O14</f>
        <v>26730</v>
      </c>
      <c r="P14" s="237">
        <f>'Отдыхай катай| COMIS'!P14</f>
        <v>33750</v>
      </c>
      <c r="Q14" s="237">
        <f>'Отдыхай катай| COMIS'!Q14</f>
        <v>33750</v>
      </c>
      <c r="R14" s="237">
        <f>'Отдыхай катай| COMIS'!R14</f>
        <v>32580</v>
      </c>
      <c r="S14" s="237">
        <f>'Отдыхай катай| COMIS'!S14</f>
        <v>32580</v>
      </c>
      <c r="T14" s="237">
        <f>'Отдыхай катай| COMIS'!T14</f>
        <v>36000</v>
      </c>
      <c r="U14" s="237">
        <f>'Отдыхай катай| COMIS'!U14</f>
        <v>36000</v>
      </c>
      <c r="V14" s="237">
        <f>'Отдыхай катай| COMIS'!V14</f>
        <v>34650</v>
      </c>
      <c r="W14" s="237">
        <f>'Отдыхай катай| COMIS'!W14</f>
        <v>34650</v>
      </c>
      <c r="X14" s="237">
        <f>'Отдыхай катай| COMIS'!X14</f>
        <v>31410</v>
      </c>
      <c r="Y14" s="85">
        <f>'Отдыхай катай| COMIS'!Y14</f>
        <v>24120</v>
      </c>
      <c r="Z14" s="85">
        <f>'Отдыхай катай| COMIS'!Z14</f>
        <v>18720</v>
      </c>
      <c r="AA14" s="85">
        <f>'Отдыхай катай| COMIS'!AA14</f>
        <v>18090</v>
      </c>
      <c r="AB14" s="85">
        <f>'Отдыхай катай| COMIS'!AB14</f>
        <v>18090</v>
      </c>
      <c r="AC14" s="85">
        <f>'Отдыхай катай| COMIS'!AC14</f>
        <v>18090</v>
      </c>
      <c r="AD14" s="85">
        <f>'Отдыхай катай| COMIS'!AD14</f>
        <v>17460</v>
      </c>
      <c r="AE14" s="85">
        <f>'Отдыхай катай| COMIS'!AE14</f>
        <v>17460</v>
      </c>
      <c r="AF14" s="85">
        <f>'Отдыхай катай| COMIS'!AF14</f>
        <v>15120</v>
      </c>
      <c r="AG14" s="85">
        <f>'Отдыхай катай| COMIS'!AG14</f>
        <v>15120</v>
      </c>
      <c r="AH14" s="85">
        <f>'Отдыхай катай| COMIS'!AH14</f>
        <v>15120</v>
      </c>
      <c r="AI14" s="85">
        <f>'Отдыхай катай| COMIS'!AI14</f>
        <v>15120</v>
      </c>
      <c r="AJ14" s="85">
        <f>'Отдыхай катай| COMIS'!AJ14</f>
        <v>17640</v>
      </c>
      <c r="AK14" s="85">
        <f>'Отдыхай катай| COMIS'!AK14</f>
        <v>17640</v>
      </c>
      <c r="AL14" s="85">
        <f>'Отдыхай катай| COMIS'!AL14</f>
        <v>20070</v>
      </c>
      <c r="AM14" s="85">
        <f>'Отдыхай катай| COMIS'!AM14</f>
        <v>20070</v>
      </c>
      <c r="AN14" s="85">
        <f>'Отдыхай катай| COMIS'!AN14</f>
        <v>22770</v>
      </c>
      <c r="AO14" s="85">
        <f>'Отдыхай катай| COMIS'!AO14</f>
        <v>22770</v>
      </c>
      <c r="AP14" s="85">
        <f>'Отдыхай катай| COMIS'!AP14</f>
        <v>20070</v>
      </c>
      <c r="AQ14" s="85">
        <f>'Отдыхай катай| COMIS'!AQ14</f>
        <v>20070</v>
      </c>
      <c r="AR14" s="85">
        <f>'Отдыхай катай| COMIS'!AR14</f>
        <v>21420</v>
      </c>
      <c r="AS14" s="85">
        <f>'Отдыхай катай| COMIS'!AS14</f>
        <v>21420</v>
      </c>
      <c r="AT14" s="85">
        <f>'Отдыхай катай| COMIS'!AT14</f>
        <v>21420</v>
      </c>
      <c r="AU14" s="85">
        <f>'Отдыхай катай| COMIS'!AU14</f>
        <v>21420</v>
      </c>
      <c r="AV14" s="85">
        <f>'Отдыхай катай| COMIS'!AV14</f>
        <v>21420</v>
      </c>
      <c r="AW14" s="85">
        <f>'Отдыхай катай| COMIS'!AW14</f>
        <v>21420</v>
      </c>
      <c r="AX14" s="85">
        <f>'Отдыхай катай| COMIS'!AX14</f>
        <v>22770</v>
      </c>
      <c r="AY14" s="85">
        <f>'Отдыхай катай| COMIS'!AY14</f>
        <v>22770</v>
      </c>
      <c r="AZ14" s="85">
        <f>'Отдыхай катай| COMIS'!AZ14</f>
        <v>22770</v>
      </c>
      <c r="BA14" s="85">
        <f>'Отдыхай катай| COMIS'!BA14</f>
        <v>20070</v>
      </c>
      <c r="BB14" s="85">
        <f>'Отдыхай катай| COMIS'!BB14</f>
        <v>20070</v>
      </c>
      <c r="BC14" s="85">
        <f>'Отдыхай катай| COMIS'!BC14</f>
        <v>20070</v>
      </c>
      <c r="BD14" s="85">
        <f>'Отдыхай катай| COMIS'!BD14</f>
        <v>20070</v>
      </c>
      <c r="BE14" s="85">
        <f>'Отдыхай катай| COMIS'!BE14</f>
        <v>20070</v>
      </c>
      <c r="BF14" s="85">
        <f>'Отдыхай катай| COMIS'!BF14</f>
        <v>21420</v>
      </c>
      <c r="BG14" s="85">
        <f>'Отдыхай катай| COMIS'!BG14</f>
        <v>21420</v>
      </c>
      <c r="BH14" s="85">
        <f>'Отдыхай катай| COMIS'!BH14</f>
        <v>21420</v>
      </c>
      <c r="BI14" s="85">
        <f>'Отдыхай катай| COMIS'!BI14</f>
        <v>24120</v>
      </c>
      <c r="BJ14" s="85">
        <f>'Отдыхай катай| COMIS'!BJ14</f>
        <v>24120</v>
      </c>
      <c r="BK14" s="85">
        <f>'Отдыхай катай| COMIS'!BK14</f>
        <v>24120</v>
      </c>
      <c r="BL14" s="85">
        <f>'Отдыхай катай| COMIS'!BL14</f>
        <v>24120</v>
      </c>
      <c r="BM14" s="85">
        <f>'Отдыхай катай| COMIS'!BM14</f>
        <v>24120</v>
      </c>
      <c r="BN14" s="85">
        <f>'Отдыхай катай| COMIS'!BN14</f>
        <v>24120</v>
      </c>
      <c r="BO14" s="85">
        <f>'Отдыхай катай| COMIS'!BO14</f>
        <v>26280</v>
      </c>
      <c r="BP14" s="85">
        <f>'Отдыхай катай| COMIS'!BP14</f>
        <v>26280</v>
      </c>
      <c r="BQ14" s="85">
        <f>'Отдыхай катай| COMIS'!BQ14</f>
        <v>29790</v>
      </c>
      <c r="BR14" s="85">
        <f>'Отдыхай катай| COMIS'!BR14</f>
        <v>32040</v>
      </c>
      <c r="BS14" s="85">
        <f>'Отдыхай катай| COMIS'!BS14</f>
        <v>32040</v>
      </c>
      <c r="BT14" s="85">
        <f>'Отдыхай катай| COMIS'!BT14</f>
        <v>32040</v>
      </c>
      <c r="BU14" s="85">
        <f>'Отдыхай катай| COMIS'!BU14</f>
        <v>32040</v>
      </c>
      <c r="BV14" s="85">
        <f>'Отдыхай катай| COMIS'!BV14</f>
        <v>32040</v>
      </c>
      <c r="BW14" s="85">
        <f>'Отдыхай катай| COMIS'!BW14</f>
        <v>24120</v>
      </c>
      <c r="BX14" s="85">
        <f>'Отдыхай катай| COMIS'!BX14</f>
        <v>20070</v>
      </c>
      <c r="BY14" s="85">
        <f>'Отдыхай катай| COMIS'!BY14</f>
        <v>20070</v>
      </c>
      <c r="BZ14" s="85">
        <f>'Отдыхай катай| COMIS'!BZ14</f>
        <v>18720</v>
      </c>
      <c r="CA14" s="85">
        <f>'Отдыхай катай| COMIS'!CA14</f>
        <v>18720</v>
      </c>
      <c r="CB14" s="85">
        <f>'Отдыхай катай| COMIS'!CB14</f>
        <v>18720</v>
      </c>
      <c r="CC14" s="85">
        <f>'Отдыхай катай| COMIS'!CC14</f>
        <v>20070</v>
      </c>
      <c r="CD14" s="85">
        <f>'Отдыхай катай| COMIS'!CD14</f>
        <v>20070</v>
      </c>
      <c r="CE14" s="85">
        <f>'Отдыхай катай| COMIS'!CE14</f>
        <v>20070</v>
      </c>
      <c r="CF14" s="85">
        <f>'Отдыхай катай| COMIS'!CF14</f>
        <v>16830</v>
      </c>
      <c r="CG14" s="85">
        <f>'Отдыхай катай| COMIS'!CG14</f>
        <v>13500</v>
      </c>
      <c r="CH14" s="85">
        <f>'Отдыхай катай| COMIS'!CH14</f>
        <v>13500</v>
      </c>
      <c r="CI14" s="85">
        <f>'Отдыхай катай| COMIS'!CI14</f>
        <v>13500</v>
      </c>
      <c r="CJ14" s="85">
        <f>'Отдыхай катай| COMIS'!CJ14</f>
        <v>13500</v>
      </c>
      <c r="CK14" s="85">
        <f>'Отдыхай катай| COMIS'!CK14</f>
        <v>13500</v>
      </c>
      <c r="CL14" s="85">
        <f>'Отдыхай катай| COMIS'!CL14</f>
        <v>13500</v>
      </c>
      <c r="CM14" s="85">
        <f>'Отдыхай катай| COMIS'!CM14</f>
        <v>13500</v>
      </c>
      <c r="CN14" s="85">
        <f>'Отдыхай катай| COMIS'!CN14</f>
        <v>13500</v>
      </c>
      <c r="CO14" s="85">
        <f>'Отдыхай катай| COMIS'!CO14</f>
        <v>13500</v>
      </c>
      <c r="CP14" s="85">
        <f>'Отдыхай катай| COMIS'!CP14</f>
        <v>12870</v>
      </c>
      <c r="CQ14" s="85">
        <f>'Отдыхай катай| COMIS'!CQ14</f>
        <v>12870</v>
      </c>
      <c r="CR14" s="85">
        <f>'Отдыхай катай| COMIS'!CR14</f>
        <v>12870</v>
      </c>
      <c r="CS14" s="85">
        <f>'Отдыхай катай| COMIS'!CS14</f>
        <v>12240</v>
      </c>
      <c r="CT14" s="85">
        <f>'Отдыхай катай| COMIS'!CT14</f>
        <v>12240</v>
      </c>
      <c r="CU14" s="85">
        <f>'Отдыхай катай| COMIS'!CU14</f>
        <v>12240</v>
      </c>
      <c r="CV14" s="85">
        <f>'Отдыхай катай| COMIS'!CV14</f>
        <v>12240</v>
      </c>
      <c r="CW14" s="85">
        <f>'Отдыхай катай| COMIS'!CW14</f>
        <v>12240</v>
      </c>
      <c r="CX14" s="85">
        <f>'Отдыхай катай| COMIS'!CX14</f>
        <v>12240</v>
      </c>
      <c r="CY14" s="85">
        <f>'Отдыхай катай| COMIS'!CY14</f>
        <v>12240</v>
      </c>
      <c r="CZ14" s="85">
        <f>'Отдыхай катай| COMIS'!CZ14</f>
        <v>11610</v>
      </c>
      <c r="DA14" s="85">
        <f>'Отдыхай катай| COMIS'!DA14</f>
        <v>11610</v>
      </c>
      <c r="DB14" s="85">
        <f>'Отдыхай катай| COMIS'!DB14</f>
        <v>11610</v>
      </c>
      <c r="DC14" s="85">
        <f>'Отдыхай катай| COMIS'!DC14</f>
        <v>10800</v>
      </c>
      <c r="DD14" s="85">
        <f>'Отдыхай катай| COMIS'!DD14</f>
        <v>10800</v>
      </c>
      <c r="DE14" s="85">
        <f>'Отдыхай катай| COMIS'!DE14</f>
        <v>10800</v>
      </c>
      <c r="DF14" s="85">
        <f>'Отдыхай катай| COMIS'!DF14</f>
        <v>10800</v>
      </c>
      <c r="DG14" s="85">
        <f>'Отдыхай катай| COMIS'!DG14</f>
        <v>10800</v>
      </c>
      <c r="DH14" s="85">
        <f>'Отдыхай катай| COMIS'!DH14</f>
        <v>10350</v>
      </c>
      <c r="DI14" s="85">
        <f>'Отдыхай катай| COMIS'!DI14</f>
        <v>10350</v>
      </c>
      <c r="DJ14" s="85">
        <f>'Отдыхай катай| COMIS'!DJ14</f>
        <v>10350</v>
      </c>
      <c r="DK14" s="85">
        <f>'Отдыхай катай| COMIS'!DK14</f>
        <v>10350</v>
      </c>
      <c r="DL14" s="85">
        <f>'Отдыхай катай| COMIS'!DL14</f>
        <v>10350</v>
      </c>
      <c r="DM14" s="85">
        <f>'Отдыхай катай| COMIS'!DM14</f>
        <v>10350</v>
      </c>
      <c r="DN14" s="85">
        <f>'Отдыхай катай| COMIS'!DN14</f>
        <v>8550</v>
      </c>
    </row>
    <row r="15" spans="1:118">
      <c r="A15" s="64" t="s">
        <v>7</v>
      </c>
      <c r="B15" s="85"/>
      <c r="C15" s="85"/>
      <c r="D15" s="85"/>
      <c r="E15" s="85"/>
      <c r="F15" s="85"/>
      <c r="G15" s="85"/>
      <c r="H15" s="85"/>
      <c r="I15" s="85"/>
      <c r="J15" s="85"/>
      <c r="K15" s="85"/>
      <c r="L15" s="85"/>
      <c r="M15" s="85"/>
      <c r="N15" s="85"/>
      <c r="O15" s="237"/>
      <c r="P15" s="237"/>
      <c r="Q15" s="237"/>
      <c r="R15" s="237"/>
      <c r="S15" s="237"/>
      <c r="T15" s="237"/>
      <c r="U15" s="237"/>
      <c r="V15" s="237"/>
      <c r="W15" s="237"/>
      <c r="X15" s="237"/>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row>
    <row r="16" spans="1:118">
      <c r="A16" s="64">
        <v>1</v>
      </c>
      <c r="B16" s="85">
        <f>'Отдыхай катай| COMIS'!B16</f>
        <v>10350</v>
      </c>
      <c r="C16" s="85">
        <f>'Отдыхай катай| COMIS'!C16</f>
        <v>10350</v>
      </c>
      <c r="D16" s="85">
        <f>'Отдыхай катай| COMIS'!D16</f>
        <v>10620</v>
      </c>
      <c r="E16" s="85">
        <f>'Отдыхай катай| COMIS'!E16</f>
        <v>10620</v>
      </c>
      <c r="F16" s="85">
        <f>'Отдыхай катай| COMIS'!F16</f>
        <v>12510</v>
      </c>
      <c r="G16" s="85">
        <f>'Отдыхай катай| COMIS'!G16</f>
        <v>12510</v>
      </c>
      <c r="H16" s="85">
        <f>'Отдыхай катай| COMIS'!H16</f>
        <v>12510</v>
      </c>
      <c r="I16" s="85">
        <f>'Отдыхай катай| COMIS'!I16</f>
        <v>13680</v>
      </c>
      <c r="J16" s="85">
        <f>'Отдыхай катай| COMIS'!J16</f>
        <v>13680</v>
      </c>
      <c r="K16" s="85">
        <f>'Отдыхай катай| COMIS'!K16</f>
        <v>14940</v>
      </c>
      <c r="L16" s="85">
        <f>'Отдыхай катай| COMIS'!L16</f>
        <v>17280</v>
      </c>
      <c r="M16" s="85">
        <f>'Отдыхай катай| COMIS'!M16</f>
        <v>15300</v>
      </c>
      <c r="N16" s="85">
        <f>'Отдыхай катай| COMIS'!N16</f>
        <v>26910</v>
      </c>
      <c r="O16" s="237">
        <f>'Отдыхай катай| COMIS'!O16</f>
        <v>31230</v>
      </c>
      <c r="P16" s="237">
        <f>'Отдыхай катай| COMIS'!P16</f>
        <v>38250</v>
      </c>
      <c r="Q16" s="237">
        <f>'Отдыхай катай| COMIS'!Q16</f>
        <v>38250</v>
      </c>
      <c r="R16" s="237">
        <f>'Отдыхай катай| COMIS'!R16</f>
        <v>37080</v>
      </c>
      <c r="S16" s="237">
        <f>'Отдыхай катай| COMIS'!S16</f>
        <v>37080</v>
      </c>
      <c r="T16" s="237">
        <f>'Отдыхай катай| COMIS'!T16</f>
        <v>40500</v>
      </c>
      <c r="U16" s="237">
        <f>'Отдыхай катай| COMIS'!U16</f>
        <v>40500</v>
      </c>
      <c r="V16" s="237">
        <f>'Отдыхай катай| COMIS'!V16</f>
        <v>39150</v>
      </c>
      <c r="W16" s="237">
        <f>'Отдыхай катай| COMIS'!W16</f>
        <v>39150</v>
      </c>
      <c r="X16" s="237">
        <f>'Отдыхай катай| COMIS'!X16</f>
        <v>35910</v>
      </c>
      <c r="Y16" s="85">
        <f>'Отдыхай катай| COMIS'!Y16</f>
        <v>28755</v>
      </c>
      <c r="Z16" s="85">
        <f>'Отдыхай катай| COMIS'!Z16</f>
        <v>23355</v>
      </c>
      <c r="AA16" s="85">
        <f>'Отдыхай катай| COMIS'!AA16</f>
        <v>22725</v>
      </c>
      <c r="AB16" s="85">
        <f>'Отдыхай катай| COMIS'!AB16</f>
        <v>22725</v>
      </c>
      <c r="AC16" s="85">
        <f>'Отдыхай катай| COMIS'!AC16</f>
        <v>22725</v>
      </c>
      <c r="AD16" s="85">
        <f>'Отдыхай катай| COMIS'!AD16</f>
        <v>22095</v>
      </c>
      <c r="AE16" s="85">
        <f>'Отдыхай катай| COMIS'!AE16</f>
        <v>22095</v>
      </c>
      <c r="AF16" s="85">
        <f>'Отдыхай катай| COMIS'!AF16</f>
        <v>19755</v>
      </c>
      <c r="AG16" s="85">
        <f>'Отдыхай катай| COMIS'!AG16</f>
        <v>19755</v>
      </c>
      <c r="AH16" s="85">
        <f>'Отдыхай катай| COMIS'!AH16</f>
        <v>19755</v>
      </c>
      <c r="AI16" s="85">
        <f>'Отдыхай катай| COMIS'!AI16</f>
        <v>19755</v>
      </c>
      <c r="AJ16" s="85">
        <f>'Отдыхай катай| COMIS'!AJ16</f>
        <v>22275</v>
      </c>
      <c r="AK16" s="85">
        <f>'Отдыхай катай| COMIS'!AK16</f>
        <v>22275</v>
      </c>
      <c r="AL16" s="85">
        <f>'Отдыхай катай| COMIS'!AL16</f>
        <v>24705</v>
      </c>
      <c r="AM16" s="85">
        <f>'Отдыхай катай| COMIS'!AM16</f>
        <v>24705</v>
      </c>
      <c r="AN16" s="85">
        <f>'Отдыхай катай| COMIS'!AN16</f>
        <v>27405</v>
      </c>
      <c r="AO16" s="85">
        <f>'Отдыхай катай| COMIS'!AO16</f>
        <v>27405</v>
      </c>
      <c r="AP16" s="85">
        <f>'Отдыхай катай| COMIS'!AP16</f>
        <v>24705</v>
      </c>
      <c r="AQ16" s="85">
        <f>'Отдыхай катай| COMIS'!AQ16</f>
        <v>24705</v>
      </c>
      <c r="AR16" s="85">
        <f>'Отдыхай катай| COMIS'!AR16</f>
        <v>26055</v>
      </c>
      <c r="AS16" s="85">
        <f>'Отдыхай катай| COMIS'!AS16</f>
        <v>26055</v>
      </c>
      <c r="AT16" s="85">
        <f>'Отдыхай катай| COMIS'!AT16</f>
        <v>26055</v>
      </c>
      <c r="AU16" s="85">
        <f>'Отдыхай катай| COMIS'!AU16</f>
        <v>26055</v>
      </c>
      <c r="AV16" s="85">
        <f>'Отдыхай катай| COMIS'!AV16</f>
        <v>26055</v>
      </c>
      <c r="AW16" s="85">
        <f>'Отдыхай катай| COMIS'!AW16</f>
        <v>26055</v>
      </c>
      <c r="AX16" s="85">
        <f>'Отдыхай катай| COMIS'!AX16</f>
        <v>27405</v>
      </c>
      <c r="AY16" s="85">
        <f>'Отдыхай катай| COMIS'!AY16</f>
        <v>27405</v>
      </c>
      <c r="AZ16" s="85">
        <f>'Отдыхай катай| COMIS'!AZ16</f>
        <v>27405</v>
      </c>
      <c r="BA16" s="85">
        <f>'Отдыхай катай| COMIS'!BA16</f>
        <v>24705</v>
      </c>
      <c r="BB16" s="85">
        <f>'Отдыхай катай| COMIS'!BB16</f>
        <v>24705</v>
      </c>
      <c r="BC16" s="85">
        <f>'Отдыхай катай| COMIS'!BC16</f>
        <v>24705</v>
      </c>
      <c r="BD16" s="85">
        <f>'Отдыхай катай| COMIS'!BD16</f>
        <v>24705</v>
      </c>
      <c r="BE16" s="85">
        <f>'Отдыхай катай| COMIS'!BE16</f>
        <v>24705</v>
      </c>
      <c r="BF16" s="85">
        <f>'Отдыхай катай| COMIS'!BF16</f>
        <v>26055</v>
      </c>
      <c r="BG16" s="85">
        <f>'Отдыхай катай| COMIS'!BG16</f>
        <v>26055</v>
      </c>
      <c r="BH16" s="85">
        <f>'Отдыхай катай| COMIS'!BH16</f>
        <v>26055</v>
      </c>
      <c r="BI16" s="85">
        <f>'Отдыхай катай| COMIS'!BI16</f>
        <v>28755</v>
      </c>
      <c r="BJ16" s="85">
        <f>'Отдыхай катай| COMIS'!BJ16</f>
        <v>28755</v>
      </c>
      <c r="BK16" s="85">
        <f>'Отдыхай катай| COMIS'!BK16</f>
        <v>28755</v>
      </c>
      <c r="BL16" s="85">
        <f>'Отдыхай катай| COMIS'!BL16</f>
        <v>28755</v>
      </c>
      <c r="BM16" s="85">
        <f>'Отдыхай катай| COMIS'!BM16</f>
        <v>28755</v>
      </c>
      <c r="BN16" s="85">
        <f>'Отдыхай катай| COMIS'!BN16</f>
        <v>28755</v>
      </c>
      <c r="BO16" s="85">
        <f>'Отдыхай катай| COMIS'!BO16</f>
        <v>30915</v>
      </c>
      <c r="BP16" s="85">
        <f>'Отдыхай катай| COMIS'!BP16</f>
        <v>30915</v>
      </c>
      <c r="BQ16" s="85">
        <f>'Отдыхай катай| COMIS'!BQ16</f>
        <v>34425</v>
      </c>
      <c r="BR16" s="85">
        <f>'Отдыхай катай| COMIS'!BR16</f>
        <v>36675</v>
      </c>
      <c r="BS16" s="85">
        <f>'Отдыхай катай| COMIS'!BS16</f>
        <v>36675</v>
      </c>
      <c r="BT16" s="85">
        <f>'Отдыхай катай| COMIS'!BT16</f>
        <v>36675</v>
      </c>
      <c r="BU16" s="85">
        <f>'Отдыхай катай| COMIS'!BU16</f>
        <v>36675</v>
      </c>
      <c r="BV16" s="85">
        <f>'Отдыхай катай| COMIS'!BV16</f>
        <v>36675</v>
      </c>
      <c r="BW16" s="85">
        <f>'Отдыхай катай| COMIS'!BW16</f>
        <v>28755</v>
      </c>
      <c r="BX16" s="85">
        <f>'Отдыхай катай| COMIS'!BX16</f>
        <v>24705</v>
      </c>
      <c r="BY16" s="85">
        <f>'Отдыхай катай| COMIS'!BY16</f>
        <v>24705</v>
      </c>
      <c r="BZ16" s="85">
        <f>'Отдыхай катай| COMIS'!BZ16</f>
        <v>23355</v>
      </c>
      <c r="CA16" s="85">
        <f>'Отдыхай катай| COMIS'!CA16</f>
        <v>23355</v>
      </c>
      <c r="CB16" s="85">
        <f>'Отдыхай катай| COMIS'!CB16</f>
        <v>23355</v>
      </c>
      <c r="CC16" s="85">
        <f>'Отдыхай катай| COMIS'!CC16</f>
        <v>24705</v>
      </c>
      <c r="CD16" s="85">
        <f>'Отдыхай катай| COMIS'!CD16</f>
        <v>24705</v>
      </c>
      <c r="CE16" s="85">
        <f>'Отдыхай катай| COMIS'!CE16</f>
        <v>24705</v>
      </c>
      <c r="CF16" s="85">
        <f>'Отдыхай катай| COMIS'!CF16</f>
        <v>21465</v>
      </c>
      <c r="CG16" s="85">
        <f>'Отдыхай катай| COMIS'!CG16</f>
        <v>16785</v>
      </c>
      <c r="CH16" s="85">
        <f>'Отдыхай катай| COMIS'!CH16</f>
        <v>16785</v>
      </c>
      <c r="CI16" s="85">
        <f>'Отдыхай катай| COMIS'!CI16</f>
        <v>16785</v>
      </c>
      <c r="CJ16" s="85">
        <f>'Отдыхай катай| COMIS'!CJ16</f>
        <v>16785</v>
      </c>
      <c r="CK16" s="85">
        <f>'Отдыхай катай| COMIS'!CK16</f>
        <v>16785</v>
      </c>
      <c r="CL16" s="85">
        <f>'Отдыхай катай| COMIS'!CL16</f>
        <v>16785</v>
      </c>
      <c r="CM16" s="85">
        <f>'Отдыхай катай| COMIS'!CM16</f>
        <v>16785</v>
      </c>
      <c r="CN16" s="85">
        <f>'Отдыхай катай| COMIS'!CN16</f>
        <v>16785</v>
      </c>
      <c r="CO16" s="85">
        <f>'Отдыхай катай| COMIS'!CO16</f>
        <v>16785</v>
      </c>
      <c r="CP16" s="85">
        <f>'Отдыхай катай| COMIS'!CP16</f>
        <v>16155</v>
      </c>
      <c r="CQ16" s="85">
        <f>'Отдыхай катай| COMIS'!CQ16</f>
        <v>16155</v>
      </c>
      <c r="CR16" s="85">
        <f>'Отдыхай катай| COMIS'!CR16</f>
        <v>16155</v>
      </c>
      <c r="CS16" s="85">
        <f>'Отдыхай катай| COMIS'!CS16</f>
        <v>15525</v>
      </c>
      <c r="CT16" s="85">
        <f>'Отдыхай катай| COMIS'!CT16</f>
        <v>15525</v>
      </c>
      <c r="CU16" s="85">
        <f>'Отдыхай катай| COMIS'!CU16</f>
        <v>15525</v>
      </c>
      <c r="CV16" s="85">
        <f>'Отдыхай катай| COMIS'!CV16</f>
        <v>15525</v>
      </c>
      <c r="CW16" s="85">
        <f>'Отдыхай катай| COMIS'!CW16</f>
        <v>15525</v>
      </c>
      <c r="CX16" s="85">
        <f>'Отдыхай катай| COMIS'!CX16</f>
        <v>15525</v>
      </c>
      <c r="CY16" s="85">
        <f>'Отдыхай катай| COMIS'!CY16</f>
        <v>15525</v>
      </c>
      <c r="CZ16" s="85">
        <f>'Отдыхай катай| COMIS'!CZ16</f>
        <v>14895</v>
      </c>
      <c r="DA16" s="85">
        <f>'Отдыхай катай| COMIS'!DA16</f>
        <v>14895</v>
      </c>
      <c r="DB16" s="85">
        <f>'Отдыхай катай| COMIS'!DB16</f>
        <v>14895</v>
      </c>
      <c r="DC16" s="85">
        <f>'Отдыхай катай| COMIS'!DC16</f>
        <v>13365</v>
      </c>
      <c r="DD16" s="85">
        <f>'Отдыхай катай| COMIS'!DD16</f>
        <v>13365</v>
      </c>
      <c r="DE16" s="85">
        <f>'Отдыхай катай| COMIS'!DE16</f>
        <v>13365</v>
      </c>
      <c r="DF16" s="85">
        <f>'Отдыхай катай| COMIS'!DF16</f>
        <v>13365</v>
      </c>
      <c r="DG16" s="85">
        <f>'Отдыхай катай| COMIS'!DG16</f>
        <v>13365</v>
      </c>
      <c r="DH16" s="85">
        <f>'Отдыхай катай| COMIS'!DH16</f>
        <v>12915</v>
      </c>
      <c r="DI16" s="85">
        <f>'Отдыхай катай| COMIS'!DI16</f>
        <v>12915</v>
      </c>
      <c r="DJ16" s="85">
        <f>'Отдыхай катай| COMIS'!DJ16</f>
        <v>12915</v>
      </c>
      <c r="DK16" s="85">
        <f>'Отдыхай катай| COMIS'!DK16</f>
        <v>12915</v>
      </c>
      <c r="DL16" s="85">
        <f>'Отдыхай катай| COMIS'!DL16</f>
        <v>12915</v>
      </c>
      <c r="DM16" s="85">
        <f>'Отдыхай катай| COMIS'!DM16</f>
        <v>12915</v>
      </c>
      <c r="DN16" s="85">
        <f>'Отдыхай катай| COMIS'!DN16</f>
        <v>11115</v>
      </c>
    </row>
    <row r="17" spans="1:118">
      <c r="A17" s="64">
        <v>2</v>
      </c>
      <c r="B17" s="85">
        <f>'Отдыхай катай| COMIS'!B17</f>
        <v>11700</v>
      </c>
      <c r="C17" s="85">
        <f>'Отдыхай катай| COMIS'!C17</f>
        <v>11700</v>
      </c>
      <c r="D17" s="85">
        <f>'Отдыхай катай| COMIS'!D17</f>
        <v>11970</v>
      </c>
      <c r="E17" s="85">
        <f>'Отдыхай катай| COMIS'!E17</f>
        <v>11970</v>
      </c>
      <c r="F17" s="85">
        <f>'Отдыхай катай| COMIS'!F17</f>
        <v>13860</v>
      </c>
      <c r="G17" s="85">
        <f>'Отдыхай катай| COMIS'!G17</f>
        <v>13860</v>
      </c>
      <c r="H17" s="85">
        <f>'Отдыхай катай| COMIS'!H17</f>
        <v>13860</v>
      </c>
      <c r="I17" s="85">
        <f>'Отдыхай катай| COMIS'!I17</f>
        <v>15030</v>
      </c>
      <c r="J17" s="85">
        <f>'Отдыхай катай| COMIS'!J17</f>
        <v>15030</v>
      </c>
      <c r="K17" s="85">
        <f>'Отдыхай катай| COMIS'!K17</f>
        <v>16290</v>
      </c>
      <c r="L17" s="85">
        <f>'Отдыхай катай| COMIS'!L17</f>
        <v>18630</v>
      </c>
      <c r="M17" s="85">
        <f>'Отдыхай катай| COMIS'!M17</f>
        <v>16650</v>
      </c>
      <c r="N17" s="85">
        <f>'Отдыхай катай| COMIS'!N17</f>
        <v>28710</v>
      </c>
      <c r="O17" s="237">
        <f>'Отдыхай катай| COMIS'!O17</f>
        <v>33030</v>
      </c>
      <c r="P17" s="237">
        <f>'Отдыхай катай| COMIS'!P17</f>
        <v>40050</v>
      </c>
      <c r="Q17" s="237">
        <f>'Отдыхай катай| COMIS'!Q17</f>
        <v>40050</v>
      </c>
      <c r="R17" s="237">
        <f>'Отдыхай катай| COMIS'!R17</f>
        <v>38880</v>
      </c>
      <c r="S17" s="237">
        <f>'Отдыхай катай| COMIS'!S17</f>
        <v>38880</v>
      </c>
      <c r="T17" s="237">
        <f>'Отдыхай катай| COMIS'!T17</f>
        <v>42300</v>
      </c>
      <c r="U17" s="237">
        <f>'Отдыхай катай| COMIS'!U17</f>
        <v>42300</v>
      </c>
      <c r="V17" s="237">
        <f>'Отдыхай катай| COMIS'!V17</f>
        <v>40950</v>
      </c>
      <c r="W17" s="237">
        <f>'Отдыхай катай| COMIS'!W17</f>
        <v>40950</v>
      </c>
      <c r="X17" s="237">
        <f>'Отдыхай катай| COMIS'!X17</f>
        <v>37710</v>
      </c>
      <c r="Y17" s="85">
        <f>'Отдыхай катай| COMIS'!Y17</f>
        <v>30420</v>
      </c>
      <c r="Z17" s="85">
        <f>'Отдыхай катай| COMIS'!Z17</f>
        <v>25020</v>
      </c>
      <c r="AA17" s="85">
        <f>'Отдыхай катай| COMIS'!AA17</f>
        <v>24390</v>
      </c>
      <c r="AB17" s="85">
        <f>'Отдыхай катай| COMIS'!AB17</f>
        <v>24390</v>
      </c>
      <c r="AC17" s="85">
        <f>'Отдыхай катай| COMIS'!AC17</f>
        <v>24390</v>
      </c>
      <c r="AD17" s="85">
        <f>'Отдыхай катай| COMIS'!AD17</f>
        <v>23760</v>
      </c>
      <c r="AE17" s="85">
        <f>'Отдыхай катай| COMIS'!AE17</f>
        <v>23760</v>
      </c>
      <c r="AF17" s="85">
        <f>'Отдыхай катай| COMIS'!AF17</f>
        <v>21420</v>
      </c>
      <c r="AG17" s="85">
        <f>'Отдыхай катай| COMIS'!AG17</f>
        <v>21420</v>
      </c>
      <c r="AH17" s="85">
        <f>'Отдыхай катай| COMIS'!AH17</f>
        <v>21420</v>
      </c>
      <c r="AI17" s="85">
        <f>'Отдыхай катай| COMIS'!AI17</f>
        <v>21420</v>
      </c>
      <c r="AJ17" s="85">
        <f>'Отдыхай катай| COMIS'!AJ17</f>
        <v>23940</v>
      </c>
      <c r="AK17" s="85">
        <f>'Отдыхай катай| COMIS'!AK17</f>
        <v>23940</v>
      </c>
      <c r="AL17" s="85">
        <f>'Отдыхай катай| COMIS'!AL17</f>
        <v>26370</v>
      </c>
      <c r="AM17" s="85">
        <f>'Отдыхай катай| COMIS'!AM17</f>
        <v>26370</v>
      </c>
      <c r="AN17" s="85">
        <f>'Отдыхай катай| COMIS'!AN17</f>
        <v>29070</v>
      </c>
      <c r="AO17" s="85">
        <f>'Отдыхай катай| COMIS'!AO17</f>
        <v>29070</v>
      </c>
      <c r="AP17" s="85">
        <f>'Отдыхай катай| COMIS'!AP17</f>
        <v>26370</v>
      </c>
      <c r="AQ17" s="85">
        <f>'Отдыхай катай| COMIS'!AQ17</f>
        <v>26370</v>
      </c>
      <c r="AR17" s="85">
        <f>'Отдыхай катай| COMIS'!AR17</f>
        <v>27720</v>
      </c>
      <c r="AS17" s="85">
        <f>'Отдыхай катай| COMIS'!AS17</f>
        <v>27720</v>
      </c>
      <c r="AT17" s="85">
        <f>'Отдыхай катай| COMIS'!AT17</f>
        <v>27720</v>
      </c>
      <c r="AU17" s="85">
        <f>'Отдыхай катай| COMIS'!AU17</f>
        <v>27720</v>
      </c>
      <c r="AV17" s="85">
        <f>'Отдыхай катай| COMIS'!AV17</f>
        <v>27720</v>
      </c>
      <c r="AW17" s="85">
        <f>'Отдыхай катай| COMIS'!AW17</f>
        <v>27720</v>
      </c>
      <c r="AX17" s="85">
        <f>'Отдыхай катай| COMIS'!AX17</f>
        <v>29070</v>
      </c>
      <c r="AY17" s="85">
        <f>'Отдыхай катай| COMIS'!AY17</f>
        <v>29070</v>
      </c>
      <c r="AZ17" s="85">
        <f>'Отдыхай катай| COMIS'!AZ17</f>
        <v>29070</v>
      </c>
      <c r="BA17" s="85">
        <f>'Отдыхай катай| COMIS'!BA17</f>
        <v>26370</v>
      </c>
      <c r="BB17" s="85">
        <f>'Отдыхай катай| COMIS'!BB17</f>
        <v>26370</v>
      </c>
      <c r="BC17" s="85">
        <f>'Отдыхай катай| COMIS'!BC17</f>
        <v>26370</v>
      </c>
      <c r="BD17" s="85">
        <f>'Отдыхай катай| COMIS'!BD17</f>
        <v>26370</v>
      </c>
      <c r="BE17" s="85">
        <f>'Отдыхай катай| COMIS'!BE17</f>
        <v>26370</v>
      </c>
      <c r="BF17" s="85">
        <f>'Отдыхай катай| COMIS'!BF17</f>
        <v>27720</v>
      </c>
      <c r="BG17" s="85">
        <f>'Отдыхай катай| COMIS'!BG17</f>
        <v>27720</v>
      </c>
      <c r="BH17" s="85">
        <f>'Отдыхай катай| COMIS'!BH17</f>
        <v>27720</v>
      </c>
      <c r="BI17" s="85">
        <f>'Отдыхай катай| COMIS'!BI17</f>
        <v>30420</v>
      </c>
      <c r="BJ17" s="85">
        <f>'Отдыхай катай| COMIS'!BJ17</f>
        <v>30420</v>
      </c>
      <c r="BK17" s="85">
        <f>'Отдыхай катай| COMIS'!BK17</f>
        <v>30420</v>
      </c>
      <c r="BL17" s="85">
        <f>'Отдыхай катай| COMIS'!BL17</f>
        <v>30420</v>
      </c>
      <c r="BM17" s="85">
        <f>'Отдыхай катай| COMIS'!BM17</f>
        <v>30420</v>
      </c>
      <c r="BN17" s="85">
        <f>'Отдыхай катай| COMIS'!BN17</f>
        <v>30420</v>
      </c>
      <c r="BO17" s="85">
        <f>'Отдыхай катай| COMIS'!BO17</f>
        <v>32580</v>
      </c>
      <c r="BP17" s="85">
        <f>'Отдыхай катай| COMIS'!BP17</f>
        <v>32580</v>
      </c>
      <c r="BQ17" s="85">
        <f>'Отдыхай катай| COMIS'!BQ17</f>
        <v>36090</v>
      </c>
      <c r="BR17" s="85">
        <f>'Отдыхай катай| COMIS'!BR17</f>
        <v>38340</v>
      </c>
      <c r="BS17" s="85">
        <f>'Отдыхай катай| COMIS'!BS17</f>
        <v>38340</v>
      </c>
      <c r="BT17" s="85">
        <f>'Отдыхай катай| COMIS'!BT17</f>
        <v>38340</v>
      </c>
      <c r="BU17" s="85">
        <f>'Отдыхай катай| COMIS'!BU17</f>
        <v>38340</v>
      </c>
      <c r="BV17" s="85">
        <f>'Отдыхай катай| COMIS'!BV17</f>
        <v>38340</v>
      </c>
      <c r="BW17" s="85">
        <f>'Отдыхай катай| COMIS'!BW17</f>
        <v>30420</v>
      </c>
      <c r="BX17" s="85">
        <f>'Отдыхай катай| COMIS'!BX17</f>
        <v>26370</v>
      </c>
      <c r="BY17" s="85">
        <f>'Отдыхай катай| COMIS'!BY17</f>
        <v>26370</v>
      </c>
      <c r="BZ17" s="85">
        <f>'Отдыхай катай| COMIS'!BZ17</f>
        <v>25020</v>
      </c>
      <c r="CA17" s="85">
        <f>'Отдыхай катай| COMIS'!CA17</f>
        <v>25020</v>
      </c>
      <c r="CB17" s="85">
        <f>'Отдыхай катай| COMIS'!CB17</f>
        <v>25020</v>
      </c>
      <c r="CC17" s="85">
        <f>'Отдыхай катай| COMIS'!CC17</f>
        <v>26370</v>
      </c>
      <c r="CD17" s="85">
        <f>'Отдыхай катай| COMIS'!CD17</f>
        <v>26370</v>
      </c>
      <c r="CE17" s="85">
        <f>'Отдыхай катай| COMIS'!CE17</f>
        <v>26370</v>
      </c>
      <c r="CF17" s="85">
        <f>'Отдыхай катай| COMIS'!CF17</f>
        <v>23130</v>
      </c>
      <c r="CG17" s="85">
        <f>'Отдыхай катай| COMIS'!CG17</f>
        <v>18450</v>
      </c>
      <c r="CH17" s="85">
        <f>'Отдыхай катай| COMIS'!CH17</f>
        <v>18450</v>
      </c>
      <c r="CI17" s="85">
        <f>'Отдыхай катай| COMIS'!CI17</f>
        <v>18450</v>
      </c>
      <c r="CJ17" s="85">
        <f>'Отдыхай катай| COMIS'!CJ17</f>
        <v>18450</v>
      </c>
      <c r="CK17" s="85">
        <f>'Отдыхай катай| COMIS'!CK17</f>
        <v>18450</v>
      </c>
      <c r="CL17" s="85">
        <f>'Отдыхай катай| COMIS'!CL17</f>
        <v>18450</v>
      </c>
      <c r="CM17" s="85">
        <f>'Отдыхай катай| COMIS'!CM17</f>
        <v>18450</v>
      </c>
      <c r="CN17" s="85">
        <f>'Отдыхай катай| COMIS'!CN17</f>
        <v>18450</v>
      </c>
      <c r="CO17" s="85">
        <f>'Отдыхай катай| COMIS'!CO17</f>
        <v>18450</v>
      </c>
      <c r="CP17" s="85">
        <f>'Отдыхай катай| COMIS'!CP17</f>
        <v>17820</v>
      </c>
      <c r="CQ17" s="85">
        <f>'Отдыхай катай| COMIS'!CQ17</f>
        <v>17820</v>
      </c>
      <c r="CR17" s="85">
        <f>'Отдыхай катай| COMIS'!CR17</f>
        <v>17820</v>
      </c>
      <c r="CS17" s="85">
        <f>'Отдыхай катай| COMIS'!CS17</f>
        <v>17190</v>
      </c>
      <c r="CT17" s="85">
        <f>'Отдыхай катай| COMIS'!CT17</f>
        <v>17190</v>
      </c>
      <c r="CU17" s="85">
        <f>'Отдыхай катай| COMIS'!CU17</f>
        <v>17190</v>
      </c>
      <c r="CV17" s="85">
        <f>'Отдыхай катай| COMIS'!CV17</f>
        <v>17190</v>
      </c>
      <c r="CW17" s="85">
        <f>'Отдыхай катай| COMIS'!CW17</f>
        <v>17190</v>
      </c>
      <c r="CX17" s="85">
        <f>'Отдыхай катай| COMIS'!CX17</f>
        <v>17190</v>
      </c>
      <c r="CY17" s="85">
        <f>'Отдыхай катай| COMIS'!CY17</f>
        <v>17190</v>
      </c>
      <c r="CZ17" s="85">
        <f>'Отдыхай катай| COMIS'!CZ17</f>
        <v>16560</v>
      </c>
      <c r="DA17" s="85">
        <f>'Отдыхай катай| COMIS'!DA17</f>
        <v>16560</v>
      </c>
      <c r="DB17" s="85">
        <f>'Отдыхай катай| COMIS'!DB17</f>
        <v>16560</v>
      </c>
      <c r="DC17" s="85">
        <f>'Отдыхай катай| COMIS'!DC17</f>
        <v>14850</v>
      </c>
      <c r="DD17" s="85">
        <f>'Отдыхай катай| COMIS'!DD17</f>
        <v>14850</v>
      </c>
      <c r="DE17" s="85">
        <f>'Отдыхай катай| COMIS'!DE17</f>
        <v>14850</v>
      </c>
      <c r="DF17" s="85">
        <f>'Отдыхай катай| COMIS'!DF17</f>
        <v>14850</v>
      </c>
      <c r="DG17" s="85">
        <f>'Отдыхай катай| COMIS'!DG17</f>
        <v>14850</v>
      </c>
      <c r="DH17" s="85">
        <f>'Отдыхай катай| COMIS'!DH17</f>
        <v>14400</v>
      </c>
      <c r="DI17" s="85">
        <f>'Отдыхай катай| COMIS'!DI17</f>
        <v>14400</v>
      </c>
      <c r="DJ17" s="85">
        <f>'Отдыхай катай| COMIS'!DJ17</f>
        <v>14400</v>
      </c>
      <c r="DK17" s="85">
        <f>'Отдыхай катай| COMIS'!DK17</f>
        <v>14400</v>
      </c>
      <c r="DL17" s="85">
        <f>'Отдыхай катай| COMIS'!DL17</f>
        <v>14400</v>
      </c>
      <c r="DM17" s="85">
        <f>'Отдыхай катай| COMIS'!DM17</f>
        <v>14400</v>
      </c>
      <c r="DN17" s="85">
        <f>'Отдыхай катай| COMIS'!DN17</f>
        <v>12600</v>
      </c>
    </row>
    <row r="18" spans="1:118">
      <c r="A18" s="124" t="s">
        <v>32</v>
      </c>
      <c r="B18" s="85"/>
      <c r="C18" s="85"/>
      <c r="D18" s="85"/>
      <c r="E18" s="85"/>
      <c r="F18" s="85"/>
      <c r="G18" s="85"/>
      <c r="H18" s="85"/>
      <c r="I18" s="85"/>
      <c r="J18" s="85"/>
      <c r="K18" s="85"/>
      <c r="L18" s="85"/>
      <c r="M18" s="85"/>
      <c r="N18" s="85"/>
      <c r="O18" s="237"/>
      <c r="P18" s="237"/>
      <c r="Q18" s="237"/>
      <c r="R18" s="237"/>
      <c r="S18" s="237"/>
      <c r="T18" s="237"/>
      <c r="U18" s="237"/>
      <c r="V18" s="237"/>
      <c r="W18" s="237"/>
      <c r="X18" s="237"/>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row>
    <row r="19" spans="1:118">
      <c r="A19" s="64">
        <v>1</v>
      </c>
      <c r="B19" s="85">
        <f>'Отдыхай катай| COMIS'!B19</f>
        <v>13050</v>
      </c>
      <c r="C19" s="85">
        <f>'Отдыхай катай| COMIS'!C19</f>
        <v>13050</v>
      </c>
      <c r="D19" s="85">
        <f>'Отдыхай катай| COMIS'!D19</f>
        <v>13320</v>
      </c>
      <c r="E19" s="85">
        <f>'Отдыхай катай| COMIS'!E19</f>
        <v>13320</v>
      </c>
      <c r="F19" s="85">
        <f>'Отдыхай катай| COMIS'!F19</f>
        <v>15210</v>
      </c>
      <c r="G19" s="85">
        <f>'Отдыхай катай| COMIS'!G19</f>
        <v>15210</v>
      </c>
      <c r="H19" s="85">
        <f>'Отдыхай катай| COMIS'!H19</f>
        <v>15210</v>
      </c>
      <c r="I19" s="85">
        <f>'Отдыхай катай| COMIS'!I19</f>
        <v>16380</v>
      </c>
      <c r="J19" s="85">
        <f>'Отдыхай катай| COMIS'!J19</f>
        <v>16380</v>
      </c>
      <c r="K19" s="85">
        <f>'Отдыхай катай| COMIS'!K19</f>
        <v>17640</v>
      </c>
      <c r="L19" s="85">
        <f>'Отдыхай катай| COMIS'!L19</f>
        <v>19980</v>
      </c>
      <c r="M19" s="85">
        <f>'Отдыхай катай| COMIS'!M19</f>
        <v>18000</v>
      </c>
      <c r="N19" s="85">
        <f>'Отдыхай катай| COMIS'!N19</f>
        <v>28260</v>
      </c>
      <c r="O19" s="237">
        <f>'Отдыхай катай| COMIS'!O19</f>
        <v>32580</v>
      </c>
      <c r="P19" s="237">
        <f>'Отдыхай катай| COMIS'!P19</f>
        <v>39600</v>
      </c>
      <c r="Q19" s="237">
        <f>'Отдыхай катай| COMIS'!Q19</f>
        <v>39600</v>
      </c>
      <c r="R19" s="237">
        <f>'Отдыхай катай| COMIS'!R19</f>
        <v>38430</v>
      </c>
      <c r="S19" s="237">
        <f>'Отдыхай катай| COMIS'!S19</f>
        <v>38430</v>
      </c>
      <c r="T19" s="237">
        <f>'Отдыхай катай| COMIS'!T19</f>
        <v>41850</v>
      </c>
      <c r="U19" s="237">
        <f>'Отдыхай катай| COMIS'!U19</f>
        <v>41850</v>
      </c>
      <c r="V19" s="237">
        <f>'Отдыхай катай| COMIS'!V19</f>
        <v>40500</v>
      </c>
      <c r="W19" s="237">
        <f>'Отдыхай катай| COMIS'!W19</f>
        <v>40500</v>
      </c>
      <c r="X19" s="237">
        <f>'Отдыхай катай| COMIS'!X19</f>
        <v>37260</v>
      </c>
      <c r="Y19" s="85">
        <f>'Отдыхай катай| COMIS'!Y19</f>
        <v>30105</v>
      </c>
      <c r="Z19" s="85">
        <f>'Отдыхай катай| COMIS'!Z19</f>
        <v>24705</v>
      </c>
      <c r="AA19" s="85">
        <f>'Отдыхай катай| COMIS'!AA19</f>
        <v>24075</v>
      </c>
      <c r="AB19" s="85">
        <f>'Отдыхай катай| COMIS'!AB19</f>
        <v>24075</v>
      </c>
      <c r="AC19" s="85">
        <f>'Отдыхай катай| COMIS'!AC19</f>
        <v>24075</v>
      </c>
      <c r="AD19" s="85">
        <f>'Отдыхай катай| COMIS'!AD19</f>
        <v>23445</v>
      </c>
      <c r="AE19" s="85">
        <f>'Отдыхай катай| COMIS'!AE19</f>
        <v>23445</v>
      </c>
      <c r="AF19" s="85">
        <f>'Отдыхай катай| COMIS'!AF19</f>
        <v>21105</v>
      </c>
      <c r="AG19" s="85">
        <f>'Отдыхай катай| COMIS'!AG19</f>
        <v>21105</v>
      </c>
      <c r="AH19" s="85">
        <f>'Отдыхай катай| COMIS'!AH19</f>
        <v>21105</v>
      </c>
      <c r="AI19" s="85">
        <f>'Отдыхай катай| COMIS'!AI19</f>
        <v>21105</v>
      </c>
      <c r="AJ19" s="85">
        <f>'Отдыхай катай| COMIS'!AJ19</f>
        <v>23625</v>
      </c>
      <c r="AK19" s="85">
        <f>'Отдыхай катай| COMIS'!AK19</f>
        <v>23625</v>
      </c>
      <c r="AL19" s="85">
        <f>'Отдыхай катай| COMIS'!AL19</f>
        <v>26055</v>
      </c>
      <c r="AM19" s="85">
        <f>'Отдыхай катай| COMIS'!AM19</f>
        <v>26055</v>
      </c>
      <c r="AN19" s="85">
        <f>'Отдыхай катай| COMIS'!AN19</f>
        <v>28755</v>
      </c>
      <c r="AO19" s="85">
        <f>'Отдыхай катай| COMIS'!AO19</f>
        <v>28755</v>
      </c>
      <c r="AP19" s="85">
        <f>'Отдыхай катай| COMIS'!AP19</f>
        <v>26055</v>
      </c>
      <c r="AQ19" s="85">
        <f>'Отдыхай катай| COMIS'!AQ19</f>
        <v>26055</v>
      </c>
      <c r="AR19" s="85">
        <f>'Отдыхай катай| COMIS'!AR19</f>
        <v>27405</v>
      </c>
      <c r="AS19" s="85">
        <f>'Отдыхай катай| COMIS'!AS19</f>
        <v>27405</v>
      </c>
      <c r="AT19" s="85">
        <f>'Отдыхай катай| COMIS'!AT19</f>
        <v>27405</v>
      </c>
      <c r="AU19" s="85">
        <f>'Отдыхай катай| COMIS'!AU19</f>
        <v>27405</v>
      </c>
      <c r="AV19" s="85">
        <f>'Отдыхай катай| COMIS'!AV19</f>
        <v>27405</v>
      </c>
      <c r="AW19" s="85">
        <f>'Отдыхай катай| COMIS'!AW19</f>
        <v>27405</v>
      </c>
      <c r="AX19" s="85">
        <f>'Отдыхай катай| COMIS'!AX19</f>
        <v>28755</v>
      </c>
      <c r="AY19" s="85">
        <f>'Отдыхай катай| COMIS'!AY19</f>
        <v>28755</v>
      </c>
      <c r="AZ19" s="85">
        <f>'Отдыхай катай| COMIS'!AZ19</f>
        <v>28755</v>
      </c>
      <c r="BA19" s="85">
        <f>'Отдыхай катай| COMIS'!BA19</f>
        <v>26055</v>
      </c>
      <c r="BB19" s="85">
        <f>'Отдыхай катай| COMIS'!BB19</f>
        <v>26055</v>
      </c>
      <c r="BC19" s="85">
        <f>'Отдыхай катай| COMIS'!BC19</f>
        <v>26055</v>
      </c>
      <c r="BD19" s="85">
        <f>'Отдыхай катай| COMIS'!BD19</f>
        <v>26055</v>
      </c>
      <c r="BE19" s="85">
        <f>'Отдыхай катай| COMIS'!BE19</f>
        <v>26055</v>
      </c>
      <c r="BF19" s="85">
        <f>'Отдыхай катай| COMIS'!BF19</f>
        <v>27405</v>
      </c>
      <c r="BG19" s="85">
        <f>'Отдыхай катай| COMIS'!BG19</f>
        <v>27405</v>
      </c>
      <c r="BH19" s="85">
        <f>'Отдыхай катай| COMIS'!BH19</f>
        <v>27405</v>
      </c>
      <c r="BI19" s="85">
        <f>'Отдыхай катай| COMIS'!BI19</f>
        <v>30105</v>
      </c>
      <c r="BJ19" s="85">
        <f>'Отдыхай катай| COMIS'!BJ19</f>
        <v>30105</v>
      </c>
      <c r="BK19" s="85">
        <f>'Отдыхай катай| COMIS'!BK19</f>
        <v>30105</v>
      </c>
      <c r="BL19" s="85">
        <f>'Отдыхай катай| COMIS'!BL19</f>
        <v>30105</v>
      </c>
      <c r="BM19" s="85">
        <f>'Отдыхай катай| COMIS'!BM19</f>
        <v>30105</v>
      </c>
      <c r="BN19" s="85">
        <f>'Отдыхай катай| COMIS'!BN19</f>
        <v>30105</v>
      </c>
      <c r="BO19" s="85">
        <f>'Отдыхай катай| COMIS'!BO19</f>
        <v>32265</v>
      </c>
      <c r="BP19" s="85">
        <f>'Отдыхай катай| COMIS'!BP19</f>
        <v>32265</v>
      </c>
      <c r="BQ19" s="85">
        <f>'Отдыхай катай| COMIS'!BQ19</f>
        <v>35775</v>
      </c>
      <c r="BR19" s="85">
        <f>'Отдыхай катай| COMIS'!BR19</f>
        <v>38025</v>
      </c>
      <c r="BS19" s="85">
        <f>'Отдыхай катай| COMIS'!BS19</f>
        <v>38025</v>
      </c>
      <c r="BT19" s="85">
        <f>'Отдыхай катай| COMIS'!BT19</f>
        <v>38025</v>
      </c>
      <c r="BU19" s="85">
        <f>'Отдыхай катай| COMIS'!BU19</f>
        <v>38025</v>
      </c>
      <c r="BV19" s="85">
        <f>'Отдыхай катай| COMIS'!BV19</f>
        <v>38025</v>
      </c>
      <c r="BW19" s="85">
        <f>'Отдыхай катай| COMIS'!BW19</f>
        <v>30105</v>
      </c>
      <c r="BX19" s="85">
        <f>'Отдыхай катай| COMIS'!BX19</f>
        <v>26055</v>
      </c>
      <c r="BY19" s="85">
        <f>'Отдыхай катай| COMIS'!BY19</f>
        <v>26055</v>
      </c>
      <c r="BZ19" s="85">
        <f>'Отдыхай катай| COMIS'!BZ19</f>
        <v>24705</v>
      </c>
      <c r="CA19" s="85">
        <f>'Отдыхай катай| COMIS'!CA19</f>
        <v>24705</v>
      </c>
      <c r="CB19" s="85">
        <f>'Отдыхай катай| COMIS'!CB19</f>
        <v>24705</v>
      </c>
      <c r="CC19" s="85">
        <f>'Отдыхай катай| COMIS'!CC19</f>
        <v>26055</v>
      </c>
      <c r="CD19" s="85">
        <f>'Отдыхай катай| COMIS'!CD19</f>
        <v>26055</v>
      </c>
      <c r="CE19" s="85">
        <f>'Отдыхай катай| COMIS'!CE19</f>
        <v>26055</v>
      </c>
      <c r="CF19" s="85">
        <f>'Отдыхай катай| COMIS'!CF19</f>
        <v>22815</v>
      </c>
      <c r="CG19" s="85">
        <f>'Отдыхай катай| COMIS'!CG19</f>
        <v>18585</v>
      </c>
      <c r="CH19" s="85">
        <f>'Отдыхай катай| COMIS'!CH19</f>
        <v>18585</v>
      </c>
      <c r="CI19" s="85">
        <f>'Отдыхай катай| COMIS'!CI19</f>
        <v>18585</v>
      </c>
      <c r="CJ19" s="85">
        <f>'Отдыхай катай| COMIS'!CJ19</f>
        <v>18585</v>
      </c>
      <c r="CK19" s="85">
        <f>'Отдыхай катай| COMIS'!CK19</f>
        <v>18585</v>
      </c>
      <c r="CL19" s="85">
        <f>'Отдыхай катай| COMIS'!CL19</f>
        <v>18585</v>
      </c>
      <c r="CM19" s="85">
        <f>'Отдыхай катай| COMIS'!CM19</f>
        <v>18585</v>
      </c>
      <c r="CN19" s="85">
        <f>'Отдыхай катай| COMIS'!CN19</f>
        <v>18585</v>
      </c>
      <c r="CO19" s="85">
        <f>'Отдыхай катай| COMIS'!CO19</f>
        <v>18585</v>
      </c>
      <c r="CP19" s="85">
        <f>'Отдыхай катай| COMIS'!CP19</f>
        <v>17955</v>
      </c>
      <c r="CQ19" s="85">
        <f>'Отдыхай катай| COMIS'!CQ19</f>
        <v>17955</v>
      </c>
      <c r="CR19" s="85">
        <f>'Отдыхай катай| COMIS'!CR19</f>
        <v>17955</v>
      </c>
      <c r="CS19" s="85">
        <f>'Отдыхай катай| COMIS'!CS19</f>
        <v>17325</v>
      </c>
      <c r="CT19" s="85">
        <f>'Отдыхай катай| COMIS'!CT19</f>
        <v>17325</v>
      </c>
      <c r="CU19" s="85">
        <f>'Отдыхай катай| COMIS'!CU19</f>
        <v>17325</v>
      </c>
      <c r="CV19" s="85">
        <f>'Отдыхай катай| COMIS'!CV19</f>
        <v>17325</v>
      </c>
      <c r="CW19" s="85">
        <f>'Отдыхай катай| COMIS'!CW19</f>
        <v>17325</v>
      </c>
      <c r="CX19" s="85">
        <f>'Отдыхай катай| COMIS'!CX19</f>
        <v>17325</v>
      </c>
      <c r="CY19" s="85">
        <f>'Отдыхай катай| COMIS'!CY19</f>
        <v>17325</v>
      </c>
      <c r="CZ19" s="85">
        <f>'Отдыхай катай| COMIS'!CZ19</f>
        <v>16695</v>
      </c>
      <c r="DA19" s="85">
        <f>'Отдыхай катай| COMIS'!DA19</f>
        <v>16695</v>
      </c>
      <c r="DB19" s="85">
        <f>'Отдыхай катай| COMIS'!DB19</f>
        <v>16695</v>
      </c>
      <c r="DC19" s="85">
        <f>'Отдыхай катай| COMIS'!DC19</f>
        <v>16065</v>
      </c>
      <c r="DD19" s="85">
        <f>'Отдыхай катай| COMIS'!DD19</f>
        <v>16065</v>
      </c>
      <c r="DE19" s="85">
        <f>'Отдыхай катай| COMIS'!DE19</f>
        <v>16065</v>
      </c>
      <c r="DF19" s="85">
        <f>'Отдыхай катай| COMIS'!DF19</f>
        <v>16065</v>
      </c>
      <c r="DG19" s="85">
        <f>'Отдыхай катай| COMIS'!DG19</f>
        <v>16065</v>
      </c>
      <c r="DH19" s="85">
        <f>'Отдыхай катай| COMIS'!DH19</f>
        <v>15615</v>
      </c>
      <c r="DI19" s="85">
        <f>'Отдыхай катай| COMIS'!DI19</f>
        <v>15615</v>
      </c>
      <c r="DJ19" s="85">
        <f>'Отдыхай катай| COMIS'!DJ19</f>
        <v>15615</v>
      </c>
      <c r="DK19" s="85">
        <f>'Отдыхай катай| COMIS'!DK19</f>
        <v>15615</v>
      </c>
      <c r="DL19" s="85">
        <f>'Отдыхай катай| COMIS'!DL19</f>
        <v>15615</v>
      </c>
      <c r="DM19" s="85">
        <f>'Отдыхай катай| COMIS'!DM19</f>
        <v>15615</v>
      </c>
      <c r="DN19" s="85">
        <f>'Отдыхай катай| COMIS'!DN19</f>
        <v>13815</v>
      </c>
    </row>
    <row r="20" spans="1:118">
      <c r="A20" s="64">
        <v>2</v>
      </c>
      <c r="B20" s="85">
        <f>'Отдыхай катай| COMIS'!B20</f>
        <v>14400</v>
      </c>
      <c r="C20" s="85">
        <f>'Отдыхай катай| COMIS'!C20</f>
        <v>14400</v>
      </c>
      <c r="D20" s="85">
        <f>'Отдыхай катай| COMIS'!D20</f>
        <v>14670</v>
      </c>
      <c r="E20" s="85">
        <f>'Отдыхай катай| COMIS'!E20</f>
        <v>14670</v>
      </c>
      <c r="F20" s="85">
        <f>'Отдыхай катай| COMIS'!F20</f>
        <v>16560</v>
      </c>
      <c r="G20" s="85">
        <f>'Отдыхай катай| COMIS'!G20</f>
        <v>16560</v>
      </c>
      <c r="H20" s="85">
        <f>'Отдыхай катай| COMIS'!H20</f>
        <v>16560</v>
      </c>
      <c r="I20" s="85">
        <f>'Отдыхай катай| COMIS'!I20</f>
        <v>17730</v>
      </c>
      <c r="J20" s="85">
        <f>'Отдыхай катай| COMIS'!J20</f>
        <v>17730</v>
      </c>
      <c r="K20" s="85">
        <f>'Отдыхай катай| COMIS'!K20</f>
        <v>18990</v>
      </c>
      <c r="L20" s="85">
        <f>'Отдыхай катай| COMIS'!L20</f>
        <v>21330</v>
      </c>
      <c r="M20" s="85">
        <f>'Отдыхай катай| COMIS'!M20</f>
        <v>19350</v>
      </c>
      <c r="N20" s="85">
        <f>'Отдыхай катай| COMIS'!N20</f>
        <v>30060</v>
      </c>
      <c r="O20" s="237">
        <f>'Отдыхай катай| COMIS'!O20</f>
        <v>34380</v>
      </c>
      <c r="P20" s="237">
        <f>'Отдыхай катай| COMIS'!P20</f>
        <v>41400</v>
      </c>
      <c r="Q20" s="237">
        <f>'Отдыхай катай| COMIS'!Q20</f>
        <v>41400</v>
      </c>
      <c r="R20" s="237">
        <f>'Отдыхай катай| COMIS'!R20</f>
        <v>40230</v>
      </c>
      <c r="S20" s="237">
        <f>'Отдыхай катай| COMIS'!S20</f>
        <v>40230</v>
      </c>
      <c r="T20" s="237">
        <f>'Отдыхай катай| COMIS'!T20</f>
        <v>43650</v>
      </c>
      <c r="U20" s="237">
        <f>'Отдыхай катай| COMIS'!U20</f>
        <v>43650</v>
      </c>
      <c r="V20" s="237">
        <f>'Отдыхай катай| COMIS'!V20</f>
        <v>42300</v>
      </c>
      <c r="W20" s="237">
        <f>'Отдыхай катай| COMIS'!W20</f>
        <v>42300</v>
      </c>
      <c r="X20" s="237">
        <f>'Отдыхай катай| COMIS'!X20</f>
        <v>39060</v>
      </c>
      <c r="Y20" s="85">
        <f>'Отдыхай катай| COMIS'!Y20</f>
        <v>31770</v>
      </c>
      <c r="Z20" s="85">
        <f>'Отдыхай катай| COMIS'!Z20</f>
        <v>26370</v>
      </c>
      <c r="AA20" s="85">
        <f>'Отдыхай катай| COMIS'!AA20</f>
        <v>25740</v>
      </c>
      <c r="AB20" s="85">
        <f>'Отдыхай катай| COMIS'!AB20</f>
        <v>25740</v>
      </c>
      <c r="AC20" s="85">
        <f>'Отдыхай катай| COMIS'!AC20</f>
        <v>25740</v>
      </c>
      <c r="AD20" s="85">
        <f>'Отдыхай катай| COMIS'!AD20</f>
        <v>25110</v>
      </c>
      <c r="AE20" s="85">
        <f>'Отдыхай катай| COMIS'!AE20</f>
        <v>25110</v>
      </c>
      <c r="AF20" s="85">
        <f>'Отдыхай катай| COMIS'!AF20</f>
        <v>22770</v>
      </c>
      <c r="AG20" s="85">
        <f>'Отдыхай катай| COMIS'!AG20</f>
        <v>22770</v>
      </c>
      <c r="AH20" s="85">
        <f>'Отдыхай катай| COMIS'!AH20</f>
        <v>22770</v>
      </c>
      <c r="AI20" s="85">
        <f>'Отдыхай катай| COMIS'!AI20</f>
        <v>22770</v>
      </c>
      <c r="AJ20" s="85">
        <f>'Отдыхай катай| COMIS'!AJ20</f>
        <v>25290</v>
      </c>
      <c r="AK20" s="85">
        <f>'Отдыхай катай| COMIS'!AK20</f>
        <v>25290</v>
      </c>
      <c r="AL20" s="85">
        <f>'Отдыхай катай| COMIS'!AL20</f>
        <v>27720</v>
      </c>
      <c r="AM20" s="85">
        <f>'Отдыхай катай| COMIS'!AM20</f>
        <v>27720</v>
      </c>
      <c r="AN20" s="85">
        <f>'Отдыхай катай| COMIS'!AN20</f>
        <v>30420</v>
      </c>
      <c r="AO20" s="85">
        <f>'Отдыхай катай| COMIS'!AO20</f>
        <v>30420</v>
      </c>
      <c r="AP20" s="85">
        <f>'Отдыхай катай| COMIS'!AP20</f>
        <v>27720</v>
      </c>
      <c r="AQ20" s="85">
        <f>'Отдыхай катай| COMIS'!AQ20</f>
        <v>27720</v>
      </c>
      <c r="AR20" s="85">
        <f>'Отдыхай катай| COMIS'!AR20</f>
        <v>29070</v>
      </c>
      <c r="AS20" s="85">
        <f>'Отдыхай катай| COMIS'!AS20</f>
        <v>29070</v>
      </c>
      <c r="AT20" s="85">
        <f>'Отдыхай катай| COMIS'!AT20</f>
        <v>29070</v>
      </c>
      <c r="AU20" s="85">
        <f>'Отдыхай катай| COMIS'!AU20</f>
        <v>29070</v>
      </c>
      <c r="AV20" s="85">
        <f>'Отдыхай катай| COMIS'!AV20</f>
        <v>29070</v>
      </c>
      <c r="AW20" s="85">
        <f>'Отдыхай катай| COMIS'!AW20</f>
        <v>29070</v>
      </c>
      <c r="AX20" s="85">
        <f>'Отдыхай катай| COMIS'!AX20</f>
        <v>30420</v>
      </c>
      <c r="AY20" s="85">
        <f>'Отдыхай катай| COMIS'!AY20</f>
        <v>30420</v>
      </c>
      <c r="AZ20" s="85">
        <f>'Отдыхай катай| COMIS'!AZ20</f>
        <v>30420</v>
      </c>
      <c r="BA20" s="85">
        <f>'Отдыхай катай| COMIS'!BA20</f>
        <v>27720</v>
      </c>
      <c r="BB20" s="85">
        <f>'Отдыхай катай| COMIS'!BB20</f>
        <v>27720</v>
      </c>
      <c r="BC20" s="85">
        <f>'Отдыхай катай| COMIS'!BC20</f>
        <v>27720</v>
      </c>
      <c r="BD20" s="85">
        <f>'Отдыхай катай| COMIS'!BD20</f>
        <v>27720</v>
      </c>
      <c r="BE20" s="85">
        <f>'Отдыхай катай| COMIS'!BE20</f>
        <v>27720</v>
      </c>
      <c r="BF20" s="85">
        <f>'Отдыхай катай| COMIS'!BF20</f>
        <v>29070</v>
      </c>
      <c r="BG20" s="85">
        <f>'Отдыхай катай| COMIS'!BG20</f>
        <v>29070</v>
      </c>
      <c r="BH20" s="85">
        <f>'Отдыхай катай| COMIS'!BH20</f>
        <v>29070</v>
      </c>
      <c r="BI20" s="85">
        <f>'Отдыхай катай| COMIS'!BI20</f>
        <v>31770</v>
      </c>
      <c r="BJ20" s="85">
        <f>'Отдыхай катай| COMIS'!BJ20</f>
        <v>31770</v>
      </c>
      <c r="BK20" s="85">
        <f>'Отдыхай катай| COMIS'!BK20</f>
        <v>31770</v>
      </c>
      <c r="BL20" s="85">
        <f>'Отдыхай катай| COMIS'!BL20</f>
        <v>31770</v>
      </c>
      <c r="BM20" s="85">
        <f>'Отдыхай катай| COMIS'!BM20</f>
        <v>31770</v>
      </c>
      <c r="BN20" s="85">
        <f>'Отдыхай катай| COMIS'!BN20</f>
        <v>31770</v>
      </c>
      <c r="BO20" s="85">
        <f>'Отдыхай катай| COMIS'!BO20</f>
        <v>33930</v>
      </c>
      <c r="BP20" s="85">
        <f>'Отдыхай катай| COMIS'!BP20</f>
        <v>33930</v>
      </c>
      <c r="BQ20" s="85">
        <f>'Отдыхай катай| COMIS'!BQ20</f>
        <v>37440</v>
      </c>
      <c r="BR20" s="85">
        <f>'Отдыхай катай| COMIS'!BR20</f>
        <v>39690</v>
      </c>
      <c r="BS20" s="85">
        <f>'Отдыхай катай| COMIS'!BS20</f>
        <v>39690</v>
      </c>
      <c r="BT20" s="85">
        <f>'Отдыхай катай| COMIS'!BT20</f>
        <v>39690</v>
      </c>
      <c r="BU20" s="85">
        <f>'Отдыхай катай| COMIS'!BU20</f>
        <v>39690</v>
      </c>
      <c r="BV20" s="85">
        <f>'Отдыхай катай| COMIS'!BV20</f>
        <v>39690</v>
      </c>
      <c r="BW20" s="85">
        <f>'Отдыхай катай| COMIS'!BW20</f>
        <v>31770</v>
      </c>
      <c r="BX20" s="85">
        <f>'Отдыхай катай| COMIS'!BX20</f>
        <v>27720</v>
      </c>
      <c r="BY20" s="85">
        <f>'Отдыхай катай| COMIS'!BY20</f>
        <v>27720</v>
      </c>
      <c r="BZ20" s="85">
        <f>'Отдыхай катай| COMIS'!BZ20</f>
        <v>26370</v>
      </c>
      <c r="CA20" s="85">
        <f>'Отдыхай катай| COMIS'!CA20</f>
        <v>26370</v>
      </c>
      <c r="CB20" s="85">
        <f>'Отдыхай катай| COMIS'!CB20</f>
        <v>26370</v>
      </c>
      <c r="CC20" s="85">
        <f>'Отдыхай катай| COMIS'!CC20</f>
        <v>27720</v>
      </c>
      <c r="CD20" s="85">
        <f>'Отдыхай катай| COMIS'!CD20</f>
        <v>27720</v>
      </c>
      <c r="CE20" s="85">
        <f>'Отдыхай катай| COMIS'!CE20</f>
        <v>27720</v>
      </c>
      <c r="CF20" s="85">
        <f>'Отдыхай катай| COMIS'!CF20</f>
        <v>24480</v>
      </c>
      <c r="CG20" s="85">
        <f>'Отдыхай катай| COMIS'!CG20</f>
        <v>20250</v>
      </c>
      <c r="CH20" s="85">
        <f>'Отдыхай катай| COMIS'!CH20</f>
        <v>20250</v>
      </c>
      <c r="CI20" s="85">
        <f>'Отдыхай катай| COMIS'!CI20</f>
        <v>20250</v>
      </c>
      <c r="CJ20" s="85">
        <f>'Отдыхай катай| COMIS'!CJ20</f>
        <v>20250</v>
      </c>
      <c r="CK20" s="85">
        <f>'Отдыхай катай| COMIS'!CK20</f>
        <v>20250</v>
      </c>
      <c r="CL20" s="85">
        <f>'Отдыхай катай| COMIS'!CL20</f>
        <v>20250</v>
      </c>
      <c r="CM20" s="85">
        <f>'Отдыхай катай| COMIS'!CM20</f>
        <v>20250</v>
      </c>
      <c r="CN20" s="85">
        <f>'Отдыхай катай| COMIS'!CN20</f>
        <v>20250</v>
      </c>
      <c r="CO20" s="85">
        <f>'Отдыхай катай| COMIS'!CO20</f>
        <v>20250</v>
      </c>
      <c r="CP20" s="85">
        <f>'Отдыхай катай| COMIS'!CP20</f>
        <v>19620</v>
      </c>
      <c r="CQ20" s="85">
        <f>'Отдыхай катай| COMIS'!CQ20</f>
        <v>19620</v>
      </c>
      <c r="CR20" s="85">
        <f>'Отдыхай катай| COMIS'!CR20</f>
        <v>19620</v>
      </c>
      <c r="CS20" s="85">
        <f>'Отдыхай катай| COMIS'!CS20</f>
        <v>18990</v>
      </c>
      <c r="CT20" s="85">
        <f>'Отдыхай катай| COMIS'!CT20</f>
        <v>18990</v>
      </c>
      <c r="CU20" s="85">
        <f>'Отдыхай катай| COMIS'!CU20</f>
        <v>18990</v>
      </c>
      <c r="CV20" s="85">
        <f>'Отдыхай катай| COMIS'!CV20</f>
        <v>18990</v>
      </c>
      <c r="CW20" s="85">
        <f>'Отдыхай катай| COMIS'!CW20</f>
        <v>18990</v>
      </c>
      <c r="CX20" s="85">
        <f>'Отдыхай катай| COMIS'!CX20</f>
        <v>18990</v>
      </c>
      <c r="CY20" s="85">
        <f>'Отдыхай катай| COMIS'!CY20</f>
        <v>18990</v>
      </c>
      <c r="CZ20" s="85">
        <f>'Отдыхай катай| COMIS'!CZ20</f>
        <v>18360</v>
      </c>
      <c r="DA20" s="85">
        <f>'Отдыхай катай| COMIS'!DA20</f>
        <v>18360</v>
      </c>
      <c r="DB20" s="85">
        <f>'Отдыхай катай| COMIS'!DB20</f>
        <v>18360</v>
      </c>
      <c r="DC20" s="85">
        <f>'Отдыхай катай| COMIS'!DC20</f>
        <v>17550</v>
      </c>
      <c r="DD20" s="85">
        <f>'Отдыхай катай| COMIS'!DD20</f>
        <v>17550</v>
      </c>
      <c r="DE20" s="85">
        <f>'Отдыхай катай| COMIS'!DE20</f>
        <v>17550</v>
      </c>
      <c r="DF20" s="85">
        <f>'Отдыхай катай| COMIS'!DF20</f>
        <v>17550</v>
      </c>
      <c r="DG20" s="85">
        <f>'Отдыхай катай| COMIS'!DG20</f>
        <v>17550</v>
      </c>
      <c r="DH20" s="85">
        <f>'Отдыхай катай| COMIS'!DH20</f>
        <v>17100</v>
      </c>
      <c r="DI20" s="85">
        <f>'Отдыхай катай| COMIS'!DI20</f>
        <v>17100</v>
      </c>
      <c r="DJ20" s="85">
        <f>'Отдыхай катай| COMIS'!DJ20</f>
        <v>17100</v>
      </c>
      <c r="DK20" s="85">
        <f>'Отдыхай катай| COMIS'!DK20</f>
        <v>17100</v>
      </c>
      <c r="DL20" s="85">
        <f>'Отдыхай катай| COMIS'!DL20</f>
        <v>17100</v>
      </c>
      <c r="DM20" s="85">
        <f>'Отдыхай катай| COMIS'!DM20</f>
        <v>17100</v>
      </c>
      <c r="DN20" s="85">
        <f>'Отдыхай катай| COMIS'!DN20</f>
        <v>15300</v>
      </c>
    </row>
    <row r="21" spans="1:118">
      <c r="A21" s="16" t="s">
        <v>9</v>
      </c>
      <c r="B21" s="85"/>
      <c r="C21" s="85"/>
      <c r="D21" s="85"/>
      <c r="E21" s="85"/>
      <c r="F21" s="85"/>
      <c r="G21" s="85"/>
      <c r="H21" s="85"/>
      <c r="I21" s="85"/>
      <c r="J21" s="85"/>
      <c r="K21" s="85"/>
      <c r="L21" s="85"/>
      <c r="M21" s="85"/>
      <c r="N21" s="85"/>
      <c r="O21" s="237"/>
      <c r="P21" s="237"/>
      <c r="Q21" s="237"/>
      <c r="R21" s="237"/>
      <c r="S21" s="237"/>
      <c r="T21" s="237"/>
      <c r="U21" s="237"/>
      <c r="V21" s="237"/>
      <c r="W21" s="237"/>
      <c r="X21" s="237"/>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row>
    <row r="22" spans="1:118">
      <c r="A22" s="17" t="s">
        <v>10</v>
      </c>
      <c r="B22" s="85">
        <f>'Отдыхай катай| COMIS'!B22</f>
        <v>48150</v>
      </c>
      <c r="C22" s="85">
        <f>'Отдыхай катай| COMIS'!C22</f>
        <v>48150</v>
      </c>
      <c r="D22" s="85">
        <f>'Отдыхай катай| COMIS'!D22</f>
        <v>48420</v>
      </c>
      <c r="E22" s="85">
        <f>'Отдыхай катай| COMIS'!E22</f>
        <v>48420</v>
      </c>
      <c r="F22" s="85">
        <f>'Отдыхай катай| COMIS'!F22</f>
        <v>50310</v>
      </c>
      <c r="G22" s="85">
        <f>'Отдыхай катай| COMIS'!G22</f>
        <v>50310</v>
      </c>
      <c r="H22" s="85">
        <f>'Отдыхай катай| COMIS'!H22</f>
        <v>50310</v>
      </c>
      <c r="I22" s="85">
        <f>'Отдыхай катай| COMIS'!I22</f>
        <v>51480</v>
      </c>
      <c r="J22" s="85">
        <f>'Отдыхай катай| COMIS'!J22</f>
        <v>51480</v>
      </c>
      <c r="K22" s="85">
        <f>'Отдыхай катай| COMIS'!K22</f>
        <v>52740</v>
      </c>
      <c r="L22" s="85">
        <f>'Отдыхай катай| COMIS'!L22</f>
        <v>55080</v>
      </c>
      <c r="M22" s="85">
        <f>'Отдыхай катай| COMIS'!M22</f>
        <v>53100</v>
      </c>
      <c r="N22" s="85">
        <f>'Отдыхай катай| COMIS'!N22</f>
        <v>104310</v>
      </c>
      <c r="O22" s="237">
        <f>'Отдыхай катай| COMIS'!O22</f>
        <v>108630</v>
      </c>
      <c r="P22" s="237">
        <f>'Отдыхай катай| COMIS'!P22</f>
        <v>115650</v>
      </c>
      <c r="Q22" s="237">
        <f>'Отдыхай катай| COMIS'!Q22</f>
        <v>115650</v>
      </c>
      <c r="R22" s="237">
        <f>'Отдыхай катай| COMIS'!R22</f>
        <v>114480</v>
      </c>
      <c r="S22" s="237">
        <f>'Отдыхай катай| COMIS'!S22</f>
        <v>114480</v>
      </c>
      <c r="T22" s="237">
        <f>'Отдыхай катай| COMIS'!T22</f>
        <v>117900</v>
      </c>
      <c r="U22" s="237">
        <f>'Отдыхай катай| COMIS'!U22</f>
        <v>117900</v>
      </c>
      <c r="V22" s="237">
        <f>'Отдыхай катай| COMIS'!V22</f>
        <v>116550</v>
      </c>
      <c r="W22" s="237">
        <f>'Отдыхай катай| COMIS'!W22</f>
        <v>116550</v>
      </c>
      <c r="X22" s="237">
        <f>'Отдыхай катай| COMIS'!X22</f>
        <v>113310</v>
      </c>
      <c r="Y22" s="85">
        <f>'Отдыхай катай| COMIS'!Y22</f>
        <v>79605</v>
      </c>
      <c r="Z22" s="85">
        <f>'Отдыхай катай| COMIS'!Z22</f>
        <v>74205</v>
      </c>
      <c r="AA22" s="85">
        <f>'Отдыхай катай| COMIS'!AA22</f>
        <v>73575</v>
      </c>
      <c r="AB22" s="85">
        <f>'Отдыхай катай| COMIS'!AB22</f>
        <v>73575</v>
      </c>
      <c r="AC22" s="85">
        <f>'Отдыхай катай| COMIS'!AC22</f>
        <v>73575</v>
      </c>
      <c r="AD22" s="85">
        <f>'Отдыхай катай| COMIS'!AD22</f>
        <v>72945</v>
      </c>
      <c r="AE22" s="85">
        <f>'Отдыхай катай| COMIS'!AE22</f>
        <v>72945</v>
      </c>
      <c r="AF22" s="85">
        <f>'Отдыхай катай| COMIS'!AF22</f>
        <v>70605</v>
      </c>
      <c r="AG22" s="85">
        <f>'Отдыхай катай| COMIS'!AG22</f>
        <v>70605</v>
      </c>
      <c r="AH22" s="85">
        <f>'Отдыхай катай| COMIS'!AH22</f>
        <v>70605</v>
      </c>
      <c r="AI22" s="85">
        <f>'Отдыхай катай| COMIS'!AI22</f>
        <v>70605</v>
      </c>
      <c r="AJ22" s="85">
        <f>'Отдыхай катай| COMIS'!AJ22</f>
        <v>73125</v>
      </c>
      <c r="AK22" s="85">
        <f>'Отдыхай катай| COMIS'!AK22</f>
        <v>73125</v>
      </c>
      <c r="AL22" s="85">
        <f>'Отдыхай катай| COMIS'!AL22</f>
        <v>75555</v>
      </c>
      <c r="AM22" s="85">
        <f>'Отдыхай катай| COMIS'!AM22</f>
        <v>75555</v>
      </c>
      <c r="AN22" s="85">
        <f>'Отдыхай катай| COMIS'!AN22</f>
        <v>78255</v>
      </c>
      <c r="AO22" s="85">
        <f>'Отдыхай катай| COMIS'!AO22</f>
        <v>78255</v>
      </c>
      <c r="AP22" s="85">
        <f>'Отдыхай катай| COMIS'!AP22</f>
        <v>75555</v>
      </c>
      <c r="AQ22" s="85">
        <f>'Отдыхай катай| COMIS'!AQ22</f>
        <v>75555</v>
      </c>
      <c r="AR22" s="85">
        <f>'Отдыхай катай| COMIS'!AR22</f>
        <v>76905</v>
      </c>
      <c r="AS22" s="85">
        <f>'Отдыхай катай| COMIS'!AS22</f>
        <v>76905</v>
      </c>
      <c r="AT22" s="85">
        <f>'Отдыхай катай| COMIS'!AT22</f>
        <v>76905</v>
      </c>
      <c r="AU22" s="85">
        <f>'Отдыхай катай| COMIS'!AU22</f>
        <v>76905</v>
      </c>
      <c r="AV22" s="85">
        <f>'Отдыхай катай| COMIS'!AV22</f>
        <v>76905</v>
      </c>
      <c r="AW22" s="85">
        <f>'Отдыхай катай| COMIS'!AW22</f>
        <v>76905</v>
      </c>
      <c r="AX22" s="85">
        <f>'Отдыхай катай| COMIS'!AX22</f>
        <v>78255</v>
      </c>
      <c r="AY22" s="85">
        <f>'Отдыхай катай| COMIS'!AY22</f>
        <v>78255</v>
      </c>
      <c r="AZ22" s="85">
        <f>'Отдыхай катай| COMIS'!AZ22</f>
        <v>78255</v>
      </c>
      <c r="BA22" s="85">
        <f>'Отдыхай катай| COMIS'!BA22</f>
        <v>75555</v>
      </c>
      <c r="BB22" s="85">
        <f>'Отдыхай катай| COMIS'!BB22</f>
        <v>75555</v>
      </c>
      <c r="BC22" s="85">
        <f>'Отдыхай катай| COMIS'!BC22</f>
        <v>75555</v>
      </c>
      <c r="BD22" s="85">
        <f>'Отдыхай катай| COMIS'!BD22</f>
        <v>75555</v>
      </c>
      <c r="BE22" s="85">
        <f>'Отдыхай катай| COMIS'!BE22</f>
        <v>75555</v>
      </c>
      <c r="BF22" s="85">
        <f>'Отдыхай катай| COMIS'!BF22</f>
        <v>76905</v>
      </c>
      <c r="BG22" s="85">
        <f>'Отдыхай катай| COMIS'!BG22</f>
        <v>76905</v>
      </c>
      <c r="BH22" s="85">
        <f>'Отдыхай катай| COMIS'!BH22</f>
        <v>76905</v>
      </c>
      <c r="BI22" s="85">
        <f>'Отдыхай катай| COMIS'!BI22</f>
        <v>79605</v>
      </c>
      <c r="BJ22" s="85">
        <f>'Отдыхай катай| COMIS'!BJ22</f>
        <v>79605</v>
      </c>
      <c r="BK22" s="85">
        <f>'Отдыхай катай| COMIS'!BK22</f>
        <v>79605</v>
      </c>
      <c r="BL22" s="85">
        <f>'Отдыхай катай| COMIS'!BL22</f>
        <v>79605</v>
      </c>
      <c r="BM22" s="85">
        <f>'Отдыхай катай| COMIS'!BM22</f>
        <v>79605</v>
      </c>
      <c r="BN22" s="85">
        <f>'Отдыхай катай| COMIS'!BN22</f>
        <v>79605</v>
      </c>
      <c r="BO22" s="85">
        <f>'Отдыхай катай| COMIS'!BO22</f>
        <v>81765</v>
      </c>
      <c r="BP22" s="85">
        <f>'Отдыхай катай| COMIS'!BP22</f>
        <v>81765</v>
      </c>
      <c r="BQ22" s="85">
        <f>'Отдыхай катай| COMIS'!BQ22</f>
        <v>85275</v>
      </c>
      <c r="BR22" s="85">
        <f>'Отдыхай катай| COMIS'!BR22</f>
        <v>87525</v>
      </c>
      <c r="BS22" s="85">
        <f>'Отдыхай катай| COMIS'!BS22</f>
        <v>87525</v>
      </c>
      <c r="BT22" s="85">
        <f>'Отдыхай катай| COMIS'!BT22</f>
        <v>87525</v>
      </c>
      <c r="BU22" s="85">
        <f>'Отдыхай катай| COMIS'!BU22</f>
        <v>87525</v>
      </c>
      <c r="BV22" s="85">
        <f>'Отдыхай катай| COMIS'!BV22</f>
        <v>87525</v>
      </c>
      <c r="BW22" s="85">
        <f>'Отдыхай катай| COMIS'!BW22</f>
        <v>79605</v>
      </c>
      <c r="BX22" s="85">
        <f>'Отдыхай катай| COMIS'!BX22</f>
        <v>75555</v>
      </c>
      <c r="BY22" s="85">
        <f>'Отдыхай катай| COMIS'!BY22</f>
        <v>75555</v>
      </c>
      <c r="BZ22" s="85">
        <f>'Отдыхай катай| COMIS'!BZ22</f>
        <v>74205</v>
      </c>
      <c r="CA22" s="85">
        <f>'Отдыхай катай| COMIS'!CA22</f>
        <v>74205</v>
      </c>
      <c r="CB22" s="85">
        <f>'Отдыхай катай| COMIS'!CB22</f>
        <v>74205</v>
      </c>
      <c r="CC22" s="85">
        <f>'Отдыхай катай| COMIS'!CC22</f>
        <v>75555</v>
      </c>
      <c r="CD22" s="85">
        <f>'Отдыхай катай| COMIS'!CD22</f>
        <v>75555</v>
      </c>
      <c r="CE22" s="85">
        <f>'Отдыхай катай| COMIS'!CE22</f>
        <v>75555</v>
      </c>
      <c r="CF22" s="85">
        <f>'Отдыхай катай| COMIS'!CF22</f>
        <v>72315</v>
      </c>
      <c r="CG22" s="85">
        <f>'Отдыхай катай| COMIS'!CG22</f>
        <v>60435</v>
      </c>
      <c r="CH22" s="85">
        <f>'Отдыхай катай| COMIS'!CH22</f>
        <v>60435</v>
      </c>
      <c r="CI22" s="85">
        <f>'Отдыхай катай| COMIS'!CI22</f>
        <v>60435</v>
      </c>
      <c r="CJ22" s="85">
        <f>'Отдыхай катай| COMIS'!CJ22</f>
        <v>60435</v>
      </c>
      <c r="CK22" s="85">
        <f>'Отдыхай катай| COMIS'!CK22</f>
        <v>60435</v>
      </c>
      <c r="CL22" s="85">
        <f>'Отдыхай катай| COMIS'!CL22</f>
        <v>60435</v>
      </c>
      <c r="CM22" s="85">
        <f>'Отдыхай катай| COMIS'!CM22</f>
        <v>60435</v>
      </c>
      <c r="CN22" s="85">
        <f>'Отдыхай катай| COMIS'!CN22</f>
        <v>60435</v>
      </c>
      <c r="CO22" s="85">
        <f>'Отдыхай катай| COMIS'!CO22</f>
        <v>60435</v>
      </c>
      <c r="CP22" s="85">
        <f>'Отдыхай катай| COMIS'!CP22</f>
        <v>59805</v>
      </c>
      <c r="CQ22" s="85">
        <f>'Отдыхай катай| COMIS'!CQ22</f>
        <v>59805</v>
      </c>
      <c r="CR22" s="85">
        <f>'Отдыхай катай| COMIS'!CR22</f>
        <v>59805</v>
      </c>
      <c r="CS22" s="85">
        <f>'Отдыхай катай| COMIS'!CS22</f>
        <v>59175</v>
      </c>
      <c r="CT22" s="85">
        <f>'Отдыхай катай| COMIS'!CT22</f>
        <v>59175</v>
      </c>
      <c r="CU22" s="85">
        <f>'Отдыхай катай| COMIS'!CU22</f>
        <v>59175</v>
      </c>
      <c r="CV22" s="85">
        <f>'Отдыхай катай| COMIS'!CV22</f>
        <v>59175</v>
      </c>
      <c r="CW22" s="85">
        <f>'Отдыхай катай| COMIS'!CW22</f>
        <v>59175</v>
      </c>
      <c r="CX22" s="85">
        <f>'Отдыхай катай| COMIS'!CX22</f>
        <v>59175</v>
      </c>
      <c r="CY22" s="85">
        <f>'Отдыхай катай| COMIS'!CY22</f>
        <v>59175</v>
      </c>
      <c r="CZ22" s="85">
        <f>'Отдыхай катай| COMIS'!CZ22</f>
        <v>58545</v>
      </c>
      <c r="DA22" s="85">
        <f>'Отдыхай катай| COMIS'!DA22</f>
        <v>58545</v>
      </c>
      <c r="DB22" s="85">
        <f>'Отдыхай катай| COMIS'!DB22</f>
        <v>58545</v>
      </c>
      <c r="DC22" s="85">
        <f>'Отдыхай катай| COMIS'!DC22</f>
        <v>53415</v>
      </c>
      <c r="DD22" s="85">
        <f>'Отдыхай катай| COMIS'!DD22</f>
        <v>53415</v>
      </c>
      <c r="DE22" s="85">
        <f>'Отдыхай катай| COMIS'!DE22</f>
        <v>53415</v>
      </c>
      <c r="DF22" s="85">
        <f>'Отдыхай катай| COMIS'!DF22</f>
        <v>53415</v>
      </c>
      <c r="DG22" s="85">
        <f>'Отдыхай катай| COMIS'!DG22</f>
        <v>53415</v>
      </c>
      <c r="DH22" s="85">
        <f>'Отдыхай катай| COMIS'!DH22</f>
        <v>52965</v>
      </c>
      <c r="DI22" s="85">
        <f>'Отдыхай катай| COMIS'!DI22</f>
        <v>52965</v>
      </c>
      <c r="DJ22" s="85">
        <f>'Отдыхай катай| COMIS'!DJ22</f>
        <v>52965</v>
      </c>
      <c r="DK22" s="85">
        <f>'Отдыхай катай| COMIS'!DK22</f>
        <v>52965</v>
      </c>
      <c r="DL22" s="85">
        <f>'Отдыхай катай| COMIS'!DL22</f>
        <v>52965</v>
      </c>
      <c r="DM22" s="85">
        <f>'Отдыхай катай| COMIS'!DM22</f>
        <v>52965</v>
      </c>
      <c r="DN22" s="85">
        <f>'Отдыхай катай| COMIS'!DN22</f>
        <v>51165</v>
      </c>
    </row>
    <row r="23" spans="1:118">
      <c r="A23" s="68"/>
      <c r="B23" s="65"/>
      <c r="C23" s="65"/>
      <c r="D23" s="65"/>
      <c r="E23" s="65"/>
      <c r="F23" s="65"/>
      <c r="G23" s="65"/>
      <c r="H23" s="65"/>
      <c r="I23" s="65"/>
      <c r="J23" s="65"/>
      <c r="K23" s="65"/>
      <c r="L23" s="65"/>
      <c r="M23" s="65"/>
      <c r="N23" s="65"/>
      <c r="O23" s="236"/>
      <c r="P23" s="236"/>
      <c r="Q23" s="236"/>
      <c r="R23" s="236"/>
      <c r="S23" s="236"/>
      <c r="T23" s="236"/>
      <c r="U23" s="236"/>
      <c r="V23" s="236"/>
      <c r="W23" s="236"/>
      <c r="X23" s="236"/>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row>
    <row r="24" spans="1:118">
      <c r="A24" s="242" t="s">
        <v>41</v>
      </c>
      <c r="B24" s="65"/>
      <c r="C24" s="65"/>
      <c r="D24" s="65"/>
      <c r="E24" s="65"/>
      <c r="F24" s="65"/>
      <c r="G24" s="65"/>
      <c r="H24" s="65"/>
      <c r="I24" s="65"/>
      <c r="J24" s="65"/>
      <c r="K24" s="65"/>
      <c r="L24" s="65"/>
      <c r="M24" s="65"/>
      <c r="N24" s="65"/>
      <c r="O24" s="236"/>
      <c r="P24" s="236"/>
      <c r="Q24" s="236"/>
      <c r="R24" s="236"/>
      <c r="S24" s="236"/>
      <c r="T24" s="236"/>
      <c r="U24" s="236"/>
      <c r="V24" s="236"/>
      <c r="W24" s="236"/>
      <c r="X24" s="236"/>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row>
    <row r="25" spans="1:118">
      <c r="A25" s="243"/>
      <c r="B25" s="84">
        <f t="shared" ref="B25:BI25" si="0">B4</f>
        <v>46008</v>
      </c>
      <c r="C25" s="84">
        <f t="shared" si="0"/>
        <v>46009</v>
      </c>
      <c r="D25" s="84">
        <f t="shared" si="0"/>
        <v>46010</v>
      </c>
      <c r="E25" s="84">
        <f t="shared" si="0"/>
        <v>46011</v>
      </c>
      <c r="F25" s="84">
        <f t="shared" si="0"/>
        <v>46012</v>
      </c>
      <c r="G25" s="84">
        <f t="shared" si="0"/>
        <v>46013</v>
      </c>
      <c r="H25" s="84">
        <f t="shared" si="0"/>
        <v>46014</v>
      </c>
      <c r="I25" s="84">
        <f t="shared" si="0"/>
        <v>46015</v>
      </c>
      <c r="J25" s="84">
        <f t="shared" si="0"/>
        <v>46016</v>
      </c>
      <c r="K25" s="84">
        <f t="shared" si="0"/>
        <v>46017</v>
      </c>
      <c r="L25" s="84">
        <f t="shared" si="0"/>
        <v>46018</v>
      </c>
      <c r="M25" s="84">
        <f t="shared" si="0"/>
        <v>46019</v>
      </c>
      <c r="N25" s="84">
        <f t="shared" si="0"/>
        <v>46020</v>
      </c>
      <c r="O25" s="57">
        <f t="shared" si="0"/>
        <v>46021</v>
      </c>
      <c r="P25" s="57">
        <f t="shared" si="0"/>
        <v>46022</v>
      </c>
      <c r="Q25" s="57">
        <f t="shared" si="0"/>
        <v>46023</v>
      </c>
      <c r="R25" s="57">
        <f t="shared" si="0"/>
        <v>46024</v>
      </c>
      <c r="S25" s="57">
        <f t="shared" si="0"/>
        <v>46025</v>
      </c>
      <c r="T25" s="57">
        <f t="shared" si="0"/>
        <v>46026</v>
      </c>
      <c r="U25" s="57">
        <f t="shared" si="0"/>
        <v>46027</v>
      </c>
      <c r="V25" s="57">
        <f t="shared" si="0"/>
        <v>46028</v>
      </c>
      <c r="W25" s="57">
        <f t="shared" si="0"/>
        <v>46029</v>
      </c>
      <c r="X25" s="57">
        <f t="shared" si="0"/>
        <v>46030</v>
      </c>
      <c r="Y25" s="84">
        <f t="shared" si="0"/>
        <v>46031</v>
      </c>
      <c r="Z25" s="84">
        <f t="shared" si="0"/>
        <v>46032</v>
      </c>
      <c r="AA25" s="84">
        <f t="shared" si="0"/>
        <v>46033</v>
      </c>
      <c r="AB25" s="84">
        <f t="shared" si="0"/>
        <v>46034</v>
      </c>
      <c r="AC25" s="84">
        <f t="shared" si="0"/>
        <v>46035</v>
      </c>
      <c r="AD25" s="84">
        <f t="shared" si="0"/>
        <v>46036</v>
      </c>
      <c r="AE25" s="84">
        <f t="shared" si="0"/>
        <v>46037</v>
      </c>
      <c r="AF25" s="84">
        <f t="shared" si="0"/>
        <v>46038</v>
      </c>
      <c r="AG25" s="84">
        <f t="shared" si="0"/>
        <v>46039</v>
      </c>
      <c r="AH25" s="84">
        <f t="shared" si="0"/>
        <v>46040</v>
      </c>
      <c r="AI25" s="84">
        <f t="shared" si="0"/>
        <v>46041</v>
      </c>
      <c r="AJ25" s="84">
        <f t="shared" si="0"/>
        <v>46042</v>
      </c>
      <c r="AK25" s="84">
        <f t="shared" si="0"/>
        <v>46043</v>
      </c>
      <c r="AL25" s="84">
        <f t="shared" si="0"/>
        <v>46044</v>
      </c>
      <c r="AM25" s="84">
        <f t="shared" si="0"/>
        <v>46045</v>
      </c>
      <c r="AN25" s="84">
        <f t="shared" si="0"/>
        <v>46046</v>
      </c>
      <c r="AO25" s="84">
        <f t="shared" si="0"/>
        <v>46047</v>
      </c>
      <c r="AP25" s="84">
        <f t="shared" si="0"/>
        <v>46048</v>
      </c>
      <c r="AQ25" s="84">
        <f t="shared" si="0"/>
        <v>46049</v>
      </c>
      <c r="AR25" s="84">
        <f t="shared" si="0"/>
        <v>46050</v>
      </c>
      <c r="AS25" s="84">
        <f t="shared" si="0"/>
        <v>46051</v>
      </c>
      <c r="AT25" s="84">
        <f t="shared" si="0"/>
        <v>46052</v>
      </c>
      <c r="AU25" s="84">
        <f t="shared" si="0"/>
        <v>46053</v>
      </c>
      <c r="AV25" s="84">
        <f t="shared" si="0"/>
        <v>46054</v>
      </c>
      <c r="AW25" s="84">
        <f t="shared" si="0"/>
        <v>46055</v>
      </c>
      <c r="AX25" s="84">
        <f t="shared" si="0"/>
        <v>46056</v>
      </c>
      <c r="AY25" s="84">
        <f t="shared" si="0"/>
        <v>46057</v>
      </c>
      <c r="AZ25" s="84">
        <f t="shared" si="0"/>
        <v>46058</v>
      </c>
      <c r="BA25" s="84">
        <f t="shared" si="0"/>
        <v>46059</v>
      </c>
      <c r="BB25" s="84">
        <f t="shared" si="0"/>
        <v>46060</v>
      </c>
      <c r="BC25" s="84">
        <f t="shared" si="0"/>
        <v>46061</v>
      </c>
      <c r="BD25" s="84">
        <f t="shared" si="0"/>
        <v>46062</v>
      </c>
      <c r="BE25" s="84">
        <f t="shared" si="0"/>
        <v>46063</v>
      </c>
      <c r="BF25" s="84">
        <f t="shared" si="0"/>
        <v>46064</v>
      </c>
      <c r="BG25" s="84">
        <f t="shared" si="0"/>
        <v>46065</v>
      </c>
      <c r="BH25" s="84">
        <f t="shared" si="0"/>
        <v>46066</v>
      </c>
      <c r="BI25" s="84">
        <f t="shared" si="0"/>
        <v>46067</v>
      </c>
      <c r="BJ25" s="84">
        <f t="shared" ref="BJ25:DN25" si="1">BJ4</f>
        <v>46068</v>
      </c>
      <c r="BK25" s="84">
        <f t="shared" si="1"/>
        <v>46069</v>
      </c>
      <c r="BL25" s="84">
        <f t="shared" si="1"/>
        <v>46070</v>
      </c>
      <c r="BM25" s="84">
        <f t="shared" si="1"/>
        <v>46071</v>
      </c>
      <c r="BN25" s="84">
        <f t="shared" si="1"/>
        <v>46072</v>
      </c>
      <c r="BO25" s="84">
        <f t="shared" si="1"/>
        <v>46073</v>
      </c>
      <c r="BP25" s="84">
        <f t="shared" si="1"/>
        <v>46074</v>
      </c>
      <c r="BQ25" s="84">
        <f t="shared" si="1"/>
        <v>46075</v>
      </c>
      <c r="BR25" s="84">
        <f t="shared" si="1"/>
        <v>46076</v>
      </c>
      <c r="BS25" s="84">
        <f t="shared" si="1"/>
        <v>46077</v>
      </c>
      <c r="BT25" s="84">
        <f t="shared" si="1"/>
        <v>46078</v>
      </c>
      <c r="BU25" s="84">
        <f t="shared" si="1"/>
        <v>46079</v>
      </c>
      <c r="BV25" s="84">
        <f t="shared" si="1"/>
        <v>46080</v>
      </c>
      <c r="BW25" s="84">
        <f t="shared" si="1"/>
        <v>46081</v>
      </c>
      <c r="BX25" s="84">
        <f t="shared" si="1"/>
        <v>46082</v>
      </c>
      <c r="BY25" s="84">
        <f t="shared" si="1"/>
        <v>46083</v>
      </c>
      <c r="BZ25" s="84">
        <f t="shared" si="1"/>
        <v>46084</v>
      </c>
      <c r="CA25" s="84">
        <f t="shared" si="1"/>
        <v>46085</v>
      </c>
      <c r="CB25" s="84">
        <f t="shared" si="1"/>
        <v>46086</v>
      </c>
      <c r="CC25" s="84">
        <f t="shared" si="1"/>
        <v>46087</v>
      </c>
      <c r="CD25" s="84">
        <f t="shared" si="1"/>
        <v>46088</v>
      </c>
      <c r="CE25" s="84">
        <f t="shared" si="1"/>
        <v>46089</v>
      </c>
      <c r="CF25" s="84">
        <f t="shared" si="1"/>
        <v>46090</v>
      </c>
      <c r="CG25" s="84">
        <f t="shared" si="1"/>
        <v>46091</v>
      </c>
      <c r="CH25" s="84">
        <f t="shared" si="1"/>
        <v>46092</v>
      </c>
      <c r="CI25" s="84">
        <f t="shared" si="1"/>
        <v>46093</v>
      </c>
      <c r="CJ25" s="84">
        <f t="shared" si="1"/>
        <v>46094</v>
      </c>
      <c r="CK25" s="84">
        <f t="shared" si="1"/>
        <v>46095</v>
      </c>
      <c r="CL25" s="84">
        <f t="shared" si="1"/>
        <v>46096</v>
      </c>
      <c r="CM25" s="84">
        <f t="shared" si="1"/>
        <v>46097</v>
      </c>
      <c r="CN25" s="84">
        <f t="shared" si="1"/>
        <v>46098</v>
      </c>
      <c r="CO25" s="84">
        <f t="shared" si="1"/>
        <v>46099</v>
      </c>
      <c r="CP25" s="84">
        <f t="shared" si="1"/>
        <v>46100</v>
      </c>
      <c r="CQ25" s="84">
        <f t="shared" si="1"/>
        <v>46101</v>
      </c>
      <c r="CR25" s="84">
        <f t="shared" si="1"/>
        <v>46102</v>
      </c>
      <c r="CS25" s="84">
        <f t="shared" si="1"/>
        <v>46103</v>
      </c>
      <c r="CT25" s="84">
        <f t="shared" si="1"/>
        <v>46104</v>
      </c>
      <c r="CU25" s="84">
        <f t="shared" si="1"/>
        <v>46105</v>
      </c>
      <c r="CV25" s="84">
        <f t="shared" si="1"/>
        <v>46106</v>
      </c>
      <c r="CW25" s="84">
        <f t="shared" si="1"/>
        <v>46107</v>
      </c>
      <c r="CX25" s="84">
        <f t="shared" si="1"/>
        <v>46108</v>
      </c>
      <c r="CY25" s="84">
        <f t="shared" si="1"/>
        <v>46109</v>
      </c>
      <c r="CZ25" s="84">
        <f t="shared" si="1"/>
        <v>46110</v>
      </c>
      <c r="DA25" s="84">
        <f t="shared" si="1"/>
        <v>46111</v>
      </c>
      <c r="DB25" s="84">
        <f t="shared" si="1"/>
        <v>46112</v>
      </c>
      <c r="DC25" s="84">
        <f t="shared" si="1"/>
        <v>46113</v>
      </c>
      <c r="DD25" s="84">
        <f t="shared" si="1"/>
        <v>46114</v>
      </c>
      <c r="DE25" s="84">
        <f t="shared" si="1"/>
        <v>46115</v>
      </c>
      <c r="DF25" s="84">
        <f t="shared" si="1"/>
        <v>46116</v>
      </c>
      <c r="DG25" s="84">
        <f t="shared" si="1"/>
        <v>46117</v>
      </c>
      <c r="DH25" s="84">
        <f t="shared" si="1"/>
        <v>46118</v>
      </c>
      <c r="DI25" s="84">
        <f t="shared" si="1"/>
        <v>46119</v>
      </c>
      <c r="DJ25" s="84">
        <f t="shared" si="1"/>
        <v>46120</v>
      </c>
      <c r="DK25" s="84">
        <f t="shared" si="1"/>
        <v>46121</v>
      </c>
      <c r="DL25" s="84">
        <f t="shared" si="1"/>
        <v>46122</v>
      </c>
      <c r="DM25" s="84">
        <f t="shared" si="1"/>
        <v>46123</v>
      </c>
      <c r="DN25" s="84">
        <f t="shared" si="1"/>
        <v>46124</v>
      </c>
    </row>
    <row r="26" spans="1:118" s="83" customFormat="1" ht="34.5" customHeight="1">
      <c r="A26" s="7" t="s">
        <v>3</v>
      </c>
      <c r="B26" s="84">
        <f t="shared" ref="B26:BI26" si="2">B5</f>
        <v>46008</v>
      </c>
      <c r="C26" s="84">
        <f t="shared" si="2"/>
        <v>46009</v>
      </c>
      <c r="D26" s="84">
        <f t="shared" si="2"/>
        <v>46010</v>
      </c>
      <c r="E26" s="84">
        <f t="shared" si="2"/>
        <v>46011</v>
      </c>
      <c r="F26" s="84">
        <f t="shared" si="2"/>
        <v>46012</v>
      </c>
      <c r="G26" s="84">
        <f t="shared" si="2"/>
        <v>46013</v>
      </c>
      <c r="H26" s="84">
        <f t="shared" si="2"/>
        <v>46014</v>
      </c>
      <c r="I26" s="84">
        <f t="shared" si="2"/>
        <v>46015</v>
      </c>
      <c r="J26" s="84">
        <f t="shared" si="2"/>
        <v>46016</v>
      </c>
      <c r="K26" s="84">
        <f t="shared" si="2"/>
        <v>46017</v>
      </c>
      <c r="L26" s="84">
        <f t="shared" si="2"/>
        <v>46018</v>
      </c>
      <c r="M26" s="84">
        <f t="shared" si="2"/>
        <v>46019</v>
      </c>
      <c r="N26" s="84">
        <f t="shared" si="2"/>
        <v>46020</v>
      </c>
      <c r="O26" s="57">
        <f t="shared" si="2"/>
        <v>46021</v>
      </c>
      <c r="P26" s="57">
        <f t="shared" si="2"/>
        <v>46022</v>
      </c>
      <c r="Q26" s="57">
        <f t="shared" si="2"/>
        <v>46023</v>
      </c>
      <c r="R26" s="57">
        <f t="shared" si="2"/>
        <v>46024</v>
      </c>
      <c r="S26" s="57">
        <f t="shared" si="2"/>
        <v>46025</v>
      </c>
      <c r="T26" s="57">
        <f t="shared" si="2"/>
        <v>46026</v>
      </c>
      <c r="U26" s="57">
        <f t="shared" si="2"/>
        <v>46027</v>
      </c>
      <c r="V26" s="57">
        <f t="shared" si="2"/>
        <v>46028</v>
      </c>
      <c r="W26" s="57">
        <f t="shared" si="2"/>
        <v>46029</v>
      </c>
      <c r="X26" s="57">
        <f t="shared" si="2"/>
        <v>46030</v>
      </c>
      <c r="Y26" s="84">
        <f t="shared" si="2"/>
        <v>46031</v>
      </c>
      <c r="Z26" s="84">
        <f t="shared" si="2"/>
        <v>46032</v>
      </c>
      <c r="AA26" s="84">
        <f t="shared" si="2"/>
        <v>46033</v>
      </c>
      <c r="AB26" s="84">
        <f t="shared" si="2"/>
        <v>46034</v>
      </c>
      <c r="AC26" s="84">
        <f t="shared" si="2"/>
        <v>46035</v>
      </c>
      <c r="AD26" s="84">
        <f t="shared" si="2"/>
        <v>46036</v>
      </c>
      <c r="AE26" s="84">
        <f t="shared" si="2"/>
        <v>46037</v>
      </c>
      <c r="AF26" s="84">
        <f t="shared" si="2"/>
        <v>46038</v>
      </c>
      <c r="AG26" s="84">
        <f t="shared" si="2"/>
        <v>46039</v>
      </c>
      <c r="AH26" s="84">
        <f t="shared" si="2"/>
        <v>46040</v>
      </c>
      <c r="AI26" s="84">
        <f t="shared" si="2"/>
        <v>46041</v>
      </c>
      <c r="AJ26" s="84">
        <f t="shared" si="2"/>
        <v>46042</v>
      </c>
      <c r="AK26" s="84">
        <f t="shared" si="2"/>
        <v>46043</v>
      </c>
      <c r="AL26" s="84">
        <f t="shared" si="2"/>
        <v>46044</v>
      </c>
      <c r="AM26" s="84">
        <f t="shared" si="2"/>
        <v>46045</v>
      </c>
      <c r="AN26" s="84">
        <f t="shared" si="2"/>
        <v>46046</v>
      </c>
      <c r="AO26" s="84">
        <f t="shared" si="2"/>
        <v>46047</v>
      </c>
      <c r="AP26" s="84">
        <f t="shared" si="2"/>
        <v>46048</v>
      </c>
      <c r="AQ26" s="84">
        <f t="shared" si="2"/>
        <v>46049</v>
      </c>
      <c r="AR26" s="84">
        <f t="shared" si="2"/>
        <v>46050</v>
      </c>
      <c r="AS26" s="84">
        <f t="shared" si="2"/>
        <v>46051</v>
      </c>
      <c r="AT26" s="84">
        <f t="shared" si="2"/>
        <v>46052</v>
      </c>
      <c r="AU26" s="84">
        <f t="shared" si="2"/>
        <v>46053</v>
      </c>
      <c r="AV26" s="84">
        <f t="shared" si="2"/>
        <v>46054</v>
      </c>
      <c r="AW26" s="84">
        <f t="shared" si="2"/>
        <v>46055</v>
      </c>
      <c r="AX26" s="84">
        <f t="shared" si="2"/>
        <v>46056</v>
      </c>
      <c r="AY26" s="84">
        <f t="shared" si="2"/>
        <v>46057</v>
      </c>
      <c r="AZ26" s="84">
        <f t="shared" si="2"/>
        <v>46058</v>
      </c>
      <c r="BA26" s="84">
        <f t="shared" si="2"/>
        <v>46059</v>
      </c>
      <c r="BB26" s="84">
        <f t="shared" si="2"/>
        <v>46060</v>
      </c>
      <c r="BC26" s="84">
        <f t="shared" si="2"/>
        <v>46061</v>
      </c>
      <c r="BD26" s="84">
        <f t="shared" si="2"/>
        <v>46062</v>
      </c>
      <c r="BE26" s="84">
        <f t="shared" si="2"/>
        <v>46063</v>
      </c>
      <c r="BF26" s="84">
        <f t="shared" si="2"/>
        <v>46064</v>
      </c>
      <c r="BG26" s="84">
        <f t="shared" si="2"/>
        <v>46065</v>
      </c>
      <c r="BH26" s="84">
        <f t="shared" si="2"/>
        <v>46066</v>
      </c>
      <c r="BI26" s="84">
        <f t="shared" si="2"/>
        <v>46067</v>
      </c>
      <c r="BJ26" s="84">
        <f t="shared" ref="BJ26:DN26" si="3">BJ5</f>
        <v>46068</v>
      </c>
      <c r="BK26" s="84">
        <f t="shared" si="3"/>
        <v>46069</v>
      </c>
      <c r="BL26" s="84">
        <f t="shared" si="3"/>
        <v>46070</v>
      </c>
      <c r="BM26" s="84">
        <f t="shared" si="3"/>
        <v>46071</v>
      </c>
      <c r="BN26" s="84">
        <f t="shared" si="3"/>
        <v>46072</v>
      </c>
      <c r="BO26" s="84">
        <f t="shared" si="3"/>
        <v>46073</v>
      </c>
      <c r="BP26" s="84">
        <f t="shared" si="3"/>
        <v>46074</v>
      </c>
      <c r="BQ26" s="84">
        <f t="shared" si="3"/>
        <v>46075</v>
      </c>
      <c r="BR26" s="84">
        <f t="shared" si="3"/>
        <v>46076</v>
      </c>
      <c r="BS26" s="84">
        <f t="shared" si="3"/>
        <v>46077</v>
      </c>
      <c r="BT26" s="84">
        <f t="shared" si="3"/>
        <v>46078</v>
      </c>
      <c r="BU26" s="84">
        <f t="shared" si="3"/>
        <v>46079</v>
      </c>
      <c r="BV26" s="84">
        <f t="shared" si="3"/>
        <v>46080</v>
      </c>
      <c r="BW26" s="84">
        <f t="shared" si="3"/>
        <v>46081</v>
      </c>
      <c r="BX26" s="84">
        <f t="shared" si="3"/>
        <v>46082</v>
      </c>
      <c r="BY26" s="84">
        <f t="shared" si="3"/>
        <v>46083</v>
      </c>
      <c r="BZ26" s="84">
        <f t="shared" si="3"/>
        <v>46084</v>
      </c>
      <c r="CA26" s="84">
        <f t="shared" si="3"/>
        <v>46085</v>
      </c>
      <c r="CB26" s="84">
        <f t="shared" si="3"/>
        <v>46086</v>
      </c>
      <c r="CC26" s="84">
        <f t="shared" si="3"/>
        <v>46087</v>
      </c>
      <c r="CD26" s="84">
        <f t="shared" si="3"/>
        <v>46088</v>
      </c>
      <c r="CE26" s="84">
        <f t="shared" si="3"/>
        <v>46089</v>
      </c>
      <c r="CF26" s="84">
        <f t="shared" si="3"/>
        <v>46090</v>
      </c>
      <c r="CG26" s="84">
        <f t="shared" si="3"/>
        <v>46091</v>
      </c>
      <c r="CH26" s="84">
        <f t="shared" si="3"/>
        <v>46092</v>
      </c>
      <c r="CI26" s="84">
        <f t="shared" si="3"/>
        <v>46093</v>
      </c>
      <c r="CJ26" s="84">
        <f t="shared" si="3"/>
        <v>46094</v>
      </c>
      <c r="CK26" s="84">
        <f t="shared" si="3"/>
        <v>46095</v>
      </c>
      <c r="CL26" s="84">
        <f t="shared" si="3"/>
        <v>46096</v>
      </c>
      <c r="CM26" s="84">
        <f t="shared" si="3"/>
        <v>46097</v>
      </c>
      <c r="CN26" s="84">
        <f t="shared" si="3"/>
        <v>46098</v>
      </c>
      <c r="CO26" s="84">
        <f t="shared" si="3"/>
        <v>46099</v>
      </c>
      <c r="CP26" s="84">
        <f t="shared" si="3"/>
        <v>46100</v>
      </c>
      <c r="CQ26" s="84">
        <f t="shared" si="3"/>
        <v>46101</v>
      </c>
      <c r="CR26" s="84">
        <f t="shared" si="3"/>
        <v>46102</v>
      </c>
      <c r="CS26" s="84">
        <f t="shared" si="3"/>
        <v>46103</v>
      </c>
      <c r="CT26" s="84">
        <f t="shared" si="3"/>
        <v>46104</v>
      </c>
      <c r="CU26" s="84">
        <f t="shared" si="3"/>
        <v>46105</v>
      </c>
      <c r="CV26" s="84">
        <f t="shared" si="3"/>
        <v>46106</v>
      </c>
      <c r="CW26" s="84">
        <f t="shared" si="3"/>
        <v>46107</v>
      </c>
      <c r="CX26" s="84">
        <f t="shared" si="3"/>
        <v>46108</v>
      </c>
      <c r="CY26" s="84">
        <f t="shared" si="3"/>
        <v>46109</v>
      </c>
      <c r="CZ26" s="84">
        <f t="shared" si="3"/>
        <v>46110</v>
      </c>
      <c r="DA26" s="84">
        <f t="shared" si="3"/>
        <v>46111</v>
      </c>
      <c r="DB26" s="84">
        <f t="shared" si="3"/>
        <v>46112</v>
      </c>
      <c r="DC26" s="84">
        <f t="shared" si="3"/>
        <v>46113</v>
      </c>
      <c r="DD26" s="84">
        <f t="shared" si="3"/>
        <v>46114</v>
      </c>
      <c r="DE26" s="84">
        <f t="shared" si="3"/>
        <v>46115</v>
      </c>
      <c r="DF26" s="84">
        <f t="shared" si="3"/>
        <v>46116</v>
      </c>
      <c r="DG26" s="84">
        <f t="shared" si="3"/>
        <v>46117</v>
      </c>
      <c r="DH26" s="84">
        <f t="shared" si="3"/>
        <v>46118</v>
      </c>
      <c r="DI26" s="84">
        <f t="shared" si="3"/>
        <v>46119</v>
      </c>
      <c r="DJ26" s="84">
        <f t="shared" si="3"/>
        <v>46120</v>
      </c>
      <c r="DK26" s="84">
        <f t="shared" si="3"/>
        <v>46121</v>
      </c>
      <c r="DL26" s="84">
        <f t="shared" si="3"/>
        <v>46122</v>
      </c>
      <c r="DM26" s="84">
        <f t="shared" si="3"/>
        <v>46123</v>
      </c>
      <c r="DN26" s="84">
        <f t="shared" si="3"/>
        <v>46124</v>
      </c>
    </row>
    <row r="27" spans="1:118">
      <c r="A27" s="64" t="s">
        <v>4</v>
      </c>
      <c r="D27" s="61"/>
      <c r="E27" s="61"/>
      <c r="F27" s="61"/>
      <c r="G27" s="61"/>
      <c r="H27" s="61"/>
      <c r="I27" s="61"/>
      <c r="J27" s="61"/>
    </row>
    <row r="28" spans="1:118">
      <c r="A28" s="64">
        <v>1</v>
      </c>
      <c r="B28" s="109">
        <f t="shared" ref="B28:BI28" si="4">ROUNDUP(B7*0.85,)</f>
        <v>5355</v>
      </c>
      <c r="C28" s="109">
        <f t="shared" si="4"/>
        <v>5355</v>
      </c>
      <c r="D28" s="109">
        <f t="shared" si="4"/>
        <v>5585</v>
      </c>
      <c r="E28" s="109">
        <f t="shared" si="4"/>
        <v>5585</v>
      </c>
      <c r="F28" s="109">
        <f t="shared" si="4"/>
        <v>7191</v>
      </c>
      <c r="G28" s="109">
        <f t="shared" si="4"/>
        <v>7191</v>
      </c>
      <c r="H28" s="109">
        <f t="shared" si="4"/>
        <v>7191</v>
      </c>
      <c r="I28" s="109">
        <f t="shared" si="4"/>
        <v>8186</v>
      </c>
      <c r="J28" s="109">
        <f t="shared" si="4"/>
        <v>8186</v>
      </c>
      <c r="K28" s="109">
        <f t="shared" si="4"/>
        <v>9257</v>
      </c>
      <c r="L28" s="109">
        <f t="shared" si="4"/>
        <v>11246</v>
      </c>
      <c r="M28" s="109">
        <f t="shared" si="4"/>
        <v>9563</v>
      </c>
      <c r="N28" s="109">
        <f t="shared" si="4"/>
        <v>15989</v>
      </c>
      <c r="O28" s="238">
        <f t="shared" si="4"/>
        <v>19661</v>
      </c>
      <c r="P28" s="238">
        <f t="shared" si="4"/>
        <v>25628</v>
      </c>
      <c r="Q28" s="238">
        <f t="shared" si="4"/>
        <v>25628</v>
      </c>
      <c r="R28" s="238">
        <f t="shared" si="4"/>
        <v>24633</v>
      </c>
      <c r="S28" s="238">
        <f t="shared" si="4"/>
        <v>24633</v>
      </c>
      <c r="T28" s="238">
        <f t="shared" si="4"/>
        <v>27540</v>
      </c>
      <c r="U28" s="238">
        <f t="shared" si="4"/>
        <v>27540</v>
      </c>
      <c r="V28" s="238">
        <f t="shared" si="4"/>
        <v>26393</v>
      </c>
      <c r="W28" s="238">
        <f t="shared" si="4"/>
        <v>26393</v>
      </c>
      <c r="X28" s="238">
        <f t="shared" si="4"/>
        <v>23639</v>
      </c>
      <c r="Y28" s="109">
        <f t="shared" si="4"/>
        <v>17940</v>
      </c>
      <c r="Z28" s="109">
        <f t="shared" si="4"/>
        <v>13350</v>
      </c>
      <c r="AA28" s="109">
        <f t="shared" si="4"/>
        <v>12814</v>
      </c>
      <c r="AB28" s="109">
        <f t="shared" si="4"/>
        <v>12814</v>
      </c>
      <c r="AC28" s="109">
        <f t="shared" si="4"/>
        <v>12814</v>
      </c>
      <c r="AD28" s="109">
        <f t="shared" si="4"/>
        <v>12279</v>
      </c>
      <c r="AE28" s="109">
        <f t="shared" si="4"/>
        <v>12279</v>
      </c>
      <c r="AF28" s="109">
        <f t="shared" si="4"/>
        <v>10290</v>
      </c>
      <c r="AG28" s="109">
        <f t="shared" si="4"/>
        <v>10290</v>
      </c>
      <c r="AH28" s="109">
        <f t="shared" si="4"/>
        <v>10290</v>
      </c>
      <c r="AI28" s="109">
        <f t="shared" si="4"/>
        <v>10290</v>
      </c>
      <c r="AJ28" s="109">
        <f t="shared" si="4"/>
        <v>12432</v>
      </c>
      <c r="AK28" s="109">
        <f t="shared" si="4"/>
        <v>12432</v>
      </c>
      <c r="AL28" s="109">
        <f t="shared" si="4"/>
        <v>14497</v>
      </c>
      <c r="AM28" s="109">
        <f t="shared" si="4"/>
        <v>14497</v>
      </c>
      <c r="AN28" s="109">
        <f t="shared" si="4"/>
        <v>16792</v>
      </c>
      <c r="AO28" s="109">
        <f t="shared" si="4"/>
        <v>16792</v>
      </c>
      <c r="AP28" s="109">
        <f t="shared" si="4"/>
        <v>14497</v>
      </c>
      <c r="AQ28" s="109">
        <f t="shared" si="4"/>
        <v>14497</v>
      </c>
      <c r="AR28" s="109">
        <f t="shared" si="4"/>
        <v>15645</v>
      </c>
      <c r="AS28" s="109">
        <f t="shared" si="4"/>
        <v>15645</v>
      </c>
      <c r="AT28" s="109">
        <f t="shared" si="4"/>
        <v>15645</v>
      </c>
      <c r="AU28" s="109">
        <f t="shared" si="4"/>
        <v>15645</v>
      </c>
      <c r="AV28" s="109">
        <f t="shared" si="4"/>
        <v>15645</v>
      </c>
      <c r="AW28" s="109">
        <f t="shared" si="4"/>
        <v>15645</v>
      </c>
      <c r="AX28" s="109">
        <f t="shared" si="4"/>
        <v>16792</v>
      </c>
      <c r="AY28" s="109">
        <f t="shared" si="4"/>
        <v>16792</v>
      </c>
      <c r="AZ28" s="109">
        <f t="shared" si="4"/>
        <v>16792</v>
      </c>
      <c r="BA28" s="109">
        <f t="shared" si="4"/>
        <v>14497</v>
      </c>
      <c r="BB28" s="109">
        <f t="shared" si="4"/>
        <v>14497</v>
      </c>
      <c r="BC28" s="109">
        <f t="shared" si="4"/>
        <v>14497</v>
      </c>
      <c r="BD28" s="109">
        <f t="shared" si="4"/>
        <v>14497</v>
      </c>
      <c r="BE28" s="109">
        <f t="shared" si="4"/>
        <v>14497</v>
      </c>
      <c r="BF28" s="109">
        <f t="shared" si="4"/>
        <v>15645</v>
      </c>
      <c r="BG28" s="109">
        <f t="shared" si="4"/>
        <v>15645</v>
      </c>
      <c r="BH28" s="109">
        <f t="shared" si="4"/>
        <v>15645</v>
      </c>
      <c r="BI28" s="109">
        <f t="shared" si="4"/>
        <v>17940</v>
      </c>
      <c r="BJ28" s="109">
        <f t="shared" ref="BJ28:DN28" si="5">ROUNDUP(BJ7*0.85,)</f>
        <v>17940</v>
      </c>
      <c r="BK28" s="109">
        <f t="shared" si="5"/>
        <v>17940</v>
      </c>
      <c r="BL28" s="109">
        <f t="shared" si="5"/>
        <v>17940</v>
      </c>
      <c r="BM28" s="109">
        <f t="shared" si="5"/>
        <v>17940</v>
      </c>
      <c r="BN28" s="109">
        <f t="shared" si="5"/>
        <v>17940</v>
      </c>
      <c r="BO28" s="109">
        <f t="shared" si="5"/>
        <v>19776</v>
      </c>
      <c r="BP28" s="109">
        <f t="shared" si="5"/>
        <v>19776</v>
      </c>
      <c r="BQ28" s="109">
        <f t="shared" si="5"/>
        <v>22759</v>
      </c>
      <c r="BR28" s="109">
        <f t="shared" si="5"/>
        <v>24672</v>
      </c>
      <c r="BS28" s="109">
        <f t="shared" si="5"/>
        <v>24672</v>
      </c>
      <c r="BT28" s="109">
        <f t="shared" si="5"/>
        <v>24672</v>
      </c>
      <c r="BU28" s="109">
        <f t="shared" si="5"/>
        <v>24672</v>
      </c>
      <c r="BV28" s="109">
        <f t="shared" si="5"/>
        <v>24672</v>
      </c>
      <c r="BW28" s="109">
        <f t="shared" si="5"/>
        <v>17940</v>
      </c>
      <c r="BX28" s="109">
        <f t="shared" si="5"/>
        <v>14497</v>
      </c>
      <c r="BY28" s="109">
        <f t="shared" si="5"/>
        <v>14497</v>
      </c>
      <c r="BZ28" s="109">
        <f t="shared" si="5"/>
        <v>13350</v>
      </c>
      <c r="CA28" s="109">
        <f t="shared" si="5"/>
        <v>13350</v>
      </c>
      <c r="CB28" s="109">
        <f t="shared" si="5"/>
        <v>13350</v>
      </c>
      <c r="CC28" s="109">
        <f t="shared" si="5"/>
        <v>14497</v>
      </c>
      <c r="CD28" s="109">
        <f t="shared" si="5"/>
        <v>14497</v>
      </c>
      <c r="CE28" s="109">
        <f t="shared" si="5"/>
        <v>14497</v>
      </c>
      <c r="CF28" s="109">
        <f t="shared" si="5"/>
        <v>11743</v>
      </c>
      <c r="CG28" s="109">
        <f t="shared" si="5"/>
        <v>9295</v>
      </c>
      <c r="CH28" s="109">
        <f t="shared" si="5"/>
        <v>9295</v>
      </c>
      <c r="CI28" s="109">
        <f t="shared" si="5"/>
        <v>9295</v>
      </c>
      <c r="CJ28" s="109">
        <f t="shared" si="5"/>
        <v>9295</v>
      </c>
      <c r="CK28" s="109">
        <f t="shared" si="5"/>
        <v>9295</v>
      </c>
      <c r="CL28" s="109">
        <f t="shared" si="5"/>
        <v>9295</v>
      </c>
      <c r="CM28" s="109">
        <f t="shared" si="5"/>
        <v>9295</v>
      </c>
      <c r="CN28" s="109">
        <f t="shared" si="5"/>
        <v>9295</v>
      </c>
      <c r="CO28" s="109">
        <f t="shared" si="5"/>
        <v>9295</v>
      </c>
      <c r="CP28" s="109">
        <f t="shared" si="5"/>
        <v>8760</v>
      </c>
      <c r="CQ28" s="109">
        <f t="shared" si="5"/>
        <v>8760</v>
      </c>
      <c r="CR28" s="109">
        <f t="shared" si="5"/>
        <v>8760</v>
      </c>
      <c r="CS28" s="109">
        <f t="shared" si="5"/>
        <v>8224</v>
      </c>
      <c r="CT28" s="109">
        <f t="shared" si="5"/>
        <v>8224</v>
      </c>
      <c r="CU28" s="109">
        <f t="shared" si="5"/>
        <v>8224</v>
      </c>
      <c r="CV28" s="109">
        <f t="shared" si="5"/>
        <v>8224</v>
      </c>
      <c r="CW28" s="109">
        <f t="shared" si="5"/>
        <v>8224</v>
      </c>
      <c r="CX28" s="109">
        <f t="shared" si="5"/>
        <v>8224</v>
      </c>
      <c r="CY28" s="109">
        <f t="shared" si="5"/>
        <v>8224</v>
      </c>
      <c r="CZ28" s="109">
        <f t="shared" si="5"/>
        <v>7689</v>
      </c>
      <c r="DA28" s="109">
        <f t="shared" si="5"/>
        <v>7689</v>
      </c>
      <c r="DB28" s="109">
        <f t="shared" si="5"/>
        <v>7689</v>
      </c>
      <c r="DC28" s="109">
        <f t="shared" si="5"/>
        <v>7153</v>
      </c>
      <c r="DD28" s="109">
        <f t="shared" si="5"/>
        <v>7153</v>
      </c>
      <c r="DE28" s="109">
        <f t="shared" si="5"/>
        <v>7153</v>
      </c>
      <c r="DF28" s="109">
        <f t="shared" si="5"/>
        <v>7153</v>
      </c>
      <c r="DG28" s="109">
        <f t="shared" si="5"/>
        <v>7153</v>
      </c>
      <c r="DH28" s="109">
        <f t="shared" si="5"/>
        <v>6771</v>
      </c>
      <c r="DI28" s="109">
        <f t="shared" si="5"/>
        <v>6771</v>
      </c>
      <c r="DJ28" s="109">
        <f t="shared" si="5"/>
        <v>6771</v>
      </c>
      <c r="DK28" s="109">
        <f t="shared" si="5"/>
        <v>6771</v>
      </c>
      <c r="DL28" s="109">
        <f t="shared" si="5"/>
        <v>6771</v>
      </c>
      <c r="DM28" s="109">
        <f t="shared" si="5"/>
        <v>6771</v>
      </c>
      <c r="DN28" s="109">
        <f t="shared" si="5"/>
        <v>5241</v>
      </c>
    </row>
    <row r="29" spans="1:118">
      <c r="A29" s="64">
        <v>2</v>
      </c>
      <c r="B29" s="109">
        <f t="shared" ref="B29:BI29" si="6">ROUNDUP(B8*0.85,)</f>
        <v>6503</v>
      </c>
      <c r="C29" s="109">
        <f t="shared" si="6"/>
        <v>6503</v>
      </c>
      <c r="D29" s="109">
        <f t="shared" si="6"/>
        <v>6732</v>
      </c>
      <c r="E29" s="109">
        <f t="shared" si="6"/>
        <v>6732</v>
      </c>
      <c r="F29" s="109">
        <f t="shared" si="6"/>
        <v>8339</v>
      </c>
      <c r="G29" s="109">
        <f t="shared" si="6"/>
        <v>8339</v>
      </c>
      <c r="H29" s="109">
        <f t="shared" si="6"/>
        <v>8339</v>
      </c>
      <c r="I29" s="109">
        <f t="shared" si="6"/>
        <v>9333</v>
      </c>
      <c r="J29" s="109">
        <f t="shared" si="6"/>
        <v>9333</v>
      </c>
      <c r="K29" s="109">
        <f t="shared" si="6"/>
        <v>10404</v>
      </c>
      <c r="L29" s="109">
        <f t="shared" si="6"/>
        <v>12393</v>
      </c>
      <c r="M29" s="109">
        <f t="shared" si="6"/>
        <v>10710</v>
      </c>
      <c r="N29" s="109">
        <f t="shared" si="6"/>
        <v>17519</v>
      </c>
      <c r="O29" s="238">
        <f t="shared" si="6"/>
        <v>21191</v>
      </c>
      <c r="P29" s="238">
        <f t="shared" si="6"/>
        <v>27158</v>
      </c>
      <c r="Q29" s="238">
        <f t="shared" si="6"/>
        <v>27158</v>
      </c>
      <c r="R29" s="238">
        <f t="shared" si="6"/>
        <v>26163</v>
      </c>
      <c r="S29" s="238">
        <f t="shared" si="6"/>
        <v>26163</v>
      </c>
      <c r="T29" s="238">
        <f t="shared" si="6"/>
        <v>29070</v>
      </c>
      <c r="U29" s="238">
        <f t="shared" si="6"/>
        <v>29070</v>
      </c>
      <c r="V29" s="238">
        <f t="shared" si="6"/>
        <v>27923</v>
      </c>
      <c r="W29" s="238">
        <f t="shared" si="6"/>
        <v>27923</v>
      </c>
      <c r="X29" s="238">
        <f t="shared" si="6"/>
        <v>25169</v>
      </c>
      <c r="Y29" s="109">
        <f t="shared" si="6"/>
        <v>19355</v>
      </c>
      <c r="Z29" s="109">
        <f t="shared" si="6"/>
        <v>14765</v>
      </c>
      <c r="AA29" s="109">
        <f t="shared" si="6"/>
        <v>14229</v>
      </c>
      <c r="AB29" s="109">
        <f t="shared" si="6"/>
        <v>14229</v>
      </c>
      <c r="AC29" s="109">
        <f t="shared" si="6"/>
        <v>14229</v>
      </c>
      <c r="AD29" s="109">
        <f t="shared" si="6"/>
        <v>13694</v>
      </c>
      <c r="AE29" s="109">
        <f t="shared" si="6"/>
        <v>13694</v>
      </c>
      <c r="AF29" s="109">
        <f t="shared" si="6"/>
        <v>11705</v>
      </c>
      <c r="AG29" s="109">
        <f t="shared" si="6"/>
        <v>11705</v>
      </c>
      <c r="AH29" s="109">
        <f t="shared" si="6"/>
        <v>11705</v>
      </c>
      <c r="AI29" s="109">
        <f t="shared" si="6"/>
        <v>11705</v>
      </c>
      <c r="AJ29" s="109">
        <f t="shared" si="6"/>
        <v>13847</v>
      </c>
      <c r="AK29" s="109">
        <f t="shared" si="6"/>
        <v>13847</v>
      </c>
      <c r="AL29" s="109">
        <f t="shared" si="6"/>
        <v>15912</v>
      </c>
      <c r="AM29" s="109">
        <f t="shared" si="6"/>
        <v>15912</v>
      </c>
      <c r="AN29" s="109">
        <f t="shared" si="6"/>
        <v>18207</v>
      </c>
      <c r="AO29" s="109">
        <f t="shared" si="6"/>
        <v>18207</v>
      </c>
      <c r="AP29" s="109">
        <f t="shared" si="6"/>
        <v>15912</v>
      </c>
      <c r="AQ29" s="109">
        <f t="shared" si="6"/>
        <v>15912</v>
      </c>
      <c r="AR29" s="109">
        <f t="shared" si="6"/>
        <v>17060</v>
      </c>
      <c r="AS29" s="109">
        <f t="shared" si="6"/>
        <v>17060</v>
      </c>
      <c r="AT29" s="109">
        <f t="shared" si="6"/>
        <v>17060</v>
      </c>
      <c r="AU29" s="109">
        <f t="shared" si="6"/>
        <v>17060</v>
      </c>
      <c r="AV29" s="109">
        <f t="shared" si="6"/>
        <v>17060</v>
      </c>
      <c r="AW29" s="109">
        <f t="shared" si="6"/>
        <v>17060</v>
      </c>
      <c r="AX29" s="109">
        <f t="shared" si="6"/>
        <v>18207</v>
      </c>
      <c r="AY29" s="109">
        <f t="shared" si="6"/>
        <v>18207</v>
      </c>
      <c r="AZ29" s="109">
        <f t="shared" si="6"/>
        <v>18207</v>
      </c>
      <c r="BA29" s="109">
        <f t="shared" si="6"/>
        <v>15912</v>
      </c>
      <c r="BB29" s="109">
        <f t="shared" si="6"/>
        <v>15912</v>
      </c>
      <c r="BC29" s="109">
        <f t="shared" si="6"/>
        <v>15912</v>
      </c>
      <c r="BD29" s="109">
        <f t="shared" si="6"/>
        <v>15912</v>
      </c>
      <c r="BE29" s="109">
        <f t="shared" si="6"/>
        <v>15912</v>
      </c>
      <c r="BF29" s="109">
        <f t="shared" si="6"/>
        <v>17060</v>
      </c>
      <c r="BG29" s="109">
        <f t="shared" si="6"/>
        <v>17060</v>
      </c>
      <c r="BH29" s="109">
        <f t="shared" si="6"/>
        <v>17060</v>
      </c>
      <c r="BI29" s="109">
        <f t="shared" si="6"/>
        <v>19355</v>
      </c>
      <c r="BJ29" s="109">
        <f t="shared" ref="BJ29:DN29" si="7">ROUNDUP(BJ8*0.85,)</f>
        <v>19355</v>
      </c>
      <c r="BK29" s="109">
        <f t="shared" si="7"/>
        <v>19355</v>
      </c>
      <c r="BL29" s="109">
        <f t="shared" si="7"/>
        <v>19355</v>
      </c>
      <c r="BM29" s="109">
        <f t="shared" si="7"/>
        <v>19355</v>
      </c>
      <c r="BN29" s="109">
        <f t="shared" si="7"/>
        <v>19355</v>
      </c>
      <c r="BO29" s="109">
        <f t="shared" si="7"/>
        <v>21191</v>
      </c>
      <c r="BP29" s="109">
        <f t="shared" si="7"/>
        <v>21191</v>
      </c>
      <c r="BQ29" s="109">
        <f t="shared" si="7"/>
        <v>24174</v>
      </c>
      <c r="BR29" s="109">
        <f t="shared" si="7"/>
        <v>26087</v>
      </c>
      <c r="BS29" s="109">
        <f t="shared" si="7"/>
        <v>26087</v>
      </c>
      <c r="BT29" s="109">
        <f t="shared" si="7"/>
        <v>26087</v>
      </c>
      <c r="BU29" s="109">
        <f t="shared" si="7"/>
        <v>26087</v>
      </c>
      <c r="BV29" s="109">
        <f t="shared" si="7"/>
        <v>26087</v>
      </c>
      <c r="BW29" s="109">
        <f t="shared" si="7"/>
        <v>19355</v>
      </c>
      <c r="BX29" s="109">
        <f t="shared" si="7"/>
        <v>15912</v>
      </c>
      <c r="BY29" s="109">
        <f t="shared" si="7"/>
        <v>15912</v>
      </c>
      <c r="BZ29" s="109">
        <f t="shared" si="7"/>
        <v>14765</v>
      </c>
      <c r="CA29" s="109">
        <f t="shared" si="7"/>
        <v>14765</v>
      </c>
      <c r="CB29" s="109">
        <f t="shared" si="7"/>
        <v>14765</v>
      </c>
      <c r="CC29" s="109">
        <f t="shared" si="7"/>
        <v>15912</v>
      </c>
      <c r="CD29" s="109">
        <f t="shared" si="7"/>
        <v>15912</v>
      </c>
      <c r="CE29" s="109">
        <f t="shared" si="7"/>
        <v>15912</v>
      </c>
      <c r="CF29" s="109">
        <f t="shared" si="7"/>
        <v>13158</v>
      </c>
      <c r="CG29" s="109">
        <f t="shared" si="7"/>
        <v>10710</v>
      </c>
      <c r="CH29" s="109">
        <f t="shared" si="7"/>
        <v>10710</v>
      </c>
      <c r="CI29" s="109">
        <f t="shared" si="7"/>
        <v>10710</v>
      </c>
      <c r="CJ29" s="109">
        <f t="shared" si="7"/>
        <v>10710</v>
      </c>
      <c r="CK29" s="109">
        <f t="shared" si="7"/>
        <v>10710</v>
      </c>
      <c r="CL29" s="109">
        <f t="shared" si="7"/>
        <v>10710</v>
      </c>
      <c r="CM29" s="109">
        <f t="shared" si="7"/>
        <v>10710</v>
      </c>
      <c r="CN29" s="109">
        <f t="shared" si="7"/>
        <v>10710</v>
      </c>
      <c r="CO29" s="109">
        <f t="shared" si="7"/>
        <v>10710</v>
      </c>
      <c r="CP29" s="109">
        <f t="shared" si="7"/>
        <v>10175</v>
      </c>
      <c r="CQ29" s="109">
        <f t="shared" si="7"/>
        <v>10175</v>
      </c>
      <c r="CR29" s="109">
        <f t="shared" si="7"/>
        <v>10175</v>
      </c>
      <c r="CS29" s="109">
        <f t="shared" si="7"/>
        <v>9639</v>
      </c>
      <c r="CT29" s="109">
        <f t="shared" si="7"/>
        <v>9639</v>
      </c>
      <c r="CU29" s="109">
        <f t="shared" si="7"/>
        <v>9639</v>
      </c>
      <c r="CV29" s="109">
        <f t="shared" si="7"/>
        <v>9639</v>
      </c>
      <c r="CW29" s="109">
        <f t="shared" si="7"/>
        <v>9639</v>
      </c>
      <c r="CX29" s="109">
        <f t="shared" si="7"/>
        <v>9639</v>
      </c>
      <c r="CY29" s="109">
        <f t="shared" si="7"/>
        <v>9639</v>
      </c>
      <c r="CZ29" s="109">
        <f t="shared" si="7"/>
        <v>9104</v>
      </c>
      <c r="DA29" s="109">
        <f t="shared" si="7"/>
        <v>9104</v>
      </c>
      <c r="DB29" s="109">
        <f t="shared" si="7"/>
        <v>9104</v>
      </c>
      <c r="DC29" s="109">
        <f t="shared" si="7"/>
        <v>8415</v>
      </c>
      <c r="DD29" s="109">
        <f t="shared" si="7"/>
        <v>8415</v>
      </c>
      <c r="DE29" s="109">
        <f t="shared" si="7"/>
        <v>8415</v>
      </c>
      <c r="DF29" s="109">
        <f t="shared" si="7"/>
        <v>8415</v>
      </c>
      <c r="DG29" s="109">
        <f t="shared" si="7"/>
        <v>8415</v>
      </c>
      <c r="DH29" s="109">
        <f t="shared" si="7"/>
        <v>8033</v>
      </c>
      <c r="DI29" s="109">
        <f t="shared" si="7"/>
        <v>8033</v>
      </c>
      <c r="DJ29" s="109">
        <f t="shared" si="7"/>
        <v>8033</v>
      </c>
      <c r="DK29" s="109">
        <f t="shared" si="7"/>
        <v>8033</v>
      </c>
      <c r="DL29" s="109">
        <f t="shared" si="7"/>
        <v>8033</v>
      </c>
      <c r="DM29" s="109">
        <f t="shared" si="7"/>
        <v>8033</v>
      </c>
      <c r="DN29" s="109">
        <f t="shared" si="7"/>
        <v>6503</v>
      </c>
    </row>
    <row r="30" spans="1:118">
      <c r="A30" s="64" t="s">
        <v>5</v>
      </c>
      <c r="B30" s="109"/>
      <c r="C30" s="109"/>
      <c r="D30" s="109"/>
      <c r="E30" s="109"/>
      <c r="F30" s="109"/>
      <c r="G30" s="109"/>
      <c r="H30" s="109"/>
      <c r="I30" s="109"/>
      <c r="J30" s="109"/>
      <c r="K30" s="109"/>
      <c r="L30" s="109"/>
      <c r="M30" s="109"/>
      <c r="N30" s="109"/>
      <c r="O30" s="238"/>
      <c r="P30" s="238"/>
      <c r="Q30" s="238"/>
      <c r="R30" s="238"/>
      <c r="S30" s="238"/>
      <c r="T30" s="238"/>
      <c r="U30" s="238"/>
      <c r="V30" s="238"/>
      <c r="W30" s="238"/>
      <c r="X30" s="238"/>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09"/>
      <c r="DD30" s="109"/>
      <c r="DE30" s="109"/>
      <c r="DF30" s="109"/>
      <c r="DG30" s="109"/>
      <c r="DH30" s="109"/>
      <c r="DI30" s="109"/>
      <c r="DJ30" s="109"/>
      <c r="DK30" s="109"/>
      <c r="DL30" s="109"/>
      <c r="DM30" s="109"/>
      <c r="DN30" s="109"/>
    </row>
    <row r="31" spans="1:118">
      <c r="A31" s="64">
        <v>1</v>
      </c>
      <c r="B31" s="109">
        <f t="shared" ref="B31:BI31" si="8">ROUNDUP(B10*0.85,)</f>
        <v>6120</v>
      </c>
      <c r="C31" s="109">
        <f t="shared" si="8"/>
        <v>6120</v>
      </c>
      <c r="D31" s="109">
        <f t="shared" si="8"/>
        <v>6350</v>
      </c>
      <c r="E31" s="109">
        <f t="shared" si="8"/>
        <v>6350</v>
      </c>
      <c r="F31" s="109">
        <f t="shared" si="8"/>
        <v>7956</v>
      </c>
      <c r="G31" s="109">
        <f t="shared" si="8"/>
        <v>7956</v>
      </c>
      <c r="H31" s="109">
        <f t="shared" si="8"/>
        <v>7956</v>
      </c>
      <c r="I31" s="109">
        <f t="shared" si="8"/>
        <v>8951</v>
      </c>
      <c r="J31" s="109">
        <f t="shared" si="8"/>
        <v>8951</v>
      </c>
      <c r="K31" s="109">
        <f t="shared" si="8"/>
        <v>10022</v>
      </c>
      <c r="L31" s="109">
        <f t="shared" si="8"/>
        <v>12011</v>
      </c>
      <c r="M31" s="109">
        <f t="shared" si="8"/>
        <v>10328</v>
      </c>
      <c r="N31" s="109">
        <f t="shared" si="8"/>
        <v>17901</v>
      </c>
      <c r="O31" s="238">
        <f t="shared" si="8"/>
        <v>21573</v>
      </c>
      <c r="P31" s="238">
        <f t="shared" si="8"/>
        <v>27540</v>
      </c>
      <c r="Q31" s="238">
        <f t="shared" si="8"/>
        <v>27540</v>
      </c>
      <c r="R31" s="238">
        <f t="shared" si="8"/>
        <v>26546</v>
      </c>
      <c r="S31" s="238">
        <f t="shared" si="8"/>
        <v>26546</v>
      </c>
      <c r="T31" s="238">
        <f t="shared" si="8"/>
        <v>29453</v>
      </c>
      <c r="U31" s="238">
        <f t="shared" si="8"/>
        <v>29453</v>
      </c>
      <c r="V31" s="238">
        <f t="shared" si="8"/>
        <v>28305</v>
      </c>
      <c r="W31" s="238">
        <f t="shared" si="8"/>
        <v>28305</v>
      </c>
      <c r="X31" s="238">
        <f t="shared" si="8"/>
        <v>25551</v>
      </c>
      <c r="Y31" s="109">
        <f t="shared" si="8"/>
        <v>19852</v>
      </c>
      <c r="Z31" s="109">
        <f t="shared" si="8"/>
        <v>15262</v>
      </c>
      <c r="AA31" s="109">
        <f t="shared" si="8"/>
        <v>14727</v>
      </c>
      <c r="AB31" s="109">
        <f t="shared" si="8"/>
        <v>14727</v>
      </c>
      <c r="AC31" s="109">
        <f t="shared" si="8"/>
        <v>14727</v>
      </c>
      <c r="AD31" s="109">
        <f t="shared" si="8"/>
        <v>14191</v>
      </c>
      <c r="AE31" s="109">
        <f t="shared" si="8"/>
        <v>14191</v>
      </c>
      <c r="AF31" s="109">
        <f t="shared" si="8"/>
        <v>12202</v>
      </c>
      <c r="AG31" s="109">
        <f t="shared" si="8"/>
        <v>12202</v>
      </c>
      <c r="AH31" s="109">
        <f t="shared" si="8"/>
        <v>12202</v>
      </c>
      <c r="AI31" s="109">
        <f t="shared" si="8"/>
        <v>12202</v>
      </c>
      <c r="AJ31" s="109">
        <f t="shared" si="8"/>
        <v>14344</v>
      </c>
      <c r="AK31" s="109">
        <f t="shared" si="8"/>
        <v>14344</v>
      </c>
      <c r="AL31" s="109">
        <f t="shared" si="8"/>
        <v>16410</v>
      </c>
      <c r="AM31" s="109">
        <f t="shared" si="8"/>
        <v>16410</v>
      </c>
      <c r="AN31" s="109">
        <f t="shared" si="8"/>
        <v>18705</v>
      </c>
      <c r="AO31" s="109">
        <f t="shared" si="8"/>
        <v>18705</v>
      </c>
      <c r="AP31" s="109">
        <f t="shared" si="8"/>
        <v>16410</v>
      </c>
      <c r="AQ31" s="109">
        <f t="shared" si="8"/>
        <v>16410</v>
      </c>
      <c r="AR31" s="109">
        <f t="shared" si="8"/>
        <v>17557</v>
      </c>
      <c r="AS31" s="109">
        <f t="shared" si="8"/>
        <v>17557</v>
      </c>
      <c r="AT31" s="109">
        <f t="shared" si="8"/>
        <v>17557</v>
      </c>
      <c r="AU31" s="109">
        <f t="shared" si="8"/>
        <v>17557</v>
      </c>
      <c r="AV31" s="109">
        <f t="shared" si="8"/>
        <v>17557</v>
      </c>
      <c r="AW31" s="109">
        <f t="shared" si="8"/>
        <v>17557</v>
      </c>
      <c r="AX31" s="109">
        <f t="shared" si="8"/>
        <v>18705</v>
      </c>
      <c r="AY31" s="109">
        <f t="shared" si="8"/>
        <v>18705</v>
      </c>
      <c r="AZ31" s="109">
        <f t="shared" si="8"/>
        <v>18705</v>
      </c>
      <c r="BA31" s="109">
        <f t="shared" si="8"/>
        <v>16410</v>
      </c>
      <c r="BB31" s="109">
        <f t="shared" si="8"/>
        <v>16410</v>
      </c>
      <c r="BC31" s="109">
        <f t="shared" si="8"/>
        <v>16410</v>
      </c>
      <c r="BD31" s="109">
        <f t="shared" si="8"/>
        <v>16410</v>
      </c>
      <c r="BE31" s="109">
        <f t="shared" si="8"/>
        <v>16410</v>
      </c>
      <c r="BF31" s="109">
        <f t="shared" si="8"/>
        <v>17557</v>
      </c>
      <c r="BG31" s="109">
        <f t="shared" si="8"/>
        <v>17557</v>
      </c>
      <c r="BH31" s="109">
        <f t="shared" si="8"/>
        <v>17557</v>
      </c>
      <c r="BI31" s="109">
        <f t="shared" si="8"/>
        <v>19852</v>
      </c>
      <c r="BJ31" s="109">
        <f t="shared" ref="BJ31:DN31" si="9">ROUNDUP(BJ10*0.85,)</f>
        <v>19852</v>
      </c>
      <c r="BK31" s="109">
        <f t="shared" si="9"/>
        <v>19852</v>
      </c>
      <c r="BL31" s="109">
        <f t="shared" si="9"/>
        <v>19852</v>
      </c>
      <c r="BM31" s="109">
        <f t="shared" si="9"/>
        <v>19852</v>
      </c>
      <c r="BN31" s="109">
        <f t="shared" si="9"/>
        <v>19852</v>
      </c>
      <c r="BO31" s="109">
        <f t="shared" si="9"/>
        <v>21688</v>
      </c>
      <c r="BP31" s="109">
        <f t="shared" si="9"/>
        <v>21688</v>
      </c>
      <c r="BQ31" s="109">
        <f t="shared" si="9"/>
        <v>24672</v>
      </c>
      <c r="BR31" s="109">
        <f t="shared" si="9"/>
        <v>26584</v>
      </c>
      <c r="BS31" s="109">
        <f t="shared" si="9"/>
        <v>26584</v>
      </c>
      <c r="BT31" s="109">
        <f t="shared" si="9"/>
        <v>26584</v>
      </c>
      <c r="BU31" s="109">
        <f t="shared" si="9"/>
        <v>26584</v>
      </c>
      <c r="BV31" s="109">
        <f t="shared" si="9"/>
        <v>26584</v>
      </c>
      <c r="BW31" s="109">
        <f t="shared" si="9"/>
        <v>19852</v>
      </c>
      <c r="BX31" s="109">
        <f t="shared" si="9"/>
        <v>16410</v>
      </c>
      <c r="BY31" s="109">
        <f t="shared" si="9"/>
        <v>16410</v>
      </c>
      <c r="BZ31" s="109">
        <f t="shared" si="9"/>
        <v>15262</v>
      </c>
      <c r="CA31" s="109">
        <f t="shared" si="9"/>
        <v>15262</v>
      </c>
      <c r="CB31" s="109">
        <f t="shared" si="9"/>
        <v>15262</v>
      </c>
      <c r="CC31" s="109">
        <f t="shared" si="9"/>
        <v>16410</v>
      </c>
      <c r="CD31" s="109">
        <f t="shared" si="9"/>
        <v>16410</v>
      </c>
      <c r="CE31" s="109">
        <f t="shared" si="9"/>
        <v>16410</v>
      </c>
      <c r="CF31" s="109">
        <f t="shared" si="9"/>
        <v>13656</v>
      </c>
      <c r="CG31" s="109">
        <f t="shared" si="9"/>
        <v>10443</v>
      </c>
      <c r="CH31" s="109">
        <f t="shared" si="9"/>
        <v>10443</v>
      </c>
      <c r="CI31" s="109">
        <f t="shared" si="9"/>
        <v>10443</v>
      </c>
      <c r="CJ31" s="109">
        <f t="shared" si="9"/>
        <v>10443</v>
      </c>
      <c r="CK31" s="109">
        <f t="shared" si="9"/>
        <v>10443</v>
      </c>
      <c r="CL31" s="109">
        <f t="shared" si="9"/>
        <v>10443</v>
      </c>
      <c r="CM31" s="109">
        <f t="shared" si="9"/>
        <v>10443</v>
      </c>
      <c r="CN31" s="109">
        <f t="shared" si="9"/>
        <v>10443</v>
      </c>
      <c r="CO31" s="109">
        <f t="shared" si="9"/>
        <v>10443</v>
      </c>
      <c r="CP31" s="109">
        <f t="shared" si="9"/>
        <v>9907</v>
      </c>
      <c r="CQ31" s="109">
        <f t="shared" si="9"/>
        <v>9907</v>
      </c>
      <c r="CR31" s="109">
        <f t="shared" si="9"/>
        <v>9907</v>
      </c>
      <c r="CS31" s="109">
        <f t="shared" si="9"/>
        <v>9372</v>
      </c>
      <c r="CT31" s="109">
        <f t="shared" si="9"/>
        <v>9372</v>
      </c>
      <c r="CU31" s="109">
        <f t="shared" si="9"/>
        <v>9372</v>
      </c>
      <c r="CV31" s="109">
        <f t="shared" si="9"/>
        <v>9372</v>
      </c>
      <c r="CW31" s="109">
        <f t="shared" si="9"/>
        <v>9372</v>
      </c>
      <c r="CX31" s="109">
        <f t="shared" si="9"/>
        <v>9372</v>
      </c>
      <c r="CY31" s="109">
        <f t="shared" si="9"/>
        <v>9372</v>
      </c>
      <c r="CZ31" s="109">
        <f t="shared" si="9"/>
        <v>8836</v>
      </c>
      <c r="DA31" s="109">
        <f t="shared" si="9"/>
        <v>8836</v>
      </c>
      <c r="DB31" s="109">
        <f t="shared" si="9"/>
        <v>8836</v>
      </c>
      <c r="DC31" s="109">
        <f t="shared" si="9"/>
        <v>8301</v>
      </c>
      <c r="DD31" s="109">
        <f t="shared" si="9"/>
        <v>8301</v>
      </c>
      <c r="DE31" s="109">
        <f t="shared" si="9"/>
        <v>8301</v>
      </c>
      <c r="DF31" s="109">
        <f t="shared" si="9"/>
        <v>8301</v>
      </c>
      <c r="DG31" s="109">
        <f t="shared" si="9"/>
        <v>8301</v>
      </c>
      <c r="DH31" s="109">
        <f t="shared" si="9"/>
        <v>7918</v>
      </c>
      <c r="DI31" s="109">
        <f t="shared" si="9"/>
        <v>7918</v>
      </c>
      <c r="DJ31" s="109">
        <f t="shared" si="9"/>
        <v>7918</v>
      </c>
      <c r="DK31" s="109">
        <f t="shared" si="9"/>
        <v>7918</v>
      </c>
      <c r="DL31" s="109">
        <f t="shared" si="9"/>
        <v>7918</v>
      </c>
      <c r="DM31" s="109">
        <f t="shared" si="9"/>
        <v>7918</v>
      </c>
      <c r="DN31" s="109">
        <f t="shared" si="9"/>
        <v>6388</v>
      </c>
    </row>
    <row r="32" spans="1:118">
      <c r="A32" s="64">
        <v>2</v>
      </c>
      <c r="B32" s="109">
        <f t="shared" ref="B32:BI32" si="10">ROUNDUP(B11*0.85,)</f>
        <v>7268</v>
      </c>
      <c r="C32" s="109">
        <f t="shared" si="10"/>
        <v>7268</v>
      </c>
      <c r="D32" s="109">
        <f t="shared" si="10"/>
        <v>7497</v>
      </c>
      <c r="E32" s="109">
        <f t="shared" si="10"/>
        <v>7497</v>
      </c>
      <c r="F32" s="109">
        <f t="shared" si="10"/>
        <v>9104</v>
      </c>
      <c r="G32" s="109">
        <f t="shared" si="10"/>
        <v>9104</v>
      </c>
      <c r="H32" s="109">
        <f t="shared" si="10"/>
        <v>9104</v>
      </c>
      <c r="I32" s="109">
        <f t="shared" si="10"/>
        <v>10098</v>
      </c>
      <c r="J32" s="109">
        <f t="shared" si="10"/>
        <v>10098</v>
      </c>
      <c r="K32" s="109">
        <f t="shared" si="10"/>
        <v>11169</v>
      </c>
      <c r="L32" s="109">
        <f t="shared" si="10"/>
        <v>13158</v>
      </c>
      <c r="M32" s="109">
        <f t="shared" si="10"/>
        <v>11475</v>
      </c>
      <c r="N32" s="109">
        <f t="shared" si="10"/>
        <v>19431</v>
      </c>
      <c r="O32" s="238">
        <f t="shared" si="10"/>
        <v>23103</v>
      </c>
      <c r="P32" s="238">
        <f t="shared" si="10"/>
        <v>29070</v>
      </c>
      <c r="Q32" s="238">
        <f t="shared" si="10"/>
        <v>29070</v>
      </c>
      <c r="R32" s="238">
        <f t="shared" si="10"/>
        <v>28076</v>
      </c>
      <c r="S32" s="238">
        <f t="shared" si="10"/>
        <v>28076</v>
      </c>
      <c r="T32" s="238">
        <f t="shared" si="10"/>
        <v>30983</v>
      </c>
      <c r="U32" s="238">
        <f t="shared" si="10"/>
        <v>30983</v>
      </c>
      <c r="V32" s="238">
        <f t="shared" si="10"/>
        <v>29835</v>
      </c>
      <c r="W32" s="238">
        <f t="shared" si="10"/>
        <v>29835</v>
      </c>
      <c r="X32" s="238">
        <f t="shared" si="10"/>
        <v>27081</v>
      </c>
      <c r="Y32" s="109">
        <f t="shared" si="10"/>
        <v>21267</v>
      </c>
      <c r="Z32" s="109">
        <f t="shared" si="10"/>
        <v>16677</v>
      </c>
      <c r="AA32" s="109">
        <f t="shared" si="10"/>
        <v>16142</v>
      </c>
      <c r="AB32" s="109">
        <f t="shared" si="10"/>
        <v>16142</v>
      </c>
      <c r="AC32" s="109">
        <f t="shared" si="10"/>
        <v>16142</v>
      </c>
      <c r="AD32" s="109">
        <f t="shared" si="10"/>
        <v>15606</v>
      </c>
      <c r="AE32" s="109">
        <f t="shared" si="10"/>
        <v>15606</v>
      </c>
      <c r="AF32" s="109">
        <f t="shared" si="10"/>
        <v>13617</v>
      </c>
      <c r="AG32" s="109">
        <f t="shared" si="10"/>
        <v>13617</v>
      </c>
      <c r="AH32" s="109">
        <f t="shared" si="10"/>
        <v>13617</v>
      </c>
      <c r="AI32" s="109">
        <f t="shared" si="10"/>
        <v>13617</v>
      </c>
      <c r="AJ32" s="109">
        <f t="shared" si="10"/>
        <v>15759</v>
      </c>
      <c r="AK32" s="109">
        <f t="shared" si="10"/>
        <v>15759</v>
      </c>
      <c r="AL32" s="109">
        <f t="shared" si="10"/>
        <v>17825</v>
      </c>
      <c r="AM32" s="109">
        <f t="shared" si="10"/>
        <v>17825</v>
      </c>
      <c r="AN32" s="109">
        <f t="shared" si="10"/>
        <v>20120</v>
      </c>
      <c r="AO32" s="109">
        <f t="shared" si="10"/>
        <v>20120</v>
      </c>
      <c r="AP32" s="109">
        <f t="shared" si="10"/>
        <v>17825</v>
      </c>
      <c r="AQ32" s="109">
        <f t="shared" si="10"/>
        <v>17825</v>
      </c>
      <c r="AR32" s="109">
        <f t="shared" si="10"/>
        <v>18972</v>
      </c>
      <c r="AS32" s="109">
        <f t="shared" si="10"/>
        <v>18972</v>
      </c>
      <c r="AT32" s="109">
        <f t="shared" si="10"/>
        <v>18972</v>
      </c>
      <c r="AU32" s="109">
        <f t="shared" si="10"/>
        <v>18972</v>
      </c>
      <c r="AV32" s="109">
        <f t="shared" si="10"/>
        <v>18972</v>
      </c>
      <c r="AW32" s="109">
        <f t="shared" si="10"/>
        <v>18972</v>
      </c>
      <c r="AX32" s="109">
        <f t="shared" si="10"/>
        <v>20120</v>
      </c>
      <c r="AY32" s="109">
        <f t="shared" si="10"/>
        <v>20120</v>
      </c>
      <c r="AZ32" s="109">
        <f t="shared" si="10"/>
        <v>20120</v>
      </c>
      <c r="BA32" s="109">
        <f t="shared" si="10"/>
        <v>17825</v>
      </c>
      <c r="BB32" s="109">
        <f t="shared" si="10"/>
        <v>17825</v>
      </c>
      <c r="BC32" s="109">
        <f t="shared" si="10"/>
        <v>17825</v>
      </c>
      <c r="BD32" s="109">
        <f t="shared" si="10"/>
        <v>17825</v>
      </c>
      <c r="BE32" s="109">
        <f t="shared" si="10"/>
        <v>17825</v>
      </c>
      <c r="BF32" s="109">
        <f t="shared" si="10"/>
        <v>18972</v>
      </c>
      <c r="BG32" s="109">
        <f t="shared" si="10"/>
        <v>18972</v>
      </c>
      <c r="BH32" s="109">
        <f t="shared" si="10"/>
        <v>18972</v>
      </c>
      <c r="BI32" s="109">
        <f t="shared" si="10"/>
        <v>21267</v>
      </c>
      <c r="BJ32" s="109">
        <f t="shared" ref="BJ32:DN32" si="11">ROUNDUP(BJ11*0.85,)</f>
        <v>21267</v>
      </c>
      <c r="BK32" s="109">
        <f t="shared" si="11"/>
        <v>21267</v>
      </c>
      <c r="BL32" s="109">
        <f t="shared" si="11"/>
        <v>21267</v>
      </c>
      <c r="BM32" s="109">
        <f t="shared" si="11"/>
        <v>21267</v>
      </c>
      <c r="BN32" s="109">
        <f t="shared" si="11"/>
        <v>21267</v>
      </c>
      <c r="BO32" s="109">
        <f t="shared" si="11"/>
        <v>23103</v>
      </c>
      <c r="BP32" s="109">
        <f t="shared" si="11"/>
        <v>23103</v>
      </c>
      <c r="BQ32" s="109">
        <f t="shared" si="11"/>
        <v>26087</v>
      </c>
      <c r="BR32" s="109">
        <f t="shared" si="11"/>
        <v>27999</v>
      </c>
      <c r="BS32" s="109">
        <f t="shared" si="11"/>
        <v>27999</v>
      </c>
      <c r="BT32" s="109">
        <f t="shared" si="11"/>
        <v>27999</v>
      </c>
      <c r="BU32" s="109">
        <f t="shared" si="11"/>
        <v>27999</v>
      </c>
      <c r="BV32" s="109">
        <f t="shared" si="11"/>
        <v>27999</v>
      </c>
      <c r="BW32" s="109">
        <f t="shared" si="11"/>
        <v>21267</v>
      </c>
      <c r="BX32" s="109">
        <f t="shared" si="11"/>
        <v>17825</v>
      </c>
      <c r="BY32" s="109">
        <f t="shared" si="11"/>
        <v>17825</v>
      </c>
      <c r="BZ32" s="109">
        <f t="shared" si="11"/>
        <v>16677</v>
      </c>
      <c r="CA32" s="109">
        <f t="shared" si="11"/>
        <v>16677</v>
      </c>
      <c r="CB32" s="109">
        <f t="shared" si="11"/>
        <v>16677</v>
      </c>
      <c r="CC32" s="109">
        <f t="shared" si="11"/>
        <v>17825</v>
      </c>
      <c r="CD32" s="109">
        <f t="shared" si="11"/>
        <v>17825</v>
      </c>
      <c r="CE32" s="109">
        <f t="shared" si="11"/>
        <v>17825</v>
      </c>
      <c r="CF32" s="109">
        <f t="shared" si="11"/>
        <v>15071</v>
      </c>
      <c r="CG32" s="109">
        <f t="shared" si="11"/>
        <v>11858</v>
      </c>
      <c r="CH32" s="109">
        <f t="shared" si="11"/>
        <v>11858</v>
      </c>
      <c r="CI32" s="109">
        <f t="shared" si="11"/>
        <v>11858</v>
      </c>
      <c r="CJ32" s="109">
        <f t="shared" si="11"/>
        <v>11858</v>
      </c>
      <c r="CK32" s="109">
        <f t="shared" si="11"/>
        <v>11858</v>
      </c>
      <c r="CL32" s="109">
        <f t="shared" si="11"/>
        <v>11858</v>
      </c>
      <c r="CM32" s="109">
        <f t="shared" si="11"/>
        <v>11858</v>
      </c>
      <c r="CN32" s="109">
        <f t="shared" si="11"/>
        <v>11858</v>
      </c>
      <c r="CO32" s="109">
        <f t="shared" si="11"/>
        <v>11858</v>
      </c>
      <c r="CP32" s="109">
        <f t="shared" si="11"/>
        <v>11322</v>
      </c>
      <c r="CQ32" s="109">
        <f t="shared" si="11"/>
        <v>11322</v>
      </c>
      <c r="CR32" s="109">
        <f t="shared" si="11"/>
        <v>11322</v>
      </c>
      <c r="CS32" s="109">
        <f t="shared" si="11"/>
        <v>10787</v>
      </c>
      <c r="CT32" s="109">
        <f t="shared" si="11"/>
        <v>10787</v>
      </c>
      <c r="CU32" s="109">
        <f t="shared" si="11"/>
        <v>10787</v>
      </c>
      <c r="CV32" s="109">
        <f t="shared" si="11"/>
        <v>10787</v>
      </c>
      <c r="CW32" s="109">
        <f t="shared" si="11"/>
        <v>10787</v>
      </c>
      <c r="CX32" s="109">
        <f t="shared" si="11"/>
        <v>10787</v>
      </c>
      <c r="CY32" s="109">
        <f t="shared" si="11"/>
        <v>10787</v>
      </c>
      <c r="CZ32" s="109">
        <f t="shared" si="11"/>
        <v>10251</v>
      </c>
      <c r="DA32" s="109">
        <f t="shared" si="11"/>
        <v>10251</v>
      </c>
      <c r="DB32" s="109">
        <f t="shared" si="11"/>
        <v>10251</v>
      </c>
      <c r="DC32" s="109">
        <f t="shared" si="11"/>
        <v>9563</v>
      </c>
      <c r="DD32" s="109">
        <f t="shared" si="11"/>
        <v>9563</v>
      </c>
      <c r="DE32" s="109">
        <f t="shared" si="11"/>
        <v>9563</v>
      </c>
      <c r="DF32" s="109">
        <f t="shared" si="11"/>
        <v>9563</v>
      </c>
      <c r="DG32" s="109">
        <f t="shared" si="11"/>
        <v>9563</v>
      </c>
      <c r="DH32" s="109">
        <f t="shared" si="11"/>
        <v>9180</v>
      </c>
      <c r="DI32" s="109">
        <f t="shared" si="11"/>
        <v>9180</v>
      </c>
      <c r="DJ32" s="109">
        <f t="shared" si="11"/>
        <v>9180</v>
      </c>
      <c r="DK32" s="109">
        <f t="shared" si="11"/>
        <v>9180</v>
      </c>
      <c r="DL32" s="109">
        <f t="shared" si="11"/>
        <v>9180</v>
      </c>
      <c r="DM32" s="109">
        <f t="shared" si="11"/>
        <v>9180</v>
      </c>
      <c r="DN32" s="109">
        <f t="shared" si="11"/>
        <v>7650</v>
      </c>
    </row>
    <row r="33" spans="1:118">
      <c r="A33" s="30" t="s">
        <v>6</v>
      </c>
      <c r="B33" s="109"/>
      <c r="C33" s="109"/>
      <c r="D33" s="109"/>
      <c r="E33" s="109"/>
      <c r="F33" s="109"/>
      <c r="G33" s="109"/>
      <c r="H33" s="109"/>
      <c r="I33" s="109"/>
      <c r="J33" s="109"/>
      <c r="K33" s="109"/>
      <c r="L33" s="109"/>
      <c r="M33" s="109"/>
      <c r="N33" s="109"/>
      <c r="O33" s="238"/>
      <c r="P33" s="238"/>
      <c r="Q33" s="238"/>
      <c r="R33" s="238"/>
      <c r="S33" s="238"/>
      <c r="T33" s="238"/>
      <c r="U33" s="238"/>
      <c r="V33" s="238"/>
      <c r="W33" s="238"/>
      <c r="X33" s="238"/>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09"/>
      <c r="DD33" s="109"/>
      <c r="DE33" s="109"/>
      <c r="DF33" s="109"/>
      <c r="DG33" s="109"/>
      <c r="DH33" s="109"/>
      <c r="DI33" s="109"/>
      <c r="DJ33" s="109"/>
      <c r="DK33" s="109"/>
      <c r="DL33" s="109"/>
      <c r="DM33" s="109"/>
      <c r="DN33" s="109"/>
    </row>
    <row r="34" spans="1:118">
      <c r="A34" s="64">
        <v>1</v>
      </c>
      <c r="B34" s="109">
        <f t="shared" ref="B34:BI34" si="12">ROUNDUP(B13*0.85,)</f>
        <v>5738</v>
      </c>
      <c r="C34" s="109">
        <f t="shared" si="12"/>
        <v>5738</v>
      </c>
      <c r="D34" s="109">
        <f t="shared" si="12"/>
        <v>5967</v>
      </c>
      <c r="E34" s="109">
        <f t="shared" si="12"/>
        <v>5967</v>
      </c>
      <c r="F34" s="109">
        <f t="shared" si="12"/>
        <v>7574</v>
      </c>
      <c r="G34" s="109">
        <f t="shared" si="12"/>
        <v>7574</v>
      </c>
      <c r="H34" s="109">
        <f t="shared" si="12"/>
        <v>7574</v>
      </c>
      <c r="I34" s="109">
        <f t="shared" si="12"/>
        <v>8568</v>
      </c>
      <c r="J34" s="109">
        <f t="shared" si="12"/>
        <v>8568</v>
      </c>
      <c r="K34" s="109">
        <f t="shared" si="12"/>
        <v>9639</v>
      </c>
      <c r="L34" s="109">
        <f t="shared" si="12"/>
        <v>11628</v>
      </c>
      <c r="M34" s="109">
        <f t="shared" si="12"/>
        <v>9945</v>
      </c>
      <c r="N34" s="109">
        <f t="shared" si="12"/>
        <v>17519</v>
      </c>
      <c r="O34" s="238">
        <f t="shared" si="12"/>
        <v>21191</v>
      </c>
      <c r="P34" s="238">
        <f t="shared" si="12"/>
        <v>27158</v>
      </c>
      <c r="Q34" s="238">
        <f t="shared" si="12"/>
        <v>27158</v>
      </c>
      <c r="R34" s="238">
        <f t="shared" si="12"/>
        <v>26163</v>
      </c>
      <c r="S34" s="238">
        <f t="shared" si="12"/>
        <v>26163</v>
      </c>
      <c r="T34" s="238">
        <f t="shared" si="12"/>
        <v>29070</v>
      </c>
      <c r="U34" s="238">
        <f t="shared" si="12"/>
        <v>29070</v>
      </c>
      <c r="V34" s="238">
        <f t="shared" si="12"/>
        <v>27923</v>
      </c>
      <c r="W34" s="238">
        <f t="shared" si="12"/>
        <v>27923</v>
      </c>
      <c r="X34" s="238">
        <f t="shared" si="12"/>
        <v>25169</v>
      </c>
      <c r="Y34" s="109">
        <f t="shared" si="12"/>
        <v>19087</v>
      </c>
      <c r="Z34" s="109">
        <f t="shared" si="12"/>
        <v>14497</v>
      </c>
      <c r="AA34" s="109">
        <f t="shared" si="12"/>
        <v>13962</v>
      </c>
      <c r="AB34" s="109">
        <f t="shared" si="12"/>
        <v>13962</v>
      </c>
      <c r="AC34" s="109">
        <f t="shared" si="12"/>
        <v>13962</v>
      </c>
      <c r="AD34" s="109">
        <f t="shared" si="12"/>
        <v>13426</v>
      </c>
      <c r="AE34" s="109">
        <f t="shared" si="12"/>
        <v>13426</v>
      </c>
      <c r="AF34" s="109">
        <f t="shared" si="12"/>
        <v>11437</v>
      </c>
      <c r="AG34" s="109">
        <f t="shared" si="12"/>
        <v>11437</v>
      </c>
      <c r="AH34" s="109">
        <f t="shared" si="12"/>
        <v>11437</v>
      </c>
      <c r="AI34" s="109">
        <f t="shared" si="12"/>
        <v>11437</v>
      </c>
      <c r="AJ34" s="109">
        <f t="shared" si="12"/>
        <v>13579</v>
      </c>
      <c r="AK34" s="109">
        <f t="shared" si="12"/>
        <v>13579</v>
      </c>
      <c r="AL34" s="109">
        <f t="shared" si="12"/>
        <v>15645</v>
      </c>
      <c r="AM34" s="109">
        <f t="shared" si="12"/>
        <v>15645</v>
      </c>
      <c r="AN34" s="109">
        <f t="shared" si="12"/>
        <v>17940</v>
      </c>
      <c r="AO34" s="109">
        <f t="shared" si="12"/>
        <v>17940</v>
      </c>
      <c r="AP34" s="109">
        <f t="shared" si="12"/>
        <v>15645</v>
      </c>
      <c r="AQ34" s="109">
        <f t="shared" si="12"/>
        <v>15645</v>
      </c>
      <c r="AR34" s="109">
        <f t="shared" si="12"/>
        <v>16792</v>
      </c>
      <c r="AS34" s="109">
        <f t="shared" si="12"/>
        <v>16792</v>
      </c>
      <c r="AT34" s="109">
        <f t="shared" si="12"/>
        <v>16792</v>
      </c>
      <c r="AU34" s="109">
        <f t="shared" si="12"/>
        <v>16792</v>
      </c>
      <c r="AV34" s="109">
        <f t="shared" si="12"/>
        <v>16792</v>
      </c>
      <c r="AW34" s="109">
        <f t="shared" si="12"/>
        <v>16792</v>
      </c>
      <c r="AX34" s="109">
        <f t="shared" si="12"/>
        <v>17940</v>
      </c>
      <c r="AY34" s="109">
        <f t="shared" si="12"/>
        <v>17940</v>
      </c>
      <c r="AZ34" s="109">
        <f t="shared" si="12"/>
        <v>17940</v>
      </c>
      <c r="BA34" s="109">
        <f t="shared" si="12"/>
        <v>15645</v>
      </c>
      <c r="BB34" s="109">
        <f t="shared" si="12"/>
        <v>15645</v>
      </c>
      <c r="BC34" s="109">
        <f t="shared" si="12"/>
        <v>15645</v>
      </c>
      <c r="BD34" s="109">
        <f t="shared" si="12"/>
        <v>15645</v>
      </c>
      <c r="BE34" s="109">
        <f t="shared" si="12"/>
        <v>15645</v>
      </c>
      <c r="BF34" s="109">
        <f t="shared" si="12"/>
        <v>16792</v>
      </c>
      <c r="BG34" s="109">
        <f t="shared" si="12"/>
        <v>16792</v>
      </c>
      <c r="BH34" s="109">
        <f t="shared" si="12"/>
        <v>16792</v>
      </c>
      <c r="BI34" s="109">
        <f t="shared" si="12"/>
        <v>19087</v>
      </c>
      <c r="BJ34" s="109">
        <f t="shared" ref="BJ34:DN34" si="13">ROUNDUP(BJ13*0.85,)</f>
        <v>19087</v>
      </c>
      <c r="BK34" s="109">
        <f t="shared" si="13"/>
        <v>19087</v>
      </c>
      <c r="BL34" s="109">
        <f t="shared" si="13"/>
        <v>19087</v>
      </c>
      <c r="BM34" s="109">
        <f t="shared" si="13"/>
        <v>19087</v>
      </c>
      <c r="BN34" s="109">
        <f t="shared" si="13"/>
        <v>19087</v>
      </c>
      <c r="BO34" s="109">
        <f t="shared" si="13"/>
        <v>20923</v>
      </c>
      <c r="BP34" s="109">
        <f t="shared" si="13"/>
        <v>20923</v>
      </c>
      <c r="BQ34" s="109">
        <f t="shared" si="13"/>
        <v>23907</v>
      </c>
      <c r="BR34" s="109">
        <f t="shared" si="13"/>
        <v>25819</v>
      </c>
      <c r="BS34" s="109">
        <f t="shared" si="13"/>
        <v>25819</v>
      </c>
      <c r="BT34" s="109">
        <f t="shared" si="13"/>
        <v>25819</v>
      </c>
      <c r="BU34" s="109">
        <f t="shared" si="13"/>
        <v>25819</v>
      </c>
      <c r="BV34" s="109">
        <f t="shared" si="13"/>
        <v>25819</v>
      </c>
      <c r="BW34" s="109">
        <f t="shared" si="13"/>
        <v>19087</v>
      </c>
      <c r="BX34" s="109">
        <f t="shared" si="13"/>
        <v>15645</v>
      </c>
      <c r="BY34" s="109">
        <f t="shared" si="13"/>
        <v>15645</v>
      </c>
      <c r="BZ34" s="109">
        <f t="shared" si="13"/>
        <v>14497</v>
      </c>
      <c r="CA34" s="109">
        <f t="shared" si="13"/>
        <v>14497</v>
      </c>
      <c r="CB34" s="109">
        <f t="shared" si="13"/>
        <v>14497</v>
      </c>
      <c r="CC34" s="109">
        <f t="shared" si="13"/>
        <v>15645</v>
      </c>
      <c r="CD34" s="109">
        <f t="shared" si="13"/>
        <v>15645</v>
      </c>
      <c r="CE34" s="109">
        <f t="shared" si="13"/>
        <v>15645</v>
      </c>
      <c r="CF34" s="109">
        <f t="shared" si="13"/>
        <v>12891</v>
      </c>
      <c r="CG34" s="109">
        <f t="shared" si="13"/>
        <v>10060</v>
      </c>
      <c r="CH34" s="109">
        <f t="shared" si="13"/>
        <v>10060</v>
      </c>
      <c r="CI34" s="109">
        <f t="shared" si="13"/>
        <v>10060</v>
      </c>
      <c r="CJ34" s="109">
        <f t="shared" si="13"/>
        <v>10060</v>
      </c>
      <c r="CK34" s="109">
        <f t="shared" si="13"/>
        <v>10060</v>
      </c>
      <c r="CL34" s="109">
        <f t="shared" si="13"/>
        <v>10060</v>
      </c>
      <c r="CM34" s="109">
        <f t="shared" si="13"/>
        <v>10060</v>
      </c>
      <c r="CN34" s="109">
        <f t="shared" si="13"/>
        <v>10060</v>
      </c>
      <c r="CO34" s="109">
        <f t="shared" si="13"/>
        <v>10060</v>
      </c>
      <c r="CP34" s="109">
        <f t="shared" si="13"/>
        <v>9525</v>
      </c>
      <c r="CQ34" s="109">
        <f t="shared" si="13"/>
        <v>9525</v>
      </c>
      <c r="CR34" s="109">
        <f t="shared" si="13"/>
        <v>9525</v>
      </c>
      <c r="CS34" s="109">
        <f t="shared" si="13"/>
        <v>8989</v>
      </c>
      <c r="CT34" s="109">
        <f t="shared" si="13"/>
        <v>8989</v>
      </c>
      <c r="CU34" s="109">
        <f t="shared" si="13"/>
        <v>8989</v>
      </c>
      <c r="CV34" s="109">
        <f t="shared" si="13"/>
        <v>8989</v>
      </c>
      <c r="CW34" s="109">
        <f t="shared" si="13"/>
        <v>8989</v>
      </c>
      <c r="CX34" s="109">
        <f t="shared" si="13"/>
        <v>8989</v>
      </c>
      <c r="CY34" s="109">
        <f t="shared" si="13"/>
        <v>8989</v>
      </c>
      <c r="CZ34" s="109">
        <f t="shared" si="13"/>
        <v>8454</v>
      </c>
      <c r="DA34" s="109">
        <f t="shared" si="13"/>
        <v>8454</v>
      </c>
      <c r="DB34" s="109">
        <f t="shared" si="13"/>
        <v>8454</v>
      </c>
      <c r="DC34" s="109">
        <f t="shared" si="13"/>
        <v>7918</v>
      </c>
      <c r="DD34" s="109">
        <f t="shared" si="13"/>
        <v>7918</v>
      </c>
      <c r="DE34" s="109">
        <f t="shared" si="13"/>
        <v>7918</v>
      </c>
      <c r="DF34" s="109">
        <f t="shared" si="13"/>
        <v>7918</v>
      </c>
      <c r="DG34" s="109">
        <f t="shared" si="13"/>
        <v>7918</v>
      </c>
      <c r="DH34" s="109">
        <f t="shared" si="13"/>
        <v>7536</v>
      </c>
      <c r="DI34" s="109">
        <f t="shared" si="13"/>
        <v>7536</v>
      </c>
      <c r="DJ34" s="109">
        <f t="shared" si="13"/>
        <v>7536</v>
      </c>
      <c r="DK34" s="109">
        <f t="shared" si="13"/>
        <v>7536</v>
      </c>
      <c r="DL34" s="109">
        <f t="shared" si="13"/>
        <v>7536</v>
      </c>
      <c r="DM34" s="109">
        <f t="shared" si="13"/>
        <v>7536</v>
      </c>
      <c r="DN34" s="109">
        <f t="shared" si="13"/>
        <v>6006</v>
      </c>
    </row>
    <row r="35" spans="1:118">
      <c r="A35" s="64">
        <v>2</v>
      </c>
      <c r="B35" s="109">
        <f t="shared" ref="B35:BI35" si="14">ROUNDUP(B14*0.85,)</f>
        <v>6885</v>
      </c>
      <c r="C35" s="109">
        <f t="shared" si="14"/>
        <v>6885</v>
      </c>
      <c r="D35" s="109">
        <f t="shared" si="14"/>
        <v>7115</v>
      </c>
      <c r="E35" s="109">
        <f t="shared" si="14"/>
        <v>7115</v>
      </c>
      <c r="F35" s="109">
        <f t="shared" si="14"/>
        <v>8721</v>
      </c>
      <c r="G35" s="109">
        <f t="shared" si="14"/>
        <v>8721</v>
      </c>
      <c r="H35" s="109">
        <f t="shared" si="14"/>
        <v>8721</v>
      </c>
      <c r="I35" s="109">
        <f t="shared" si="14"/>
        <v>9716</v>
      </c>
      <c r="J35" s="109">
        <f t="shared" si="14"/>
        <v>9716</v>
      </c>
      <c r="K35" s="109">
        <f t="shared" si="14"/>
        <v>10787</v>
      </c>
      <c r="L35" s="109">
        <f t="shared" si="14"/>
        <v>12776</v>
      </c>
      <c r="M35" s="109">
        <f t="shared" si="14"/>
        <v>11093</v>
      </c>
      <c r="N35" s="109">
        <f t="shared" si="14"/>
        <v>19049</v>
      </c>
      <c r="O35" s="238">
        <f t="shared" si="14"/>
        <v>22721</v>
      </c>
      <c r="P35" s="238">
        <f t="shared" si="14"/>
        <v>28688</v>
      </c>
      <c r="Q35" s="238">
        <f t="shared" si="14"/>
        <v>28688</v>
      </c>
      <c r="R35" s="238">
        <f t="shared" si="14"/>
        <v>27693</v>
      </c>
      <c r="S35" s="238">
        <f t="shared" si="14"/>
        <v>27693</v>
      </c>
      <c r="T35" s="238">
        <f t="shared" si="14"/>
        <v>30600</v>
      </c>
      <c r="U35" s="238">
        <f t="shared" si="14"/>
        <v>30600</v>
      </c>
      <c r="V35" s="238">
        <f t="shared" si="14"/>
        <v>29453</v>
      </c>
      <c r="W35" s="238">
        <f t="shared" si="14"/>
        <v>29453</v>
      </c>
      <c r="X35" s="238">
        <f t="shared" si="14"/>
        <v>26699</v>
      </c>
      <c r="Y35" s="109">
        <f t="shared" si="14"/>
        <v>20502</v>
      </c>
      <c r="Z35" s="109">
        <f t="shared" si="14"/>
        <v>15912</v>
      </c>
      <c r="AA35" s="109">
        <f t="shared" si="14"/>
        <v>15377</v>
      </c>
      <c r="AB35" s="109">
        <f t="shared" si="14"/>
        <v>15377</v>
      </c>
      <c r="AC35" s="109">
        <f t="shared" si="14"/>
        <v>15377</v>
      </c>
      <c r="AD35" s="109">
        <f t="shared" si="14"/>
        <v>14841</v>
      </c>
      <c r="AE35" s="109">
        <f t="shared" si="14"/>
        <v>14841</v>
      </c>
      <c r="AF35" s="109">
        <f t="shared" si="14"/>
        <v>12852</v>
      </c>
      <c r="AG35" s="109">
        <f t="shared" si="14"/>
        <v>12852</v>
      </c>
      <c r="AH35" s="109">
        <f t="shared" si="14"/>
        <v>12852</v>
      </c>
      <c r="AI35" s="109">
        <f t="shared" si="14"/>
        <v>12852</v>
      </c>
      <c r="AJ35" s="109">
        <f t="shared" si="14"/>
        <v>14994</v>
      </c>
      <c r="AK35" s="109">
        <f t="shared" si="14"/>
        <v>14994</v>
      </c>
      <c r="AL35" s="109">
        <f t="shared" si="14"/>
        <v>17060</v>
      </c>
      <c r="AM35" s="109">
        <f t="shared" si="14"/>
        <v>17060</v>
      </c>
      <c r="AN35" s="109">
        <f t="shared" si="14"/>
        <v>19355</v>
      </c>
      <c r="AO35" s="109">
        <f t="shared" si="14"/>
        <v>19355</v>
      </c>
      <c r="AP35" s="109">
        <f t="shared" si="14"/>
        <v>17060</v>
      </c>
      <c r="AQ35" s="109">
        <f t="shared" si="14"/>
        <v>17060</v>
      </c>
      <c r="AR35" s="109">
        <f t="shared" si="14"/>
        <v>18207</v>
      </c>
      <c r="AS35" s="109">
        <f t="shared" si="14"/>
        <v>18207</v>
      </c>
      <c r="AT35" s="109">
        <f t="shared" si="14"/>
        <v>18207</v>
      </c>
      <c r="AU35" s="109">
        <f t="shared" si="14"/>
        <v>18207</v>
      </c>
      <c r="AV35" s="109">
        <f t="shared" si="14"/>
        <v>18207</v>
      </c>
      <c r="AW35" s="109">
        <f t="shared" si="14"/>
        <v>18207</v>
      </c>
      <c r="AX35" s="109">
        <f t="shared" si="14"/>
        <v>19355</v>
      </c>
      <c r="AY35" s="109">
        <f t="shared" si="14"/>
        <v>19355</v>
      </c>
      <c r="AZ35" s="109">
        <f t="shared" si="14"/>
        <v>19355</v>
      </c>
      <c r="BA35" s="109">
        <f t="shared" si="14"/>
        <v>17060</v>
      </c>
      <c r="BB35" s="109">
        <f t="shared" si="14"/>
        <v>17060</v>
      </c>
      <c r="BC35" s="109">
        <f t="shared" si="14"/>
        <v>17060</v>
      </c>
      <c r="BD35" s="109">
        <f t="shared" si="14"/>
        <v>17060</v>
      </c>
      <c r="BE35" s="109">
        <f t="shared" si="14"/>
        <v>17060</v>
      </c>
      <c r="BF35" s="109">
        <f t="shared" si="14"/>
        <v>18207</v>
      </c>
      <c r="BG35" s="109">
        <f t="shared" si="14"/>
        <v>18207</v>
      </c>
      <c r="BH35" s="109">
        <f t="shared" si="14"/>
        <v>18207</v>
      </c>
      <c r="BI35" s="109">
        <f t="shared" si="14"/>
        <v>20502</v>
      </c>
      <c r="BJ35" s="109">
        <f t="shared" ref="BJ35:DN35" si="15">ROUNDUP(BJ14*0.85,)</f>
        <v>20502</v>
      </c>
      <c r="BK35" s="109">
        <f t="shared" si="15"/>
        <v>20502</v>
      </c>
      <c r="BL35" s="109">
        <f t="shared" si="15"/>
        <v>20502</v>
      </c>
      <c r="BM35" s="109">
        <f t="shared" si="15"/>
        <v>20502</v>
      </c>
      <c r="BN35" s="109">
        <f t="shared" si="15"/>
        <v>20502</v>
      </c>
      <c r="BO35" s="109">
        <f t="shared" si="15"/>
        <v>22338</v>
      </c>
      <c r="BP35" s="109">
        <f t="shared" si="15"/>
        <v>22338</v>
      </c>
      <c r="BQ35" s="109">
        <f t="shared" si="15"/>
        <v>25322</v>
      </c>
      <c r="BR35" s="109">
        <f t="shared" si="15"/>
        <v>27234</v>
      </c>
      <c r="BS35" s="109">
        <f t="shared" si="15"/>
        <v>27234</v>
      </c>
      <c r="BT35" s="109">
        <f t="shared" si="15"/>
        <v>27234</v>
      </c>
      <c r="BU35" s="109">
        <f t="shared" si="15"/>
        <v>27234</v>
      </c>
      <c r="BV35" s="109">
        <f t="shared" si="15"/>
        <v>27234</v>
      </c>
      <c r="BW35" s="109">
        <f t="shared" si="15"/>
        <v>20502</v>
      </c>
      <c r="BX35" s="109">
        <f t="shared" si="15"/>
        <v>17060</v>
      </c>
      <c r="BY35" s="109">
        <f t="shared" si="15"/>
        <v>17060</v>
      </c>
      <c r="BZ35" s="109">
        <f t="shared" si="15"/>
        <v>15912</v>
      </c>
      <c r="CA35" s="109">
        <f t="shared" si="15"/>
        <v>15912</v>
      </c>
      <c r="CB35" s="109">
        <f t="shared" si="15"/>
        <v>15912</v>
      </c>
      <c r="CC35" s="109">
        <f t="shared" si="15"/>
        <v>17060</v>
      </c>
      <c r="CD35" s="109">
        <f t="shared" si="15"/>
        <v>17060</v>
      </c>
      <c r="CE35" s="109">
        <f t="shared" si="15"/>
        <v>17060</v>
      </c>
      <c r="CF35" s="109">
        <f t="shared" si="15"/>
        <v>14306</v>
      </c>
      <c r="CG35" s="109">
        <f t="shared" si="15"/>
        <v>11475</v>
      </c>
      <c r="CH35" s="109">
        <f t="shared" si="15"/>
        <v>11475</v>
      </c>
      <c r="CI35" s="109">
        <f t="shared" si="15"/>
        <v>11475</v>
      </c>
      <c r="CJ35" s="109">
        <f t="shared" si="15"/>
        <v>11475</v>
      </c>
      <c r="CK35" s="109">
        <f t="shared" si="15"/>
        <v>11475</v>
      </c>
      <c r="CL35" s="109">
        <f t="shared" si="15"/>
        <v>11475</v>
      </c>
      <c r="CM35" s="109">
        <f t="shared" si="15"/>
        <v>11475</v>
      </c>
      <c r="CN35" s="109">
        <f t="shared" si="15"/>
        <v>11475</v>
      </c>
      <c r="CO35" s="109">
        <f t="shared" si="15"/>
        <v>11475</v>
      </c>
      <c r="CP35" s="109">
        <f t="shared" si="15"/>
        <v>10940</v>
      </c>
      <c r="CQ35" s="109">
        <f t="shared" si="15"/>
        <v>10940</v>
      </c>
      <c r="CR35" s="109">
        <f t="shared" si="15"/>
        <v>10940</v>
      </c>
      <c r="CS35" s="109">
        <f t="shared" si="15"/>
        <v>10404</v>
      </c>
      <c r="CT35" s="109">
        <f t="shared" si="15"/>
        <v>10404</v>
      </c>
      <c r="CU35" s="109">
        <f t="shared" si="15"/>
        <v>10404</v>
      </c>
      <c r="CV35" s="109">
        <f t="shared" si="15"/>
        <v>10404</v>
      </c>
      <c r="CW35" s="109">
        <f t="shared" si="15"/>
        <v>10404</v>
      </c>
      <c r="CX35" s="109">
        <f t="shared" si="15"/>
        <v>10404</v>
      </c>
      <c r="CY35" s="109">
        <f t="shared" si="15"/>
        <v>10404</v>
      </c>
      <c r="CZ35" s="109">
        <f t="shared" si="15"/>
        <v>9869</v>
      </c>
      <c r="DA35" s="109">
        <f t="shared" si="15"/>
        <v>9869</v>
      </c>
      <c r="DB35" s="109">
        <f t="shared" si="15"/>
        <v>9869</v>
      </c>
      <c r="DC35" s="109">
        <f t="shared" si="15"/>
        <v>9180</v>
      </c>
      <c r="DD35" s="109">
        <f t="shared" si="15"/>
        <v>9180</v>
      </c>
      <c r="DE35" s="109">
        <f t="shared" si="15"/>
        <v>9180</v>
      </c>
      <c r="DF35" s="109">
        <f t="shared" si="15"/>
        <v>9180</v>
      </c>
      <c r="DG35" s="109">
        <f t="shared" si="15"/>
        <v>9180</v>
      </c>
      <c r="DH35" s="109">
        <f t="shared" si="15"/>
        <v>8798</v>
      </c>
      <c r="DI35" s="109">
        <f t="shared" si="15"/>
        <v>8798</v>
      </c>
      <c r="DJ35" s="109">
        <f t="shared" si="15"/>
        <v>8798</v>
      </c>
      <c r="DK35" s="109">
        <f t="shared" si="15"/>
        <v>8798</v>
      </c>
      <c r="DL35" s="109">
        <f t="shared" si="15"/>
        <v>8798</v>
      </c>
      <c r="DM35" s="109">
        <f t="shared" si="15"/>
        <v>8798</v>
      </c>
      <c r="DN35" s="109">
        <f t="shared" si="15"/>
        <v>7268</v>
      </c>
    </row>
    <row r="36" spans="1:118">
      <c r="A36" s="64" t="s">
        <v>7</v>
      </c>
      <c r="B36" s="109"/>
      <c r="C36" s="109"/>
      <c r="D36" s="109"/>
      <c r="E36" s="109"/>
      <c r="F36" s="109"/>
      <c r="G36" s="109"/>
      <c r="H36" s="109"/>
      <c r="I36" s="109"/>
      <c r="J36" s="109"/>
      <c r="K36" s="109"/>
      <c r="L36" s="109"/>
      <c r="M36" s="109"/>
      <c r="N36" s="109"/>
      <c r="O36" s="238"/>
      <c r="P36" s="238"/>
      <c r="Q36" s="238"/>
      <c r="R36" s="238"/>
      <c r="S36" s="238"/>
      <c r="T36" s="238"/>
      <c r="U36" s="238"/>
      <c r="V36" s="238"/>
      <c r="W36" s="238"/>
      <c r="X36" s="238"/>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row>
    <row r="37" spans="1:118">
      <c r="A37" s="64">
        <v>1</v>
      </c>
      <c r="B37" s="109">
        <f t="shared" ref="B37:BI37" si="16">ROUNDUP(B16*0.85,)</f>
        <v>8798</v>
      </c>
      <c r="C37" s="109">
        <f t="shared" si="16"/>
        <v>8798</v>
      </c>
      <c r="D37" s="109">
        <f t="shared" si="16"/>
        <v>9027</v>
      </c>
      <c r="E37" s="109">
        <f t="shared" si="16"/>
        <v>9027</v>
      </c>
      <c r="F37" s="109">
        <f t="shared" si="16"/>
        <v>10634</v>
      </c>
      <c r="G37" s="109">
        <f t="shared" si="16"/>
        <v>10634</v>
      </c>
      <c r="H37" s="109">
        <f t="shared" si="16"/>
        <v>10634</v>
      </c>
      <c r="I37" s="109">
        <f t="shared" si="16"/>
        <v>11628</v>
      </c>
      <c r="J37" s="109">
        <f t="shared" si="16"/>
        <v>11628</v>
      </c>
      <c r="K37" s="109">
        <f t="shared" si="16"/>
        <v>12699</v>
      </c>
      <c r="L37" s="109">
        <f t="shared" si="16"/>
        <v>14688</v>
      </c>
      <c r="M37" s="109">
        <f t="shared" si="16"/>
        <v>13005</v>
      </c>
      <c r="N37" s="109">
        <f t="shared" si="16"/>
        <v>22874</v>
      </c>
      <c r="O37" s="238">
        <f t="shared" si="16"/>
        <v>26546</v>
      </c>
      <c r="P37" s="238">
        <f t="shared" si="16"/>
        <v>32513</v>
      </c>
      <c r="Q37" s="238">
        <f t="shared" si="16"/>
        <v>32513</v>
      </c>
      <c r="R37" s="238">
        <f t="shared" si="16"/>
        <v>31518</v>
      </c>
      <c r="S37" s="238">
        <f t="shared" si="16"/>
        <v>31518</v>
      </c>
      <c r="T37" s="238">
        <f t="shared" si="16"/>
        <v>34425</v>
      </c>
      <c r="U37" s="238">
        <f t="shared" si="16"/>
        <v>34425</v>
      </c>
      <c r="V37" s="238">
        <f t="shared" si="16"/>
        <v>33278</v>
      </c>
      <c r="W37" s="238">
        <f t="shared" si="16"/>
        <v>33278</v>
      </c>
      <c r="X37" s="238">
        <f t="shared" si="16"/>
        <v>30524</v>
      </c>
      <c r="Y37" s="109">
        <f t="shared" si="16"/>
        <v>24442</v>
      </c>
      <c r="Z37" s="109">
        <f t="shared" si="16"/>
        <v>19852</v>
      </c>
      <c r="AA37" s="109">
        <f t="shared" si="16"/>
        <v>19317</v>
      </c>
      <c r="AB37" s="109">
        <f t="shared" si="16"/>
        <v>19317</v>
      </c>
      <c r="AC37" s="109">
        <f t="shared" si="16"/>
        <v>19317</v>
      </c>
      <c r="AD37" s="109">
        <f t="shared" si="16"/>
        <v>18781</v>
      </c>
      <c r="AE37" s="109">
        <f t="shared" si="16"/>
        <v>18781</v>
      </c>
      <c r="AF37" s="109">
        <f t="shared" si="16"/>
        <v>16792</v>
      </c>
      <c r="AG37" s="109">
        <f t="shared" si="16"/>
        <v>16792</v>
      </c>
      <c r="AH37" s="109">
        <f t="shared" si="16"/>
        <v>16792</v>
      </c>
      <c r="AI37" s="109">
        <f t="shared" si="16"/>
        <v>16792</v>
      </c>
      <c r="AJ37" s="109">
        <f t="shared" si="16"/>
        <v>18934</v>
      </c>
      <c r="AK37" s="109">
        <f t="shared" si="16"/>
        <v>18934</v>
      </c>
      <c r="AL37" s="109">
        <f t="shared" si="16"/>
        <v>21000</v>
      </c>
      <c r="AM37" s="109">
        <f t="shared" si="16"/>
        <v>21000</v>
      </c>
      <c r="AN37" s="109">
        <f t="shared" si="16"/>
        <v>23295</v>
      </c>
      <c r="AO37" s="109">
        <f t="shared" si="16"/>
        <v>23295</v>
      </c>
      <c r="AP37" s="109">
        <f t="shared" si="16"/>
        <v>21000</v>
      </c>
      <c r="AQ37" s="109">
        <f t="shared" si="16"/>
        <v>21000</v>
      </c>
      <c r="AR37" s="109">
        <f t="shared" si="16"/>
        <v>22147</v>
      </c>
      <c r="AS37" s="109">
        <f t="shared" si="16"/>
        <v>22147</v>
      </c>
      <c r="AT37" s="109">
        <f t="shared" si="16"/>
        <v>22147</v>
      </c>
      <c r="AU37" s="109">
        <f t="shared" si="16"/>
        <v>22147</v>
      </c>
      <c r="AV37" s="109">
        <f t="shared" si="16"/>
        <v>22147</v>
      </c>
      <c r="AW37" s="109">
        <f t="shared" si="16"/>
        <v>22147</v>
      </c>
      <c r="AX37" s="109">
        <f t="shared" si="16"/>
        <v>23295</v>
      </c>
      <c r="AY37" s="109">
        <f t="shared" si="16"/>
        <v>23295</v>
      </c>
      <c r="AZ37" s="109">
        <f t="shared" si="16"/>
        <v>23295</v>
      </c>
      <c r="BA37" s="109">
        <f t="shared" si="16"/>
        <v>21000</v>
      </c>
      <c r="BB37" s="109">
        <f t="shared" si="16"/>
        <v>21000</v>
      </c>
      <c r="BC37" s="109">
        <f t="shared" si="16"/>
        <v>21000</v>
      </c>
      <c r="BD37" s="109">
        <f t="shared" si="16"/>
        <v>21000</v>
      </c>
      <c r="BE37" s="109">
        <f t="shared" si="16"/>
        <v>21000</v>
      </c>
      <c r="BF37" s="109">
        <f t="shared" si="16"/>
        <v>22147</v>
      </c>
      <c r="BG37" s="109">
        <f t="shared" si="16"/>
        <v>22147</v>
      </c>
      <c r="BH37" s="109">
        <f t="shared" si="16"/>
        <v>22147</v>
      </c>
      <c r="BI37" s="109">
        <f t="shared" si="16"/>
        <v>24442</v>
      </c>
      <c r="BJ37" s="109">
        <f t="shared" ref="BJ37:DN37" si="17">ROUNDUP(BJ16*0.85,)</f>
        <v>24442</v>
      </c>
      <c r="BK37" s="109">
        <f t="shared" si="17"/>
        <v>24442</v>
      </c>
      <c r="BL37" s="109">
        <f t="shared" si="17"/>
        <v>24442</v>
      </c>
      <c r="BM37" s="109">
        <f t="shared" si="17"/>
        <v>24442</v>
      </c>
      <c r="BN37" s="109">
        <f t="shared" si="17"/>
        <v>24442</v>
      </c>
      <c r="BO37" s="109">
        <f t="shared" si="17"/>
        <v>26278</v>
      </c>
      <c r="BP37" s="109">
        <f t="shared" si="17"/>
        <v>26278</v>
      </c>
      <c r="BQ37" s="109">
        <f t="shared" si="17"/>
        <v>29262</v>
      </c>
      <c r="BR37" s="109">
        <f t="shared" si="17"/>
        <v>31174</v>
      </c>
      <c r="BS37" s="109">
        <f t="shared" si="17"/>
        <v>31174</v>
      </c>
      <c r="BT37" s="109">
        <f t="shared" si="17"/>
        <v>31174</v>
      </c>
      <c r="BU37" s="109">
        <f t="shared" si="17"/>
        <v>31174</v>
      </c>
      <c r="BV37" s="109">
        <f t="shared" si="17"/>
        <v>31174</v>
      </c>
      <c r="BW37" s="109">
        <f t="shared" si="17"/>
        <v>24442</v>
      </c>
      <c r="BX37" s="109">
        <f t="shared" si="17"/>
        <v>21000</v>
      </c>
      <c r="BY37" s="109">
        <f t="shared" si="17"/>
        <v>21000</v>
      </c>
      <c r="BZ37" s="109">
        <f t="shared" si="17"/>
        <v>19852</v>
      </c>
      <c r="CA37" s="109">
        <f t="shared" si="17"/>
        <v>19852</v>
      </c>
      <c r="CB37" s="109">
        <f t="shared" si="17"/>
        <v>19852</v>
      </c>
      <c r="CC37" s="109">
        <f t="shared" si="17"/>
        <v>21000</v>
      </c>
      <c r="CD37" s="109">
        <f t="shared" si="17"/>
        <v>21000</v>
      </c>
      <c r="CE37" s="109">
        <f t="shared" si="17"/>
        <v>21000</v>
      </c>
      <c r="CF37" s="109">
        <f t="shared" si="17"/>
        <v>18246</v>
      </c>
      <c r="CG37" s="109">
        <f t="shared" si="17"/>
        <v>14268</v>
      </c>
      <c r="CH37" s="109">
        <f t="shared" si="17"/>
        <v>14268</v>
      </c>
      <c r="CI37" s="109">
        <f t="shared" si="17"/>
        <v>14268</v>
      </c>
      <c r="CJ37" s="109">
        <f t="shared" si="17"/>
        <v>14268</v>
      </c>
      <c r="CK37" s="109">
        <f t="shared" si="17"/>
        <v>14268</v>
      </c>
      <c r="CL37" s="109">
        <f t="shared" si="17"/>
        <v>14268</v>
      </c>
      <c r="CM37" s="109">
        <f t="shared" si="17"/>
        <v>14268</v>
      </c>
      <c r="CN37" s="109">
        <f t="shared" si="17"/>
        <v>14268</v>
      </c>
      <c r="CO37" s="109">
        <f t="shared" si="17"/>
        <v>14268</v>
      </c>
      <c r="CP37" s="109">
        <f t="shared" si="17"/>
        <v>13732</v>
      </c>
      <c r="CQ37" s="109">
        <f t="shared" si="17"/>
        <v>13732</v>
      </c>
      <c r="CR37" s="109">
        <f t="shared" si="17"/>
        <v>13732</v>
      </c>
      <c r="CS37" s="109">
        <f t="shared" si="17"/>
        <v>13197</v>
      </c>
      <c r="CT37" s="109">
        <f t="shared" si="17"/>
        <v>13197</v>
      </c>
      <c r="CU37" s="109">
        <f t="shared" si="17"/>
        <v>13197</v>
      </c>
      <c r="CV37" s="109">
        <f t="shared" si="17"/>
        <v>13197</v>
      </c>
      <c r="CW37" s="109">
        <f t="shared" si="17"/>
        <v>13197</v>
      </c>
      <c r="CX37" s="109">
        <f t="shared" si="17"/>
        <v>13197</v>
      </c>
      <c r="CY37" s="109">
        <f t="shared" si="17"/>
        <v>13197</v>
      </c>
      <c r="CZ37" s="109">
        <f t="shared" si="17"/>
        <v>12661</v>
      </c>
      <c r="DA37" s="109">
        <f t="shared" si="17"/>
        <v>12661</v>
      </c>
      <c r="DB37" s="109">
        <f t="shared" si="17"/>
        <v>12661</v>
      </c>
      <c r="DC37" s="109">
        <f t="shared" si="17"/>
        <v>11361</v>
      </c>
      <c r="DD37" s="109">
        <f t="shared" si="17"/>
        <v>11361</v>
      </c>
      <c r="DE37" s="109">
        <f t="shared" si="17"/>
        <v>11361</v>
      </c>
      <c r="DF37" s="109">
        <f t="shared" si="17"/>
        <v>11361</v>
      </c>
      <c r="DG37" s="109">
        <f t="shared" si="17"/>
        <v>11361</v>
      </c>
      <c r="DH37" s="109">
        <f t="shared" si="17"/>
        <v>10978</v>
      </c>
      <c r="DI37" s="109">
        <f t="shared" si="17"/>
        <v>10978</v>
      </c>
      <c r="DJ37" s="109">
        <f t="shared" si="17"/>
        <v>10978</v>
      </c>
      <c r="DK37" s="109">
        <f t="shared" si="17"/>
        <v>10978</v>
      </c>
      <c r="DL37" s="109">
        <f t="shared" si="17"/>
        <v>10978</v>
      </c>
      <c r="DM37" s="109">
        <f t="shared" si="17"/>
        <v>10978</v>
      </c>
      <c r="DN37" s="109">
        <f t="shared" si="17"/>
        <v>9448</v>
      </c>
    </row>
    <row r="38" spans="1:118">
      <c r="A38" s="64">
        <v>2</v>
      </c>
      <c r="B38" s="109">
        <f t="shared" ref="B38:BI38" si="18">ROUNDUP(B17*0.85,)</f>
        <v>9945</v>
      </c>
      <c r="C38" s="109">
        <f t="shared" si="18"/>
        <v>9945</v>
      </c>
      <c r="D38" s="109">
        <f t="shared" si="18"/>
        <v>10175</v>
      </c>
      <c r="E38" s="109">
        <f t="shared" si="18"/>
        <v>10175</v>
      </c>
      <c r="F38" s="109">
        <f t="shared" si="18"/>
        <v>11781</v>
      </c>
      <c r="G38" s="109">
        <f t="shared" si="18"/>
        <v>11781</v>
      </c>
      <c r="H38" s="109">
        <f t="shared" si="18"/>
        <v>11781</v>
      </c>
      <c r="I38" s="109">
        <f t="shared" si="18"/>
        <v>12776</v>
      </c>
      <c r="J38" s="109">
        <f t="shared" si="18"/>
        <v>12776</v>
      </c>
      <c r="K38" s="109">
        <f t="shared" si="18"/>
        <v>13847</v>
      </c>
      <c r="L38" s="109">
        <f t="shared" si="18"/>
        <v>15836</v>
      </c>
      <c r="M38" s="109">
        <f t="shared" si="18"/>
        <v>14153</v>
      </c>
      <c r="N38" s="109">
        <f t="shared" si="18"/>
        <v>24404</v>
      </c>
      <c r="O38" s="238">
        <f t="shared" si="18"/>
        <v>28076</v>
      </c>
      <c r="P38" s="238">
        <f t="shared" si="18"/>
        <v>34043</v>
      </c>
      <c r="Q38" s="238">
        <f t="shared" si="18"/>
        <v>34043</v>
      </c>
      <c r="R38" s="238">
        <f t="shared" si="18"/>
        <v>33048</v>
      </c>
      <c r="S38" s="238">
        <f t="shared" si="18"/>
        <v>33048</v>
      </c>
      <c r="T38" s="238">
        <f t="shared" si="18"/>
        <v>35955</v>
      </c>
      <c r="U38" s="238">
        <f t="shared" si="18"/>
        <v>35955</v>
      </c>
      <c r="V38" s="238">
        <f t="shared" si="18"/>
        <v>34808</v>
      </c>
      <c r="W38" s="238">
        <f t="shared" si="18"/>
        <v>34808</v>
      </c>
      <c r="X38" s="238">
        <f t="shared" si="18"/>
        <v>32054</v>
      </c>
      <c r="Y38" s="109">
        <f t="shared" si="18"/>
        <v>25857</v>
      </c>
      <c r="Z38" s="109">
        <f t="shared" si="18"/>
        <v>21267</v>
      </c>
      <c r="AA38" s="109">
        <f t="shared" si="18"/>
        <v>20732</v>
      </c>
      <c r="AB38" s="109">
        <f t="shared" si="18"/>
        <v>20732</v>
      </c>
      <c r="AC38" s="109">
        <f t="shared" si="18"/>
        <v>20732</v>
      </c>
      <c r="AD38" s="109">
        <f t="shared" si="18"/>
        <v>20196</v>
      </c>
      <c r="AE38" s="109">
        <f t="shared" si="18"/>
        <v>20196</v>
      </c>
      <c r="AF38" s="109">
        <f t="shared" si="18"/>
        <v>18207</v>
      </c>
      <c r="AG38" s="109">
        <f t="shared" si="18"/>
        <v>18207</v>
      </c>
      <c r="AH38" s="109">
        <f t="shared" si="18"/>
        <v>18207</v>
      </c>
      <c r="AI38" s="109">
        <f t="shared" si="18"/>
        <v>18207</v>
      </c>
      <c r="AJ38" s="109">
        <f t="shared" si="18"/>
        <v>20349</v>
      </c>
      <c r="AK38" s="109">
        <f t="shared" si="18"/>
        <v>20349</v>
      </c>
      <c r="AL38" s="109">
        <f t="shared" si="18"/>
        <v>22415</v>
      </c>
      <c r="AM38" s="109">
        <f t="shared" si="18"/>
        <v>22415</v>
      </c>
      <c r="AN38" s="109">
        <f t="shared" si="18"/>
        <v>24710</v>
      </c>
      <c r="AO38" s="109">
        <f t="shared" si="18"/>
        <v>24710</v>
      </c>
      <c r="AP38" s="109">
        <f t="shared" si="18"/>
        <v>22415</v>
      </c>
      <c r="AQ38" s="109">
        <f t="shared" si="18"/>
        <v>22415</v>
      </c>
      <c r="AR38" s="109">
        <f t="shared" si="18"/>
        <v>23562</v>
      </c>
      <c r="AS38" s="109">
        <f t="shared" si="18"/>
        <v>23562</v>
      </c>
      <c r="AT38" s="109">
        <f t="shared" si="18"/>
        <v>23562</v>
      </c>
      <c r="AU38" s="109">
        <f t="shared" si="18"/>
        <v>23562</v>
      </c>
      <c r="AV38" s="109">
        <f t="shared" si="18"/>
        <v>23562</v>
      </c>
      <c r="AW38" s="109">
        <f t="shared" si="18"/>
        <v>23562</v>
      </c>
      <c r="AX38" s="109">
        <f t="shared" si="18"/>
        <v>24710</v>
      </c>
      <c r="AY38" s="109">
        <f t="shared" si="18"/>
        <v>24710</v>
      </c>
      <c r="AZ38" s="109">
        <f t="shared" si="18"/>
        <v>24710</v>
      </c>
      <c r="BA38" s="109">
        <f t="shared" si="18"/>
        <v>22415</v>
      </c>
      <c r="BB38" s="109">
        <f t="shared" si="18"/>
        <v>22415</v>
      </c>
      <c r="BC38" s="109">
        <f t="shared" si="18"/>
        <v>22415</v>
      </c>
      <c r="BD38" s="109">
        <f t="shared" si="18"/>
        <v>22415</v>
      </c>
      <c r="BE38" s="109">
        <f t="shared" si="18"/>
        <v>22415</v>
      </c>
      <c r="BF38" s="109">
        <f t="shared" si="18"/>
        <v>23562</v>
      </c>
      <c r="BG38" s="109">
        <f t="shared" si="18"/>
        <v>23562</v>
      </c>
      <c r="BH38" s="109">
        <f t="shared" si="18"/>
        <v>23562</v>
      </c>
      <c r="BI38" s="109">
        <f t="shared" si="18"/>
        <v>25857</v>
      </c>
      <c r="BJ38" s="109">
        <f t="shared" ref="BJ38:DN38" si="19">ROUNDUP(BJ17*0.85,)</f>
        <v>25857</v>
      </c>
      <c r="BK38" s="109">
        <f t="shared" si="19"/>
        <v>25857</v>
      </c>
      <c r="BL38" s="109">
        <f t="shared" si="19"/>
        <v>25857</v>
      </c>
      <c r="BM38" s="109">
        <f t="shared" si="19"/>
        <v>25857</v>
      </c>
      <c r="BN38" s="109">
        <f t="shared" si="19"/>
        <v>25857</v>
      </c>
      <c r="BO38" s="109">
        <f t="shared" si="19"/>
        <v>27693</v>
      </c>
      <c r="BP38" s="109">
        <f t="shared" si="19"/>
        <v>27693</v>
      </c>
      <c r="BQ38" s="109">
        <f t="shared" si="19"/>
        <v>30677</v>
      </c>
      <c r="BR38" s="109">
        <f t="shared" si="19"/>
        <v>32589</v>
      </c>
      <c r="BS38" s="109">
        <f t="shared" si="19"/>
        <v>32589</v>
      </c>
      <c r="BT38" s="109">
        <f t="shared" si="19"/>
        <v>32589</v>
      </c>
      <c r="BU38" s="109">
        <f t="shared" si="19"/>
        <v>32589</v>
      </c>
      <c r="BV38" s="109">
        <f t="shared" si="19"/>
        <v>32589</v>
      </c>
      <c r="BW38" s="109">
        <f t="shared" si="19"/>
        <v>25857</v>
      </c>
      <c r="BX38" s="109">
        <f t="shared" si="19"/>
        <v>22415</v>
      </c>
      <c r="BY38" s="109">
        <f t="shared" si="19"/>
        <v>22415</v>
      </c>
      <c r="BZ38" s="109">
        <f t="shared" si="19"/>
        <v>21267</v>
      </c>
      <c r="CA38" s="109">
        <f t="shared" si="19"/>
        <v>21267</v>
      </c>
      <c r="CB38" s="109">
        <f t="shared" si="19"/>
        <v>21267</v>
      </c>
      <c r="CC38" s="109">
        <f t="shared" si="19"/>
        <v>22415</v>
      </c>
      <c r="CD38" s="109">
        <f t="shared" si="19"/>
        <v>22415</v>
      </c>
      <c r="CE38" s="109">
        <f t="shared" si="19"/>
        <v>22415</v>
      </c>
      <c r="CF38" s="109">
        <f t="shared" si="19"/>
        <v>19661</v>
      </c>
      <c r="CG38" s="109">
        <f t="shared" si="19"/>
        <v>15683</v>
      </c>
      <c r="CH38" s="109">
        <f t="shared" si="19"/>
        <v>15683</v>
      </c>
      <c r="CI38" s="109">
        <f t="shared" si="19"/>
        <v>15683</v>
      </c>
      <c r="CJ38" s="109">
        <f t="shared" si="19"/>
        <v>15683</v>
      </c>
      <c r="CK38" s="109">
        <f t="shared" si="19"/>
        <v>15683</v>
      </c>
      <c r="CL38" s="109">
        <f t="shared" si="19"/>
        <v>15683</v>
      </c>
      <c r="CM38" s="109">
        <f t="shared" si="19"/>
        <v>15683</v>
      </c>
      <c r="CN38" s="109">
        <f t="shared" si="19"/>
        <v>15683</v>
      </c>
      <c r="CO38" s="109">
        <f t="shared" si="19"/>
        <v>15683</v>
      </c>
      <c r="CP38" s="109">
        <f t="shared" si="19"/>
        <v>15147</v>
      </c>
      <c r="CQ38" s="109">
        <f t="shared" si="19"/>
        <v>15147</v>
      </c>
      <c r="CR38" s="109">
        <f t="shared" si="19"/>
        <v>15147</v>
      </c>
      <c r="CS38" s="109">
        <f t="shared" si="19"/>
        <v>14612</v>
      </c>
      <c r="CT38" s="109">
        <f t="shared" si="19"/>
        <v>14612</v>
      </c>
      <c r="CU38" s="109">
        <f t="shared" si="19"/>
        <v>14612</v>
      </c>
      <c r="CV38" s="109">
        <f t="shared" si="19"/>
        <v>14612</v>
      </c>
      <c r="CW38" s="109">
        <f t="shared" si="19"/>
        <v>14612</v>
      </c>
      <c r="CX38" s="109">
        <f t="shared" si="19"/>
        <v>14612</v>
      </c>
      <c r="CY38" s="109">
        <f t="shared" si="19"/>
        <v>14612</v>
      </c>
      <c r="CZ38" s="109">
        <f t="shared" si="19"/>
        <v>14076</v>
      </c>
      <c r="DA38" s="109">
        <f t="shared" si="19"/>
        <v>14076</v>
      </c>
      <c r="DB38" s="109">
        <f t="shared" si="19"/>
        <v>14076</v>
      </c>
      <c r="DC38" s="109">
        <f t="shared" si="19"/>
        <v>12623</v>
      </c>
      <c r="DD38" s="109">
        <f t="shared" si="19"/>
        <v>12623</v>
      </c>
      <c r="DE38" s="109">
        <f t="shared" si="19"/>
        <v>12623</v>
      </c>
      <c r="DF38" s="109">
        <f t="shared" si="19"/>
        <v>12623</v>
      </c>
      <c r="DG38" s="109">
        <f t="shared" si="19"/>
        <v>12623</v>
      </c>
      <c r="DH38" s="109">
        <f t="shared" si="19"/>
        <v>12240</v>
      </c>
      <c r="DI38" s="109">
        <f t="shared" si="19"/>
        <v>12240</v>
      </c>
      <c r="DJ38" s="109">
        <f t="shared" si="19"/>
        <v>12240</v>
      </c>
      <c r="DK38" s="109">
        <f t="shared" si="19"/>
        <v>12240</v>
      </c>
      <c r="DL38" s="109">
        <f t="shared" si="19"/>
        <v>12240</v>
      </c>
      <c r="DM38" s="109">
        <f t="shared" si="19"/>
        <v>12240</v>
      </c>
      <c r="DN38" s="109">
        <f t="shared" si="19"/>
        <v>10710</v>
      </c>
    </row>
    <row r="39" spans="1:118" ht="19.5" customHeight="1">
      <c r="A39" s="124" t="s">
        <v>42</v>
      </c>
      <c r="B39" s="109"/>
      <c r="C39" s="109"/>
      <c r="D39" s="109"/>
      <c r="E39" s="109"/>
      <c r="F39" s="109"/>
      <c r="G39" s="109"/>
      <c r="H39" s="109"/>
      <c r="I39" s="109"/>
      <c r="J39" s="109"/>
      <c r="K39" s="109"/>
      <c r="L39" s="109"/>
      <c r="M39" s="109"/>
      <c r="N39" s="109"/>
      <c r="O39" s="238"/>
      <c r="P39" s="238"/>
      <c r="Q39" s="238"/>
      <c r="R39" s="238"/>
      <c r="S39" s="238"/>
      <c r="T39" s="238"/>
      <c r="U39" s="238"/>
      <c r="V39" s="238"/>
      <c r="W39" s="238"/>
      <c r="X39" s="238"/>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c r="CD39" s="109"/>
      <c r="CE39" s="109"/>
      <c r="CF39" s="109"/>
      <c r="CG39" s="109"/>
      <c r="CH39" s="109"/>
      <c r="CI39" s="109"/>
      <c r="CJ39" s="109"/>
      <c r="CK39" s="109"/>
      <c r="CL39" s="109"/>
      <c r="CM39" s="109"/>
      <c r="CN39" s="109"/>
      <c r="CO39" s="109"/>
      <c r="CP39" s="109"/>
      <c r="CQ39" s="109"/>
      <c r="CR39" s="109"/>
      <c r="CS39" s="109"/>
      <c r="CT39" s="109"/>
      <c r="CU39" s="109"/>
      <c r="CV39" s="109"/>
      <c r="CW39" s="109"/>
      <c r="CX39" s="109"/>
      <c r="CY39" s="109"/>
      <c r="CZ39" s="109"/>
      <c r="DA39" s="109"/>
      <c r="DB39" s="109"/>
      <c r="DC39" s="109"/>
      <c r="DD39" s="109"/>
      <c r="DE39" s="109"/>
      <c r="DF39" s="109"/>
      <c r="DG39" s="109"/>
      <c r="DH39" s="109"/>
      <c r="DI39" s="109"/>
      <c r="DJ39" s="109"/>
      <c r="DK39" s="109"/>
      <c r="DL39" s="109"/>
      <c r="DM39" s="109"/>
      <c r="DN39" s="109"/>
    </row>
    <row r="40" spans="1:118">
      <c r="A40" s="64">
        <v>1</v>
      </c>
      <c r="B40" s="109">
        <f t="shared" ref="B40:BI40" si="20">ROUNDUP(B19*0.85,)</f>
        <v>11093</v>
      </c>
      <c r="C40" s="109">
        <f t="shared" si="20"/>
        <v>11093</v>
      </c>
      <c r="D40" s="109">
        <f t="shared" si="20"/>
        <v>11322</v>
      </c>
      <c r="E40" s="109">
        <f t="shared" si="20"/>
        <v>11322</v>
      </c>
      <c r="F40" s="109">
        <f t="shared" si="20"/>
        <v>12929</v>
      </c>
      <c r="G40" s="109">
        <f t="shared" si="20"/>
        <v>12929</v>
      </c>
      <c r="H40" s="109">
        <f t="shared" si="20"/>
        <v>12929</v>
      </c>
      <c r="I40" s="109">
        <f t="shared" si="20"/>
        <v>13923</v>
      </c>
      <c r="J40" s="109">
        <f t="shared" si="20"/>
        <v>13923</v>
      </c>
      <c r="K40" s="109">
        <f t="shared" si="20"/>
        <v>14994</v>
      </c>
      <c r="L40" s="109">
        <f t="shared" si="20"/>
        <v>16983</v>
      </c>
      <c r="M40" s="109">
        <f t="shared" si="20"/>
        <v>15300</v>
      </c>
      <c r="N40" s="109">
        <f t="shared" si="20"/>
        <v>24021</v>
      </c>
      <c r="O40" s="238">
        <f t="shared" si="20"/>
        <v>27693</v>
      </c>
      <c r="P40" s="238">
        <f t="shared" si="20"/>
        <v>33660</v>
      </c>
      <c r="Q40" s="238">
        <f t="shared" si="20"/>
        <v>33660</v>
      </c>
      <c r="R40" s="238">
        <f t="shared" si="20"/>
        <v>32666</v>
      </c>
      <c r="S40" s="238">
        <f t="shared" si="20"/>
        <v>32666</v>
      </c>
      <c r="T40" s="238">
        <f t="shared" si="20"/>
        <v>35573</v>
      </c>
      <c r="U40" s="238">
        <f t="shared" si="20"/>
        <v>35573</v>
      </c>
      <c r="V40" s="238">
        <f t="shared" si="20"/>
        <v>34425</v>
      </c>
      <c r="W40" s="238">
        <f t="shared" si="20"/>
        <v>34425</v>
      </c>
      <c r="X40" s="238">
        <f t="shared" si="20"/>
        <v>31671</v>
      </c>
      <c r="Y40" s="109">
        <f t="shared" si="20"/>
        <v>25590</v>
      </c>
      <c r="Z40" s="109">
        <f t="shared" si="20"/>
        <v>21000</v>
      </c>
      <c r="AA40" s="109">
        <f t="shared" si="20"/>
        <v>20464</v>
      </c>
      <c r="AB40" s="109">
        <f t="shared" si="20"/>
        <v>20464</v>
      </c>
      <c r="AC40" s="109">
        <f t="shared" si="20"/>
        <v>20464</v>
      </c>
      <c r="AD40" s="109">
        <f t="shared" si="20"/>
        <v>19929</v>
      </c>
      <c r="AE40" s="109">
        <f t="shared" si="20"/>
        <v>19929</v>
      </c>
      <c r="AF40" s="109">
        <f t="shared" si="20"/>
        <v>17940</v>
      </c>
      <c r="AG40" s="109">
        <f t="shared" si="20"/>
        <v>17940</v>
      </c>
      <c r="AH40" s="109">
        <f t="shared" si="20"/>
        <v>17940</v>
      </c>
      <c r="AI40" s="109">
        <f t="shared" si="20"/>
        <v>17940</v>
      </c>
      <c r="AJ40" s="109">
        <f t="shared" si="20"/>
        <v>20082</v>
      </c>
      <c r="AK40" s="109">
        <f t="shared" si="20"/>
        <v>20082</v>
      </c>
      <c r="AL40" s="109">
        <f t="shared" si="20"/>
        <v>22147</v>
      </c>
      <c r="AM40" s="109">
        <f t="shared" si="20"/>
        <v>22147</v>
      </c>
      <c r="AN40" s="109">
        <f t="shared" si="20"/>
        <v>24442</v>
      </c>
      <c r="AO40" s="109">
        <f t="shared" si="20"/>
        <v>24442</v>
      </c>
      <c r="AP40" s="109">
        <f t="shared" si="20"/>
        <v>22147</v>
      </c>
      <c r="AQ40" s="109">
        <f t="shared" si="20"/>
        <v>22147</v>
      </c>
      <c r="AR40" s="109">
        <f t="shared" si="20"/>
        <v>23295</v>
      </c>
      <c r="AS40" s="109">
        <f t="shared" si="20"/>
        <v>23295</v>
      </c>
      <c r="AT40" s="109">
        <f t="shared" si="20"/>
        <v>23295</v>
      </c>
      <c r="AU40" s="109">
        <f t="shared" si="20"/>
        <v>23295</v>
      </c>
      <c r="AV40" s="109">
        <f t="shared" si="20"/>
        <v>23295</v>
      </c>
      <c r="AW40" s="109">
        <f t="shared" si="20"/>
        <v>23295</v>
      </c>
      <c r="AX40" s="109">
        <f t="shared" si="20"/>
        <v>24442</v>
      </c>
      <c r="AY40" s="109">
        <f t="shared" si="20"/>
        <v>24442</v>
      </c>
      <c r="AZ40" s="109">
        <f t="shared" si="20"/>
        <v>24442</v>
      </c>
      <c r="BA40" s="109">
        <f t="shared" si="20"/>
        <v>22147</v>
      </c>
      <c r="BB40" s="109">
        <f t="shared" si="20"/>
        <v>22147</v>
      </c>
      <c r="BC40" s="109">
        <f t="shared" si="20"/>
        <v>22147</v>
      </c>
      <c r="BD40" s="109">
        <f t="shared" si="20"/>
        <v>22147</v>
      </c>
      <c r="BE40" s="109">
        <f t="shared" si="20"/>
        <v>22147</v>
      </c>
      <c r="BF40" s="109">
        <f t="shared" si="20"/>
        <v>23295</v>
      </c>
      <c r="BG40" s="109">
        <f t="shared" si="20"/>
        <v>23295</v>
      </c>
      <c r="BH40" s="109">
        <f t="shared" si="20"/>
        <v>23295</v>
      </c>
      <c r="BI40" s="109">
        <f t="shared" si="20"/>
        <v>25590</v>
      </c>
      <c r="BJ40" s="109">
        <f t="shared" ref="BJ40:DN40" si="21">ROUNDUP(BJ19*0.85,)</f>
        <v>25590</v>
      </c>
      <c r="BK40" s="109">
        <f t="shared" si="21"/>
        <v>25590</v>
      </c>
      <c r="BL40" s="109">
        <f t="shared" si="21"/>
        <v>25590</v>
      </c>
      <c r="BM40" s="109">
        <f t="shared" si="21"/>
        <v>25590</v>
      </c>
      <c r="BN40" s="109">
        <f t="shared" si="21"/>
        <v>25590</v>
      </c>
      <c r="BO40" s="109">
        <f t="shared" si="21"/>
        <v>27426</v>
      </c>
      <c r="BP40" s="109">
        <f t="shared" si="21"/>
        <v>27426</v>
      </c>
      <c r="BQ40" s="109">
        <f t="shared" si="21"/>
        <v>30409</v>
      </c>
      <c r="BR40" s="109">
        <f t="shared" si="21"/>
        <v>32322</v>
      </c>
      <c r="BS40" s="109">
        <f t="shared" si="21"/>
        <v>32322</v>
      </c>
      <c r="BT40" s="109">
        <f t="shared" si="21"/>
        <v>32322</v>
      </c>
      <c r="BU40" s="109">
        <f t="shared" si="21"/>
        <v>32322</v>
      </c>
      <c r="BV40" s="109">
        <f t="shared" si="21"/>
        <v>32322</v>
      </c>
      <c r="BW40" s="109">
        <f t="shared" si="21"/>
        <v>25590</v>
      </c>
      <c r="BX40" s="109">
        <f t="shared" si="21"/>
        <v>22147</v>
      </c>
      <c r="BY40" s="109">
        <f t="shared" si="21"/>
        <v>22147</v>
      </c>
      <c r="BZ40" s="109">
        <f t="shared" si="21"/>
        <v>21000</v>
      </c>
      <c r="CA40" s="109">
        <f t="shared" si="21"/>
        <v>21000</v>
      </c>
      <c r="CB40" s="109">
        <f t="shared" si="21"/>
        <v>21000</v>
      </c>
      <c r="CC40" s="109">
        <f t="shared" si="21"/>
        <v>22147</v>
      </c>
      <c r="CD40" s="109">
        <f t="shared" si="21"/>
        <v>22147</v>
      </c>
      <c r="CE40" s="109">
        <f t="shared" si="21"/>
        <v>22147</v>
      </c>
      <c r="CF40" s="109">
        <f t="shared" si="21"/>
        <v>19393</v>
      </c>
      <c r="CG40" s="109">
        <f t="shared" si="21"/>
        <v>15798</v>
      </c>
      <c r="CH40" s="109">
        <f t="shared" si="21"/>
        <v>15798</v>
      </c>
      <c r="CI40" s="109">
        <f t="shared" si="21"/>
        <v>15798</v>
      </c>
      <c r="CJ40" s="109">
        <f t="shared" si="21"/>
        <v>15798</v>
      </c>
      <c r="CK40" s="109">
        <f t="shared" si="21"/>
        <v>15798</v>
      </c>
      <c r="CL40" s="109">
        <f t="shared" si="21"/>
        <v>15798</v>
      </c>
      <c r="CM40" s="109">
        <f t="shared" si="21"/>
        <v>15798</v>
      </c>
      <c r="CN40" s="109">
        <f t="shared" si="21"/>
        <v>15798</v>
      </c>
      <c r="CO40" s="109">
        <f t="shared" si="21"/>
        <v>15798</v>
      </c>
      <c r="CP40" s="109">
        <f t="shared" si="21"/>
        <v>15262</v>
      </c>
      <c r="CQ40" s="109">
        <f t="shared" si="21"/>
        <v>15262</v>
      </c>
      <c r="CR40" s="109">
        <f t="shared" si="21"/>
        <v>15262</v>
      </c>
      <c r="CS40" s="109">
        <f t="shared" si="21"/>
        <v>14727</v>
      </c>
      <c r="CT40" s="109">
        <f t="shared" si="21"/>
        <v>14727</v>
      </c>
      <c r="CU40" s="109">
        <f t="shared" si="21"/>
        <v>14727</v>
      </c>
      <c r="CV40" s="109">
        <f t="shared" si="21"/>
        <v>14727</v>
      </c>
      <c r="CW40" s="109">
        <f t="shared" si="21"/>
        <v>14727</v>
      </c>
      <c r="CX40" s="109">
        <f t="shared" si="21"/>
        <v>14727</v>
      </c>
      <c r="CY40" s="109">
        <f t="shared" si="21"/>
        <v>14727</v>
      </c>
      <c r="CZ40" s="109">
        <f t="shared" si="21"/>
        <v>14191</v>
      </c>
      <c r="DA40" s="109">
        <f t="shared" si="21"/>
        <v>14191</v>
      </c>
      <c r="DB40" s="109">
        <f t="shared" si="21"/>
        <v>14191</v>
      </c>
      <c r="DC40" s="109">
        <f t="shared" si="21"/>
        <v>13656</v>
      </c>
      <c r="DD40" s="109">
        <f t="shared" si="21"/>
        <v>13656</v>
      </c>
      <c r="DE40" s="109">
        <f t="shared" si="21"/>
        <v>13656</v>
      </c>
      <c r="DF40" s="109">
        <f t="shared" si="21"/>
        <v>13656</v>
      </c>
      <c r="DG40" s="109">
        <f t="shared" si="21"/>
        <v>13656</v>
      </c>
      <c r="DH40" s="109">
        <f t="shared" si="21"/>
        <v>13273</v>
      </c>
      <c r="DI40" s="109">
        <f t="shared" si="21"/>
        <v>13273</v>
      </c>
      <c r="DJ40" s="109">
        <f t="shared" si="21"/>
        <v>13273</v>
      </c>
      <c r="DK40" s="109">
        <f t="shared" si="21"/>
        <v>13273</v>
      </c>
      <c r="DL40" s="109">
        <f t="shared" si="21"/>
        <v>13273</v>
      </c>
      <c r="DM40" s="109">
        <f t="shared" si="21"/>
        <v>13273</v>
      </c>
      <c r="DN40" s="109">
        <f t="shared" si="21"/>
        <v>11743</v>
      </c>
    </row>
    <row r="41" spans="1:118" ht="16.899999999999999" customHeight="1">
      <c r="A41" s="64">
        <v>2</v>
      </c>
      <c r="B41" s="109">
        <f t="shared" ref="B41:BI41" si="22">ROUNDUP(B20*0.85,)</f>
        <v>12240</v>
      </c>
      <c r="C41" s="109">
        <f t="shared" si="22"/>
        <v>12240</v>
      </c>
      <c r="D41" s="109">
        <f t="shared" si="22"/>
        <v>12470</v>
      </c>
      <c r="E41" s="109">
        <f t="shared" si="22"/>
        <v>12470</v>
      </c>
      <c r="F41" s="109">
        <f t="shared" si="22"/>
        <v>14076</v>
      </c>
      <c r="G41" s="109">
        <f t="shared" si="22"/>
        <v>14076</v>
      </c>
      <c r="H41" s="109">
        <f t="shared" si="22"/>
        <v>14076</v>
      </c>
      <c r="I41" s="109">
        <f t="shared" si="22"/>
        <v>15071</v>
      </c>
      <c r="J41" s="109">
        <f t="shared" si="22"/>
        <v>15071</v>
      </c>
      <c r="K41" s="109">
        <f t="shared" si="22"/>
        <v>16142</v>
      </c>
      <c r="L41" s="109">
        <f t="shared" si="22"/>
        <v>18131</v>
      </c>
      <c r="M41" s="109">
        <f t="shared" si="22"/>
        <v>16448</v>
      </c>
      <c r="N41" s="109">
        <f t="shared" si="22"/>
        <v>25551</v>
      </c>
      <c r="O41" s="238">
        <f t="shared" si="22"/>
        <v>29223</v>
      </c>
      <c r="P41" s="238">
        <f t="shared" si="22"/>
        <v>35190</v>
      </c>
      <c r="Q41" s="238">
        <f t="shared" si="22"/>
        <v>35190</v>
      </c>
      <c r="R41" s="238">
        <f t="shared" si="22"/>
        <v>34196</v>
      </c>
      <c r="S41" s="238">
        <f t="shared" si="22"/>
        <v>34196</v>
      </c>
      <c r="T41" s="238">
        <f t="shared" si="22"/>
        <v>37103</v>
      </c>
      <c r="U41" s="238">
        <f t="shared" si="22"/>
        <v>37103</v>
      </c>
      <c r="V41" s="238">
        <f t="shared" si="22"/>
        <v>35955</v>
      </c>
      <c r="W41" s="238">
        <f t="shared" si="22"/>
        <v>35955</v>
      </c>
      <c r="X41" s="238">
        <f t="shared" si="22"/>
        <v>33201</v>
      </c>
      <c r="Y41" s="109">
        <f t="shared" si="22"/>
        <v>27005</v>
      </c>
      <c r="Z41" s="109">
        <f t="shared" si="22"/>
        <v>22415</v>
      </c>
      <c r="AA41" s="109">
        <f t="shared" si="22"/>
        <v>21879</v>
      </c>
      <c r="AB41" s="109">
        <f t="shared" si="22"/>
        <v>21879</v>
      </c>
      <c r="AC41" s="109">
        <f t="shared" si="22"/>
        <v>21879</v>
      </c>
      <c r="AD41" s="109">
        <f t="shared" si="22"/>
        <v>21344</v>
      </c>
      <c r="AE41" s="109">
        <f t="shared" si="22"/>
        <v>21344</v>
      </c>
      <c r="AF41" s="109">
        <f t="shared" si="22"/>
        <v>19355</v>
      </c>
      <c r="AG41" s="109">
        <f t="shared" si="22"/>
        <v>19355</v>
      </c>
      <c r="AH41" s="109">
        <f t="shared" si="22"/>
        <v>19355</v>
      </c>
      <c r="AI41" s="109">
        <f t="shared" si="22"/>
        <v>19355</v>
      </c>
      <c r="AJ41" s="109">
        <f t="shared" si="22"/>
        <v>21497</v>
      </c>
      <c r="AK41" s="109">
        <f t="shared" si="22"/>
        <v>21497</v>
      </c>
      <c r="AL41" s="109">
        <f t="shared" si="22"/>
        <v>23562</v>
      </c>
      <c r="AM41" s="109">
        <f t="shared" si="22"/>
        <v>23562</v>
      </c>
      <c r="AN41" s="109">
        <f t="shared" si="22"/>
        <v>25857</v>
      </c>
      <c r="AO41" s="109">
        <f t="shared" si="22"/>
        <v>25857</v>
      </c>
      <c r="AP41" s="109">
        <f t="shared" si="22"/>
        <v>23562</v>
      </c>
      <c r="AQ41" s="109">
        <f t="shared" si="22"/>
        <v>23562</v>
      </c>
      <c r="AR41" s="109">
        <f t="shared" si="22"/>
        <v>24710</v>
      </c>
      <c r="AS41" s="109">
        <f t="shared" si="22"/>
        <v>24710</v>
      </c>
      <c r="AT41" s="109">
        <f t="shared" si="22"/>
        <v>24710</v>
      </c>
      <c r="AU41" s="109">
        <f t="shared" si="22"/>
        <v>24710</v>
      </c>
      <c r="AV41" s="109">
        <f t="shared" si="22"/>
        <v>24710</v>
      </c>
      <c r="AW41" s="109">
        <f t="shared" si="22"/>
        <v>24710</v>
      </c>
      <c r="AX41" s="109">
        <f t="shared" si="22"/>
        <v>25857</v>
      </c>
      <c r="AY41" s="109">
        <f t="shared" si="22"/>
        <v>25857</v>
      </c>
      <c r="AZ41" s="109">
        <f t="shared" si="22"/>
        <v>25857</v>
      </c>
      <c r="BA41" s="109">
        <f t="shared" si="22"/>
        <v>23562</v>
      </c>
      <c r="BB41" s="109">
        <f t="shared" si="22"/>
        <v>23562</v>
      </c>
      <c r="BC41" s="109">
        <f t="shared" si="22"/>
        <v>23562</v>
      </c>
      <c r="BD41" s="109">
        <f t="shared" si="22"/>
        <v>23562</v>
      </c>
      <c r="BE41" s="109">
        <f t="shared" si="22"/>
        <v>23562</v>
      </c>
      <c r="BF41" s="109">
        <f t="shared" si="22"/>
        <v>24710</v>
      </c>
      <c r="BG41" s="109">
        <f t="shared" si="22"/>
        <v>24710</v>
      </c>
      <c r="BH41" s="109">
        <f t="shared" si="22"/>
        <v>24710</v>
      </c>
      <c r="BI41" s="109">
        <f t="shared" si="22"/>
        <v>27005</v>
      </c>
      <c r="BJ41" s="109">
        <f t="shared" ref="BJ41:DN41" si="23">ROUNDUP(BJ20*0.85,)</f>
        <v>27005</v>
      </c>
      <c r="BK41" s="109">
        <f t="shared" si="23"/>
        <v>27005</v>
      </c>
      <c r="BL41" s="109">
        <f t="shared" si="23"/>
        <v>27005</v>
      </c>
      <c r="BM41" s="109">
        <f t="shared" si="23"/>
        <v>27005</v>
      </c>
      <c r="BN41" s="109">
        <f t="shared" si="23"/>
        <v>27005</v>
      </c>
      <c r="BO41" s="109">
        <f t="shared" si="23"/>
        <v>28841</v>
      </c>
      <c r="BP41" s="109">
        <f t="shared" si="23"/>
        <v>28841</v>
      </c>
      <c r="BQ41" s="109">
        <f t="shared" si="23"/>
        <v>31824</v>
      </c>
      <c r="BR41" s="109">
        <f t="shared" si="23"/>
        <v>33737</v>
      </c>
      <c r="BS41" s="109">
        <f t="shared" si="23"/>
        <v>33737</v>
      </c>
      <c r="BT41" s="109">
        <f t="shared" si="23"/>
        <v>33737</v>
      </c>
      <c r="BU41" s="109">
        <f t="shared" si="23"/>
        <v>33737</v>
      </c>
      <c r="BV41" s="109">
        <f t="shared" si="23"/>
        <v>33737</v>
      </c>
      <c r="BW41" s="109">
        <f t="shared" si="23"/>
        <v>27005</v>
      </c>
      <c r="BX41" s="109">
        <f t="shared" si="23"/>
        <v>23562</v>
      </c>
      <c r="BY41" s="109">
        <f t="shared" si="23"/>
        <v>23562</v>
      </c>
      <c r="BZ41" s="109">
        <f t="shared" si="23"/>
        <v>22415</v>
      </c>
      <c r="CA41" s="109">
        <f t="shared" si="23"/>
        <v>22415</v>
      </c>
      <c r="CB41" s="109">
        <f t="shared" si="23"/>
        <v>22415</v>
      </c>
      <c r="CC41" s="109">
        <f t="shared" si="23"/>
        <v>23562</v>
      </c>
      <c r="CD41" s="109">
        <f t="shared" si="23"/>
        <v>23562</v>
      </c>
      <c r="CE41" s="109">
        <f t="shared" si="23"/>
        <v>23562</v>
      </c>
      <c r="CF41" s="109">
        <f t="shared" si="23"/>
        <v>20808</v>
      </c>
      <c r="CG41" s="109">
        <f t="shared" si="23"/>
        <v>17213</v>
      </c>
      <c r="CH41" s="109">
        <f t="shared" si="23"/>
        <v>17213</v>
      </c>
      <c r="CI41" s="109">
        <f t="shared" si="23"/>
        <v>17213</v>
      </c>
      <c r="CJ41" s="109">
        <f t="shared" si="23"/>
        <v>17213</v>
      </c>
      <c r="CK41" s="109">
        <f t="shared" si="23"/>
        <v>17213</v>
      </c>
      <c r="CL41" s="109">
        <f t="shared" si="23"/>
        <v>17213</v>
      </c>
      <c r="CM41" s="109">
        <f t="shared" si="23"/>
        <v>17213</v>
      </c>
      <c r="CN41" s="109">
        <f t="shared" si="23"/>
        <v>17213</v>
      </c>
      <c r="CO41" s="109">
        <f t="shared" si="23"/>
        <v>17213</v>
      </c>
      <c r="CP41" s="109">
        <f t="shared" si="23"/>
        <v>16677</v>
      </c>
      <c r="CQ41" s="109">
        <f t="shared" si="23"/>
        <v>16677</v>
      </c>
      <c r="CR41" s="109">
        <f t="shared" si="23"/>
        <v>16677</v>
      </c>
      <c r="CS41" s="109">
        <f t="shared" si="23"/>
        <v>16142</v>
      </c>
      <c r="CT41" s="109">
        <f t="shared" si="23"/>
        <v>16142</v>
      </c>
      <c r="CU41" s="109">
        <f t="shared" si="23"/>
        <v>16142</v>
      </c>
      <c r="CV41" s="109">
        <f t="shared" si="23"/>
        <v>16142</v>
      </c>
      <c r="CW41" s="109">
        <f t="shared" si="23"/>
        <v>16142</v>
      </c>
      <c r="CX41" s="109">
        <f t="shared" si="23"/>
        <v>16142</v>
      </c>
      <c r="CY41" s="109">
        <f t="shared" si="23"/>
        <v>16142</v>
      </c>
      <c r="CZ41" s="109">
        <f t="shared" si="23"/>
        <v>15606</v>
      </c>
      <c r="DA41" s="109">
        <f t="shared" si="23"/>
        <v>15606</v>
      </c>
      <c r="DB41" s="109">
        <f t="shared" si="23"/>
        <v>15606</v>
      </c>
      <c r="DC41" s="109">
        <f t="shared" si="23"/>
        <v>14918</v>
      </c>
      <c r="DD41" s="109">
        <f t="shared" si="23"/>
        <v>14918</v>
      </c>
      <c r="DE41" s="109">
        <f t="shared" si="23"/>
        <v>14918</v>
      </c>
      <c r="DF41" s="109">
        <f t="shared" si="23"/>
        <v>14918</v>
      </c>
      <c r="DG41" s="109">
        <f t="shared" si="23"/>
        <v>14918</v>
      </c>
      <c r="DH41" s="109">
        <f t="shared" si="23"/>
        <v>14535</v>
      </c>
      <c r="DI41" s="109">
        <f t="shared" si="23"/>
        <v>14535</v>
      </c>
      <c r="DJ41" s="109">
        <f t="shared" si="23"/>
        <v>14535</v>
      </c>
      <c r="DK41" s="109">
        <f t="shared" si="23"/>
        <v>14535</v>
      </c>
      <c r="DL41" s="109">
        <f t="shared" si="23"/>
        <v>14535</v>
      </c>
      <c r="DM41" s="109">
        <f t="shared" si="23"/>
        <v>14535</v>
      </c>
      <c r="DN41" s="109">
        <f t="shared" si="23"/>
        <v>13005</v>
      </c>
    </row>
    <row r="42" spans="1:118" ht="19.5" customHeight="1">
      <c r="A42" s="16" t="s">
        <v>9</v>
      </c>
      <c r="B42" s="109"/>
      <c r="C42" s="109"/>
      <c r="D42" s="109"/>
      <c r="E42" s="109"/>
      <c r="F42" s="109"/>
      <c r="G42" s="109"/>
      <c r="H42" s="109"/>
      <c r="I42" s="109"/>
      <c r="J42" s="109"/>
      <c r="K42" s="109"/>
      <c r="L42" s="109"/>
      <c r="M42" s="109"/>
      <c r="N42" s="109"/>
      <c r="O42" s="238"/>
      <c r="P42" s="238"/>
      <c r="Q42" s="238"/>
      <c r="R42" s="238"/>
      <c r="S42" s="238"/>
      <c r="T42" s="238"/>
      <c r="U42" s="238"/>
      <c r="V42" s="238"/>
      <c r="W42" s="238"/>
      <c r="X42" s="238"/>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c r="CD42" s="109"/>
      <c r="CE42" s="109"/>
      <c r="CF42" s="109"/>
      <c r="CG42" s="109"/>
      <c r="CH42" s="109"/>
      <c r="CI42" s="109"/>
      <c r="CJ42" s="109"/>
      <c r="CK42" s="109"/>
      <c r="CL42" s="109"/>
      <c r="CM42" s="109"/>
      <c r="CN42" s="109"/>
      <c r="CO42" s="109"/>
      <c r="CP42" s="109"/>
      <c r="CQ42" s="109"/>
      <c r="CR42" s="109"/>
      <c r="CS42" s="109"/>
      <c r="CT42" s="109"/>
      <c r="CU42" s="109"/>
      <c r="CV42" s="109"/>
      <c r="CW42" s="109"/>
      <c r="CX42" s="109"/>
      <c r="CY42" s="109"/>
      <c r="CZ42" s="109"/>
      <c r="DA42" s="109"/>
      <c r="DB42" s="109"/>
      <c r="DC42" s="109"/>
      <c r="DD42" s="109"/>
      <c r="DE42" s="109"/>
      <c r="DF42" s="109"/>
      <c r="DG42" s="109"/>
      <c r="DH42" s="109"/>
      <c r="DI42" s="109"/>
      <c r="DJ42" s="109"/>
      <c r="DK42" s="109"/>
      <c r="DL42" s="109"/>
      <c r="DM42" s="109"/>
      <c r="DN42" s="109"/>
    </row>
    <row r="43" spans="1:118">
      <c r="A43" s="17" t="s">
        <v>10</v>
      </c>
      <c r="B43" s="109">
        <f t="shared" ref="B43:BI43" si="24">ROUNDUP(B22*0.85,)</f>
        <v>40928</v>
      </c>
      <c r="C43" s="109">
        <f t="shared" si="24"/>
        <v>40928</v>
      </c>
      <c r="D43" s="109">
        <f t="shared" si="24"/>
        <v>41157</v>
      </c>
      <c r="E43" s="109">
        <f t="shared" si="24"/>
        <v>41157</v>
      </c>
      <c r="F43" s="109">
        <f t="shared" si="24"/>
        <v>42764</v>
      </c>
      <c r="G43" s="109">
        <f t="shared" si="24"/>
        <v>42764</v>
      </c>
      <c r="H43" s="109">
        <f t="shared" si="24"/>
        <v>42764</v>
      </c>
      <c r="I43" s="109">
        <f t="shared" si="24"/>
        <v>43758</v>
      </c>
      <c r="J43" s="109">
        <f t="shared" si="24"/>
        <v>43758</v>
      </c>
      <c r="K43" s="109">
        <f t="shared" si="24"/>
        <v>44829</v>
      </c>
      <c r="L43" s="109">
        <f t="shared" si="24"/>
        <v>46818</v>
      </c>
      <c r="M43" s="109">
        <f t="shared" si="24"/>
        <v>45135</v>
      </c>
      <c r="N43" s="109">
        <f t="shared" si="24"/>
        <v>88664</v>
      </c>
      <c r="O43" s="238">
        <f t="shared" si="24"/>
        <v>92336</v>
      </c>
      <c r="P43" s="238">
        <f t="shared" si="24"/>
        <v>98303</v>
      </c>
      <c r="Q43" s="238">
        <f t="shared" si="24"/>
        <v>98303</v>
      </c>
      <c r="R43" s="238">
        <f t="shared" si="24"/>
        <v>97308</v>
      </c>
      <c r="S43" s="238">
        <f t="shared" si="24"/>
        <v>97308</v>
      </c>
      <c r="T43" s="238">
        <f t="shared" si="24"/>
        <v>100215</v>
      </c>
      <c r="U43" s="238">
        <f t="shared" si="24"/>
        <v>100215</v>
      </c>
      <c r="V43" s="238">
        <f t="shared" si="24"/>
        <v>99068</v>
      </c>
      <c r="W43" s="238">
        <f t="shared" si="24"/>
        <v>99068</v>
      </c>
      <c r="X43" s="238">
        <f t="shared" si="24"/>
        <v>96314</v>
      </c>
      <c r="Y43" s="109">
        <f t="shared" si="24"/>
        <v>67665</v>
      </c>
      <c r="Z43" s="109">
        <f t="shared" si="24"/>
        <v>63075</v>
      </c>
      <c r="AA43" s="109">
        <f t="shared" si="24"/>
        <v>62539</v>
      </c>
      <c r="AB43" s="109">
        <f t="shared" si="24"/>
        <v>62539</v>
      </c>
      <c r="AC43" s="109">
        <f t="shared" si="24"/>
        <v>62539</v>
      </c>
      <c r="AD43" s="109">
        <f t="shared" si="24"/>
        <v>62004</v>
      </c>
      <c r="AE43" s="109">
        <f t="shared" si="24"/>
        <v>62004</v>
      </c>
      <c r="AF43" s="109">
        <f t="shared" si="24"/>
        <v>60015</v>
      </c>
      <c r="AG43" s="109">
        <f t="shared" si="24"/>
        <v>60015</v>
      </c>
      <c r="AH43" s="109">
        <f t="shared" si="24"/>
        <v>60015</v>
      </c>
      <c r="AI43" s="109">
        <f t="shared" si="24"/>
        <v>60015</v>
      </c>
      <c r="AJ43" s="109">
        <f t="shared" si="24"/>
        <v>62157</v>
      </c>
      <c r="AK43" s="109">
        <f t="shared" si="24"/>
        <v>62157</v>
      </c>
      <c r="AL43" s="109">
        <f t="shared" si="24"/>
        <v>64222</v>
      </c>
      <c r="AM43" s="109">
        <f t="shared" si="24"/>
        <v>64222</v>
      </c>
      <c r="AN43" s="109">
        <f t="shared" si="24"/>
        <v>66517</v>
      </c>
      <c r="AO43" s="109">
        <f t="shared" si="24"/>
        <v>66517</v>
      </c>
      <c r="AP43" s="109">
        <f t="shared" si="24"/>
        <v>64222</v>
      </c>
      <c r="AQ43" s="109">
        <f t="shared" si="24"/>
        <v>64222</v>
      </c>
      <c r="AR43" s="109">
        <f t="shared" si="24"/>
        <v>65370</v>
      </c>
      <c r="AS43" s="109">
        <f t="shared" si="24"/>
        <v>65370</v>
      </c>
      <c r="AT43" s="109">
        <f t="shared" si="24"/>
        <v>65370</v>
      </c>
      <c r="AU43" s="109">
        <f t="shared" si="24"/>
        <v>65370</v>
      </c>
      <c r="AV43" s="109">
        <f t="shared" si="24"/>
        <v>65370</v>
      </c>
      <c r="AW43" s="109">
        <f t="shared" si="24"/>
        <v>65370</v>
      </c>
      <c r="AX43" s="109">
        <f t="shared" si="24"/>
        <v>66517</v>
      </c>
      <c r="AY43" s="109">
        <f t="shared" si="24"/>
        <v>66517</v>
      </c>
      <c r="AZ43" s="109">
        <f t="shared" si="24"/>
        <v>66517</v>
      </c>
      <c r="BA43" s="109">
        <f t="shared" si="24"/>
        <v>64222</v>
      </c>
      <c r="BB43" s="109">
        <f t="shared" si="24"/>
        <v>64222</v>
      </c>
      <c r="BC43" s="109">
        <f t="shared" si="24"/>
        <v>64222</v>
      </c>
      <c r="BD43" s="109">
        <f t="shared" si="24"/>
        <v>64222</v>
      </c>
      <c r="BE43" s="109">
        <f t="shared" si="24"/>
        <v>64222</v>
      </c>
      <c r="BF43" s="109">
        <f t="shared" si="24"/>
        <v>65370</v>
      </c>
      <c r="BG43" s="109">
        <f t="shared" si="24"/>
        <v>65370</v>
      </c>
      <c r="BH43" s="109">
        <f t="shared" si="24"/>
        <v>65370</v>
      </c>
      <c r="BI43" s="109">
        <f t="shared" si="24"/>
        <v>67665</v>
      </c>
      <c r="BJ43" s="109">
        <f t="shared" ref="BJ43:DN43" si="25">ROUNDUP(BJ22*0.85,)</f>
        <v>67665</v>
      </c>
      <c r="BK43" s="109">
        <f t="shared" si="25"/>
        <v>67665</v>
      </c>
      <c r="BL43" s="109">
        <f t="shared" si="25"/>
        <v>67665</v>
      </c>
      <c r="BM43" s="109">
        <f t="shared" si="25"/>
        <v>67665</v>
      </c>
      <c r="BN43" s="109">
        <f t="shared" si="25"/>
        <v>67665</v>
      </c>
      <c r="BO43" s="109">
        <f t="shared" si="25"/>
        <v>69501</v>
      </c>
      <c r="BP43" s="109">
        <f t="shared" si="25"/>
        <v>69501</v>
      </c>
      <c r="BQ43" s="109">
        <f t="shared" si="25"/>
        <v>72484</v>
      </c>
      <c r="BR43" s="109">
        <f t="shared" si="25"/>
        <v>74397</v>
      </c>
      <c r="BS43" s="109">
        <f t="shared" si="25"/>
        <v>74397</v>
      </c>
      <c r="BT43" s="109">
        <f t="shared" si="25"/>
        <v>74397</v>
      </c>
      <c r="BU43" s="109">
        <f t="shared" si="25"/>
        <v>74397</v>
      </c>
      <c r="BV43" s="109">
        <f t="shared" si="25"/>
        <v>74397</v>
      </c>
      <c r="BW43" s="109">
        <f t="shared" si="25"/>
        <v>67665</v>
      </c>
      <c r="BX43" s="109">
        <f t="shared" si="25"/>
        <v>64222</v>
      </c>
      <c r="BY43" s="109">
        <f t="shared" si="25"/>
        <v>64222</v>
      </c>
      <c r="BZ43" s="109">
        <f t="shared" si="25"/>
        <v>63075</v>
      </c>
      <c r="CA43" s="109">
        <f t="shared" si="25"/>
        <v>63075</v>
      </c>
      <c r="CB43" s="109">
        <f t="shared" si="25"/>
        <v>63075</v>
      </c>
      <c r="CC43" s="109">
        <f t="shared" si="25"/>
        <v>64222</v>
      </c>
      <c r="CD43" s="109">
        <f t="shared" si="25"/>
        <v>64222</v>
      </c>
      <c r="CE43" s="109">
        <f t="shared" si="25"/>
        <v>64222</v>
      </c>
      <c r="CF43" s="109">
        <f t="shared" si="25"/>
        <v>61468</v>
      </c>
      <c r="CG43" s="109">
        <f t="shared" si="25"/>
        <v>51370</v>
      </c>
      <c r="CH43" s="109">
        <f t="shared" si="25"/>
        <v>51370</v>
      </c>
      <c r="CI43" s="109">
        <f t="shared" si="25"/>
        <v>51370</v>
      </c>
      <c r="CJ43" s="109">
        <f t="shared" si="25"/>
        <v>51370</v>
      </c>
      <c r="CK43" s="109">
        <f t="shared" si="25"/>
        <v>51370</v>
      </c>
      <c r="CL43" s="109">
        <f t="shared" si="25"/>
        <v>51370</v>
      </c>
      <c r="CM43" s="109">
        <f t="shared" si="25"/>
        <v>51370</v>
      </c>
      <c r="CN43" s="109">
        <f t="shared" si="25"/>
        <v>51370</v>
      </c>
      <c r="CO43" s="109">
        <f t="shared" si="25"/>
        <v>51370</v>
      </c>
      <c r="CP43" s="109">
        <f t="shared" si="25"/>
        <v>50835</v>
      </c>
      <c r="CQ43" s="109">
        <f t="shared" si="25"/>
        <v>50835</v>
      </c>
      <c r="CR43" s="109">
        <f t="shared" si="25"/>
        <v>50835</v>
      </c>
      <c r="CS43" s="109">
        <f t="shared" si="25"/>
        <v>50299</v>
      </c>
      <c r="CT43" s="109">
        <f t="shared" si="25"/>
        <v>50299</v>
      </c>
      <c r="CU43" s="109">
        <f t="shared" si="25"/>
        <v>50299</v>
      </c>
      <c r="CV43" s="109">
        <f t="shared" si="25"/>
        <v>50299</v>
      </c>
      <c r="CW43" s="109">
        <f t="shared" si="25"/>
        <v>50299</v>
      </c>
      <c r="CX43" s="109">
        <f t="shared" si="25"/>
        <v>50299</v>
      </c>
      <c r="CY43" s="109">
        <f t="shared" si="25"/>
        <v>50299</v>
      </c>
      <c r="CZ43" s="109">
        <f t="shared" si="25"/>
        <v>49764</v>
      </c>
      <c r="DA43" s="109">
        <f t="shared" si="25"/>
        <v>49764</v>
      </c>
      <c r="DB43" s="109">
        <f t="shared" si="25"/>
        <v>49764</v>
      </c>
      <c r="DC43" s="109">
        <f t="shared" si="25"/>
        <v>45403</v>
      </c>
      <c r="DD43" s="109">
        <f t="shared" si="25"/>
        <v>45403</v>
      </c>
      <c r="DE43" s="109">
        <f t="shared" si="25"/>
        <v>45403</v>
      </c>
      <c r="DF43" s="109">
        <f t="shared" si="25"/>
        <v>45403</v>
      </c>
      <c r="DG43" s="109">
        <f t="shared" si="25"/>
        <v>45403</v>
      </c>
      <c r="DH43" s="109">
        <f t="shared" si="25"/>
        <v>45021</v>
      </c>
      <c r="DI43" s="109">
        <f t="shared" si="25"/>
        <v>45021</v>
      </c>
      <c r="DJ43" s="109">
        <f t="shared" si="25"/>
        <v>45021</v>
      </c>
      <c r="DK43" s="109">
        <f t="shared" si="25"/>
        <v>45021</v>
      </c>
      <c r="DL43" s="109">
        <f t="shared" si="25"/>
        <v>45021</v>
      </c>
      <c r="DM43" s="109">
        <f t="shared" si="25"/>
        <v>45021</v>
      </c>
      <c r="DN43" s="109">
        <f t="shared" si="25"/>
        <v>43491</v>
      </c>
    </row>
    <row r="44" spans="1:118" ht="16.899999999999999" customHeight="1">
      <c r="A44" s="64"/>
      <c r="B44" s="109"/>
      <c r="C44" s="109"/>
      <c r="D44" s="109"/>
      <c r="E44" s="109"/>
      <c r="F44" s="109"/>
      <c r="G44" s="109"/>
      <c r="H44" s="109"/>
      <c r="I44" s="109"/>
      <c r="J44" s="109"/>
      <c r="K44" s="109"/>
      <c r="L44" s="109"/>
      <c r="M44" s="109"/>
      <c r="N44" s="109"/>
      <c r="O44" s="238"/>
      <c r="P44" s="238"/>
      <c r="Q44" s="238"/>
      <c r="R44" s="238"/>
      <c r="S44" s="238"/>
      <c r="T44" s="238"/>
      <c r="U44" s="238"/>
      <c r="V44" s="238"/>
      <c r="W44" s="238"/>
      <c r="X44" s="238"/>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c r="BG44" s="109"/>
      <c r="BH44" s="109"/>
      <c r="BI44" s="109"/>
      <c r="BJ44" s="109"/>
      <c r="BK44" s="109"/>
      <c r="BL44" s="109"/>
      <c r="BM44" s="109"/>
      <c r="BN44" s="109"/>
      <c r="BO44" s="109"/>
      <c r="BP44" s="109"/>
      <c r="BQ44" s="109"/>
      <c r="BR44" s="109"/>
      <c r="BS44" s="109"/>
      <c r="BT44" s="109"/>
      <c r="BU44" s="109"/>
      <c r="BV44" s="109"/>
      <c r="BW44" s="109"/>
      <c r="BX44" s="109"/>
      <c r="BY44" s="109"/>
      <c r="BZ44" s="109"/>
      <c r="CA44" s="109"/>
      <c r="CB44" s="109"/>
      <c r="CC44" s="109"/>
      <c r="CD44" s="109"/>
      <c r="CE44" s="109"/>
      <c r="CF44" s="109"/>
      <c r="CG44" s="109"/>
      <c r="CH44" s="109"/>
      <c r="CI44" s="109"/>
      <c r="CJ44" s="109"/>
      <c r="CK44" s="109"/>
      <c r="CL44" s="109"/>
      <c r="CM44" s="109"/>
      <c r="CN44" s="109"/>
      <c r="CO44" s="109"/>
      <c r="CP44" s="109"/>
      <c r="CQ44" s="109"/>
      <c r="CR44" s="109"/>
      <c r="CS44" s="109"/>
      <c r="CT44" s="109"/>
      <c r="CU44" s="109"/>
      <c r="CV44" s="109"/>
      <c r="CW44" s="109"/>
      <c r="CX44" s="109"/>
      <c r="CY44" s="109"/>
      <c r="CZ44" s="109"/>
      <c r="DA44" s="109"/>
      <c r="DB44" s="109"/>
      <c r="DC44" s="109"/>
      <c r="DD44" s="109"/>
      <c r="DE44" s="109"/>
      <c r="DF44" s="109"/>
      <c r="DG44" s="109"/>
      <c r="DH44" s="109"/>
      <c r="DI44" s="109"/>
      <c r="DJ44" s="109"/>
      <c r="DK44" s="109"/>
      <c r="DL44" s="109"/>
      <c r="DM44" s="109"/>
      <c r="DN44" s="109"/>
    </row>
    <row r="45" spans="1:118" customFormat="1" ht="173.25">
      <c r="A45" s="223" t="s">
        <v>33</v>
      </c>
      <c r="D45" s="224"/>
      <c r="E45" s="224"/>
      <c r="F45" s="224"/>
      <c r="G45" s="224"/>
      <c r="H45" s="224"/>
      <c r="I45" s="224"/>
      <c r="J45" s="224"/>
      <c r="O45" s="224"/>
      <c r="P45" s="224"/>
      <c r="Q45" s="224"/>
      <c r="R45" s="224"/>
      <c r="S45" s="224"/>
      <c r="T45" s="224"/>
      <c r="U45" s="224"/>
      <c r="V45" s="224"/>
      <c r="W45" s="224"/>
      <c r="X45" s="224"/>
    </row>
    <row r="47" spans="1:118">
      <c r="A47" s="132" t="s">
        <v>13</v>
      </c>
    </row>
    <row r="48" spans="1:118">
      <c r="A48" s="225" t="s">
        <v>34</v>
      </c>
    </row>
    <row r="49" spans="1:1">
      <c r="A49" s="226" t="s">
        <v>14</v>
      </c>
    </row>
    <row r="50" spans="1:1">
      <c r="A50" s="226" t="s">
        <v>15</v>
      </c>
    </row>
    <row r="51" spans="1:1">
      <c r="A51" s="227" t="s">
        <v>16</v>
      </c>
    </row>
    <row r="52" spans="1:1">
      <c r="A52" s="19" t="s">
        <v>17</v>
      </c>
    </row>
    <row r="53" spans="1:1">
      <c r="A53" s="228" t="s">
        <v>35</v>
      </c>
    </row>
    <row r="54" spans="1:1" ht="24.75">
      <c r="A54" s="136" t="s">
        <v>36</v>
      </c>
    </row>
    <row r="55" spans="1:1">
      <c r="A55" s="175"/>
    </row>
    <row r="56" spans="1:1">
      <c r="A56" s="229" t="s">
        <v>27</v>
      </c>
    </row>
    <row r="57" spans="1:1">
      <c r="A57" s="230" t="s">
        <v>37</v>
      </c>
    </row>
    <row r="58" spans="1:1" ht="24">
      <c r="A58" s="231" t="s">
        <v>43</v>
      </c>
    </row>
    <row r="59" spans="1:1">
      <c r="A59" s="232" t="s">
        <v>39</v>
      </c>
    </row>
    <row r="60" spans="1:1" ht="14.45" customHeight="1">
      <c r="A60" s="197"/>
    </row>
    <row r="61" spans="1:1">
      <c r="A61" s="233" t="s">
        <v>18</v>
      </c>
    </row>
    <row r="62" spans="1:1" ht="60">
      <c r="A62" s="234" t="s">
        <v>40</v>
      </c>
    </row>
    <row r="63" spans="1:1">
      <c r="A63" s="235" t="s">
        <v>18</v>
      </c>
    </row>
    <row r="64" spans="1:1" ht="60">
      <c r="A64" s="52" t="s">
        <v>40</v>
      </c>
    </row>
  </sheetData>
  <mergeCells count="1">
    <mergeCell ref="A24:A25"/>
  </mergeCells>
  <pageMargins left="0.7" right="0.7" top="0.75" bottom="0.75" header="0.3" footer="0.3"/>
  <pageSetup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53"/>
  <sheetViews>
    <sheetView zoomScale="110" zoomScaleNormal="110" workbookViewId="0">
      <selection activeCell="B1" sqref="B1:D1048576"/>
    </sheetView>
  </sheetViews>
  <sheetFormatPr defaultColWidth="9.140625" defaultRowHeight="12"/>
  <cols>
    <col min="1" max="1" width="77.7109375" style="2" customWidth="1"/>
    <col min="2" max="16384" width="9.140625" style="2"/>
  </cols>
  <sheetData>
    <row r="1" spans="1:2" ht="12" customHeight="1">
      <c r="A1" s="3" t="s">
        <v>0</v>
      </c>
    </row>
    <row r="2" spans="1:2" ht="12" customHeight="1">
      <c r="A2" s="50" t="s">
        <v>239</v>
      </c>
    </row>
    <row r="3" spans="1:2" ht="10.35" customHeight="1">
      <c r="A3" s="5"/>
    </row>
    <row r="4" spans="1:2" ht="11.45" customHeight="1">
      <c r="A4" s="6" t="s">
        <v>2</v>
      </c>
    </row>
    <row r="5" spans="1:2" s="1" customFormat="1" ht="33.75" customHeight="1">
      <c r="A5" s="7" t="s">
        <v>3</v>
      </c>
      <c r="B5" s="9" t="e">
        <f>'C завтраками| Bed and breakfast'!#REF!</f>
        <v>#REF!</v>
      </c>
    </row>
    <row r="6" spans="1:2">
      <c r="A6" s="7"/>
      <c r="B6" s="9" t="e">
        <f>'C завтраками| Bed and breakfast'!#REF!</f>
        <v>#REF!</v>
      </c>
    </row>
    <row r="7" spans="1:2">
      <c r="A7" s="10" t="s">
        <v>4</v>
      </c>
    </row>
    <row r="8" spans="1:2">
      <c r="A8" s="10">
        <v>1</v>
      </c>
      <c r="B8" s="12" t="e">
        <f>ROUNDUP('C завтраками| Bed and breakfast'!#REF!*0.9,)</f>
        <v>#REF!</v>
      </c>
    </row>
    <row r="9" spans="1:2">
      <c r="A9" s="10">
        <v>2</v>
      </c>
      <c r="B9" s="12" t="e">
        <f>ROUNDUP('C завтраками| Bed and breakfast'!#REF!*0.9,)</f>
        <v>#REF!</v>
      </c>
    </row>
    <row r="10" spans="1:2">
      <c r="A10" s="10" t="s">
        <v>5</v>
      </c>
      <c r="B10" s="12"/>
    </row>
    <row r="11" spans="1:2">
      <c r="A11" s="10">
        <v>1</v>
      </c>
      <c r="B11" s="12" t="e">
        <f>ROUNDUP('C завтраками| Bed and breakfast'!#REF!*0.9,)</f>
        <v>#REF!</v>
      </c>
    </row>
    <row r="12" spans="1:2">
      <c r="A12" s="10">
        <v>2</v>
      </c>
      <c r="B12" s="12" t="e">
        <f>ROUNDUP('C завтраками| Bed and breakfast'!#REF!*0.9,)</f>
        <v>#REF!</v>
      </c>
    </row>
    <row r="13" spans="1:2">
      <c r="A13" s="14" t="s">
        <v>7</v>
      </c>
      <c r="B13" s="12"/>
    </row>
    <row r="14" spans="1:2">
      <c r="A14" s="10">
        <v>1</v>
      </c>
      <c r="B14" s="12" t="e">
        <f>ROUNDUP('C завтраками| Bed and breakfast'!#REF!*0.9,)</f>
        <v>#REF!</v>
      </c>
    </row>
    <row r="15" spans="1:2">
      <c r="A15" s="10">
        <v>2</v>
      </c>
      <c r="B15" s="12" t="e">
        <f>ROUNDUP('C завтраками| Bed and breakfast'!#REF!*0.9,)</f>
        <v>#REF!</v>
      </c>
    </row>
    <row r="16" spans="1:2">
      <c r="A16" s="15" t="s">
        <v>8</v>
      </c>
      <c r="B16" s="12"/>
    </row>
    <row r="17" spans="1:2">
      <c r="A17" s="10">
        <v>1</v>
      </c>
      <c r="B17" s="12" t="e">
        <f>ROUNDUP('C завтраками| Bed and breakfast'!#REF!*0.9,)</f>
        <v>#REF!</v>
      </c>
    </row>
    <row r="18" spans="1:2">
      <c r="A18" s="10">
        <v>2</v>
      </c>
      <c r="B18" s="12" t="e">
        <f>ROUNDUP('C завтраками| Bed and breakfast'!#REF!*0.9,)</f>
        <v>#REF!</v>
      </c>
    </row>
    <row r="19" spans="1:2">
      <c r="A19" s="16" t="s">
        <v>9</v>
      </c>
      <c r="B19" s="12"/>
    </row>
    <row r="20" spans="1:2">
      <c r="A20" s="17" t="s">
        <v>10</v>
      </c>
      <c r="B20" s="12" t="e">
        <f>ROUNDUP('C завтраками| Bed and breakfast'!#REF!*0.9,)</f>
        <v>#REF!</v>
      </c>
    </row>
    <row r="21" spans="1:2" ht="11.45" customHeight="1">
      <c r="A21" s="111"/>
    </row>
    <row r="22" spans="1:2" ht="11.45" customHeight="1">
      <c r="A22" s="4" t="s">
        <v>13</v>
      </c>
    </row>
    <row r="23" spans="1:2" ht="11.45" customHeight="1">
      <c r="A23" s="19" t="s">
        <v>14</v>
      </c>
    </row>
    <row r="24" spans="1:2" ht="11.45" customHeight="1">
      <c r="A24" s="19" t="s">
        <v>15</v>
      </c>
    </row>
    <row r="25" spans="1:2" ht="11.45" customHeight="1">
      <c r="A25" s="19" t="s">
        <v>16</v>
      </c>
    </row>
    <row r="26" spans="1:2">
      <c r="A26" s="20" t="s">
        <v>17</v>
      </c>
    </row>
    <row r="27" spans="1:2" s="61" customFormat="1" ht="24">
      <c r="A27" s="112" t="s">
        <v>240</v>
      </c>
    </row>
    <row r="29" spans="1:2" ht="135">
      <c r="A29" s="69" t="s">
        <v>241</v>
      </c>
    </row>
    <row r="30" spans="1:2">
      <c r="A30" s="113" t="s">
        <v>27</v>
      </c>
    </row>
    <row r="31" spans="1:2">
      <c r="A31" s="114" t="s">
        <v>242</v>
      </c>
    </row>
    <row r="32" spans="1:2">
      <c r="A32" s="115" t="s">
        <v>243</v>
      </c>
    </row>
    <row r="33" spans="1:1">
      <c r="A33" s="25"/>
    </row>
    <row r="34" spans="1:1" ht="25.5">
      <c r="A34" s="116" t="s">
        <v>244</v>
      </c>
    </row>
    <row r="35" spans="1:1" ht="42">
      <c r="A35" s="117" t="s">
        <v>245</v>
      </c>
    </row>
    <row r="36" spans="1:1" ht="42">
      <c r="A36" s="117" t="s">
        <v>246</v>
      </c>
    </row>
    <row r="37" spans="1:1" ht="21">
      <c r="A37" s="117" t="s">
        <v>247</v>
      </c>
    </row>
    <row r="38" spans="1:1" ht="31.5">
      <c r="A38" s="117" t="s">
        <v>248</v>
      </c>
    </row>
    <row r="39" spans="1:1" ht="31.5">
      <c r="A39" s="117" t="s">
        <v>249</v>
      </c>
    </row>
    <row r="40" spans="1:1" ht="31.5">
      <c r="A40" s="117" t="s">
        <v>250</v>
      </c>
    </row>
    <row r="41" spans="1:1" ht="21">
      <c r="A41" s="117" t="s">
        <v>251</v>
      </c>
    </row>
    <row r="42" spans="1:1" ht="31.5">
      <c r="A42" s="117" t="s">
        <v>252</v>
      </c>
    </row>
    <row r="43" spans="1:1" ht="31.5">
      <c r="A43" s="117" t="s">
        <v>253</v>
      </c>
    </row>
    <row r="44" spans="1:1" ht="21">
      <c r="A44" s="117" t="s">
        <v>254</v>
      </c>
    </row>
    <row r="45" spans="1:1">
      <c r="A45" s="118"/>
    </row>
    <row r="46" spans="1:1" ht="42">
      <c r="A46" s="77" t="s">
        <v>60</v>
      </c>
    </row>
    <row r="47" spans="1:1" ht="21">
      <c r="A47" s="78" t="s">
        <v>61</v>
      </c>
    </row>
    <row r="48" spans="1:1" ht="42.75">
      <c r="A48" s="79" t="s">
        <v>106</v>
      </c>
    </row>
    <row r="49" spans="1:1" ht="21">
      <c r="A49" s="80" t="s">
        <v>63</v>
      </c>
    </row>
    <row r="50" spans="1:1">
      <c r="A50" s="81"/>
    </row>
    <row r="51" spans="1:1">
      <c r="A51" s="82" t="s">
        <v>18</v>
      </c>
    </row>
    <row r="52" spans="1:1" ht="24">
      <c r="A52" s="25" t="s">
        <v>64</v>
      </c>
    </row>
    <row r="53" spans="1:1" ht="24">
      <c r="A53" s="25" t="s">
        <v>65</v>
      </c>
    </row>
  </sheetData>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74"/>
  <sheetViews>
    <sheetView zoomScale="110" zoomScaleNormal="110" workbookViewId="0">
      <selection activeCell="B1" sqref="B1:D1048576"/>
    </sheetView>
  </sheetViews>
  <sheetFormatPr defaultColWidth="9.140625" defaultRowHeight="12"/>
  <cols>
    <col min="1" max="1" width="75.28515625" style="2" customWidth="1"/>
    <col min="2" max="16384" width="9.140625" style="2"/>
  </cols>
  <sheetData>
    <row r="1" spans="1:2" ht="12" customHeight="1">
      <c r="A1" s="3" t="s">
        <v>0</v>
      </c>
    </row>
    <row r="2" spans="1:2" ht="12" customHeight="1">
      <c r="A2" s="50" t="s">
        <v>239</v>
      </c>
    </row>
    <row r="3" spans="1:2" ht="10.35" customHeight="1">
      <c r="A3" s="5"/>
    </row>
    <row r="4" spans="1:2" ht="11.45" customHeight="1">
      <c r="A4" s="6" t="s">
        <v>2</v>
      </c>
    </row>
    <row r="5" spans="1:2" s="1" customFormat="1" ht="33.75" customHeight="1">
      <c r="A5" s="7" t="s">
        <v>3</v>
      </c>
      <c r="B5" s="9" t="e">
        <f>'ЯВК 2023 | COMMISSION'!B5</f>
        <v>#REF!</v>
      </c>
    </row>
    <row r="6" spans="1:2">
      <c r="A6" s="7"/>
      <c r="B6" s="9" t="e">
        <f>'ЯВК 2023 | COMMISSION'!B6</f>
        <v>#REF!</v>
      </c>
    </row>
    <row r="7" spans="1:2">
      <c r="A7" s="10" t="s">
        <v>4</v>
      </c>
    </row>
    <row r="8" spans="1:2">
      <c r="A8" s="10">
        <v>1</v>
      </c>
      <c r="B8" s="12" t="e">
        <f>ROUNDUP('C завтраками| Bed and breakfast'!#REF!*0.9,)</f>
        <v>#REF!</v>
      </c>
    </row>
    <row r="9" spans="1:2">
      <c r="A9" s="10">
        <v>2</v>
      </c>
      <c r="B9" s="12" t="e">
        <f>ROUNDUP('C завтраками| Bed and breakfast'!#REF!*0.9,)</f>
        <v>#REF!</v>
      </c>
    </row>
    <row r="10" spans="1:2">
      <c r="A10" s="10" t="s">
        <v>5</v>
      </c>
      <c r="B10" s="12"/>
    </row>
    <row r="11" spans="1:2">
      <c r="A11" s="10">
        <v>1</v>
      </c>
      <c r="B11" s="12" t="e">
        <f>ROUNDUP('C завтраками| Bed and breakfast'!#REF!*0.9,)</f>
        <v>#REF!</v>
      </c>
    </row>
    <row r="12" spans="1:2">
      <c r="A12" s="10">
        <v>2</v>
      </c>
      <c r="B12" s="12" t="e">
        <f>ROUNDUP('C завтраками| Bed and breakfast'!#REF!*0.9,)</f>
        <v>#REF!</v>
      </c>
    </row>
    <row r="13" spans="1:2">
      <c r="A13" s="14" t="s">
        <v>7</v>
      </c>
      <c r="B13" s="12"/>
    </row>
    <row r="14" spans="1:2">
      <c r="A14" s="10">
        <v>1</v>
      </c>
      <c r="B14" s="12" t="e">
        <f>ROUNDUP('C завтраками| Bed and breakfast'!#REF!*0.9,)</f>
        <v>#REF!</v>
      </c>
    </row>
    <row r="15" spans="1:2">
      <c r="A15" s="10">
        <v>2</v>
      </c>
      <c r="B15" s="12" t="e">
        <f>ROUNDUP('C завтраками| Bed and breakfast'!#REF!*0.9,)</f>
        <v>#REF!</v>
      </c>
    </row>
    <row r="16" spans="1:2">
      <c r="A16" s="15" t="s">
        <v>8</v>
      </c>
      <c r="B16" s="12"/>
    </row>
    <row r="17" spans="1:2">
      <c r="A17" s="10">
        <v>1</v>
      </c>
      <c r="B17" s="12" t="e">
        <f>ROUNDUP('C завтраками| Bed and breakfast'!#REF!*0.9,)</f>
        <v>#REF!</v>
      </c>
    </row>
    <row r="18" spans="1:2">
      <c r="A18" s="10">
        <v>2</v>
      </c>
      <c r="B18" s="12" t="e">
        <f>ROUNDUP('C завтраками| Bed and breakfast'!#REF!*0.9,)</f>
        <v>#REF!</v>
      </c>
    </row>
    <row r="19" spans="1:2">
      <c r="A19" s="16" t="s">
        <v>9</v>
      </c>
      <c r="B19" s="12"/>
    </row>
    <row r="20" spans="1:2">
      <c r="A20" s="17" t="s">
        <v>10</v>
      </c>
      <c r="B20" s="12" t="e">
        <f>ROUNDUP('C завтраками| Bed and breakfast'!#REF!*0.9,)</f>
        <v>#REF!</v>
      </c>
    </row>
    <row r="21" spans="1:2" hidden="1">
      <c r="A21" s="16" t="s">
        <v>11</v>
      </c>
      <c r="B21" s="12"/>
    </row>
    <row r="22" spans="1:2" hidden="1">
      <c r="A22" s="17" t="s">
        <v>12</v>
      </c>
      <c r="B22" s="12" t="e">
        <f>'C завтраками| Bed and breakfast'!#REF!*0.9</f>
        <v>#REF!</v>
      </c>
    </row>
    <row r="23" spans="1:2" ht="17.25" customHeight="1">
      <c r="A23" s="27" t="s">
        <v>41</v>
      </c>
      <c r="B23" s="28"/>
    </row>
    <row r="24" spans="1:2">
      <c r="A24" s="7" t="s">
        <v>3</v>
      </c>
      <c r="B24" s="9" t="e">
        <f t="shared" ref="B24" si="0">B5</f>
        <v>#REF!</v>
      </c>
    </row>
    <row r="25" spans="1:2" ht="20.25" customHeight="1">
      <c r="A25" s="7"/>
      <c r="B25" s="9" t="e">
        <f t="shared" ref="B25" si="1">B6</f>
        <v>#REF!</v>
      </c>
    </row>
    <row r="26" spans="1:2">
      <c r="A26" s="10" t="s">
        <v>4</v>
      </c>
    </row>
    <row r="27" spans="1:2">
      <c r="A27" s="10">
        <v>1</v>
      </c>
      <c r="B27" s="12" t="e">
        <f t="shared" ref="B27" si="2">ROUNDUP(B8*0.9,)</f>
        <v>#REF!</v>
      </c>
    </row>
    <row r="28" spans="1:2">
      <c r="A28" s="10">
        <v>2</v>
      </c>
      <c r="B28" s="10" t="e">
        <f t="shared" ref="B28" si="3">ROUNDUP(B9*0.9,)</f>
        <v>#REF!</v>
      </c>
    </row>
    <row r="29" spans="1:2">
      <c r="A29" s="10" t="s">
        <v>5</v>
      </c>
      <c r="B29" s="10"/>
    </row>
    <row r="30" spans="1:2">
      <c r="A30" s="10">
        <v>1</v>
      </c>
      <c r="B30" s="10" t="e">
        <f t="shared" ref="B30" si="4">ROUNDUP(B11*0.9,)</f>
        <v>#REF!</v>
      </c>
    </row>
    <row r="31" spans="1:2">
      <c r="A31" s="10">
        <v>2</v>
      </c>
      <c r="B31" s="10" t="e">
        <f t="shared" ref="B31" si="5">ROUNDUP(B12*0.9,)</f>
        <v>#REF!</v>
      </c>
    </row>
    <row r="32" spans="1:2">
      <c r="A32" s="14" t="s">
        <v>7</v>
      </c>
      <c r="B32" s="10"/>
    </row>
    <row r="33" spans="1:2">
      <c r="A33" s="10">
        <v>1</v>
      </c>
      <c r="B33" s="10" t="e">
        <f t="shared" ref="B33" si="6">ROUNDUP(B14*0.9,)</f>
        <v>#REF!</v>
      </c>
    </row>
    <row r="34" spans="1:2">
      <c r="A34" s="10">
        <v>2</v>
      </c>
      <c r="B34" s="10" t="e">
        <f t="shared" ref="B34" si="7">ROUNDUP(B15*0.9,)</f>
        <v>#REF!</v>
      </c>
    </row>
    <row r="35" spans="1:2">
      <c r="A35" s="15" t="s">
        <v>66</v>
      </c>
      <c r="B35" s="10"/>
    </row>
    <row r="36" spans="1:2">
      <c r="A36" s="10">
        <v>1</v>
      </c>
      <c r="B36" s="10" t="e">
        <f t="shared" ref="B36" si="8">ROUNDUP(B17*0.9,)</f>
        <v>#REF!</v>
      </c>
    </row>
    <row r="37" spans="1:2">
      <c r="A37" s="10">
        <v>2</v>
      </c>
      <c r="B37" s="10" t="e">
        <f t="shared" ref="B37" si="9">ROUNDUP(B18*0.9,)</f>
        <v>#REF!</v>
      </c>
    </row>
    <row r="38" spans="1:2">
      <c r="A38" s="16" t="s">
        <v>9</v>
      </c>
      <c r="B38" s="10"/>
    </row>
    <row r="39" spans="1:2">
      <c r="A39" s="17" t="s">
        <v>10</v>
      </c>
      <c r="B39" s="10" t="e">
        <f t="shared" ref="B39" si="10">ROUNDUP(B20*0.9,)</f>
        <v>#REF!</v>
      </c>
    </row>
    <row r="40" spans="1:2" hidden="1">
      <c r="A40" s="16" t="s">
        <v>11</v>
      </c>
    </row>
    <row r="41" spans="1:2" hidden="1">
      <c r="A41" s="17" t="s">
        <v>12</v>
      </c>
    </row>
    <row r="42" spans="1:2" ht="11.45" customHeight="1">
      <c r="A42" s="111"/>
    </row>
    <row r="43" spans="1:2" ht="12" customHeight="1">
      <c r="A43" s="4" t="s">
        <v>13</v>
      </c>
    </row>
    <row r="44" spans="1:2" ht="9.6" customHeight="1">
      <c r="A44" s="19" t="s">
        <v>14</v>
      </c>
    </row>
    <row r="45" spans="1:2" ht="11.45" customHeight="1">
      <c r="A45" s="19" t="s">
        <v>15</v>
      </c>
    </row>
    <row r="46" spans="1:2" ht="11.45" customHeight="1">
      <c r="A46" s="19" t="s">
        <v>16</v>
      </c>
    </row>
    <row r="47" spans="1:2" ht="11.45" customHeight="1">
      <c r="A47" s="20" t="s">
        <v>17</v>
      </c>
    </row>
    <row r="48" spans="1:2" s="61" customFormat="1" ht="24">
      <c r="A48" s="112" t="s">
        <v>240</v>
      </c>
    </row>
    <row r="49" spans="1:1" s="61" customFormat="1" ht="15">
      <c r="A49" s="112"/>
    </row>
    <row r="50" spans="1:1" ht="135">
      <c r="A50" s="69" t="s">
        <v>241</v>
      </c>
    </row>
    <row r="51" spans="1:1" ht="11.45" customHeight="1">
      <c r="A51" s="113" t="s">
        <v>27</v>
      </c>
    </row>
    <row r="52" spans="1:1">
      <c r="A52" s="114" t="s">
        <v>242</v>
      </c>
    </row>
    <row r="53" spans="1:1">
      <c r="A53" s="115" t="s">
        <v>243</v>
      </c>
    </row>
    <row r="54" spans="1:1">
      <c r="A54" s="25"/>
    </row>
    <row r="55" spans="1:1" ht="25.5">
      <c r="A55" s="116" t="s">
        <v>244</v>
      </c>
    </row>
    <row r="56" spans="1:1" ht="42">
      <c r="A56" s="117" t="s">
        <v>245</v>
      </c>
    </row>
    <row r="57" spans="1:1" ht="52.5">
      <c r="A57" s="117" t="s">
        <v>246</v>
      </c>
    </row>
    <row r="58" spans="1:1" ht="21">
      <c r="A58" s="117" t="s">
        <v>247</v>
      </c>
    </row>
    <row r="59" spans="1:1" ht="31.5">
      <c r="A59" s="117" t="s">
        <v>248</v>
      </c>
    </row>
    <row r="60" spans="1:1" ht="31.5">
      <c r="A60" s="117" t="s">
        <v>249</v>
      </c>
    </row>
    <row r="61" spans="1:1" ht="31.5">
      <c r="A61" s="117" t="s">
        <v>250</v>
      </c>
    </row>
    <row r="62" spans="1:1" ht="21">
      <c r="A62" s="117" t="s">
        <v>251</v>
      </c>
    </row>
    <row r="63" spans="1:1" ht="42">
      <c r="A63" s="117" t="s">
        <v>252</v>
      </c>
    </row>
    <row r="64" spans="1:1" ht="31.5">
      <c r="A64" s="117" t="s">
        <v>253</v>
      </c>
    </row>
    <row r="65" spans="1:1" ht="21">
      <c r="A65" s="117" t="s">
        <v>254</v>
      </c>
    </row>
    <row r="66" spans="1:1">
      <c r="A66" s="118"/>
    </row>
    <row r="67" spans="1:1" ht="42">
      <c r="A67" s="77" t="s">
        <v>60</v>
      </c>
    </row>
    <row r="68" spans="1:1" ht="21">
      <c r="A68" s="78" t="s">
        <v>61</v>
      </c>
    </row>
    <row r="69" spans="1:1" ht="53.25">
      <c r="A69" s="79" t="s">
        <v>106</v>
      </c>
    </row>
    <row r="70" spans="1:1" ht="31.5">
      <c r="A70" s="80" t="s">
        <v>63</v>
      </c>
    </row>
    <row r="71" spans="1:1">
      <c r="A71" s="81"/>
    </row>
    <row r="72" spans="1:1">
      <c r="A72" s="82" t="s">
        <v>18</v>
      </c>
    </row>
    <row r="73" spans="1:1" ht="24">
      <c r="A73" s="25" t="s">
        <v>64</v>
      </c>
    </row>
    <row r="74" spans="1:1" ht="24">
      <c r="A74" s="25" t="s">
        <v>65</v>
      </c>
    </row>
  </sheetData>
  <pageMargins left="0.7" right="0.7"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74"/>
  <sheetViews>
    <sheetView zoomScale="110" zoomScaleNormal="110" workbookViewId="0">
      <selection activeCell="B1" sqref="B1:D1048576"/>
    </sheetView>
  </sheetViews>
  <sheetFormatPr defaultColWidth="9.140625" defaultRowHeight="12"/>
  <cols>
    <col min="1" max="1" width="78.28515625" style="2" customWidth="1"/>
    <col min="2" max="16384" width="9.140625" style="2"/>
  </cols>
  <sheetData>
    <row r="1" spans="1:2" ht="12" customHeight="1">
      <c r="A1" s="3" t="s">
        <v>0</v>
      </c>
    </row>
    <row r="2" spans="1:2" ht="12" customHeight="1">
      <c r="A2" s="50" t="s">
        <v>239</v>
      </c>
    </row>
    <row r="3" spans="1:2" ht="10.35" customHeight="1">
      <c r="A3" s="5"/>
    </row>
    <row r="4" spans="1:2" ht="11.45" customHeight="1">
      <c r="A4" s="6" t="s">
        <v>2</v>
      </c>
    </row>
    <row r="5" spans="1:2" s="1" customFormat="1" ht="33.75" customHeight="1">
      <c r="A5" s="7" t="s">
        <v>3</v>
      </c>
      <c r="B5" s="9" t="e">
        <f>'ЯВК 2023 | COMMISSION'!B5</f>
        <v>#REF!</v>
      </c>
    </row>
    <row r="6" spans="1:2">
      <c r="A6" s="7"/>
      <c r="B6" s="9" t="e">
        <f>'ЯВК 2023 | COMMISSION'!B6</f>
        <v>#REF!</v>
      </c>
    </row>
    <row r="7" spans="1:2">
      <c r="A7" s="10" t="s">
        <v>4</v>
      </c>
    </row>
    <row r="8" spans="1:2">
      <c r="A8" s="10">
        <v>1</v>
      </c>
      <c r="B8" s="12" t="e">
        <f>ROUNDUP('C завтраками| Bed and breakfast'!#REF!*0.9,)</f>
        <v>#REF!</v>
      </c>
    </row>
    <row r="9" spans="1:2">
      <c r="A9" s="10">
        <v>2</v>
      </c>
      <c r="B9" s="12" t="e">
        <f>ROUNDUP('C завтраками| Bed and breakfast'!#REF!*0.9,)</f>
        <v>#REF!</v>
      </c>
    </row>
    <row r="10" spans="1:2">
      <c r="A10" s="10" t="s">
        <v>5</v>
      </c>
      <c r="B10" s="12"/>
    </row>
    <row r="11" spans="1:2">
      <c r="A11" s="10">
        <v>1</v>
      </c>
      <c r="B11" s="12" t="e">
        <f>ROUNDUP('C завтраками| Bed and breakfast'!#REF!*0.9,)</f>
        <v>#REF!</v>
      </c>
    </row>
    <row r="12" spans="1:2">
      <c r="A12" s="10">
        <v>2</v>
      </c>
      <c r="B12" s="12" t="e">
        <f>ROUNDUP('C завтраками| Bed and breakfast'!#REF!*0.9,)</f>
        <v>#REF!</v>
      </c>
    </row>
    <row r="13" spans="1:2">
      <c r="A13" s="14" t="s">
        <v>7</v>
      </c>
      <c r="B13" s="12"/>
    </row>
    <row r="14" spans="1:2">
      <c r="A14" s="10">
        <v>1</v>
      </c>
      <c r="B14" s="12" t="e">
        <f>ROUNDUP('C завтраками| Bed and breakfast'!#REF!*0.9,)</f>
        <v>#REF!</v>
      </c>
    </row>
    <row r="15" spans="1:2">
      <c r="A15" s="10">
        <v>2</v>
      </c>
      <c r="B15" s="12" t="e">
        <f>ROUNDUP('C завтраками| Bed and breakfast'!#REF!*0.9,)</f>
        <v>#REF!</v>
      </c>
    </row>
    <row r="16" spans="1:2">
      <c r="A16" s="15" t="s">
        <v>8</v>
      </c>
      <c r="B16" s="12"/>
    </row>
    <row r="17" spans="1:2">
      <c r="A17" s="10">
        <v>1</v>
      </c>
      <c r="B17" s="12" t="e">
        <f>ROUNDUP('C завтраками| Bed and breakfast'!#REF!*0.9,)</f>
        <v>#REF!</v>
      </c>
    </row>
    <row r="18" spans="1:2">
      <c r="A18" s="10">
        <v>2</v>
      </c>
      <c r="B18" s="12" t="e">
        <f>ROUNDUP('C завтраками| Bed and breakfast'!#REF!*0.9,)</f>
        <v>#REF!</v>
      </c>
    </row>
    <row r="19" spans="1:2">
      <c r="A19" s="16" t="s">
        <v>9</v>
      </c>
      <c r="B19" s="12"/>
    </row>
    <row r="20" spans="1:2">
      <c r="A20" s="17" t="s">
        <v>10</v>
      </c>
      <c r="B20" s="12" t="e">
        <f>ROUNDUP('C завтраками| Bed and breakfast'!#REF!*0.9,)</f>
        <v>#REF!</v>
      </c>
    </row>
    <row r="21" spans="1:2" hidden="1">
      <c r="A21" s="16" t="s">
        <v>11</v>
      </c>
      <c r="B21" s="12"/>
    </row>
    <row r="22" spans="1:2" hidden="1">
      <c r="A22" s="17" t="s">
        <v>12</v>
      </c>
      <c r="B22" s="12" t="e">
        <f>'C завтраками| Bed and breakfast'!#REF!*0.9</f>
        <v>#REF!</v>
      </c>
    </row>
    <row r="23" spans="1:2" ht="17.25" customHeight="1">
      <c r="A23" s="27" t="s">
        <v>41</v>
      </c>
      <c r="B23" s="28"/>
    </row>
    <row r="24" spans="1:2">
      <c r="A24" s="7" t="s">
        <v>3</v>
      </c>
      <c r="B24" s="9" t="e">
        <f t="shared" ref="B24" si="0">B5</f>
        <v>#REF!</v>
      </c>
    </row>
    <row r="25" spans="1:2" ht="20.25" customHeight="1">
      <c r="A25" s="7"/>
      <c r="B25" s="9" t="e">
        <f t="shared" ref="B25" si="1">B6</f>
        <v>#REF!</v>
      </c>
    </row>
    <row r="26" spans="1:2">
      <c r="A26" s="10" t="s">
        <v>4</v>
      </c>
    </row>
    <row r="27" spans="1:2">
      <c r="A27" s="10">
        <v>1</v>
      </c>
      <c r="B27" s="12" t="e">
        <f t="shared" ref="B27" si="2">ROUNDUP(B8*0.87,)</f>
        <v>#REF!</v>
      </c>
    </row>
    <row r="28" spans="1:2">
      <c r="A28" s="10">
        <v>2</v>
      </c>
      <c r="B28" s="12" t="e">
        <f t="shared" ref="B28" si="3">ROUNDUP(B9*0.87,)</f>
        <v>#REF!</v>
      </c>
    </row>
    <row r="29" spans="1:2">
      <c r="A29" s="10" t="s">
        <v>5</v>
      </c>
      <c r="B29" s="12"/>
    </row>
    <row r="30" spans="1:2">
      <c r="A30" s="10">
        <v>1</v>
      </c>
      <c r="B30" s="12" t="e">
        <f t="shared" ref="B30" si="4">ROUNDUP(B11*0.87,)</f>
        <v>#REF!</v>
      </c>
    </row>
    <row r="31" spans="1:2">
      <c r="A31" s="10">
        <v>2</v>
      </c>
      <c r="B31" s="12" t="e">
        <f t="shared" ref="B31" si="5">ROUNDUP(B12*0.87,)</f>
        <v>#REF!</v>
      </c>
    </row>
    <row r="32" spans="1:2">
      <c r="A32" s="14" t="s">
        <v>7</v>
      </c>
      <c r="B32" s="12"/>
    </row>
    <row r="33" spans="1:2">
      <c r="A33" s="10">
        <v>1</v>
      </c>
      <c r="B33" s="12" t="e">
        <f t="shared" ref="B33" si="6">ROUNDUP(B14*0.87,)</f>
        <v>#REF!</v>
      </c>
    </row>
    <row r="34" spans="1:2">
      <c r="A34" s="10">
        <v>2</v>
      </c>
      <c r="B34" s="12" t="e">
        <f t="shared" ref="B34" si="7">ROUNDUP(B15*0.87,)</f>
        <v>#REF!</v>
      </c>
    </row>
    <row r="35" spans="1:2">
      <c r="A35" s="15" t="s">
        <v>66</v>
      </c>
      <c r="B35" s="12"/>
    </row>
    <row r="36" spans="1:2">
      <c r="A36" s="10">
        <v>1</v>
      </c>
      <c r="B36" s="12" t="e">
        <f t="shared" ref="B36" si="8">ROUNDUP(B17*0.87,)</f>
        <v>#REF!</v>
      </c>
    </row>
    <row r="37" spans="1:2">
      <c r="A37" s="10">
        <v>2</v>
      </c>
      <c r="B37" s="12" t="e">
        <f t="shared" ref="B37" si="9">ROUNDUP(B18*0.87,)</f>
        <v>#REF!</v>
      </c>
    </row>
    <row r="38" spans="1:2">
      <c r="A38" s="16" t="s">
        <v>9</v>
      </c>
      <c r="B38" s="12"/>
    </row>
    <row r="39" spans="1:2">
      <c r="A39" s="17" t="s">
        <v>10</v>
      </c>
      <c r="B39" s="12" t="e">
        <f t="shared" ref="B39" si="10">ROUNDUP(B20*0.87,)</f>
        <v>#REF!</v>
      </c>
    </row>
    <row r="40" spans="1:2" hidden="1">
      <c r="A40" s="16" t="s">
        <v>11</v>
      </c>
    </row>
    <row r="41" spans="1:2" hidden="1">
      <c r="A41" s="17" t="s">
        <v>12</v>
      </c>
    </row>
    <row r="42" spans="1:2" ht="11.45" customHeight="1">
      <c r="A42" s="111"/>
    </row>
    <row r="43" spans="1:2" ht="12" customHeight="1">
      <c r="A43" s="4" t="s">
        <v>13</v>
      </c>
    </row>
    <row r="44" spans="1:2" ht="9.6" customHeight="1">
      <c r="A44" s="19" t="s">
        <v>14</v>
      </c>
    </row>
    <row r="45" spans="1:2" ht="11.45" customHeight="1">
      <c r="A45" s="19" t="s">
        <v>15</v>
      </c>
    </row>
    <row r="46" spans="1:2" ht="11.45" customHeight="1">
      <c r="A46" s="19" t="s">
        <v>16</v>
      </c>
    </row>
    <row r="47" spans="1:2">
      <c r="A47" s="20" t="s">
        <v>17</v>
      </c>
    </row>
    <row r="48" spans="1:2" s="61" customFormat="1" ht="24" customHeight="1">
      <c r="A48" s="112" t="s">
        <v>240</v>
      </c>
    </row>
    <row r="49" spans="1:1" s="61" customFormat="1" ht="24" customHeight="1">
      <c r="A49" s="112"/>
    </row>
    <row r="50" spans="1:1" ht="121.5" customHeight="1">
      <c r="A50" s="69" t="s">
        <v>241</v>
      </c>
    </row>
    <row r="51" spans="1:1" ht="11.45" customHeight="1">
      <c r="A51" s="113" t="s">
        <v>27</v>
      </c>
    </row>
    <row r="52" spans="1:1">
      <c r="A52" s="114" t="s">
        <v>242</v>
      </c>
    </row>
    <row r="53" spans="1:1">
      <c r="A53" s="115" t="s">
        <v>243</v>
      </c>
    </row>
    <row r="54" spans="1:1">
      <c r="A54" s="25"/>
    </row>
    <row r="55" spans="1:1" ht="25.5">
      <c r="A55" s="116" t="s">
        <v>244</v>
      </c>
    </row>
    <row r="56" spans="1:1" ht="31.5">
      <c r="A56" s="117" t="s">
        <v>245</v>
      </c>
    </row>
    <row r="57" spans="1:1" ht="42">
      <c r="A57" s="117" t="s">
        <v>246</v>
      </c>
    </row>
    <row r="58" spans="1:1" ht="21">
      <c r="A58" s="117" t="s">
        <v>247</v>
      </c>
    </row>
    <row r="59" spans="1:1" ht="31.5">
      <c r="A59" s="117" t="s">
        <v>248</v>
      </c>
    </row>
    <row r="60" spans="1:1" ht="31.5">
      <c r="A60" s="117" t="s">
        <v>249</v>
      </c>
    </row>
    <row r="61" spans="1:1" ht="31.5">
      <c r="A61" s="117" t="s">
        <v>250</v>
      </c>
    </row>
    <row r="62" spans="1:1" ht="21">
      <c r="A62" s="117" t="s">
        <v>251</v>
      </c>
    </row>
    <row r="63" spans="1:1" ht="31.5">
      <c r="A63" s="117" t="s">
        <v>252</v>
      </c>
    </row>
    <row r="64" spans="1:1" ht="31.5">
      <c r="A64" s="117" t="s">
        <v>253</v>
      </c>
    </row>
    <row r="65" spans="1:1" ht="21">
      <c r="A65" s="117" t="s">
        <v>254</v>
      </c>
    </row>
    <row r="66" spans="1:1">
      <c r="A66" s="118"/>
    </row>
    <row r="67" spans="1:1" ht="42">
      <c r="A67" s="77" t="s">
        <v>60</v>
      </c>
    </row>
    <row r="68" spans="1:1" ht="21">
      <c r="A68" s="78" t="s">
        <v>61</v>
      </c>
    </row>
    <row r="69" spans="1:1" ht="42.75">
      <c r="A69" s="79" t="s">
        <v>106</v>
      </c>
    </row>
    <row r="70" spans="1:1" ht="21">
      <c r="A70" s="80" t="s">
        <v>63</v>
      </c>
    </row>
    <row r="71" spans="1:1">
      <c r="A71" s="81"/>
    </row>
    <row r="72" spans="1:1">
      <c r="A72" s="82" t="s">
        <v>18</v>
      </c>
    </row>
    <row r="73" spans="1:1" ht="24">
      <c r="A73" s="25" t="s">
        <v>64</v>
      </c>
    </row>
    <row r="74" spans="1:1" ht="24">
      <c r="A74" s="25" t="s">
        <v>65</v>
      </c>
    </row>
  </sheetData>
  <pageMargins left="0.7" right="0.7" top="0.75" bottom="0.75" header="0.3" footer="0.3"/>
  <pageSetup paperSize="9"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69"/>
  <sheetViews>
    <sheetView workbookViewId="0">
      <selection activeCell="C1" sqref="C1:XFD1048576"/>
    </sheetView>
  </sheetViews>
  <sheetFormatPr defaultColWidth="8.7109375" defaultRowHeight="15"/>
  <cols>
    <col min="1" max="1" width="87.42578125" style="61" customWidth="1"/>
    <col min="2" max="2" width="7" style="65" hidden="1" customWidth="1"/>
    <col min="3" max="16384" width="8.7109375" style="61"/>
  </cols>
  <sheetData>
    <row r="1" spans="1:6">
      <c r="A1" s="62" t="s">
        <v>0</v>
      </c>
    </row>
    <row r="2" spans="1:6">
      <c r="A2" s="63" t="s">
        <v>182</v>
      </c>
      <c r="B2" s="107" t="e">
        <f>'C завтраками| Bed and breakfast'!#REF!</f>
        <v>#REF!</v>
      </c>
      <c r="C2" s="108" t="e">
        <f>'C завтраками| Bed and breakfast'!#REF!</f>
        <v>#REF!</v>
      </c>
      <c r="D2" s="108" t="e">
        <f>'C завтраками| Bed and breakfast'!#REF!</f>
        <v>#REF!</v>
      </c>
      <c r="E2" s="108" t="e">
        <f>'C завтраками| Bed and breakfast'!#REF!</f>
        <v>#REF!</v>
      </c>
      <c r="F2" s="108" t="e">
        <f>'C завтраками| Bed and breakfast'!#REF!</f>
        <v>#REF!</v>
      </c>
    </row>
    <row r="3" spans="1:6">
      <c r="A3" s="7" t="s">
        <v>3</v>
      </c>
      <c r="B3" s="107" t="e">
        <f>'C завтраками| Bed and breakfast'!#REF!</f>
        <v>#REF!</v>
      </c>
      <c r="C3" s="108" t="e">
        <f>'C завтраками| Bed and breakfast'!#REF!</f>
        <v>#REF!</v>
      </c>
      <c r="D3" s="108" t="e">
        <f>'C завтраками| Bed and breakfast'!#REF!</f>
        <v>#REF!</v>
      </c>
      <c r="E3" s="108" t="e">
        <f>'C завтраками| Bed and breakfast'!#REF!</f>
        <v>#REF!</v>
      </c>
      <c r="F3" s="108" t="e">
        <f>'C завтраками| Bed and breakfast'!#REF!</f>
        <v>#REF!</v>
      </c>
    </row>
    <row r="4" spans="1:6">
      <c r="A4" s="64" t="s">
        <v>4</v>
      </c>
    </row>
    <row r="5" spans="1:6">
      <c r="A5" s="64">
        <v>1</v>
      </c>
      <c r="B5" s="85" t="e">
        <f>'C завтраками| Bed and breakfast'!#REF!</f>
        <v>#REF!</v>
      </c>
      <c r="C5" s="109" t="e">
        <f>'C завтраками| Bed and breakfast'!#REF!</f>
        <v>#REF!</v>
      </c>
      <c r="D5" s="109" t="e">
        <f>'C завтраками| Bed and breakfast'!#REF!</f>
        <v>#REF!</v>
      </c>
      <c r="E5" s="109" t="e">
        <f>'C завтраками| Bed and breakfast'!#REF!</f>
        <v>#REF!</v>
      </c>
      <c r="F5" s="109" t="e">
        <f>'C завтраками| Bed and breakfast'!#REF!</f>
        <v>#REF!</v>
      </c>
    </row>
    <row r="6" spans="1:6">
      <c r="A6" s="64">
        <v>2</v>
      </c>
      <c r="B6" s="85" t="e">
        <f>'C завтраками| Bed and breakfast'!#REF!</f>
        <v>#REF!</v>
      </c>
      <c r="C6" s="109" t="e">
        <f>'C завтраками| Bed and breakfast'!#REF!</f>
        <v>#REF!</v>
      </c>
      <c r="D6" s="109" t="e">
        <f>'C завтраками| Bed and breakfast'!#REF!</f>
        <v>#REF!</v>
      </c>
      <c r="E6" s="109" t="e">
        <f>'C завтраками| Bed and breakfast'!#REF!</f>
        <v>#REF!</v>
      </c>
      <c r="F6" s="109" t="e">
        <f>'C завтраками| Bed and breakfast'!#REF!</f>
        <v>#REF!</v>
      </c>
    </row>
    <row r="7" spans="1:6" ht="18.75" customHeight="1">
      <c r="A7" s="64" t="s">
        <v>5</v>
      </c>
      <c r="B7" s="85"/>
      <c r="C7" s="109"/>
      <c r="D7" s="109"/>
      <c r="E7" s="109"/>
      <c r="F7" s="109"/>
    </row>
    <row r="8" spans="1:6">
      <c r="A8" s="64">
        <v>1</v>
      </c>
      <c r="B8" s="85" t="e">
        <f>'C завтраками| Bed and breakfast'!#REF!</f>
        <v>#REF!</v>
      </c>
      <c r="C8" s="109" t="e">
        <f>'C завтраками| Bed and breakfast'!#REF!</f>
        <v>#REF!</v>
      </c>
      <c r="D8" s="109" t="e">
        <f>'C завтраками| Bed and breakfast'!#REF!</f>
        <v>#REF!</v>
      </c>
      <c r="E8" s="109" t="e">
        <f>'C завтраками| Bed and breakfast'!#REF!</f>
        <v>#REF!</v>
      </c>
      <c r="F8" s="109" t="e">
        <f>'C завтраками| Bed and breakfast'!#REF!</f>
        <v>#REF!</v>
      </c>
    </row>
    <row r="9" spans="1:6">
      <c r="A9" s="64">
        <v>2</v>
      </c>
      <c r="B9" s="85" t="e">
        <f>'C завтраками| Bed and breakfast'!#REF!</f>
        <v>#REF!</v>
      </c>
      <c r="C9" s="109" t="e">
        <f>'C завтраками| Bed and breakfast'!#REF!</f>
        <v>#REF!</v>
      </c>
      <c r="D9" s="109" t="e">
        <f>'C завтраками| Bed and breakfast'!#REF!</f>
        <v>#REF!</v>
      </c>
      <c r="E9" s="109" t="e">
        <f>'C завтраками| Bed and breakfast'!#REF!</f>
        <v>#REF!</v>
      </c>
      <c r="F9" s="109" t="e">
        <f>'C завтраками| Bed and breakfast'!#REF!</f>
        <v>#REF!</v>
      </c>
    </row>
    <row r="10" spans="1:6">
      <c r="A10" s="64" t="s">
        <v>7</v>
      </c>
      <c r="B10" s="85"/>
      <c r="C10" s="109"/>
      <c r="D10" s="109"/>
      <c r="E10" s="109"/>
      <c r="F10" s="109"/>
    </row>
    <row r="11" spans="1:6">
      <c r="A11" s="64">
        <v>1</v>
      </c>
      <c r="B11" s="85" t="e">
        <f>'C завтраками| Bed and breakfast'!#REF!</f>
        <v>#REF!</v>
      </c>
      <c r="C11" s="109" t="e">
        <f>'C завтраками| Bed and breakfast'!#REF!</f>
        <v>#REF!</v>
      </c>
      <c r="D11" s="109" t="e">
        <f>'C завтраками| Bed and breakfast'!#REF!</f>
        <v>#REF!</v>
      </c>
      <c r="E11" s="109" t="e">
        <f>'C завтраками| Bed and breakfast'!#REF!</f>
        <v>#REF!</v>
      </c>
      <c r="F11" s="109" t="e">
        <f>'C завтраками| Bed and breakfast'!#REF!</f>
        <v>#REF!</v>
      </c>
    </row>
    <row r="12" spans="1:6">
      <c r="A12" s="64">
        <v>2</v>
      </c>
      <c r="B12" s="85" t="e">
        <f>'C завтраками| Bed and breakfast'!#REF!</f>
        <v>#REF!</v>
      </c>
      <c r="C12" s="109" t="e">
        <f>'C завтраками| Bed and breakfast'!#REF!</f>
        <v>#REF!</v>
      </c>
      <c r="D12" s="109" t="e">
        <f>'C завтраками| Bed and breakfast'!#REF!</f>
        <v>#REF!</v>
      </c>
      <c r="E12" s="109" t="e">
        <f>'C завтраками| Bed and breakfast'!#REF!</f>
        <v>#REF!</v>
      </c>
      <c r="F12" s="109" t="e">
        <f>'C завтраками| Bed and breakfast'!#REF!</f>
        <v>#REF!</v>
      </c>
    </row>
    <row r="13" spans="1:6">
      <c r="A13" s="14" t="s">
        <v>66</v>
      </c>
      <c r="B13" s="85"/>
      <c r="C13" s="109"/>
      <c r="D13" s="109"/>
      <c r="E13" s="109"/>
      <c r="F13" s="109"/>
    </row>
    <row r="14" spans="1:6">
      <c r="A14" s="64">
        <v>1</v>
      </c>
      <c r="B14" s="85" t="e">
        <f>'C завтраками| Bed and breakfast'!#REF!</f>
        <v>#REF!</v>
      </c>
      <c r="C14" s="109" t="e">
        <f>'C завтраками| Bed and breakfast'!#REF!</f>
        <v>#REF!</v>
      </c>
      <c r="D14" s="109" t="e">
        <f>'C завтраками| Bed and breakfast'!#REF!</f>
        <v>#REF!</v>
      </c>
      <c r="E14" s="109" t="e">
        <f>'C завтраками| Bed and breakfast'!#REF!</f>
        <v>#REF!</v>
      </c>
      <c r="F14" s="109" t="e">
        <f>'C завтраками| Bed and breakfast'!#REF!</f>
        <v>#REF!</v>
      </c>
    </row>
    <row r="15" spans="1:6">
      <c r="A15" s="64">
        <v>2</v>
      </c>
      <c r="B15" s="85" t="e">
        <f>'C завтраками| Bed and breakfast'!#REF!</f>
        <v>#REF!</v>
      </c>
      <c r="C15" s="109" t="e">
        <f>'C завтраками| Bed and breakfast'!#REF!</f>
        <v>#REF!</v>
      </c>
      <c r="D15" s="109" t="e">
        <f>'C завтраками| Bed and breakfast'!#REF!</f>
        <v>#REF!</v>
      </c>
      <c r="E15" s="109" t="e">
        <f>'C завтраками| Bed and breakfast'!#REF!</f>
        <v>#REF!</v>
      </c>
      <c r="F15" s="109" t="e">
        <f>'C завтраками| Bed and breakfast'!#REF!</f>
        <v>#REF!</v>
      </c>
    </row>
    <row r="16" spans="1:6">
      <c r="A16" s="66" t="s">
        <v>9</v>
      </c>
      <c r="B16" s="85"/>
      <c r="C16" s="109"/>
      <c r="D16" s="109"/>
      <c r="E16" s="109"/>
      <c r="F16" s="109"/>
    </row>
    <row r="17" spans="1:6">
      <c r="A17" s="67" t="s">
        <v>10</v>
      </c>
      <c r="B17" s="85" t="e">
        <f>'C завтраками| Bed and breakfast'!#REF!</f>
        <v>#REF!</v>
      </c>
      <c r="C17" s="109" t="e">
        <f>'C завтраками| Bed and breakfast'!#REF!</f>
        <v>#REF!</v>
      </c>
      <c r="D17" s="109" t="e">
        <f>'C завтраками| Bed and breakfast'!#REF!</f>
        <v>#REF!</v>
      </c>
      <c r="E17" s="109" t="e">
        <f>'C завтраками| Bed and breakfast'!#REF!</f>
        <v>#REF!</v>
      </c>
      <c r="F17" s="109" t="e">
        <f>'C завтраками| Bed and breakfast'!#REF!</f>
        <v>#REF!</v>
      </c>
    </row>
    <row r="18" spans="1:6">
      <c r="A18" s="68"/>
      <c r="B18" s="85"/>
      <c r="C18" s="109"/>
      <c r="D18" s="109"/>
      <c r="E18" s="109"/>
      <c r="F18" s="109"/>
    </row>
    <row r="19" spans="1:6" s="83" customFormat="1" ht="12">
      <c r="A19" s="86" t="s">
        <v>41</v>
      </c>
      <c r="B19" s="8" t="e">
        <f t="shared" ref="B19" si="0">B2</f>
        <v>#REF!</v>
      </c>
      <c r="C19" s="104" t="e">
        <f t="shared" ref="C19:F19" si="1">C2</f>
        <v>#REF!</v>
      </c>
      <c r="D19" s="104" t="e">
        <f t="shared" si="1"/>
        <v>#REF!</v>
      </c>
      <c r="E19" s="104" t="e">
        <f t="shared" si="1"/>
        <v>#REF!</v>
      </c>
      <c r="F19" s="104" t="e">
        <f t="shared" si="1"/>
        <v>#REF!</v>
      </c>
    </row>
    <row r="20" spans="1:6" s="83" customFormat="1" ht="11.25">
      <c r="A20" s="7" t="s">
        <v>3</v>
      </c>
      <c r="B20" s="8" t="e">
        <f t="shared" ref="B20" si="2">B3</f>
        <v>#REF!</v>
      </c>
      <c r="C20" s="104" t="e">
        <f t="shared" ref="C20:F20" si="3">C3</f>
        <v>#REF!</v>
      </c>
      <c r="D20" s="104" t="e">
        <f t="shared" si="3"/>
        <v>#REF!</v>
      </c>
      <c r="E20" s="104" t="e">
        <f t="shared" si="3"/>
        <v>#REF!</v>
      </c>
      <c r="F20" s="104" t="e">
        <f t="shared" si="3"/>
        <v>#REF!</v>
      </c>
    </row>
    <row r="21" spans="1:6">
      <c r="A21" s="64" t="s">
        <v>4</v>
      </c>
      <c r="B21" s="11"/>
      <c r="C21" s="2"/>
      <c r="D21" s="2"/>
      <c r="E21" s="2"/>
      <c r="F21" s="2"/>
    </row>
    <row r="22" spans="1:6">
      <c r="A22" s="64">
        <v>1</v>
      </c>
      <c r="B22" s="13" t="e">
        <f t="shared" ref="B22" si="4">B5*0.85</f>
        <v>#REF!</v>
      </c>
      <c r="C22" s="105" t="e">
        <f t="shared" ref="C22:F22" si="5">C5*0.85</f>
        <v>#REF!</v>
      </c>
      <c r="D22" s="105" t="e">
        <f t="shared" si="5"/>
        <v>#REF!</v>
      </c>
      <c r="E22" s="105" t="e">
        <f t="shared" si="5"/>
        <v>#REF!</v>
      </c>
      <c r="F22" s="105" t="e">
        <f t="shared" si="5"/>
        <v>#REF!</v>
      </c>
    </row>
    <row r="23" spans="1:6">
      <c r="A23" s="64">
        <v>2</v>
      </c>
      <c r="B23" s="13" t="e">
        <f t="shared" ref="B23" si="6">B6*0.85</f>
        <v>#REF!</v>
      </c>
      <c r="C23" s="105" t="e">
        <f t="shared" ref="C23:F23" si="7">C6*0.85</f>
        <v>#REF!</v>
      </c>
      <c r="D23" s="105" t="e">
        <f t="shared" si="7"/>
        <v>#REF!</v>
      </c>
      <c r="E23" s="105" t="e">
        <f t="shared" si="7"/>
        <v>#REF!</v>
      </c>
      <c r="F23" s="105" t="e">
        <f t="shared" si="7"/>
        <v>#REF!</v>
      </c>
    </row>
    <row r="24" spans="1:6">
      <c r="A24" s="64" t="s">
        <v>5</v>
      </c>
      <c r="B24" s="13"/>
      <c r="C24" s="105"/>
      <c r="D24" s="105"/>
      <c r="E24" s="105"/>
      <c r="F24" s="105"/>
    </row>
    <row r="25" spans="1:6">
      <c r="A25" s="64">
        <v>1</v>
      </c>
      <c r="B25" s="13" t="e">
        <f t="shared" ref="B25" si="8">B8*0.85</f>
        <v>#REF!</v>
      </c>
      <c r="C25" s="105" t="e">
        <f t="shared" ref="C25:F25" si="9">C8*0.85</f>
        <v>#REF!</v>
      </c>
      <c r="D25" s="105" t="e">
        <f t="shared" si="9"/>
        <v>#REF!</v>
      </c>
      <c r="E25" s="105" t="e">
        <f t="shared" si="9"/>
        <v>#REF!</v>
      </c>
      <c r="F25" s="105" t="e">
        <f t="shared" si="9"/>
        <v>#REF!</v>
      </c>
    </row>
    <row r="26" spans="1:6">
      <c r="A26" s="64">
        <v>2</v>
      </c>
      <c r="B26" s="13" t="e">
        <f t="shared" ref="B26" si="10">B9*0.85</f>
        <v>#REF!</v>
      </c>
      <c r="C26" s="105" t="e">
        <f t="shared" ref="C26:F26" si="11">C9*0.85</f>
        <v>#REF!</v>
      </c>
      <c r="D26" s="105" t="e">
        <f t="shared" si="11"/>
        <v>#REF!</v>
      </c>
      <c r="E26" s="105" t="e">
        <f t="shared" si="11"/>
        <v>#REF!</v>
      </c>
      <c r="F26" s="105" t="e">
        <f t="shared" si="11"/>
        <v>#REF!</v>
      </c>
    </row>
    <row r="27" spans="1:6">
      <c r="A27" s="64" t="s">
        <v>7</v>
      </c>
      <c r="B27" s="13"/>
      <c r="C27" s="105"/>
      <c r="D27" s="105"/>
      <c r="E27" s="105"/>
      <c r="F27" s="105"/>
    </row>
    <row r="28" spans="1:6">
      <c r="A28" s="64">
        <v>1</v>
      </c>
      <c r="B28" s="13" t="e">
        <f t="shared" ref="B28" si="12">B11*0.85</f>
        <v>#REF!</v>
      </c>
      <c r="C28" s="105" t="e">
        <f t="shared" ref="C28:F28" si="13">C11*0.85</f>
        <v>#REF!</v>
      </c>
      <c r="D28" s="105" t="e">
        <f t="shared" si="13"/>
        <v>#REF!</v>
      </c>
      <c r="E28" s="105" t="e">
        <f t="shared" si="13"/>
        <v>#REF!</v>
      </c>
      <c r="F28" s="105" t="e">
        <f t="shared" si="13"/>
        <v>#REF!</v>
      </c>
    </row>
    <row r="29" spans="1:6">
      <c r="A29" s="64">
        <v>2</v>
      </c>
      <c r="B29" s="13" t="e">
        <f t="shared" ref="B29" si="14">B12*0.85</f>
        <v>#REF!</v>
      </c>
      <c r="C29" s="105" t="e">
        <f t="shared" ref="C29:F29" si="15">C12*0.85</f>
        <v>#REF!</v>
      </c>
      <c r="D29" s="105" t="e">
        <f t="shared" si="15"/>
        <v>#REF!</v>
      </c>
      <c r="E29" s="105" t="e">
        <f t="shared" si="15"/>
        <v>#REF!</v>
      </c>
      <c r="F29" s="105" t="e">
        <f t="shared" si="15"/>
        <v>#REF!</v>
      </c>
    </row>
    <row r="30" spans="1:6" ht="19.5" customHeight="1">
      <c r="A30" s="15" t="s">
        <v>66</v>
      </c>
      <c r="B30" s="13"/>
      <c r="C30" s="105"/>
      <c r="D30" s="105"/>
      <c r="E30" s="105"/>
      <c r="F30" s="105"/>
    </row>
    <row r="31" spans="1:6">
      <c r="A31" s="64">
        <v>1</v>
      </c>
      <c r="B31" s="13" t="e">
        <f t="shared" ref="B31" si="16">B14*0.85</f>
        <v>#REF!</v>
      </c>
      <c r="C31" s="105" t="e">
        <f t="shared" ref="C31:F31" si="17">C14*0.85</f>
        <v>#REF!</v>
      </c>
      <c r="D31" s="105" t="e">
        <f t="shared" si="17"/>
        <v>#REF!</v>
      </c>
      <c r="E31" s="105" t="e">
        <f t="shared" si="17"/>
        <v>#REF!</v>
      </c>
      <c r="F31" s="105" t="e">
        <f t="shared" si="17"/>
        <v>#REF!</v>
      </c>
    </row>
    <row r="32" spans="1:6">
      <c r="A32" s="64">
        <v>2</v>
      </c>
      <c r="B32" s="13" t="e">
        <f t="shared" ref="B32" si="18">B15*0.85</f>
        <v>#REF!</v>
      </c>
      <c r="C32" s="105" t="e">
        <f t="shared" ref="C32:F32" si="19">C15*0.85</f>
        <v>#REF!</v>
      </c>
      <c r="D32" s="105" t="e">
        <f t="shared" si="19"/>
        <v>#REF!</v>
      </c>
      <c r="E32" s="105" t="e">
        <f t="shared" si="19"/>
        <v>#REF!</v>
      </c>
      <c r="F32" s="105" t="e">
        <f t="shared" si="19"/>
        <v>#REF!</v>
      </c>
    </row>
    <row r="33" spans="1:6">
      <c r="A33" s="66" t="s">
        <v>9</v>
      </c>
      <c r="B33" s="13"/>
      <c r="C33" s="105"/>
      <c r="D33" s="105"/>
      <c r="E33" s="105"/>
      <c r="F33" s="105"/>
    </row>
    <row r="34" spans="1:6">
      <c r="A34" s="67" t="s">
        <v>10</v>
      </c>
      <c r="B34" s="13" t="e">
        <f t="shared" ref="B34" si="20">B17*0.85</f>
        <v>#REF!</v>
      </c>
      <c r="C34" s="105" t="e">
        <f t="shared" ref="C34:F34" si="21">C17*0.85</f>
        <v>#REF!</v>
      </c>
      <c r="D34" s="105" t="e">
        <f t="shared" si="21"/>
        <v>#REF!</v>
      </c>
      <c r="E34" s="105" t="e">
        <f t="shared" si="21"/>
        <v>#REF!</v>
      </c>
      <c r="F34" s="105" t="e">
        <f t="shared" si="21"/>
        <v>#REF!</v>
      </c>
    </row>
    <row r="36" spans="1:6" ht="130.9" customHeight="1">
      <c r="A36" s="69" t="s">
        <v>255</v>
      </c>
    </row>
    <row r="37" spans="1:6">
      <c r="A37" s="70" t="s">
        <v>27</v>
      </c>
    </row>
    <row r="38" spans="1:6">
      <c r="A38" s="71" t="s">
        <v>256</v>
      </c>
    </row>
    <row r="39" spans="1:6">
      <c r="A39" s="71" t="s">
        <v>257</v>
      </c>
    </row>
    <row r="40" spans="1:6">
      <c r="A40" s="72"/>
    </row>
    <row r="41" spans="1:6">
      <c r="A41" s="70" t="s">
        <v>13</v>
      </c>
    </row>
    <row r="42" spans="1:6">
      <c r="A42" s="73" t="s">
        <v>186</v>
      </c>
    </row>
    <row r="43" spans="1:6">
      <c r="A43" s="73" t="s">
        <v>187</v>
      </c>
    </row>
    <row r="44" spans="1:6">
      <c r="A44" s="73" t="s">
        <v>188</v>
      </c>
    </row>
    <row r="45" spans="1:6">
      <c r="A45" s="73" t="s">
        <v>189</v>
      </c>
    </row>
    <row r="46" spans="1:6">
      <c r="A46" s="74" t="s">
        <v>258</v>
      </c>
    </row>
    <row r="47" spans="1:6">
      <c r="A47" s="74" t="s">
        <v>191</v>
      </c>
    </row>
    <row r="48" spans="1:6">
      <c r="A48" s="20" t="s">
        <v>17</v>
      </c>
    </row>
    <row r="49" spans="1:1" ht="21">
      <c r="A49" s="75" t="s">
        <v>192</v>
      </c>
    </row>
    <row r="50" spans="1:1" ht="42">
      <c r="A50" s="106" t="s">
        <v>259</v>
      </c>
    </row>
    <row r="51" spans="1:1" ht="21">
      <c r="A51" s="106" t="s">
        <v>260</v>
      </c>
    </row>
    <row r="52" spans="1:1" ht="31.5">
      <c r="A52" s="106" t="s">
        <v>261</v>
      </c>
    </row>
    <row r="53" spans="1:1" ht="31.5">
      <c r="A53" s="106" t="s">
        <v>262</v>
      </c>
    </row>
    <row r="54" spans="1:1" ht="42">
      <c r="A54" s="106" t="s">
        <v>263</v>
      </c>
    </row>
    <row r="55" spans="1:1" ht="21">
      <c r="A55" s="106" t="s">
        <v>264</v>
      </c>
    </row>
    <row r="56" spans="1:1" ht="26.25">
      <c r="A56" s="106" t="s">
        <v>265</v>
      </c>
    </row>
    <row r="57" spans="1:1" ht="25.5">
      <c r="A57" s="106" t="s">
        <v>266</v>
      </c>
    </row>
    <row r="58" spans="1:1" ht="31.5">
      <c r="A58" s="106" t="s">
        <v>267</v>
      </c>
    </row>
    <row r="59" spans="1:1" ht="31.5">
      <c r="A59" s="106" t="s">
        <v>268</v>
      </c>
    </row>
    <row r="60" spans="1:1" ht="31.5">
      <c r="A60" s="77" t="s">
        <v>60</v>
      </c>
    </row>
    <row r="61" spans="1:1" ht="21">
      <c r="A61" s="78" t="s">
        <v>61</v>
      </c>
    </row>
    <row r="62" spans="1:1" ht="43.5">
      <c r="A62" s="79" t="s">
        <v>106</v>
      </c>
    </row>
    <row r="63" spans="1:1" ht="21">
      <c r="A63" s="80" t="s">
        <v>63</v>
      </c>
    </row>
    <row r="64" spans="1:1">
      <c r="A64" s="81"/>
    </row>
    <row r="65" spans="1:1">
      <c r="A65" s="82" t="s">
        <v>18</v>
      </c>
    </row>
    <row r="66" spans="1:1" ht="24">
      <c r="A66" s="25" t="s">
        <v>64</v>
      </c>
    </row>
    <row r="67" spans="1:1" ht="24">
      <c r="A67" s="25" t="s">
        <v>65</v>
      </c>
    </row>
    <row r="69" spans="1:1">
      <c r="A69" s="110"/>
    </row>
  </sheetData>
  <pageMargins left="0.7" right="0.7" top="0.75" bottom="0.75" header="0.3" footer="0.3"/>
  <pageSetup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F67"/>
  <sheetViews>
    <sheetView workbookViewId="0">
      <selection activeCell="C1" sqref="C1:XFD1048576"/>
    </sheetView>
  </sheetViews>
  <sheetFormatPr defaultColWidth="8.7109375" defaultRowHeight="15"/>
  <cols>
    <col min="1" max="1" width="72.28515625" style="61" customWidth="1"/>
    <col min="2" max="2" width="8.7109375" style="61" hidden="1" customWidth="1"/>
    <col min="3" max="16384" width="8.7109375" style="61"/>
  </cols>
  <sheetData>
    <row r="1" spans="1:6">
      <c r="A1" s="62" t="s">
        <v>0</v>
      </c>
    </row>
    <row r="2" spans="1:6">
      <c r="A2" s="63" t="s">
        <v>182</v>
      </c>
      <c r="B2" s="107" t="e">
        <f>'ЗЭГ | FIT15'!B2</f>
        <v>#REF!</v>
      </c>
      <c r="C2" s="108" t="e">
        <f>'ЗЭГ | FIT15'!C2</f>
        <v>#REF!</v>
      </c>
      <c r="D2" s="108" t="e">
        <f>'ЗЭГ | FIT15'!D2</f>
        <v>#REF!</v>
      </c>
      <c r="E2" s="108" t="e">
        <f>'ЗЭГ | FIT15'!E2</f>
        <v>#REF!</v>
      </c>
      <c r="F2" s="108" t="e">
        <f>'ЗЭГ | FIT15'!F2</f>
        <v>#REF!</v>
      </c>
    </row>
    <row r="3" spans="1:6" ht="25.5" customHeight="1">
      <c r="A3" s="7" t="s">
        <v>3</v>
      </c>
      <c r="B3" s="107" t="e">
        <f>'ЗЭГ | FIT15'!B3</f>
        <v>#REF!</v>
      </c>
      <c r="C3" s="108" t="e">
        <f>'ЗЭГ | FIT15'!C3</f>
        <v>#REF!</v>
      </c>
      <c r="D3" s="108" t="e">
        <f>'ЗЭГ | FIT15'!D3</f>
        <v>#REF!</v>
      </c>
      <c r="E3" s="108" t="e">
        <f>'ЗЭГ | FIT15'!E3</f>
        <v>#REF!</v>
      </c>
      <c r="F3" s="108" t="e">
        <f>'ЗЭГ | FIT15'!F3</f>
        <v>#REF!</v>
      </c>
    </row>
    <row r="4" spans="1:6">
      <c r="A4" s="64" t="s">
        <v>4</v>
      </c>
    </row>
    <row r="5" spans="1:6">
      <c r="A5" s="64">
        <v>1</v>
      </c>
      <c r="B5" s="109" t="e">
        <f>'ЗЭГ | FIT15'!B5</f>
        <v>#REF!</v>
      </c>
      <c r="C5" s="109" t="e">
        <f>'ЗЭГ | FIT15'!C5</f>
        <v>#REF!</v>
      </c>
      <c r="D5" s="109" t="e">
        <f>'ЗЭГ | FIT15'!D5</f>
        <v>#REF!</v>
      </c>
      <c r="E5" s="109" t="e">
        <f>'ЗЭГ | FIT15'!E5</f>
        <v>#REF!</v>
      </c>
      <c r="F5" s="109" t="e">
        <f>'ЗЭГ | FIT15'!F5</f>
        <v>#REF!</v>
      </c>
    </row>
    <row r="6" spans="1:6">
      <c r="A6" s="64">
        <v>2</v>
      </c>
      <c r="B6" s="109" t="e">
        <f>'ЗЭГ | FIT15'!B6</f>
        <v>#REF!</v>
      </c>
      <c r="C6" s="109" t="e">
        <f>'ЗЭГ | FIT15'!C6</f>
        <v>#REF!</v>
      </c>
      <c r="D6" s="109" t="e">
        <f>'ЗЭГ | FIT15'!D6</f>
        <v>#REF!</v>
      </c>
      <c r="E6" s="109" t="e">
        <f>'ЗЭГ | FIT15'!E6</f>
        <v>#REF!</v>
      </c>
      <c r="F6" s="109" t="e">
        <f>'ЗЭГ | FIT15'!F6</f>
        <v>#REF!</v>
      </c>
    </row>
    <row r="7" spans="1:6" ht="18.75" customHeight="1">
      <c r="A7" s="64" t="s">
        <v>5</v>
      </c>
      <c r="B7" s="109"/>
      <c r="C7" s="109"/>
      <c r="D7" s="109"/>
      <c r="E7" s="109"/>
      <c r="F7" s="109"/>
    </row>
    <row r="8" spans="1:6">
      <c r="A8" s="64">
        <v>1</v>
      </c>
      <c r="B8" s="109" t="e">
        <f>'ЗЭГ | FIT15'!B8</f>
        <v>#REF!</v>
      </c>
      <c r="C8" s="109" t="e">
        <f>'ЗЭГ | FIT15'!C8</f>
        <v>#REF!</v>
      </c>
      <c r="D8" s="109" t="e">
        <f>'ЗЭГ | FIT15'!D8</f>
        <v>#REF!</v>
      </c>
      <c r="E8" s="109" t="e">
        <f>'ЗЭГ | FIT15'!E8</f>
        <v>#REF!</v>
      </c>
      <c r="F8" s="109" t="e">
        <f>'ЗЭГ | FIT15'!F8</f>
        <v>#REF!</v>
      </c>
    </row>
    <row r="9" spans="1:6">
      <c r="A9" s="64">
        <v>2</v>
      </c>
      <c r="B9" s="109" t="e">
        <f>'ЗЭГ | FIT15'!B9</f>
        <v>#REF!</v>
      </c>
      <c r="C9" s="109" t="e">
        <f>'ЗЭГ | FIT15'!C9</f>
        <v>#REF!</v>
      </c>
      <c r="D9" s="109" t="e">
        <f>'ЗЭГ | FIT15'!D9</f>
        <v>#REF!</v>
      </c>
      <c r="E9" s="109" t="e">
        <f>'ЗЭГ | FIT15'!E9</f>
        <v>#REF!</v>
      </c>
      <c r="F9" s="109" t="e">
        <f>'ЗЭГ | FIT15'!F9</f>
        <v>#REF!</v>
      </c>
    </row>
    <row r="10" spans="1:6">
      <c r="A10" s="64" t="s">
        <v>7</v>
      </c>
      <c r="B10" s="109"/>
      <c r="C10" s="109"/>
      <c r="D10" s="109"/>
      <c r="E10" s="109"/>
      <c r="F10" s="109"/>
    </row>
    <row r="11" spans="1:6">
      <c r="A11" s="64">
        <v>1</v>
      </c>
      <c r="B11" s="109" t="e">
        <f>'ЗЭГ | FIT15'!B11</f>
        <v>#REF!</v>
      </c>
      <c r="C11" s="109" t="e">
        <f>'ЗЭГ | FIT15'!C11</f>
        <v>#REF!</v>
      </c>
      <c r="D11" s="109" t="e">
        <f>'ЗЭГ | FIT15'!D11</f>
        <v>#REF!</v>
      </c>
      <c r="E11" s="109" t="e">
        <f>'ЗЭГ | FIT15'!E11</f>
        <v>#REF!</v>
      </c>
      <c r="F11" s="109" t="e">
        <f>'ЗЭГ | FIT15'!F11</f>
        <v>#REF!</v>
      </c>
    </row>
    <row r="12" spans="1:6">
      <c r="A12" s="64">
        <v>2</v>
      </c>
      <c r="B12" s="109" t="e">
        <f>'ЗЭГ | FIT15'!B12</f>
        <v>#REF!</v>
      </c>
      <c r="C12" s="109" t="e">
        <f>'ЗЭГ | FIT15'!C12</f>
        <v>#REF!</v>
      </c>
      <c r="D12" s="109" t="e">
        <f>'ЗЭГ | FIT15'!D12</f>
        <v>#REF!</v>
      </c>
      <c r="E12" s="109" t="e">
        <f>'ЗЭГ | FIT15'!E12</f>
        <v>#REF!</v>
      </c>
      <c r="F12" s="109" t="e">
        <f>'ЗЭГ | FIT15'!F12</f>
        <v>#REF!</v>
      </c>
    </row>
    <row r="13" spans="1:6">
      <c r="A13" s="14" t="s">
        <v>66</v>
      </c>
      <c r="B13" s="109"/>
      <c r="C13" s="109"/>
      <c r="D13" s="109"/>
      <c r="E13" s="109"/>
      <c r="F13" s="109"/>
    </row>
    <row r="14" spans="1:6">
      <c r="A14" s="64">
        <v>1</v>
      </c>
      <c r="B14" s="109" t="e">
        <f>'ЗЭГ | FIT15'!B14</f>
        <v>#REF!</v>
      </c>
      <c r="C14" s="109" t="e">
        <f>'ЗЭГ | FIT15'!C14</f>
        <v>#REF!</v>
      </c>
      <c r="D14" s="109" t="e">
        <f>'ЗЭГ | FIT15'!D14</f>
        <v>#REF!</v>
      </c>
      <c r="E14" s="109" t="e">
        <f>'ЗЭГ | FIT15'!E14</f>
        <v>#REF!</v>
      </c>
      <c r="F14" s="109" t="e">
        <f>'ЗЭГ | FIT15'!F14</f>
        <v>#REF!</v>
      </c>
    </row>
    <row r="15" spans="1:6">
      <c r="A15" s="64">
        <v>2</v>
      </c>
      <c r="B15" s="109" t="e">
        <f>'ЗЭГ | FIT15'!B15</f>
        <v>#REF!</v>
      </c>
      <c r="C15" s="109" t="e">
        <f>'ЗЭГ | FIT15'!C15</f>
        <v>#REF!</v>
      </c>
      <c r="D15" s="109" t="e">
        <f>'ЗЭГ | FIT15'!D15</f>
        <v>#REF!</v>
      </c>
      <c r="E15" s="109" t="e">
        <f>'ЗЭГ | FIT15'!E15</f>
        <v>#REF!</v>
      </c>
      <c r="F15" s="109" t="e">
        <f>'ЗЭГ | FIT15'!F15</f>
        <v>#REF!</v>
      </c>
    </row>
    <row r="16" spans="1:6">
      <c r="A16" s="66" t="s">
        <v>9</v>
      </c>
      <c r="B16" s="109"/>
      <c r="C16" s="109"/>
      <c r="D16" s="109"/>
      <c r="E16" s="109"/>
      <c r="F16" s="109"/>
    </row>
    <row r="17" spans="1:6">
      <c r="A17" s="67" t="s">
        <v>10</v>
      </c>
      <c r="B17" s="109" t="e">
        <f>'ЗЭГ | FIT15'!B17</f>
        <v>#REF!</v>
      </c>
      <c r="C17" s="109" t="e">
        <f>'ЗЭГ | FIT15'!C17</f>
        <v>#REF!</v>
      </c>
      <c r="D17" s="109" t="e">
        <f>'ЗЭГ | FIT15'!D17</f>
        <v>#REF!</v>
      </c>
      <c r="E17" s="109" t="e">
        <f>'ЗЭГ | FIT15'!E17</f>
        <v>#REF!</v>
      </c>
      <c r="F17" s="109" t="e">
        <f>'ЗЭГ | FIT15'!F17</f>
        <v>#REF!</v>
      </c>
    </row>
    <row r="18" spans="1:6">
      <c r="A18" s="68"/>
    </row>
    <row r="19" spans="1:6" s="83" customFormat="1" ht="34.5" customHeight="1">
      <c r="A19" s="86" t="s">
        <v>41</v>
      </c>
      <c r="B19" s="8" t="e">
        <f t="shared" ref="B19" si="0">B2</f>
        <v>#REF!</v>
      </c>
      <c r="C19" s="104" t="e">
        <f t="shared" ref="C19:F19" si="1">C2</f>
        <v>#REF!</v>
      </c>
      <c r="D19" s="104" t="e">
        <f t="shared" si="1"/>
        <v>#REF!</v>
      </c>
      <c r="E19" s="104" t="e">
        <f t="shared" si="1"/>
        <v>#REF!</v>
      </c>
      <c r="F19" s="104" t="e">
        <f t="shared" si="1"/>
        <v>#REF!</v>
      </c>
    </row>
    <row r="20" spans="1:6" s="83" customFormat="1" ht="34.5" customHeight="1">
      <c r="A20" s="7" t="s">
        <v>3</v>
      </c>
      <c r="B20" s="8" t="e">
        <f t="shared" ref="B20" si="2">B3</f>
        <v>#REF!</v>
      </c>
      <c r="C20" s="104" t="e">
        <f t="shared" ref="C20:F20" si="3">C3</f>
        <v>#REF!</v>
      </c>
      <c r="D20" s="104" t="e">
        <f t="shared" si="3"/>
        <v>#REF!</v>
      </c>
      <c r="E20" s="104" t="e">
        <f t="shared" si="3"/>
        <v>#REF!</v>
      </c>
      <c r="F20" s="104" t="e">
        <f t="shared" si="3"/>
        <v>#REF!</v>
      </c>
    </row>
    <row r="21" spans="1:6">
      <c r="A21" s="64" t="s">
        <v>4</v>
      </c>
    </row>
    <row r="22" spans="1:6">
      <c r="A22" s="64">
        <v>1</v>
      </c>
      <c r="B22" s="105" t="e">
        <f t="shared" ref="B22:B34" si="4">B5*0.82</f>
        <v>#REF!</v>
      </c>
      <c r="C22" s="105" t="e">
        <f t="shared" ref="C22:F22" si="5">C5*0.82</f>
        <v>#REF!</v>
      </c>
      <c r="D22" s="105" t="e">
        <f t="shared" si="5"/>
        <v>#REF!</v>
      </c>
      <c r="E22" s="105" t="e">
        <f t="shared" si="5"/>
        <v>#REF!</v>
      </c>
      <c r="F22" s="105" t="e">
        <f t="shared" si="5"/>
        <v>#REF!</v>
      </c>
    </row>
    <row r="23" spans="1:6">
      <c r="A23" s="64">
        <v>2</v>
      </c>
      <c r="B23" s="105" t="e">
        <f t="shared" ref="B23" si="6">B6*0.82</f>
        <v>#REF!</v>
      </c>
      <c r="C23" s="105" t="e">
        <f t="shared" ref="C23:F23" si="7">C6*0.82</f>
        <v>#REF!</v>
      </c>
      <c r="D23" s="105" t="e">
        <f t="shared" si="7"/>
        <v>#REF!</v>
      </c>
      <c r="E23" s="105" t="e">
        <f t="shared" si="7"/>
        <v>#REF!</v>
      </c>
      <c r="F23" s="105" t="e">
        <f t="shared" si="7"/>
        <v>#REF!</v>
      </c>
    </row>
    <row r="24" spans="1:6" ht="24">
      <c r="A24" s="64" t="s">
        <v>5</v>
      </c>
      <c r="B24" s="105"/>
      <c r="C24" s="105"/>
      <c r="D24" s="105"/>
      <c r="E24" s="105"/>
      <c r="F24" s="105"/>
    </row>
    <row r="25" spans="1:6">
      <c r="A25" s="64">
        <v>1</v>
      </c>
      <c r="B25" s="105" t="e">
        <f t="shared" si="4"/>
        <v>#REF!</v>
      </c>
      <c r="C25" s="105" t="e">
        <f t="shared" ref="C25:F25" si="8">C8*0.82</f>
        <v>#REF!</v>
      </c>
      <c r="D25" s="105" t="e">
        <f t="shared" si="8"/>
        <v>#REF!</v>
      </c>
      <c r="E25" s="105" t="e">
        <f t="shared" si="8"/>
        <v>#REF!</v>
      </c>
      <c r="F25" s="105" t="e">
        <f t="shared" si="8"/>
        <v>#REF!</v>
      </c>
    </row>
    <row r="26" spans="1:6">
      <c r="A26" s="64">
        <v>2</v>
      </c>
      <c r="B26" s="105" t="e">
        <f t="shared" si="4"/>
        <v>#REF!</v>
      </c>
      <c r="C26" s="105" t="e">
        <f t="shared" ref="C26:F26" si="9">C9*0.82</f>
        <v>#REF!</v>
      </c>
      <c r="D26" s="105" t="e">
        <f t="shared" si="9"/>
        <v>#REF!</v>
      </c>
      <c r="E26" s="105" t="e">
        <f t="shared" si="9"/>
        <v>#REF!</v>
      </c>
      <c r="F26" s="105" t="e">
        <f t="shared" si="9"/>
        <v>#REF!</v>
      </c>
    </row>
    <row r="27" spans="1:6">
      <c r="A27" s="64" t="s">
        <v>7</v>
      </c>
      <c r="B27" s="105"/>
      <c r="C27" s="105"/>
      <c r="D27" s="105"/>
      <c r="E27" s="105"/>
      <c r="F27" s="105"/>
    </row>
    <row r="28" spans="1:6">
      <c r="A28" s="64">
        <v>1</v>
      </c>
      <c r="B28" s="105" t="e">
        <f t="shared" si="4"/>
        <v>#REF!</v>
      </c>
      <c r="C28" s="105" t="e">
        <f t="shared" ref="C28:F28" si="10">C11*0.82</f>
        <v>#REF!</v>
      </c>
      <c r="D28" s="105" t="e">
        <f t="shared" si="10"/>
        <v>#REF!</v>
      </c>
      <c r="E28" s="105" t="e">
        <f t="shared" si="10"/>
        <v>#REF!</v>
      </c>
      <c r="F28" s="105" t="e">
        <f t="shared" si="10"/>
        <v>#REF!</v>
      </c>
    </row>
    <row r="29" spans="1:6">
      <c r="A29" s="64">
        <v>2</v>
      </c>
      <c r="B29" s="105" t="e">
        <f t="shared" si="4"/>
        <v>#REF!</v>
      </c>
      <c r="C29" s="105" t="e">
        <f t="shared" ref="C29:F29" si="11">C12*0.82</f>
        <v>#REF!</v>
      </c>
      <c r="D29" s="105" t="e">
        <f t="shared" si="11"/>
        <v>#REF!</v>
      </c>
      <c r="E29" s="105" t="e">
        <f t="shared" si="11"/>
        <v>#REF!</v>
      </c>
      <c r="F29" s="105" t="e">
        <f t="shared" si="11"/>
        <v>#REF!</v>
      </c>
    </row>
    <row r="30" spans="1:6" ht="19.5" customHeight="1">
      <c r="A30" s="15" t="s">
        <v>66</v>
      </c>
      <c r="B30" s="105"/>
      <c r="C30" s="105"/>
      <c r="D30" s="105"/>
      <c r="E30" s="105"/>
      <c r="F30" s="105"/>
    </row>
    <row r="31" spans="1:6">
      <c r="A31" s="64">
        <v>1</v>
      </c>
      <c r="B31" s="105" t="e">
        <f t="shared" si="4"/>
        <v>#REF!</v>
      </c>
      <c r="C31" s="105" t="e">
        <f t="shared" ref="C31:F31" si="12">C14*0.82</f>
        <v>#REF!</v>
      </c>
      <c r="D31" s="105" t="e">
        <f t="shared" si="12"/>
        <v>#REF!</v>
      </c>
      <c r="E31" s="105" t="e">
        <f t="shared" si="12"/>
        <v>#REF!</v>
      </c>
      <c r="F31" s="105" t="e">
        <f t="shared" si="12"/>
        <v>#REF!</v>
      </c>
    </row>
    <row r="32" spans="1:6">
      <c r="A32" s="64">
        <v>2</v>
      </c>
      <c r="B32" s="105" t="e">
        <f t="shared" si="4"/>
        <v>#REF!</v>
      </c>
      <c r="C32" s="105" t="e">
        <f t="shared" ref="C32:F32" si="13">C15*0.82</f>
        <v>#REF!</v>
      </c>
      <c r="D32" s="105" t="e">
        <f t="shared" si="13"/>
        <v>#REF!</v>
      </c>
      <c r="E32" s="105" t="e">
        <f t="shared" si="13"/>
        <v>#REF!</v>
      </c>
      <c r="F32" s="105" t="e">
        <f t="shared" si="13"/>
        <v>#REF!</v>
      </c>
    </row>
    <row r="33" spans="1:6">
      <c r="A33" s="66" t="s">
        <v>9</v>
      </c>
      <c r="B33" s="105"/>
      <c r="C33" s="105"/>
      <c r="D33" s="105"/>
      <c r="E33" s="105"/>
      <c r="F33" s="105"/>
    </row>
    <row r="34" spans="1:6">
      <c r="A34" s="67" t="s">
        <v>10</v>
      </c>
      <c r="B34" s="105" t="e">
        <f t="shared" si="4"/>
        <v>#REF!</v>
      </c>
      <c r="C34" s="105" t="e">
        <f t="shared" ref="C34:F34" si="14">C17*0.82</f>
        <v>#REF!</v>
      </c>
      <c r="D34" s="105" t="e">
        <f t="shared" si="14"/>
        <v>#REF!</v>
      </c>
      <c r="E34" s="105" t="e">
        <f t="shared" si="14"/>
        <v>#REF!</v>
      </c>
      <c r="F34" s="105" t="e">
        <f t="shared" si="14"/>
        <v>#REF!</v>
      </c>
    </row>
    <row r="36" spans="1:6" ht="165">
      <c r="A36" s="69" t="s">
        <v>255</v>
      </c>
    </row>
    <row r="37" spans="1:6">
      <c r="A37" s="70" t="s">
        <v>27</v>
      </c>
    </row>
    <row r="38" spans="1:6">
      <c r="A38" s="71" t="s">
        <v>256</v>
      </c>
    </row>
    <row r="39" spans="1:6">
      <c r="A39" s="71" t="s">
        <v>257</v>
      </c>
    </row>
    <row r="40" spans="1:6">
      <c r="A40" s="72"/>
    </row>
    <row r="41" spans="1:6">
      <c r="A41" s="70" t="s">
        <v>13</v>
      </c>
    </row>
    <row r="42" spans="1:6">
      <c r="A42" s="73" t="s">
        <v>186</v>
      </c>
    </row>
    <row r="43" spans="1:6">
      <c r="A43" s="73" t="s">
        <v>187</v>
      </c>
    </row>
    <row r="44" spans="1:6">
      <c r="A44" s="73" t="s">
        <v>188</v>
      </c>
    </row>
    <row r="45" spans="1:6">
      <c r="A45" s="73" t="s">
        <v>189</v>
      </c>
    </row>
    <row r="46" spans="1:6">
      <c r="A46" s="74" t="s">
        <v>258</v>
      </c>
    </row>
    <row r="47" spans="1:6">
      <c r="A47" s="74" t="s">
        <v>191</v>
      </c>
    </row>
    <row r="48" spans="1:6">
      <c r="A48" s="20" t="s">
        <v>17</v>
      </c>
    </row>
    <row r="49" spans="1:1" ht="31.5">
      <c r="A49" s="75" t="s">
        <v>192</v>
      </c>
    </row>
    <row r="50" spans="1:1" ht="52.5">
      <c r="A50" s="106" t="s">
        <v>259</v>
      </c>
    </row>
    <row r="51" spans="1:1" ht="31.5">
      <c r="A51" s="106" t="s">
        <v>260</v>
      </c>
    </row>
    <row r="52" spans="1:1" ht="31.5">
      <c r="A52" s="106" t="s">
        <v>261</v>
      </c>
    </row>
    <row r="53" spans="1:1" ht="31.5">
      <c r="A53" s="106" t="s">
        <v>262</v>
      </c>
    </row>
    <row r="54" spans="1:1" ht="42">
      <c r="A54" s="106" t="s">
        <v>263</v>
      </c>
    </row>
    <row r="55" spans="1:1" ht="31.5">
      <c r="A55" s="106" t="s">
        <v>264</v>
      </c>
    </row>
    <row r="56" spans="1:1" ht="36.75">
      <c r="A56" s="106" t="s">
        <v>265</v>
      </c>
    </row>
    <row r="57" spans="1:1" ht="25.5">
      <c r="A57" s="106" t="s">
        <v>266</v>
      </c>
    </row>
    <row r="58" spans="1:1" ht="42">
      <c r="A58" s="106" t="s">
        <v>267</v>
      </c>
    </row>
    <row r="59" spans="1:1" ht="31.5">
      <c r="A59" s="106" t="s">
        <v>268</v>
      </c>
    </row>
    <row r="60" spans="1:1" ht="42">
      <c r="A60" s="77" t="s">
        <v>60</v>
      </c>
    </row>
    <row r="61" spans="1:1" ht="21">
      <c r="A61" s="78" t="s">
        <v>61</v>
      </c>
    </row>
    <row r="62" spans="1:1" ht="54">
      <c r="A62" s="79" t="s">
        <v>106</v>
      </c>
    </row>
    <row r="63" spans="1:1" ht="31.5">
      <c r="A63" s="80" t="s">
        <v>63</v>
      </c>
    </row>
    <row r="64" spans="1:1">
      <c r="A64" s="81"/>
    </row>
    <row r="65" spans="1:1">
      <c r="A65" s="82" t="s">
        <v>18</v>
      </c>
    </row>
    <row r="66" spans="1:1" ht="24">
      <c r="A66" s="25" t="s">
        <v>64</v>
      </c>
    </row>
    <row r="67" spans="1:1" ht="24">
      <c r="A67" s="25" t="s">
        <v>65</v>
      </c>
    </row>
  </sheetData>
  <pageMargins left="0.7" right="0.7" top="0.75" bottom="0.75" header="0.3" footer="0.3"/>
  <pageSetup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F50"/>
  <sheetViews>
    <sheetView workbookViewId="0">
      <selection activeCell="C1" sqref="C1:XFD1048576"/>
    </sheetView>
  </sheetViews>
  <sheetFormatPr defaultColWidth="8.7109375" defaultRowHeight="15"/>
  <cols>
    <col min="1" max="1" width="73.85546875" style="61" customWidth="1"/>
    <col min="2" max="2" width="8.7109375" style="61" hidden="1" customWidth="1"/>
    <col min="3" max="16384" width="8.7109375" style="61"/>
  </cols>
  <sheetData>
    <row r="1" spans="1:6">
      <c r="A1" s="62" t="s">
        <v>0</v>
      </c>
    </row>
    <row r="2" spans="1:6">
      <c r="A2" s="63" t="s">
        <v>182</v>
      </c>
      <c r="B2" s="8" t="e">
        <f>'ЗЭГ | FIT15'!B2</f>
        <v>#REF!</v>
      </c>
      <c r="C2" s="104" t="e">
        <f>'ЗЭГ | FIT15'!C2</f>
        <v>#REF!</v>
      </c>
      <c r="D2" s="104" t="e">
        <f>'ЗЭГ | FIT15'!D2</f>
        <v>#REF!</v>
      </c>
      <c r="E2" s="104" t="e">
        <f>'ЗЭГ | FIT15'!E2</f>
        <v>#REF!</v>
      </c>
      <c r="F2" s="104" t="e">
        <f>'ЗЭГ | FIT15'!F2</f>
        <v>#REF!</v>
      </c>
    </row>
    <row r="3" spans="1:6" ht="25.5" customHeight="1">
      <c r="A3" s="7" t="s">
        <v>3</v>
      </c>
      <c r="B3" s="8" t="e">
        <f>'ЗЭГ | FIT15'!B3</f>
        <v>#REF!</v>
      </c>
      <c r="C3" s="104" t="e">
        <f>'ЗЭГ | FIT15'!C3</f>
        <v>#REF!</v>
      </c>
      <c r="D3" s="104" t="e">
        <f>'ЗЭГ | FIT15'!D3</f>
        <v>#REF!</v>
      </c>
      <c r="E3" s="104" t="e">
        <f>'ЗЭГ | FIT15'!E3</f>
        <v>#REF!</v>
      </c>
      <c r="F3" s="104" t="e">
        <f>'ЗЭГ | FIT15'!F3</f>
        <v>#REF!</v>
      </c>
    </row>
    <row r="4" spans="1:6">
      <c r="A4" s="64" t="s">
        <v>4</v>
      </c>
    </row>
    <row r="5" spans="1:6">
      <c r="A5" s="64">
        <v>1</v>
      </c>
      <c r="B5" s="105" t="e">
        <f>'ЗЭГ | FIT15'!B5</f>
        <v>#REF!</v>
      </c>
      <c r="C5" s="105" t="e">
        <f>'ЗЭГ | FIT15'!C5</f>
        <v>#REF!</v>
      </c>
      <c r="D5" s="105" t="e">
        <f>'ЗЭГ | FIT15'!D5</f>
        <v>#REF!</v>
      </c>
      <c r="E5" s="105" t="e">
        <f>'ЗЭГ | FIT15'!E5</f>
        <v>#REF!</v>
      </c>
      <c r="F5" s="105" t="e">
        <f>'ЗЭГ | FIT15'!F5</f>
        <v>#REF!</v>
      </c>
    </row>
    <row r="6" spans="1:6">
      <c r="A6" s="64">
        <v>2</v>
      </c>
      <c r="B6" s="105" t="e">
        <f>'ЗЭГ | FIT15'!B6</f>
        <v>#REF!</v>
      </c>
      <c r="C6" s="105" t="e">
        <f>'ЗЭГ | FIT15'!C6</f>
        <v>#REF!</v>
      </c>
      <c r="D6" s="105" t="e">
        <f>'ЗЭГ | FIT15'!D6</f>
        <v>#REF!</v>
      </c>
      <c r="E6" s="105" t="e">
        <f>'ЗЭГ | FIT15'!E6</f>
        <v>#REF!</v>
      </c>
      <c r="F6" s="105" t="e">
        <f>'ЗЭГ | FIT15'!F6</f>
        <v>#REF!</v>
      </c>
    </row>
    <row r="7" spans="1:6" ht="18.75" customHeight="1">
      <c r="A7" s="64" t="s">
        <v>5</v>
      </c>
      <c r="B7" s="105"/>
      <c r="C7" s="105"/>
      <c r="D7" s="105"/>
      <c r="E7" s="105"/>
      <c r="F7" s="105"/>
    </row>
    <row r="8" spans="1:6">
      <c r="A8" s="64">
        <v>1</v>
      </c>
      <c r="B8" s="105" t="e">
        <f>'ЗЭГ | FIT15'!B8</f>
        <v>#REF!</v>
      </c>
      <c r="C8" s="105" t="e">
        <f>'ЗЭГ | FIT15'!C8</f>
        <v>#REF!</v>
      </c>
      <c r="D8" s="105" t="e">
        <f>'ЗЭГ | FIT15'!D8</f>
        <v>#REF!</v>
      </c>
      <c r="E8" s="105" t="e">
        <f>'ЗЭГ | FIT15'!E8</f>
        <v>#REF!</v>
      </c>
      <c r="F8" s="105" t="e">
        <f>'ЗЭГ | FIT15'!F8</f>
        <v>#REF!</v>
      </c>
    </row>
    <row r="9" spans="1:6">
      <c r="A9" s="64">
        <v>2</v>
      </c>
      <c r="B9" s="105" t="e">
        <f>'ЗЭГ | FIT15'!B9</f>
        <v>#REF!</v>
      </c>
      <c r="C9" s="105" t="e">
        <f>'ЗЭГ | FIT15'!C9</f>
        <v>#REF!</v>
      </c>
      <c r="D9" s="105" t="e">
        <f>'ЗЭГ | FIT15'!D9</f>
        <v>#REF!</v>
      </c>
      <c r="E9" s="105" t="e">
        <f>'ЗЭГ | FIT15'!E9</f>
        <v>#REF!</v>
      </c>
      <c r="F9" s="105" t="e">
        <f>'ЗЭГ | FIT15'!F9</f>
        <v>#REF!</v>
      </c>
    </row>
    <row r="10" spans="1:6">
      <c r="A10" s="64" t="s">
        <v>7</v>
      </c>
      <c r="B10" s="105"/>
      <c r="C10" s="105"/>
      <c r="D10" s="105"/>
      <c r="E10" s="105"/>
      <c r="F10" s="105"/>
    </row>
    <row r="11" spans="1:6">
      <c r="A11" s="64">
        <v>1</v>
      </c>
      <c r="B11" s="105" t="e">
        <f>'ЗЭГ | FIT15'!B11</f>
        <v>#REF!</v>
      </c>
      <c r="C11" s="105" t="e">
        <f>'ЗЭГ | FIT15'!C11</f>
        <v>#REF!</v>
      </c>
      <c r="D11" s="105" t="e">
        <f>'ЗЭГ | FIT15'!D11</f>
        <v>#REF!</v>
      </c>
      <c r="E11" s="105" t="e">
        <f>'ЗЭГ | FIT15'!E11</f>
        <v>#REF!</v>
      </c>
      <c r="F11" s="105" t="e">
        <f>'ЗЭГ | FIT15'!F11</f>
        <v>#REF!</v>
      </c>
    </row>
    <row r="12" spans="1:6">
      <c r="A12" s="64">
        <v>2</v>
      </c>
      <c r="B12" s="105" t="e">
        <f>'ЗЭГ | FIT15'!B12</f>
        <v>#REF!</v>
      </c>
      <c r="C12" s="105" t="e">
        <f>'ЗЭГ | FIT15'!C12</f>
        <v>#REF!</v>
      </c>
      <c r="D12" s="105" t="e">
        <f>'ЗЭГ | FIT15'!D12</f>
        <v>#REF!</v>
      </c>
      <c r="E12" s="105" t="e">
        <f>'ЗЭГ | FIT15'!E12</f>
        <v>#REF!</v>
      </c>
      <c r="F12" s="105" t="e">
        <f>'ЗЭГ | FIT15'!F12</f>
        <v>#REF!</v>
      </c>
    </row>
    <row r="13" spans="1:6">
      <c r="A13" s="14" t="s">
        <v>66</v>
      </c>
      <c r="B13" s="105"/>
      <c r="C13" s="105"/>
      <c r="D13" s="105"/>
      <c r="E13" s="105"/>
      <c r="F13" s="105"/>
    </row>
    <row r="14" spans="1:6">
      <c r="A14" s="64">
        <v>1</v>
      </c>
      <c r="B14" s="105" t="e">
        <f>'ЗЭГ | FIT15'!B14</f>
        <v>#REF!</v>
      </c>
      <c r="C14" s="105" t="e">
        <f>'ЗЭГ | FIT15'!C14</f>
        <v>#REF!</v>
      </c>
      <c r="D14" s="105" t="e">
        <f>'ЗЭГ | FIT15'!D14</f>
        <v>#REF!</v>
      </c>
      <c r="E14" s="105" t="e">
        <f>'ЗЭГ | FIT15'!E14</f>
        <v>#REF!</v>
      </c>
      <c r="F14" s="105" t="e">
        <f>'ЗЭГ | FIT15'!F14</f>
        <v>#REF!</v>
      </c>
    </row>
    <row r="15" spans="1:6">
      <c r="A15" s="64">
        <v>2</v>
      </c>
      <c r="B15" s="105" t="e">
        <f>'ЗЭГ | FIT15'!B15</f>
        <v>#REF!</v>
      </c>
      <c r="C15" s="105" t="e">
        <f>'ЗЭГ | FIT15'!C15</f>
        <v>#REF!</v>
      </c>
      <c r="D15" s="105" t="e">
        <f>'ЗЭГ | FIT15'!D15</f>
        <v>#REF!</v>
      </c>
      <c r="E15" s="105" t="e">
        <f>'ЗЭГ | FIT15'!E15</f>
        <v>#REF!</v>
      </c>
      <c r="F15" s="105" t="e">
        <f>'ЗЭГ | FIT15'!F15</f>
        <v>#REF!</v>
      </c>
    </row>
    <row r="16" spans="1:6">
      <c r="A16" s="66" t="s">
        <v>9</v>
      </c>
      <c r="B16" s="105"/>
      <c r="C16" s="105"/>
      <c r="D16" s="105"/>
      <c r="E16" s="105"/>
      <c r="F16" s="105"/>
    </row>
    <row r="17" spans="1:6">
      <c r="A17" s="67" t="s">
        <v>10</v>
      </c>
      <c r="B17" s="105" t="e">
        <f>'ЗЭГ | FIT15'!B17</f>
        <v>#REF!</v>
      </c>
      <c r="C17" s="105" t="e">
        <f>'ЗЭГ | FIT15'!C17</f>
        <v>#REF!</v>
      </c>
      <c r="D17" s="105" t="e">
        <f>'ЗЭГ | FIT15'!D17</f>
        <v>#REF!</v>
      </c>
      <c r="E17" s="105" t="e">
        <f>'ЗЭГ | FIT15'!E17</f>
        <v>#REF!</v>
      </c>
      <c r="F17" s="105" t="e">
        <f>'ЗЭГ | FIT15'!F17</f>
        <v>#REF!</v>
      </c>
    </row>
    <row r="18" spans="1:6">
      <c r="A18" s="68"/>
    </row>
    <row r="19" spans="1:6" ht="150">
      <c r="A19" s="69" t="s">
        <v>255</v>
      </c>
    </row>
    <row r="20" spans="1:6">
      <c r="A20" s="70" t="s">
        <v>27</v>
      </c>
    </row>
    <row r="21" spans="1:6">
      <c r="A21" s="71" t="s">
        <v>256</v>
      </c>
    </row>
    <row r="22" spans="1:6">
      <c r="A22" s="71" t="s">
        <v>257</v>
      </c>
    </row>
    <row r="23" spans="1:6">
      <c r="A23" s="72"/>
    </row>
    <row r="24" spans="1:6">
      <c r="A24" s="70" t="s">
        <v>13</v>
      </c>
    </row>
    <row r="25" spans="1:6">
      <c r="A25" s="73" t="s">
        <v>186</v>
      </c>
    </row>
    <row r="26" spans="1:6">
      <c r="A26" s="73" t="s">
        <v>187</v>
      </c>
    </row>
    <row r="27" spans="1:6">
      <c r="A27" s="73" t="s">
        <v>188</v>
      </c>
    </row>
    <row r="28" spans="1:6">
      <c r="A28" s="73" t="s">
        <v>189</v>
      </c>
    </row>
    <row r="29" spans="1:6">
      <c r="A29" s="74" t="s">
        <v>258</v>
      </c>
    </row>
    <row r="30" spans="1:6">
      <c r="A30" s="74" t="s">
        <v>191</v>
      </c>
    </row>
    <row r="31" spans="1:6">
      <c r="A31" s="20" t="s">
        <v>17</v>
      </c>
    </row>
    <row r="32" spans="1:6" ht="33" customHeight="1">
      <c r="A32" s="75" t="s">
        <v>192</v>
      </c>
    </row>
    <row r="33" spans="1:1" ht="52.5">
      <c r="A33" s="106" t="s">
        <v>259</v>
      </c>
    </row>
    <row r="34" spans="1:1" ht="31.5">
      <c r="A34" s="106" t="s">
        <v>260</v>
      </c>
    </row>
    <row r="35" spans="1:1" ht="31.5">
      <c r="A35" s="106" t="s">
        <v>261</v>
      </c>
    </row>
    <row r="36" spans="1:1" ht="31.5">
      <c r="A36" s="106" t="s">
        <v>262</v>
      </c>
    </row>
    <row r="37" spans="1:1" ht="42">
      <c r="A37" s="106" t="s">
        <v>263</v>
      </c>
    </row>
    <row r="38" spans="1:1" ht="31.5">
      <c r="A38" s="106" t="s">
        <v>264</v>
      </c>
    </row>
    <row r="39" spans="1:1" ht="36.75">
      <c r="A39" s="106" t="s">
        <v>265</v>
      </c>
    </row>
    <row r="40" spans="1:1" ht="25.5">
      <c r="A40" s="106" t="s">
        <v>266</v>
      </c>
    </row>
    <row r="41" spans="1:1" ht="42">
      <c r="A41" s="106" t="s">
        <v>267</v>
      </c>
    </row>
    <row r="42" spans="1:1" ht="31.5">
      <c r="A42" s="106" t="s">
        <v>268</v>
      </c>
    </row>
    <row r="43" spans="1:1" ht="42">
      <c r="A43" s="77" t="s">
        <v>60</v>
      </c>
    </row>
    <row r="44" spans="1:1" ht="21">
      <c r="A44" s="78" t="s">
        <v>61</v>
      </c>
    </row>
    <row r="45" spans="1:1" ht="54">
      <c r="A45" s="79" t="s">
        <v>106</v>
      </c>
    </row>
    <row r="46" spans="1:1" ht="31.5">
      <c r="A46" s="80" t="s">
        <v>63</v>
      </c>
    </row>
    <row r="47" spans="1:1">
      <c r="A47" s="81"/>
    </row>
    <row r="48" spans="1:1">
      <c r="A48" s="82" t="s">
        <v>18</v>
      </c>
    </row>
    <row r="49" spans="1:1" ht="24">
      <c r="A49" s="25" t="s">
        <v>64</v>
      </c>
    </row>
    <row r="50" spans="1:1" ht="24">
      <c r="A50" s="25" t="s">
        <v>65</v>
      </c>
    </row>
  </sheetData>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EF41"/>
  <sheetViews>
    <sheetView workbookViewId="0">
      <selection activeCell="B14" sqref="B14"/>
    </sheetView>
  </sheetViews>
  <sheetFormatPr defaultColWidth="9.140625" defaultRowHeight="12"/>
  <cols>
    <col min="1" max="1" width="91.42578125" style="2" customWidth="1"/>
    <col min="2" max="10" width="9.140625" style="60" customWidth="1"/>
    <col min="11" max="117" width="9.140625" style="60" hidden="1" customWidth="1"/>
    <col min="118" max="16384" width="9.140625" style="2"/>
  </cols>
  <sheetData>
    <row r="1" spans="1:136" ht="12" customHeight="1">
      <c r="A1" s="89" t="s">
        <v>0</v>
      </c>
    </row>
    <row r="2" spans="1:136" ht="15.6" customHeight="1">
      <c r="A2" s="90" t="s">
        <v>20</v>
      </c>
    </row>
    <row r="3" spans="1:136" ht="8.4499999999999993" customHeight="1">
      <c r="A3" s="4"/>
    </row>
    <row r="4" spans="1:136" ht="11.45" customHeight="1">
      <c r="A4" s="4" t="s">
        <v>2</v>
      </c>
    </row>
    <row r="5" spans="1:136" s="87" customFormat="1" ht="23.1" customHeight="1">
      <c r="A5" s="91"/>
      <c r="B5" s="9">
        <f>'RO 2025 | COMMISSION '!B5</f>
        <v>46008</v>
      </c>
      <c r="C5" s="9">
        <f>'RO 2025 | COMMISSION '!C5</f>
        <v>46009</v>
      </c>
      <c r="D5" s="9">
        <f>'RO 2025 | COMMISSION '!D5</f>
        <v>46010</v>
      </c>
      <c r="E5" s="9">
        <f>'RO 2025 | COMMISSION '!E5</f>
        <v>46011</v>
      </c>
      <c r="F5" s="9">
        <f>'RO 2025 | COMMISSION '!F5</f>
        <v>46012</v>
      </c>
      <c r="G5" s="9">
        <f>'RO 2025 | COMMISSION '!G5</f>
        <v>46013</v>
      </c>
      <c r="H5" s="9">
        <f>'RO 2025 | COMMISSION '!H5</f>
        <v>46014</v>
      </c>
      <c r="I5" s="9">
        <f>'RO 2025 | COMMISSION '!I5</f>
        <v>46015</v>
      </c>
      <c r="J5" s="9">
        <f>'RO 2025 | COMMISSION '!J5</f>
        <v>46016</v>
      </c>
      <c r="K5" s="57">
        <f>'RO 2025 | COMMISSION '!K5</f>
        <v>46017</v>
      </c>
      <c r="L5" s="57">
        <f>'RO 2025 | COMMISSION '!L5</f>
        <v>46018</v>
      </c>
      <c r="M5" s="57">
        <f>'RO 2025 | COMMISSION '!M5</f>
        <v>46019</v>
      </c>
      <c r="N5" s="57">
        <f>'RO 2025 | COMMISSION '!N5</f>
        <v>46020</v>
      </c>
      <c r="O5" s="57">
        <f>'RO 2025 | COMMISSION '!O5</f>
        <v>46021</v>
      </c>
      <c r="P5" s="57">
        <f>'RO 2025 | COMMISSION '!P5</f>
        <v>46022</v>
      </c>
      <c r="Q5" s="57">
        <f>'RO 2025 | COMMISSION '!Q5</f>
        <v>46023</v>
      </c>
      <c r="R5" s="57">
        <f>'RO 2025 | COMMISSION '!R5</f>
        <v>46024</v>
      </c>
      <c r="S5" s="57">
        <f>'RO 2025 | COMMISSION '!S5</f>
        <v>46025</v>
      </c>
      <c r="T5" s="57">
        <f>'RO 2025 | COMMISSION '!T5</f>
        <v>46026</v>
      </c>
      <c r="U5" s="57">
        <f>'RO 2025 | COMMISSION '!U5</f>
        <v>46027</v>
      </c>
      <c r="V5" s="57">
        <f>'RO 2025 | COMMISSION '!V5</f>
        <v>46028</v>
      </c>
      <c r="W5" s="57">
        <f>'RO 2025 | COMMISSION '!W5</f>
        <v>46029</v>
      </c>
      <c r="X5" s="57">
        <f>'RO 2025 | COMMISSION '!X5</f>
        <v>46030</v>
      </c>
      <c r="Y5" s="57">
        <f>'RO 2025 | COMMISSION '!Y5</f>
        <v>46031</v>
      </c>
      <c r="Z5" s="57">
        <f>'RO 2025 | COMMISSION '!Z5</f>
        <v>46032</v>
      </c>
      <c r="AA5" s="57">
        <f>'RO 2025 | COMMISSION '!AA5</f>
        <v>46033</v>
      </c>
      <c r="AB5" s="57">
        <f>'RO 2025 | COMMISSION '!AB5</f>
        <v>46034</v>
      </c>
      <c r="AC5" s="57">
        <f>'RO 2025 | COMMISSION '!AC5</f>
        <v>46035</v>
      </c>
      <c r="AD5" s="57">
        <f>'RO 2025 | COMMISSION '!AD5</f>
        <v>46036</v>
      </c>
      <c r="AE5" s="57">
        <f>'RO 2025 | COMMISSION '!AE5</f>
        <v>46037</v>
      </c>
      <c r="AF5" s="57">
        <f>'RO 2025 | COMMISSION '!AF5</f>
        <v>46038</v>
      </c>
      <c r="AG5" s="57">
        <f>'RO 2025 | COMMISSION '!AG5</f>
        <v>46039</v>
      </c>
      <c r="AH5" s="57">
        <f>'RO 2025 | COMMISSION '!AH5</f>
        <v>46040</v>
      </c>
      <c r="AI5" s="57">
        <f>'RO 2025 | COMMISSION '!AI5</f>
        <v>46041</v>
      </c>
      <c r="AJ5" s="57">
        <f>'RO 2025 | COMMISSION '!AJ5</f>
        <v>46042</v>
      </c>
      <c r="AK5" s="57">
        <f>'RO 2025 | COMMISSION '!AK5</f>
        <v>46043</v>
      </c>
      <c r="AL5" s="57">
        <f>'RO 2025 | COMMISSION '!AL5</f>
        <v>46044</v>
      </c>
      <c r="AM5" s="57">
        <f>'RO 2025 | COMMISSION '!AM5</f>
        <v>46045</v>
      </c>
      <c r="AN5" s="57">
        <f>'RO 2025 | COMMISSION '!AN5</f>
        <v>46046</v>
      </c>
      <c r="AO5" s="57">
        <f>'RO 2025 | COMMISSION '!AO5</f>
        <v>46047</v>
      </c>
      <c r="AP5" s="57">
        <f>'RO 2025 | COMMISSION '!AP5</f>
        <v>46048</v>
      </c>
      <c r="AQ5" s="57">
        <f>'RO 2025 | COMMISSION '!AQ5</f>
        <v>46049</v>
      </c>
      <c r="AR5" s="57">
        <f>'RO 2025 | COMMISSION '!AR5</f>
        <v>46050</v>
      </c>
      <c r="AS5" s="57">
        <f>'RO 2025 | COMMISSION '!AS5</f>
        <v>46051</v>
      </c>
      <c r="AT5" s="57">
        <f>'RO 2025 | COMMISSION '!AT5</f>
        <v>46052</v>
      </c>
      <c r="AU5" s="57">
        <f>'RO 2025 | COMMISSION '!AU5</f>
        <v>46053</v>
      </c>
      <c r="AV5" s="57">
        <f>'RO 2025 | COMMISSION '!AV5</f>
        <v>46054</v>
      </c>
      <c r="AW5" s="57">
        <f>'RO 2025 | COMMISSION '!AW5</f>
        <v>46055</v>
      </c>
      <c r="AX5" s="57">
        <f>'RO 2025 | COMMISSION '!AX5</f>
        <v>46056</v>
      </c>
      <c r="AY5" s="57">
        <f>'RO 2025 | COMMISSION '!AY5</f>
        <v>46057</v>
      </c>
      <c r="AZ5" s="57">
        <f>'RO 2025 | COMMISSION '!AZ5</f>
        <v>46058</v>
      </c>
      <c r="BA5" s="57">
        <f>'RO 2025 | COMMISSION '!BA5</f>
        <v>46059</v>
      </c>
      <c r="BB5" s="57">
        <f>'RO 2025 | COMMISSION '!BB5</f>
        <v>46060</v>
      </c>
      <c r="BC5" s="57">
        <f>'RO 2025 | COMMISSION '!BC5</f>
        <v>46061</v>
      </c>
      <c r="BD5" s="57">
        <f>'RO 2025 | COMMISSION '!BD5</f>
        <v>46062</v>
      </c>
      <c r="BE5" s="57">
        <f>'RO 2025 | COMMISSION '!BE5</f>
        <v>46063</v>
      </c>
      <c r="BF5" s="57">
        <f>'RO 2025 | COMMISSION '!BF5</f>
        <v>46064</v>
      </c>
      <c r="BG5" s="57">
        <f>'RO 2025 | COMMISSION '!BG5</f>
        <v>46065</v>
      </c>
      <c r="BH5" s="57">
        <f>'RO 2025 | COMMISSION '!BH5</f>
        <v>46066</v>
      </c>
      <c r="BI5" s="57">
        <f>'RO 2025 | COMMISSION '!BI5</f>
        <v>46067</v>
      </c>
      <c r="BJ5" s="57">
        <f>'RO 2025 | COMMISSION '!BJ5</f>
        <v>46068</v>
      </c>
      <c r="BK5" s="57">
        <f>'RO 2025 | COMMISSION '!BK5</f>
        <v>46069</v>
      </c>
      <c r="BL5" s="57">
        <f>'RO 2025 | COMMISSION '!BL5</f>
        <v>46070</v>
      </c>
      <c r="BM5" s="57">
        <f>'RO 2025 | COMMISSION '!BM5</f>
        <v>46071</v>
      </c>
      <c r="BN5" s="57">
        <f>'RO 2025 | COMMISSION '!BN5</f>
        <v>46072</v>
      </c>
      <c r="BO5" s="57">
        <f>'RO 2025 | COMMISSION '!BO5</f>
        <v>46073</v>
      </c>
      <c r="BP5" s="57">
        <f>'RO 2025 | COMMISSION '!BP5</f>
        <v>46074</v>
      </c>
      <c r="BQ5" s="57">
        <f>'RO 2025 | COMMISSION '!BQ5</f>
        <v>46075</v>
      </c>
      <c r="BR5" s="57">
        <f>'RO 2025 | COMMISSION '!BR5</f>
        <v>46076</v>
      </c>
      <c r="BS5" s="57">
        <f>'RO 2025 | COMMISSION '!BS5</f>
        <v>46077</v>
      </c>
      <c r="BT5" s="57">
        <f>'RO 2025 | COMMISSION '!BT5</f>
        <v>46078</v>
      </c>
      <c r="BU5" s="57">
        <f>'RO 2025 | COMMISSION '!BU5</f>
        <v>46079</v>
      </c>
      <c r="BV5" s="57">
        <f>'RO 2025 | COMMISSION '!BV5</f>
        <v>46080</v>
      </c>
      <c r="BW5" s="57">
        <f>'RO 2025 | COMMISSION '!BW5</f>
        <v>46081</v>
      </c>
      <c r="BX5" s="57">
        <f>'RO 2025 | COMMISSION '!BX5</f>
        <v>46082</v>
      </c>
      <c r="BY5" s="57">
        <f>'RO 2025 | COMMISSION '!BY5</f>
        <v>46083</v>
      </c>
      <c r="BZ5" s="57">
        <f>'RO 2025 | COMMISSION '!BZ5</f>
        <v>46084</v>
      </c>
      <c r="CA5" s="57">
        <f>'RO 2025 | COMMISSION '!CA5</f>
        <v>46085</v>
      </c>
      <c r="CB5" s="57">
        <f>'RO 2025 | COMMISSION '!CB5</f>
        <v>46086</v>
      </c>
      <c r="CC5" s="57">
        <f>'RO 2025 | COMMISSION '!CC5</f>
        <v>46087</v>
      </c>
      <c r="CD5" s="57">
        <f>'RO 2025 | COMMISSION '!CD5</f>
        <v>46088</v>
      </c>
      <c r="CE5" s="57">
        <f>'RO 2025 | COMMISSION '!CE5</f>
        <v>46089</v>
      </c>
      <c r="CF5" s="57">
        <f>'RO 2025 | COMMISSION '!CF5</f>
        <v>46090</v>
      </c>
      <c r="CG5" s="57">
        <f>'RO 2025 | COMMISSION '!CG5</f>
        <v>46091</v>
      </c>
      <c r="CH5" s="57">
        <f>'RO 2025 | COMMISSION '!CH5</f>
        <v>46092</v>
      </c>
      <c r="CI5" s="57">
        <f>'RO 2025 | COMMISSION '!CI5</f>
        <v>46093</v>
      </c>
      <c r="CJ5" s="57">
        <f>'RO 2025 | COMMISSION '!CJ5</f>
        <v>46094</v>
      </c>
      <c r="CK5" s="57">
        <f>'RO 2025 | COMMISSION '!CK5</f>
        <v>46095</v>
      </c>
      <c r="CL5" s="57">
        <f>'RO 2025 | COMMISSION '!CL5</f>
        <v>46096</v>
      </c>
      <c r="CM5" s="57">
        <f>'RO 2025 | COMMISSION '!CM5</f>
        <v>46097</v>
      </c>
      <c r="CN5" s="57">
        <f>'RO 2025 | COMMISSION '!CN5</f>
        <v>46098</v>
      </c>
      <c r="CO5" s="57">
        <f>'RO 2025 | COMMISSION '!CO5</f>
        <v>46099</v>
      </c>
      <c r="CP5" s="57">
        <f>'RO 2025 | COMMISSION '!CP5</f>
        <v>46100</v>
      </c>
      <c r="CQ5" s="57">
        <f>'RO 2025 | COMMISSION '!CQ5</f>
        <v>46101</v>
      </c>
      <c r="CR5" s="57">
        <f>'RO 2025 | COMMISSION '!CR5</f>
        <v>46102</v>
      </c>
      <c r="CS5" s="57">
        <f>'RO 2025 | COMMISSION '!CS5</f>
        <v>46103</v>
      </c>
      <c r="CT5" s="57">
        <f>'RO 2025 | COMMISSION '!CT5</f>
        <v>46104</v>
      </c>
      <c r="CU5" s="57">
        <f>'RO 2025 | COMMISSION '!CU5</f>
        <v>46105</v>
      </c>
      <c r="CV5" s="57">
        <f>'RO 2025 | COMMISSION '!CV5</f>
        <v>46106</v>
      </c>
      <c r="CW5" s="57">
        <f>'RO 2025 | COMMISSION '!CW5</f>
        <v>46107</v>
      </c>
      <c r="CX5" s="57">
        <f>'RO 2025 | COMMISSION '!CX5</f>
        <v>46108</v>
      </c>
      <c r="CY5" s="57">
        <f>'RO 2025 | COMMISSION '!CY5</f>
        <v>46109</v>
      </c>
      <c r="CZ5" s="57">
        <f>'RO 2025 | COMMISSION '!CZ5</f>
        <v>46110</v>
      </c>
      <c r="DA5" s="57">
        <f>'RO 2025 | COMMISSION '!DA5</f>
        <v>46111</v>
      </c>
      <c r="DB5" s="57">
        <f>'RO 2025 | COMMISSION '!DB5</f>
        <v>46112</v>
      </c>
      <c r="DC5" s="57">
        <f>'RO 2025 | COMMISSION '!DC5</f>
        <v>46113</v>
      </c>
      <c r="DD5" s="57">
        <f>'RO 2025 | COMMISSION '!DD5</f>
        <v>46114</v>
      </c>
      <c r="DE5" s="57">
        <f>'RO 2025 | COMMISSION '!DE5</f>
        <v>46115</v>
      </c>
      <c r="DF5" s="57">
        <f>'RO 2025 | COMMISSION '!DF5</f>
        <v>46116</v>
      </c>
      <c r="DG5" s="57">
        <f>'RO 2025 | COMMISSION '!DG5</f>
        <v>46117</v>
      </c>
      <c r="DH5" s="57">
        <f>'RO 2025 | COMMISSION '!DH5</f>
        <v>46118</v>
      </c>
      <c r="DI5" s="57">
        <f>'RO 2025 | COMMISSION '!DI5</f>
        <v>46119</v>
      </c>
      <c r="DJ5" s="57">
        <f>'RO 2025 | COMMISSION '!DJ5</f>
        <v>46120</v>
      </c>
      <c r="DK5" s="57">
        <f>'RO 2025 | COMMISSION '!DK5</f>
        <v>46121</v>
      </c>
      <c r="DL5" s="57">
        <f>'RO 2025 | COMMISSION '!DL5</f>
        <v>46122</v>
      </c>
      <c r="DM5" s="57">
        <f>'RO 2025 | COMMISSION '!DM5</f>
        <v>46123</v>
      </c>
      <c r="DN5" s="9">
        <f>'RO 2025 | COMMISSION '!DN5</f>
        <v>46124</v>
      </c>
      <c r="DO5" s="9">
        <f>'RO 2025 | COMMISSION '!DO5</f>
        <v>46125</v>
      </c>
      <c r="DP5" s="9">
        <f>'RO 2025 | COMMISSION '!DP5</f>
        <v>46126</v>
      </c>
      <c r="DQ5" s="9">
        <f>'RO 2025 | COMMISSION '!DQ5</f>
        <v>46127</v>
      </c>
      <c r="DR5" s="9">
        <f>'RO 2025 | COMMISSION '!DR5</f>
        <v>46128</v>
      </c>
      <c r="DS5" s="9">
        <f>'RO 2025 | COMMISSION '!DS5</f>
        <v>46129</v>
      </c>
      <c r="DT5" s="9">
        <f>'RO 2025 | COMMISSION '!DT5</f>
        <v>46130</v>
      </c>
      <c r="DU5" s="9">
        <f>'RO 2025 | COMMISSION '!DU5</f>
        <v>46131</v>
      </c>
      <c r="DV5" s="9">
        <f>'RO 2025 | COMMISSION '!DV5</f>
        <v>46132</v>
      </c>
      <c r="DW5" s="9">
        <f>'RO 2025 | COMMISSION '!DW5</f>
        <v>46133</v>
      </c>
      <c r="DX5" s="9">
        <f>'RO 2025 | COMMISSION '!DX5</f>
        <v>46134</v>
      </c>
      <c r="DY5" s="9">
        <f>'RO 2025 | COMMISSION '!DY5</f>
        <v>46135</v>
      </c>
      <c r="DZ5" s="9">
        <f>'RO 2025 | COMMISSION '!DZ5</f>
        <v>46136</v>
      </c>
      <c r="EA5" s="9">
        <f>'RO 2025 | COMMISSION '!EA5</f>
        <v>46137</v>
      </c>
      <c r="EB5" s="9">
        <f>'RO 2025 | COMMISSION '!EB5</f>
        <v>46138</v>
      </c>
      <c r="EC5" s="9">
        <f>'RO 2025 | COMMISSION '!EC5</f>
        <v>46139</v>
      </c>
      <c r="ED5" s="9">
        <f>'RO 2025 | COMMISSION '!ED5</f>
        <v>46140</v>
      </c>
      <c r="EE5" s="9">
        <f>'RO 2025 | COMMISSION '!EE5</f>
        <v>46141</v>
      </c>
      <c r="EF5" s="9">
        <f>'RO 2025 | COMMISSION '!EF5</f>
        <v>46142</v>
      </c>
    </row>
    <row r="6" spans="1:136" s="87" customFormat="1">
      <c r="A6" s="91"/>
      <c r="B6" s="9">
        <f>'RO 2025 | COMMISSION '!B6</f>
        <v>46008</v>
      </c>
      <c r="C6" s="9">
        <f>'RO 2025 | COMMISSION '!C6</f>
        <v>46009</v>
      </c>
      <c r="D6" s="9">
        <f>'RO 2025 | COMMISSION '!D6</f>
        <v>46010</v>
      </c>
      <c r="E6" s="9">
        <f>'RO 2025 | COMMISSION '!E6</f>
        <v>46011</v>
      </c>
      <c r="F6" s="9">
        <f>'RO 2025 | COMMISSION '!F6</f>
        <v>46012</v>
      </c>
      <c r="G6" s="9">
        <f>'RO 2025 | COMMISSION '!G6</f>
        <v>46013</v>
      </c>
      <c r="H6" s="9">
        <f>'RO 2025 | COMMISSION '!H6</f>
        <v>46014</v>
      </c>
      <c r="I6" s="9">
        <f>'RO 2025 | COMMISSION '!I6</f>
        <v>46015</v>
      </c>
      <c r="J6" s="9">
        <f>'RO 2025 | COMMISSION '!J6</f>
        <v>46016</v>
      </c>
      <c r="K6" s="57">
        <f>'RO 2025 | COMMISSION '!K6</f>
        <v>46017</v>
      </c>
      <c r="L6" s="57">
        <f>'RO 2025 | COMMISSION '!L6</f>
        <v>46018</v>
      </c>
      <c r="M6" s="57">
        <f>'RO 2025 | COMMISSION '!M6</f>
        <v>46019</v>
      </c>
      <c r="N6" s="57">
        <f>'RO 2025 | COMMISSION '!N6</f>
        <v>46020</v>
      </c>
      <c r="O6" s="57">
        <f>'RO 2025 | COMMISSION '!O6</f>
        <v>46021</v>
      </c>
      <c r="P6" s="57">
        <f>'RO 2025 | COMMISSION '!P6</f>
        <v>46022</v>
      </c>
      <c r="Q6" s="57">
        <f>'RO 2025 | COMMISSION '!Q6</f>
        <v>46023</v>
      </c>
      <c r="R6" s="57">
        <f>'RO 2025 | COMMISSION '!R6</f>
        <v>46024</v>
      </c>
      <c r="S6" s="57">
        <f>'RO 2025 | COMMISSION '!S6</f>
        <v>46025</v>
      </c>
      <c r="T6" s="57">
        <f>'RO 2025 | COMMISSION '!T6</f>
        <v>46026</v>
      </c>
      <c r="U6" s="57">
        <f>'RO 2025 | COMMISSION '!U6</f>
        <v>46027</v>
      </c>
      <c r="V6" s="57">
        <f>'RO 2025 | COMMISSION '!V6</f>
        <v>46028</v>
      </c>
      <c r="W6" s="57">
        <f>'RO 2025 | COMMISSION '!W6</f>
        <v>46029</v>
      </c>
      <c r="X6" s="57">
        <f>'RO 2025 | COMMISSION '!X6</f>
        <v>46030</v>
      </c>
      <c r="Y6" s="57">
        <f>'RO 2025 | COMMISSION '!Y6</f>
        <v>46031</v>
      </c>
      <c r="Z6" s="57">
        <f>'RO 2025 | COMMISSION '!Z6</f>
        <v>46032</v>
      </c>
      <c r="AA6" s="57">
        <f>'RO 2025 | COMMISSION '!AA6</f>
        <v>46033</v>
      </c>
      <c r="AB6" s="57">
        <f>'RO 2025 | COMMISSION '!AB6</f>
        <v>46034</v>
      </c>
      <c r="AC6" s="57">
        <f>'RO 2025 | COMMISSION '!AC6</f>
        <v>46035</v>
      </c>
      <c r="AD6" s="57">
        <f>'RO 2025 | COMMISSION '!AD6</f>
        <v>46036</v>
      </c>
      <c r="AE6" s="57">
        <f>'RO 2025 | COMMISSION '!AE6</f>
        <v>46037</v>
      </c>
      <c r="AF6" s="57">
        <f>'RO 2025 | COMMISSION '!AF6</f>
        <v>46038</v>
      </c>
      <c r="AG6" s="57">
        <f>'RO 2025 | COMMISSION '!AG6</f>
        <v>46039</v>
      </c>
      <c r="AH6" s="57">
        <f>'RO 2025 | COMMISSION '!AH6</f>
        <v>46040</v>
      </c>
      <c r="AI6" s="57">
        <f>'RO 2025 | COMMISSION '!AI6</f>
        <v>46041</v>
      </c>
      <c r="AJ6" s="57">
        <f>'RO 2025 | COMMISSION '!AJ6</f>
        <v>46042</v>
      </c>
      <c r="AK6" s="57">
        <f>'RO 2025 | COMMISSION '!AK6</f>
        <v>46043</v>
      </c>
      <c r="AL6" s="57">
        <f>'RO 2025 | COMMISSION '!AL6</f>
        <v>46044</v>
      </c>
      <c r="AM6" s="57">
        <f>'RO 2025 | COMMISSION '!AM6</f>
        <v>46045</v>
      </c>
      <c r="AN6" s="57">
        <f>'RO 2025 | COMMISSION '!AN6</f>
        <v>46046</v>
      </c>
      <c r="AO6" s="57">
        <f>'RO 2025 | COMMISSION '!AO6</f>
        <v>46047</v>
      </c>
      <c r="AP6" s="57">
        <f>'RO 2025 | COMMISSION '!AP6</f>
        <v>46048</v>
      </c>
      <c r="AQ6" s="57">
        <f>'RO 2025 | COMMISSION '!AQ6</f>
        <v>46049</v>
      </c>
      <c r="AR6" s="57">
        <f>'RO 2025 | COMMISSION '!AR6</f>
        <v>46050</v>
      </c>
      <c r="AS6" s="57">
        <f>'RO 2025 | COMMISSION '!AS6</f>
        <v>46051</v>
      </c>
      <c r="AT6" s="57">
        <f>'RO 2025 | COMMISSION '!AT6</f>
        <v>46052</v>
      </c>
      <c r="AU6" s="57">
        <f>'RO 2025 | COMMISSION '!AU6</f>
        <v>46053</v>
      </c>
      <c r="AV6" s="57">
        <f>'RO 2025 | COMMISSION '!AV6</f>
        <v>46054</v>
      </c>
      <c r="AW6" s="57">
        <f>'RO 2025 | COMMISSION '!AW6</f>
        <v>46055</v>
      </c>
      <c r="AX6" s="57">
        <f>'RO 2025 | COMMISSION '!AX6</f>
        <v>46056</v>
      </c>
      <c r="AY6" s="57">
        <f>'RO 2025 | COMMISSION '!AY6</f>
        <v>46057</v>
      </c>
      <c r="AZ6" s="57">
        <f>'RO 2025 | COMMISSION '!AZ6</f>
        <v>46058</v>
      </c>
      <c r="BA6" s="57">
        <f>'RO 2025 | COMMISSION '!BA6</f>
        <v>46059</v>
      </c>
      <c r="BB6" s="57">
        <f>'RO 2025 | COMMISSION '!BB6</f>
        <v>46060</v>
      </c>
      <c r="BC6" s="57">
        <f>'RO 2025 | COMMISSION '!BC6</f>
        <v>46061</v>
      </c>
      <c r="BD6" s="57">
        <f>'RO 2025 | COMMISSION '!BD6</f>
        <v>46062</v>
      </c>
      <c r="BE6" s="57">
        <f>'RO 2025 | COMMISSION '!BE6</f>
        <v>46063</v>
      </c>
      <c r="BF6" s="57">
        <f>'RO 2025 | COMMISSION '!BF6</f>
        <v>46064</v>
      </c>
      <c r="BG6" s="57">
        <f>'RO 2025 | COMMISSION '!BG6</f>
        <v>46065</v>
      </c>
      <c r="BH6" s="57">
        <f>'RO 2025 | COMMISSION '!BH6</f>
        <v>46066</v>
      </c>
      <c r="BI6" s="57">
        <f>'RO 2025 | COMMISSION '!BI6</f>
        <v>46067</v>
      </c>
      <c r="BJ6" s="57">
        <f>'RO 2025 | COMMISSION '!BJ6</f>
        <v>46068</v>
      </c>
      <c r="BK6" s="57">
        <f>'RO 2025 | COMMISSION '!BK6</f>
        <v>46069</v>
      </c>
      <c r="BL6" s="57">
        <f>'RO 2025 | COMMISSION '!BL6</f>
        <v>46070</v>
      </c>
      <c r="BM6" s="57">
        <f>'RO 2025 | COMMISSION '!BM6</f>
        <v>46071</v>
      </c>
      <c r="BN6" s="57">
        <f>'RO 2025 | COMMISSION '!BN6</f>
        <v>46072</v>
      </c>
      <c r="BO6" s="57">
        <f>'RO 2025 | COMMISSION '!BO6</f>
        <v>46073</v>
      </c>
      <c r="BP6" s="57">
        <f>'RO 2025 | COMMISSION '!BP6</f>
        <v>46074</v>
      </c>
      <c r="BQ6" s="57">
        <f>'RO 2025 | COMMISSION '!BQ6</f>
        <v>46075</v>
      </c>
      <c r="BR6" s="57">
        <f>'RO 2025 | COMMISSION '!BR6</f>
        <v>46076</v>
      </c>
      <c r="BS6" s="57">
        <f>'RO 2025 | COMMISSION '!BS6</f>
        <v>46077</v>
      </c>
      <c r="BT6" s="57">
        <f>'RO 2025 | COMMISSION '!BT6</f>
        <v>46078</v>
      </c>
      <c r="BU6" s="57">
        <f>'RO 2025 | COMMISSION '!BU6</f>
        <v>46079</v>
      </c>
      <c r="BV6" s="57">
        <f>'RO 2025 | COMMISSION '!BV6</f>
        <v>46080</v>
      </c>
      <c r="BW6" s="57">
        <f>'RO 2025 | COMMISSION '!BW6</f>
        <v>46081</v>
      </c>
      <c r="BX6" s="57">
        <f>'RO 2025 | COMMISSION '!BX6</f>
        <v>46082</v>
      </c>
      <c r="BY6" s="57">
        <f>'RO 2025 | COMMISSION '!BY6</f>
        <v>46083</v>
      </c>
      <c r="BZ6" s="57">
        <f>'RO 2025 | COMMISSION '!BZ6</f>
        <v>46084</v>
      </c>
      <c r="CA6" s="57">
        <f>'RO 2025 | COMMISSION '!CA6</f>
        <v>46085</v>
      </c>
      <c r="CB6" s="57">
        <f>'RO 2025 | COMMISSION '!CB6</f>
        <v>46086</v>
      </c>
      <c r="CC6" s="57">
        <f>'RO 2025 | COMMISSION '!CC6</f>
        <v>46087</v>
      </c>
      <c r="CD6" s="57">
        <f>'RO 2025 | COMMISSION '!CD6</f>
        <v>46088</v>
      </c>
      <c r="CE6" s="57">
        <f>'RO 2025 | COMMISSION '!CE6</f>
        <v>46089</v>
      </c>
      <c r="CF6" s="57">
        <f>'RO 2025 | COMMISSION '!CF6</f>
        <v>46090</v>
      </c>
      <c r="CG6" s="57">
        <f>'RO 2025 | COMMISSION '!CG6</f>
        <v>46091</v>
      </c>
      <c r="CH6" s="57">
        <f>'RO 2025 | COMMISSION '!CH6</f>
        <v>46092</v>
      </c>
      <c r="CI6" s="57">
        <f>'RO 2025 | COMMISSION '!CI6</f>
        <v>46093</v>
      </c>
      <c r="CJ6" s="57">
        <f>'RO 2025 | COMMISSION '!CJ6</f>
        <v>46094</v>
      </c>
      <c r="CK6" s="57">
        <f>'RO 2025 | COMMISSION '!CK6</f>
        <v>46095</v>
      </c>
      <c r="CL6" s="57">
        <f>'RO 2025 | COMMISSION '!CL6</f>
        <v>46096</v>
      </c>
      <c r="CM6" s="57">
        <f>'RO 2025 | COMMISSION '!CM6</f>
        <v>46097</v>
      </c>
      <c r="CN6" s="57">
        <f>'RO 2025 | COMMISSION '!CN6</f>
        <v>46098</v>
      </c>
      <c r="CO6" s="57">
        <f>'RO 2025 | COMMISSION '!CO6</f>
        <v>46099</v>
      </c>
      <c r="CP6" s="57">
        <f>'RO 2025 | COMMISSION '!CP6</f>
        <v>46100</v>
      </c>
      <c r="CQ6" s="57">
        <f>'RO 2025 | COMMISSION '!CQ6</f>
        <v>46101</v>
      </c>
      <c r="CR6" s="57">
        <f>'RO 2025 | COMMISSION '!CR6</f>
        <v>46102</v>
      </c>
      <c r="CS6" s="57">
        <f>'RO 2025 | COMMISSION '!CS6</f>
        <v>46103</v>
      </c>
      <c r="CT6" s="57">
        <f>'RO 2025 | COMMISSION '!CT6</f>
        <v>46104</v>
      </c>
      <c r="CU6" s="57">
        <f>'RO 2025 | COMMISSION '!CU6</f>
        <v>46105</v>
      </c>
      <c r="CV6" s="57">
        <f>'RO 2025 | COMMISSION '!CV6</f>
        <v>46106</v>
      </c>
      <c r="CW6" s="57">
        <f>'RO 2025 | COMMISSION '!CW6</f>
        <v>46107</v>
      </c>
      <c r="CX6" s="57">
        <f>'RO 2025 | COMMISSION '!CX6</f>
        <v>46108</v>
      </c>
      <c r="CY6" s="57">
        <f>'RO 2025 | COMMISSION '!CY6</f>
        <v>46109</v>
      </c>
      <c r="CZ6" s="57">
        <f>'RO 2025 | COMMISSION '!CZ6</f>
        <v>46110</v>
      </c>
      <c r="DA6" s="57">
        <f>'RO 2025 | COMMISSION '!DA6</f>
        <v>46111</v>
      </c>
      <c r="DB6" s="57">
        <f>'RO 2025 | COMMISSION '!DB6</f>
        <v>46112</v>
      </c>
      <c r="DC6" s="57">
        <f>'RO 2025 | COMMISSION '!DC6</f>
        <v>46113</v>
      </c>
      <c r="DD6" s="57">
        <f>'RO 2025 | COMMISSION '!DD6</f>
        <v>46114</v>
      </c>
      <c r="DE6" s="57">
        <f>'RO 2025 | COMMISSION '!DE6</f>
        <v>46115</v>
      </c>
      <c r="DF6" s="57">
        <f>'RO 2025 | COMMISSION '!DF6</f>
        <v>46116</v>
      </c>
      <c r="DG6" s="57">
        <f>'RO 2025 | COMMISSION '!DG6</f>
        <v>46117</v>
      </c>
      <c r="DH6" s="57">
        <f>'RO 2025 | COMMISSION '!DH6</f>
        <v>46118</v>
      </c>
      <c r="DI6" s="57">
        <f>'RO 2025 | COMMISSION '!DI6</f>
        <v>46119</v>
      </c>
      <c r="DJ6" s="57">
        <f>'RO 2025 | COMMISSION '!DJ6</f>
        <v>46120</v>
      </c>
      <c r="DK6" s="57">
        <f>'RO 2025 | COMMISSION '!DK6</f>
        <v>46121</v>
      </c>
      <c r="DL6" s="57">
        <f>'RO 2025 | COMMISSION '!DL6</f>
        <v>46122</v>
      </c>
      <c r="DM6" s="57">
        <f>'RO 2025 | COMMISSION '!DM6</f>
        <v>46123</v>
      </c>
      <c r="DN6" s="9">
        <f>'RO 2025 | COMMISSION '!DN6</f>
        <v>46124</v>
      </c>
      <c r="DO6" s="9">
        <f>'RO 2025 | COMMISSION '!DO6</f>
        <v>46125</v>
      </c>
      <c r="DP6" s="9">
        <f>'RO 2025 | COMMISSION '!DP6</f>
        <v>46126</v>
      </c>
      <c r="DQ6" s="9">
        <f>'RO 2025 | COMMISSION '!DQ6</f>
        <v>46127</v>
      </c>
      <c r="DR6" s="9">
        <f>'RO 2025 | COMMISSION '!DR6</f>
        <v>46128</v>
      </c>
      <c r="DS6" s="9">
        <f>'RO 2025 | COMMISSION '!DS6</f>
        <v>46129</v>
      </c>
      <c r="DT6" s="9">
        <f>'RO 2025 | COMMISSION '!DT6</f>
        <v>46130</v>
      </c>
      <c r="DU6" s="9">
        <f>'RO 2025 | COMMISSION '!DU6</f>
        <v>46131</v>
      </c>
      <c r="DV6" s="9">
        <f>'RO 2025 | COMMISSION '!DV6</f>
        <v>46132</v>
      </c>
      <c r="DW6" s="9">
        <f>'RO 2025 | COMMISSION '!DW6</f>
        <v>46133</v>
      </c>
      <c r="DX6" s="9">
        <f>'RO 2025 | COMMISSION '!DX6</f>
        <v>46134</v>
      </c>
      <c r="DY6" s="9">
        <f>'RO 2025 | COMMISSION '!DY6</f>
        <v>46135</v>
      </c>
      <c r="DZ6" s="9">
        <f>'RO 2025 | COMMISSION '!DZ6</f>
        <v>46136</v>
      </c>
      <c r="EA6" s="9">
        <f>'RO 2025 | COMMISSION '!EA6</f>
        <v>46137</v>
      </c>
      <c r="EB6" s="9">
        <f>'RO 2025 | COMMISSION '!EB6</f>
        <v>46138</v>
      </c>
      <c r="EC6" s="9">
        <f>'RO 2025 | COMMISSION '!EC6</f>
        <v>46139</v>
      </c>
      <c r="ED6" s="9">
        <f>'RO 2025 | COMMISSION '!ED6</f>
        <v>46140</v>
      </c>
      <c r="EE6" s="9">
        <f>'RO 2025 | COMMISSION '!EE6</f>
        <v>46141</v>
      </c>
      <c r="EF6" s="9">
        <f>'RO 2025 | COMMISSION '!EF6</f>
        <v>46142</v>
      </c>
    </row>
    <row r="7" spans="1:136">
      <c r="A7" s="10" t="s">
        <v>4</v>
      </c>
      <c r="B7" s="11"/>
      <c r="C7" s="11"/>
      <c r="D7" s="11"/>
      <c r="E7" s="11"/>
      <c r="F7" s="11"/>
      <c r="G7" s="11"/>
      <c r="H7" s="11"/>
      <c r="I7" s="11"/>
      <c r="J7" s="11"/>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11"/>
      <c r="DO7" s="11"/>
      <c r="DP7" s="11"/>
      <c r="DQ7" s="11"/>
      <c r="DR7" s="11"/>
      <c r="DS7" s="11"/>
      <c r="DT7" s="11"/>
      <c r="DU7" s="11"/>
      <c r="DV7" s="11"/>
      <c r="DW7" s="11"/>
      <c r="DX7" s="11"/>
      <c r="DY7" s="11"/>
      <c r="DZ7" s="11"/>
      <c r="EA7" s="11"/>
      <c r="EB7" s="11"/>
      <c r="EC7" s="11"/>
      <c r="ED7" s="11"/>
      <c r="EE7" s="11"/>
      <c r="EF7" s="11"/>
    </row>
    <row r="8" spans="1:136">
      <c r="A8" s="92" t="s">
        <v>21</v>
      </c>
      <c r="B8" s="93">
        <f>'RO 2025 | COMMISSION '!B8</f>
        <v>5500</v>
      </c>
      <c r="C8" s="93">
        <f>'RO 2025 | COMMISSION '!C8</f>
        <v>5500</v>
      </c>
      <c r="D8" s="93">
        <f>'RO 2025 | COMMISSION '!D8</f>
        <v>5800</v>
      </c>
      <c r="E8" s="93">
        <f>'RO 2025 | COMMISSION '!E8</f>
        <v>5800</v>
      </c>
      <c r="F8" s="93">
        <f>'RO 2025 | COMMISSION '!F8</f>
        <v>7900</v>
      </c>
      <c r="G8" s="93">
        <f>'RO 2025 | COMMISSION '!G8</f>
        <v>7900</v>
      </c>
      <c r="H8" s="93">
        <f>'RO 2025 | COMMISSION '!H8</f>
        <v>7900</v>
      </c>
      <c r="I8" s="93">
        <f>'RO 2025 | COMMISSION '!I8</f>
        <v>9200</v>
      </c>
      <c r="J8" s="93">
        <f>'RO 2025 | COMMISSION '!J8</f>
        <v>9200</v>
      </c>
      <c r="K8" s="99">
        <f>'RO 2025 | COMMISSION '!K8</f>
        <v>10600</v>
      </c>
      <c r="L8" s="99">
        <f>'RO 2025 | COMMISSION '!L8</f>
        <v>13200</v>
      </c>
      <c r="M8" s="99">
        <f>'RO 2025 | COMMISSION '!M8</f>
        <v>11000</v>
      </c>
      <c r="N8" s="99">
        <f>'RO 2025 | COMMISSION '!N8</f>
        <v>18900</v>
      </c>
      <c r="O8" s="99">
        <f>'RO 2025 | COMMISSION '!O8</f>
        <v>23700</v>
      </c>
      <c r="P8" s="99">
        <f>'RO 2025 | COMMISSION '!P8</f>
        <v>31500</v>
      </c>
      <c r="Q8" s="99">
        <f>'RO 2025 | COMMISSION '!Q8</f>
        <v>31500</v>
      </c>
      <c r="R8" s="99">
        <f>'RO 2025 | COMMISSION '!R8</f>
        <v>30200</v>
      </c>
      <c r="S8" s="99">
        <f>'RO 2025 | COMMISSION '!S8</f>
        <v>30200</v>
      </c>
      <c r="T8" s="99">
        <f>'RO 2025 | COMMISSION '!T8</f>
        <v>34000</v>
      </c>
      <c r="U8" s="99">
        <f>'RO 2025 | COMMISSION '!U8</f>
        <v>34000</v>
      </c>
      <c r="V8" s="99">
        <f>'RO 2025 | COMMISSION '!V8</f>
        <v>32500</v>
      </c>
      <c r="W8" s="99">
        <f>'RO 2025 | COMMISSION '!W8</f>
        <v>32500</v>
      </c>
      <c r="X8" s="99">
        <f>'RO 2025 | COMMISSION '!X8</f>
        <v>28900</v>
      </c>
      <c r="Y8" s="99">
        <f>'RO 2025 | COMMISSION '!Y8</f>
        <v>21600</v>
      </c>
      <c r="Z8" s="99">
        <f>'RO 2025 | COMMISSION '!Z8</f>
        <v>15600</v>
      </c>
      <c r="AA8" s="99">
        <f>'RO 2025 | COMMISSION '!AA8</f>
        <v>14900</v>
      </c>
      <c r="AB8" s="99">
        <f>'RO 2025 | COMMISSION '!AB8</f>
        <v>14900</v>
      </c>
      <c r="AC8" s="99">
        <f>'RO 2025 | COMMISSION '!AC8</f>
        <v>14900</v>
      </c>
      <c r="AD8" s="99">
        <f>'RO 2025 | COMMISSION '!AD8</f>
        <v>14200</v>
      </c>
      <c r="AE8" s="99">
        <f>'RO 2025 | COMMISSION '!AE8</f>
        <v>14200</v>
      </c>
      <c r="AF8" s="99">
        <f>'RO 2025 | COMMISSION '!AF8</f>
        <v>11600</v>
      </c>
      <c r="AG8" s="99">
        <f>'RO 2025 | COMMISSION '!AG8</f>
        <v>11600</v>
      </c>
      <c r="AH8" s="99">
        <f>'RO 2025 | COMMISSION '!AH8</f>
        <v>11600</v>
      </c>
      <c r="AI8" s="99">
        <f>'RO 2025 | COMMISSION '!AI8</f>
        <v>11600</v>
      </c>
      <c r="AJ8" s="99">
        <f>'RO 2025 | COMMISSION '!AJ8</f>
        <v>14400</v>
      </c>
      <c r="AK8" s="99">
        <f>'RO 2025 | COMMISSION '!AK8</f>
        <v>14400</v>
      </c>
      <c r="AL8" s="99">
        <f>'RO 2025 | COMMISSION '!AL8</f>
        <v>17100</v>
      </c>
      <c r="AM8" s="99">
        <f>'RO 2025 | COMMISSION '!AM8</f>
        <v>17100</v>
      </c>
      <c r="AN8" s="99">
        <f>'RO 2025 | COMMISSION '!AN8</f>
        <v>20100</v>
      </c>
      <c r="AO8" s="99">
        <f>'RO 2025 | COMMISSION '!AO8</f>
        <v>20100</v>
      </c>
      <c r="AP8" s="99">
        <f>'RO 2025 | COMMISSION '!AP8</f>
        <v>17100</v>
      </c>
      <c r="AQ8" s="99">
        <f>'RO 2025 | COMMISSION '!AQ8</f>
        <v>17100</v>
      </c>
      <c r="AR8" s="99">
        <f>'RO 2025 | COMMISSION '!AR8</f>
        <v>18600</v>
      </c>
      <c r="AS8" s="99">
        <f>'RO 2025 | COMMISSION '!AS8</f>
        <v>18600</v>
      </c>
      <c r="AT8" s="99">
        <f>'RO 2025 | COMMISSION '!AT8</f>
        <v>18600</v>
      </c>
      <c r="AU8" s="99">
        <f>'RO 2025 | COMMISSION '!AU8</f>
        <v>18600</v>
      </c>
      <c r="AV8" s="99">
        <f>'RO 2025 | COMMISSION '!AV8</f>
        <v>18600</v>
      </c>
      <c r="AW8" s="99">
        <f>'RO 2025 | COMMISSION '!AW8</f>
        <v>18600</v>
      </c>
      <c r="AX8" s="99">
        <f>'RO 2025 | COMMISSION '!AX8</f>
        <v>20100</v>
      </c>
      <c r="AY8" s="99">
        <f>'RO 2025 | COMMISSION '!AY8</f>
        <v>20100</v>
      </c>
      <c r="AZ8" s="99">
        <f>'RO 2025 | COMMISSION '!AZ8</f>
        <v>20100</v>
      </c>
      <c r="BA8" s="99">
        <f>'RO 2025 | COMMISSION '!BA8</f>
        <v>17100</v>
      </c>
      <c r="BB8" s="99">
        <f>'RO 2025 | COMMISSION '!BB8</f>
        <v>17100</v>
      </c>
      <c r="BC8" s="99">
        <f>'RO 2025 | COMMISSION '!BC8</f>
        <v>17100</v>
      </c>
      <c r="BD8" s="99">
        <f>'RO 2025 | COMMISSION '!BD8</f>
        <v>17100</v>
      </c>
      <c r="BE8" s="99">
        <f>'RO 2025 | COMMISSION '!BE8</f>
        <v>17100</v>
      </c>
      <c r="BF8" s="99">
        <f>'RO 2025 | COMMISSION '!BF8</f>
        <v>18600</v>
      </c>
      <c r="BG8" s="99">
        <f>'RO 2025 | COMMISSION '!BG8</f>
        <v>18600</v>
      </c>
      <c r="BH8" s="99">
        <f>'RO 2025 | COMMISSION '!BH8</f>
        <v>18600</v>
      </c>
      <c r="BI8" s="99">
        <f>'RO 2025 | COMMISSION '!BI8</f>
        <v>21600</v>
      </c>
      <c r="BJ8" s="99">
        <f>'RO 2025 | COMMISSION '!BJ8</f>
        <v>21600</v>
      </c>
      <c r="BK8" s="99">
        <f>'RO 2025 | COMMISSION '!BK8</f>
        <v>21600</v>
      </c>
      <c r="BL8" s="99">
        <f>'RO 2025 | COMMISSION '!BL8</f>
        <v>21600</v>
      </c>
      <c r="BM8" s="99">
        <f>'RO 2025 | COMMISSION '!BM8</f>
        <v>21600</v>
      </c>
      <c r="BN8" s="99">
        <f>'RO 2025 | COMMISSION '!BN8</f>
        <v>21600</v>
      </c>
      <c r="BO8" s="99">
        <f>'RO 2025 | COMMISSION '!BO8</f>
        <v>24000</v>
      </c>
      <c r="BP8" s="99">
        <f>'RO 2025 | COMMISSION '!BP8</f>
        <v>24000</v>
      </c>
      <c r="BQ8" s="99">
        <f>'RO 2025 | COMMISSION '!BQ8</f>
        <v>27900</v>
      </c>
      <c r="BR8" s="99">
        <f>'RO 2025 | COMMISSION '!BR8</f>
        <v>30400</v>
      </c>
      <c r="BS8" s="99">
        <f>'RO 2025 | COMMISSION '!BS8</f>
        <v>30400</v>
      </c>
      <c r="BT8" s="99">
        <f>'RO 2025 | COMMISSION '!BT8</f>
        <v>30400</v>
      </c>
      <c r="BU8" s="99">
        <f>'RO 2025 | COMMISSION '!BU8</f>
        <v>30400</v>
      </c>
      <c r="BV8" s="99">
        <f>'RO 2025 | COMMISSION '!BV8</f>
        <v>30400</v>
      </c>
      <c r="BW8" s="99">
        <f>'RO 2025 | COMMISSION '!BW8</f>
        <v>21600</v>
      </c>
      <c r="BX8" s="99">
        <f>'RO 2025 | COMMISSION '!BX8</f>
        <v>17100</v>
      </c>
      <c r="BY8" s="99">
        <f>'RO 2025 | COMMISSION '!BY8</f>
        <v>17100</v>
      </c>
      <c r="BZ8" s="99">
        <f>'RO 2025 | COMMISSION '!BZ8</f>
        <v>15600</v>
      </c>
      <c r="CA8" s="99">
        <f>'RO 2025 | COMMISSION '!CA8</f>
        <v>15600</v>
      </c>
      <c r="CB8" s="99">
        <f>'RO 2025 | COMMISSION '!CB8</f>
        <v>15600</v>
      </c>
      <c r="CC8" s="99">
        <f>'RO 2025 | COMMISSION '!CC8</f>
        <v>17100</v>
      </c>
      <c r="CD8" s="99">
        <f>'RO 2025 | COMMISSION '!CD8</f>
        <v>17100</v>
      </c>
      <c r="CE8" s="99">
        <f>'RO 2025 | COMMISSION '!CE8</f>
        <v>17100</v>
      </c>
      <c r="CF8" s="99">
        <f>'RO 2025 | COMMISSION '!CF8</f>
        <v>13500</v>
      </c>
      <c r="CG8" s="99">
        <f>'RO 2025 | COMMISSION '!CG8</f>
        <v>10300</v>
      </c>
      <c r="CH8" s="99">
        <f>'RO 2025 | COMMISSION '!CH8</f>
        <v>10300</v>
      </c>
      <c r="CI8" s="99">
        <f>'RO 2025 | COMMISSION '!CI8</f>
        <v>10300</v>
      </c>
      <c r="CJ8" s="99">
        <f>'RO 2025 | COMMISSION '!CJ8</f>
        <v>10300</v>
      </c>
      <c r="CK8" s="99">
        <f>'RO 2025 | COMMISSION '!CK8</f>
        <v>10300</v>
      </c>
      <c r="CL8" s="99">
        <f>'RO 2025 | COMMISSION '!CL8</f>
        <v>10300</v>
      </c>
      <c r="CM8" s="99">
        <f>'RO 2025 | COMMISSION '!CM8</f>
        <v>10300</v>
      </c>
      <c r="CN8" s="99">
        <f>'RO 2025 | COMMISSION '!CN8</f>
        <v>10300</v>
      </c>
      <c r="CO8" s="99">
        <f>'RO 2025 | COMMISSION '!CO8</f>
        <v>10300</v>
      </c>
      <c r="CP8" s="99">
        <f>'RO 2025 | COMMISSION '!CP8</f>
        <v>9600</v>
      </c>
      <c r="CQ8" s="99">
        <f>'RO 2025 | COMMISSION '!CQ8</f>
        <v>9600</v>
      </c>
      <c r="CR8" s="99">
        <f>'RO 2025 | COMMISSION '!CR8</f>
        <v>9600</v>
      </c>
      <c r="CS8" s="99">
        <f>'RO 2025 | COMMISSION '!CS8</f>
        <v>8900</v>
      </c>
      <c r="CT8" s="99">
        <f>'RO 2025 | COMMISSION '!CT8</f>
        <v>8900</v>
      </c>
      <c r="CU8" s="99">
        <f>'RO 2025 | COMMISSION '!CU8</f>
        <v>8900</v>
      </c>
      <c r="CV8" s="99">
        <f>'RO 2025 | COMMISSION '!CV8</f>
        <v>8900</v>
      </c>
      <c r="CW8" s="99">
        <f>'RO 2025 | COMMISSION '!CW8</f>
        <v>8900</v>
      </c>
      <c r="CX8" s="99">
        <f>'RO 2025 | COMMISSION '!CX8</f>
        <v>8900</v>
      </c>
      <c r="CY8" s="99">
        <f>'RO 2025 | COMMISSION '!CY8</f>
        <v>8900</v>
      </c>
      <c r="CZ8" s="99">
        <f>'RO 2025 | COMMISSION '!CZ8</f>
        <v>8200</v>
      </c>
      <c r="DA8" s="99">
        <f>'RO 2025 | COMMISSION '!DA8</f>
        <v>8200</v>
      </c>
      <c r="DB8" s="99">
        <f>'RO 2025 | COMMISSION '!DB8</f>
        <v>8200</v>
      </c>
      <c r="DC8" s="99">
        <f>'RO 2025 | COMMISSION '!DC8</f>
        <v>7700</v>
      </c>
      <c r="DD8" s="99">
        <f>'RO 2025 | COMMISSION '!DD8</f>
        <v>7700</v>
      </c>
      <c r="DE8" s="99">
        <f>'RO 2025 | COMMISSION '!DE8</f>
        <v>7700</v>
      </c>
      <c r="DF8" s="99">
        <f>'RO 2025 | COMMISSION '!DF8</f>
        <v>7700</v>
      </c>
      <c r="DG8" s="99">
        <f>'RO 2025 | COMMISSION '!DG8</f>
        <v>7700</v>
      </c>
      <c r="DH8" s="99">
        <f>'RO 2025 | COMMISSION '!DH8</f>
        <v>7200</v>
      </c>
      <c r="DI8" s="99">
        <f>'RO 2025 | COMMISSION '!DI8</f>
        <v>7200</v>
      </c>
      <c r="DJ8" s="99">
        <f>'RO 2025 | COMMISSION '!DJ8</f>
        <v>7200</v>
      </c>
      <c r="DK8" s="99">
        <f>'RO 2025 | COMMISSION '!DK8</f>
        <v>7200</v>
      </c>
      <c r="DL8" s="99">
        <f>'RO 2025 | COMMISSION '!DL8</f>
        <v>7200</v>
      </c>
      <c r="DM8" s="99">
        <f>'RO 2025 | COMMISSION '!DM8</f>
        <v>7200</v>
      </c>
      <c r="DN8" s="93">
        <f>'RO 2025 | COMMISSION '!DN8</f>
        <v>5200</v>
      </c>
      <c r="DO8" s="93">
        <f>'RO 2025 | COMMISSION '!DO8</f>
        <v>5200</v>
      </c>
      <c r="DP8" s="93">
        <f>'RO 2025 | COMMISSION '!DP8</f>
        <v>5200</v>
      </c>
      <c r="DQ8" s="93">
        <f>'RO 2025 | COMMISSION '!DQ8</f>
        <v>5200</v>
      </c>
      <c r="DR8" s="93">
        <f>'RO 2025 | COMMISSION '!DR8</f>
        <v>5200</v>
      </c>
      <c r="DS8" s="93">
        <f>'RO 2025 | COMMISSION '!DS8</f>
        <v>5700</v>
      </c>
      <c r="DT8" s="93">
        <f>'RO 2025 | COMMISSION '!DT8</f>
        <v>5700</v>
      </c>
      <c r="DU8" s="93">
        <f>'RO 2025 | COMMISSION '!DU8</f>
        <v>5200</v>
      </c>
      <c r="DV8" s="93">
        <f>'RO 2025 | COMMISSION '!DV8</f>
        <v>5200</v>
      </c>
      <c r="DW8" s="93">
        <f>'RO 2025 | COMMISSION '!DW8</f>
        <v>5200</v>
      </c>
      <c r="DX8" s="93">
        <f>'RO 2025 | COMMISSION '!DX8</f>
        <v>5200</v>
      </c>
      <c r="DY8" s="93">
        <f>'RO 2025 | COMMISSION '!DY8</f>
        <v>5200</v>
      </c>
      <c r="DZ8" s="93">
        <f>'RO 2025 | COMMISSION '!DZ8</f>
        <v>5700</v>
      </c>
      <c r="EA8" s="93">
        <f>'RO 2025 | COMMISSION '!EA8</f>
        <v>5700</v>
      </c>
      <c r="EB8" s="93">
        <f>'RO 2025 | COMMISSION '!EB8</f>
        <v>5200</v>
      </c>
      <c r="EC8" s="93">
        <f>'RO 2025 | COMMISSION '!EC8</f>
        <v>5200</v>
      </c>
      <c r="ED8" s="93">
        <f>'RO 2025 | COMMISSION '!ED8</f>
        <v>5200</v>
      </c>
      <c r="EE8" s="93">
        <f>'RO 2025 | COMMISSION '!EE8</f>
        <v>5200</v>
      </c>
      <c r="EF8" s="93">
        <f>'RO 2025 | COMMISSION '!EF8</f>
        <v>6200</v>
      </c>
    </row>
    <row r="9" spans="1:136">
      <c r="A9" s="10" t="s">
        <v>5</v>
      </c>
      <c r="B9" s="93"/>
      <c r="C9" s="93"/>
      <c r="D9" s="93"/>
      <c r="E9" s="93"/>
      <c r="F9" s="93"/>
      <c r="G9" s="93"/>
      <c r="H9" s="93"/>
      <c r="I9" s="93"/>
      <c r="J9" s="93"/>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3"/>
      <c r="DO9" s="93"/>
      <c r="DP9" s="93"/>
      <c r="DQ9" s="93"/>
      <c r="DR9" s="93"/>
      <c r="DS9" s="93"/>
      <c r="DT9" s="93"/>
      <c r="DU9" s="93"/>
      <c r="DV9" s="93"/>
      <c r="DW9" s="93"/>
      <c r="DX9" s="93"/>
      <c r="DY9" s="93"/>
      <c r="DZ9" s="93"/>
      <c r="EA9" s="93"/>
      <c r="EB9" s="93"/>
      <c r="EC9" s="93"/>
      <c r="ED9" s="93"/>
      <c r="EE9" s="93"/>
      <c r="EF9" s="93"/>
    </row>
    <row r="10" spans="1:136">
      <c r="A10" s="92" t="s">
        <v>21</v>
      </c>
      <c r="B10" s="93">
        <f>'RO 2025 | COMMISSION '!B10</f>
        <v>6500</v>
      </c>
      <c r="C10" s="93">
        <f>'RO 2025 | COMMISSION '!C10</f>
        <v>6500</v>
      </c>
      <c r="D10" s="93">
        <f>'RO 2025 | COMMISSION '!D10</f>
        <v>6800</v>
      </c>
      <c r="E10" s="93">
        <f>'RO 2025 | COMMISSION '!E10</f>
        <v>6800</v>
      </c>
      <c r="F10" s="93">
        <f>'RO 2025 | COMMISSION '!F10</f>
        <v>8900</v>
      </c>
      <c r="G10" s="93">
        <f>'RO 2025 | COMMISSION '!G10</f>
        <v>8900</v>
      </c>
      <c r="H10" s="93">
        <f>'RO 2025 | COMMISSION '!H10</f>
        <v>8900</v>
      </c>
      <c r="I10" s="93">
        <f>'RO 2025 | COMMISSION '!I10</f>
        <v>10200</v>
      </c>
      <c r="J10" s="93">
        <f>'RO 2025 | COMMISSION '!J10</f>
        <v>10200</v>
      </c>
      <c r="K10" s="99">
        <f>'RO 2025 | COMMISSION '!K10</f>
        <v>11600</v>
      </c>
      <c r="L10" s="99">
        <f>'RO 2025 | COMMISSION '!L10</f>
        <v>14200</v>
      </c>
      <c r="M10" s="99">
        <f>'RO 2025 | COMMISSION '!M10</f>
        <v>12000</v>
      </c>
      <c r="N10" s="99">
        <f>'RO 2025 | COMMISSION '!N10</f>
        <v>21400</v>
      </c>
      <c r="O10" s="99">
        <f>'RO 2025 | COMMISSION '!O10</f>
        <v>26200</v>
      </c>
      <c r="P10" s="99">
        <f>'RO 2025 | COMMISSION '!P10</f>
        <v>34000</v>
      </c>
      <c r="Q10" s="99">
        <f>'RO 2025 | COMMISSION '!Q10</f>
        <v>34000</v>
      </c>
      <c r="R10" s="99">
        <f>'RO 2025 | COMMISSION '!R10</f>
        <v>32700</v>
      </c>
      <c r="S10" s="99">
        <f>'RO 2025 | COMMISSION '!S10</f>
        <v>32700</v>
      </c>
      <c r="T10" s="99">
        <f>'RO 2025 | COMMISSION '!T10</f>
        <v>36500</v>
      </c>
      <c r="U10" s="99">
        <f>'RO 2025 | COMMISSION '!U10</f>
        <v>36500</v>
      </c>
      <c r="V10" s="99">
        <f>'RO 2025 | COMMISSION '!V10</f>
        <v>35000</v>
      </c>
      <c r="W10" s="99">
        <f>'RO 2025 | COMMISSION '!W10</f>
        <v>35000</v>
      </c>
      <c r="X10" s="99">
        <f>'RO 2025 | COMMISSION '!X10</f>
        <v>31400</v>
      </c>
      <c r="Y10" s="99">
        <f>'RO 2025 | COMMISSION '!Y10</f>
        <v>24100</v>
      </c>
      <c r="Z10" s="99">
        <f>'RO 2025 | COMMISSION '!Z10</f>
        <v>18100</v>
      </c>
      <c r="AA10" s="99">
        <f>'RO 2025 | COMMISSION '!AA10</f>
        <v>17400</v>
      </c>
      <c r="AB10" s="99">
        <f>'RO 2025 | COMMISSION '!AB10</f>
        <v>17400</v>
      </c>
      <c r="AC10" s="99">
        <f>'RO 2025 | COMMISSION '!AC10</f>
        <v>17400</v>
      </c>
      <c r="AD10" s="99">
        <f>'RO 2025 | COMMISSION '!AD10</f>
        <v>16700</v>
      </c>
      <c r="AE10" s="99">
        <f>'RO 2025 | COMMISSION '!AE10</f>
        <v>16700</v>
      </c>
      <c r="AF10" s="99">
        <f>'RO 2025 | COMMISSION '!AF10</f>
        <v>14100</v>
      </c>
      <c r="AG10" s="99">
        <f>'RO 2025 | COMMISSION '!AG10</f>
        <v>14100</v>
      </c>
      <c r="AH10" s="99">
        <f>'RO 2025 | COMMISSION '!AH10</f>
        <v>14100</v>
      </c>
      <c r="AI10" s="99">
        <f>'RO 2025 | COMMISSION '!AI10</f>
        <v>14100</v>
      </c>
      <c r="AJ10" s="99">
        <f>'RO 2025 | COMMISSION '!AJ10</f>
        <v>16900</v>
      </c>
      <c r="AK10" s="99">
        <f>'RO 2025 | COMMISSION '!AK10</f>
        <v>16900</v>
      </c>
      <c r="AL10" s="99">
        <f>'RO 2025 | COMMISSION '!AL10</f>
        <v>19600</v>
      </c>
      <c r="AM10" s="99">
        <f>'RO 2025 | COMMISSION '!AM10</f>
        <v>19600</v>
      </c>
      <c r="AN10" s="99">
        <f>'RO 2025 | COMMISSION '!AN10</f>
        <v>22600</v>
      </c>
      <c r="AO10" s="99">
        <f>'RO 2025 | COMMISSION '!AO10</f>
        <v>22600</v>
      </c>
      <c r="AP10" s="99">
        <f>'RO 2025 | COMMISSION '!AP10</f>
        <v>19600</v>
      </c>
      <c r="AQ10" s="99">
        <f>'RO 2025 | COMMISSION '!AQ10</f>
        <v>19600</v>
      </c>
      <c r="AR10" s="99">
        <f>'RO 2025 | COMMISSION '!AR10</f>
        <v>21100</v>
      </c>
      <c r="AS10" s="99">
        <f>'RO 2025 | COMMISSION '!AS10</f>
        <v>21100</v>
      </c>
      <c r="AT10" s="99">
        <f>'RO 2025 | COMMISSION '!AT10</f>
        <v>21100</v>
      </c>
      <c r="AU10" s="99">
        <f>'RO 2025 | COMMISSION '!AU10</f>
        <v>21100</v>
      </c>
      <c r="AV10" s="99">
        <f>'RO 2025 | COMMISSION '!AV10</f>
        <v>21100</v>
      </c>
      <c r="AW10" s="99">
        <f>'RO 2025 | COMMISSION '!AW10</f>
        <v>21100</v>
      </c>
      <c r="AX10" s="99">
        <f>'RO 2025 | COMMISSION '!AX10</f>
        <v>22600</v>
      </c>
      <c r="AY10" s="99">
        <f>'RO 2025 | COMMISSION '!AY10</f>
        <v>22600</v>
      </c>
      <c r="AZ10" s="99">
        <f>'RO 2025 | COMMISSION '!AZ10</f>
        <v>22600</v>
      </c>
      <c r="BA10" s="99">
        <f>'RO 2025 | COMMISSION '!BA10</f>
        <v>19600</v>
      </c>
      <c r="BB10" s="99">
        <f>'RO 2025 | COMMISSION '!BB10</f>
        <v>19600</v>
      </c>
      <c r="BC10" s="99">
        <f>'RO 2025 | COMMISSION '!BC10</f>
        <v>19600</v>
      </c>
      <c r="BD10" s="99">
        <f>'RO 2025 | COMMISSION '!BD10</f>
        <v>19600</v>
      </c>
      <c r="BE10" s="99">
        <f>'RO 2025 | COMMISSION '!BE10</f>
        <v>19600</v>
      </c>
      <c r="BF10" s="99">
        <f>'RO 2025 | COMMISSION '!BF10</f>
        <v>21100</v>
      </c>
      <c r="BG10" s="99">
        <f>'RO 2025 | COMMISSION '!BG10</f>
        <v>21100</v>
      </c>
      <c r="BH10" s="99">
        <f>'RO 2025 | COMMISSION '!BH10</f>
        <v>21100</v>
      </c>
      <c r="BI10" s="99">
        <f>'RO 2025 | COMMISSION '!BI10</f>
        <v>24100</v>
      </c>
      <c r="BJ10" s="99">
        <f>'RO 2025 | COMMISSION '!BJ10</f>
        <v>24100</v>
      </c>
      <c r="BK10" s="99">
        <f>'RO 2025 | COMMISSION '!BK10</f>
        <v>24100</v>
      </c>
      <c r="BL10" s="99">
        <f>'RO 2025 | COMMISSION '!BL10</f>
        <v>24100</v>
      </c>
      <c r="BM10" s="99">
        <f>'RO 2025 | COMMISSION '!BM10</f>
        <v>24100</v>
      </c>
      <c r="BN10" s="99">
        <f>'RO 2025 | COMMISSION '!BN10</f>
        <v>24100</v>
      </c>
      <c r="BO10" s="99">
        <f>'RO 2025 | COMMISSION '!BO10</f>
        <v>26500</v>
      </c>
      <c r="BP10" s="99">
        <f>'RO 2025 | COMMISSION '!BP10</f>
        <v>26500</v>
      </c>
      <c r="BQ10" s="99">
        <f>'RO 2025 | COMMISSION '!BQ10</f>
        <v>30400</v>
      </c>
      <c r="BR10" s="99">
        <f>'RO 2025 | COMMISSION '!BR10</f>
        <v>32900</v>
      </c>
      <c r="BS10" s="99">
        <f>'RO 2025 | COMMISSION '!BS10</f>
        <v>32900</v>
      </c>
      <c r="BT10" s="99">
        <f>'RO 2025 | COMMISSION '!BT10</f>
        <v>32900</v>
      </c>
      <c r="BU10" s="99">
        <f>'RO 2025 | COMMISSION '!BU10</f>
        <v>32900</v>
      </c>
      <c r="BV10" s="99">
        <f>'RO 2025 | COMMISSION '!BV10</f>
        <v>32900</v>
      </c>
      <c r="BW10" s="99">
        <f>'RO 2025 | COMMISSION '!BW10</f>
        <v>24100</v>
      </c>
      <c r="BX10" s="99">
        <f>'RO 2025 | COMMISSION '!BX10</f>
        <v>19600</v>
      </c>
      <c r="BY10" s="99">
        <f>'RO 2025 | COMMISSION '!BY10</f>
        <v>19600</v>
      </c>
      <c r="BZ10" s="99">
        <f>'RO 2025 | COMMISSION '!BZ10</f>
        <v>18100</v>
      </c>
      <c r="CA10" s="99">
        <f>'RO 2025 | COMMISSION '!CA10</f>
        <v>18100</v>
      </c>
      <c r="CB10" s="99">
        <f>'RO 2025 | COMMISSION '!CB10</f>
        <v>18100</v>
      </c>
      <c r="CC10" s="99">
        <f>'RO 2025 | COMMISSION '!CC10</f>
        <v>19600</v>
      </c>
      <c r="CD10" s="99">
        <f>'RO 2025 | COMMISSION '!CD10</f>
        <v>19600</v>
      </c>
      <c r="CE10" s="99">
        <f>'RO 2025 | COMMISSION '!CE10</f>
        <v>19600</v>
      </c>
      <c r="CF10" s="99">
        <f>'RO 2025 | COMMISSION '!CF10</f>
        <v>16000</v>
      </c>
      <c r="CG10" s="99">
        <f>'RO 2025 | COMMISSION '!CG10</f>
        <v>11800</v>
      </c>
      <c r="CH10" s="99">
        <f>'RO 2025 | COMMISSION '!CH10</f>
        <v>11800</v>
      </c>
      <c r="CI10" s="99">
        <f>'RO 2025 | COMMISSION '!CI10</f>
        <v>11800</v>
      </c>
      <c r="CJ10" s="99">
        <f>'RO 2025 | COMMISSION '!CJ10</f>
        <v>11800</v>
      </c>
      <c r="CK10" s="99">
        <f>'RO 2025 | COMMISSION '!CK10</f>
        <v>11800</v>
      </c>
      <c r="CL10" s="99">
        <f>'RO 2025 | COMMISSION '!CL10</f>
        <v>11800</v>
      </c>
      <c r="CM10" s="99">
        <f>'RO 2025 | COMMISSION '!CM10</f>
        <v>11800</v>
      </c>
      <c r="CN10" s="99">
        <f>'RO 2025 | COMMISSION '!CN10</f>
        <v>11800</v>
      </c>
      <c r="CO10" s="99">
        <f>'RO 2025 | COMMISSION '!CO10</f>
        <v>11800</v>
      </c>
      <c r="CP10" s="99">
        <f>'RO 2025 | COMMISSION '!CP10</f>
        <v>11100</v>
      </c>
      <c r="CQ10" s="99">
        <f>'RO 2025 | COMMISSION '!CQ10</f>
        <v>11100</v>
      </c>
      <c r="CR10" s="99">
        <f>'RO 2025 | COMMISSION '!CR10</f>
        <v>11100</v>
      </c>
      <c r="CS10" s="99">
        <f>'RO 2025 | COMMISSION '!CS10</f>
        <v>10400</v>
      </c>
      <c r="CT10" s="99">
        <f>'RO 2025 | COMMISSION '!CT10</f>
        <v>10400</v>
      </c>
      <c r="CU10" s="99">
        <f>'RO 2025 | COMMISSION '!CU10</f>
        <v>10400</v>
      </c>
      <c r="CV10" s="99">
        <f>'RO 2025 | COMMISSION '!CV10</f>
        <v>10400</v>
      </c>
      <c r="CW10" s="99">
        <f>'RO 2025 | COMMISSION '!CW10</f>
        <v>10400</v>
      </c>
      <c r="CX10" s="99">
        <f>'RO 2025 | COMMISSION '!CX10</f>
        <v>10400</v>
      </c>
      <c r="CY10" s="99">
        <f>'RO 2025 | COMMISSION '!CY10</f>
        <v>10400</v>
      </c>
      <c r="CZ10" s="99">
        <f>'RO 2025 | COMMISSION '!CZ10</f>
        <v>9700</v>
      </c>
      <c r="DA10" s="99">
        <f>'RO 2025 | COMMISSION '!DA10</f>
        <v>9700</v>
      </c>
      <c r="DB10" s="99">
        <f>'RO 2025 | COMMISSION '!DB10</f>
        <v>9700</v>
      </c>
      <c r="DC10" s="99">
        <f>'RO 2025 | COMMISSION '!DC10</f>
        <v>9200</v>
      </c>
      <c r="DD10" s="99">
        <f>'RO 2025 | COMMISSION '!DD10</f>
        <v>9200</v>
      </c>
      <c r="DE10" s="99">
        <f>'RO 2025 | COMMISSION '!DE10</f>
        <v>9200</v>
      </c>
      <c r="DF10" s="99">
        <f>'RO 2025 | COMMISSION '!DF10</f>
        <v>9200</v>
      </c>
      <c r="DG10" s="99">
        <f>'RO 2025 | COMMISSION '!DG10</f>
        <v>9200</v>
      </c>
      <c r="DH10" s="99">
        <f>'RO 2025 | COMMISSION '!DH10</f>
        <v>8700</v>
      </c>
      <c r="DI10" s="99">
        <f>'RO 2025 | COMMISSION '!DI10</f>
        <v>8700</v>
      </c>
      <c r="DJ10" s="99">
        <f>'RO 2025 | COMMISSION '!DJ10</f>
        <v>8700</v>
      </c>
      <c r="DK10" s="99">
        <f>'RO 2025 | COMMISSION '!DK10</f>
        <v>8700</v>
      </c>
      <c r="DL10" s="99">
        <f>'RO 2025 | COMMISSION '!DL10</f>
        <v>8700</v>
      </c>
      <c r="DM10" s="99">
        <f>'RO 2025 | COMMISSION '!DM10</f>
        <v>8700</v>
      </c>
      <c r="DN10" s="93">
        <f>'RO 2025 | COMMISSION '!DN10</f>
        <v>6700</v>
      </c>
      <c r="DO10" s="93">
        <f>'RO 2025 | COMMISSION '!DO10</f>
        <v>6700</v>
      </c>
      <c r="DP10" s="93">
        <f>'RO 2025 | COMMISSION '!DP10</f>
        <v>6700</v>
      </c>
      <c r="DQ10" s="93">
        <f>'RO 2025 | COMMISSION '!DQ10</f>
        <v>6700</v>
      </c>
      <c r="DR10" s="93">
        <f>'RO 2025 | COMMISSION '!DR10</f>
        <v>6700</v>
      </c>
      <c r="DS10" s="93">
        <f>'RO 2025 | COMMISSION '!DS10</f>
        <v>7200</v>
      </c>
      <c r="DT10" s="93">
        <f>'RO 2025 | COMMISSION '!DT10</f>
        <v>7200</v>
      </c>
      <c r="DU10" s="93">
        <f>'RO 2025 | COMMISSION '!DU10</f>
        <v>6700</v>
      </c>
      <c r="DV10" s="93">
        <f>'RO 2025 | COMMISSION '!DV10</f>
        <v>6700</v>
      </c>
      <c r="DW10" s="93">
        <f>'RO 2025 | COMMISSION '!DW10</f>
        <v>6700</v>
      </c>
      <c r="DX10" s="93">
        <f>'RO 2025 | COMMISSION '!DX10</f>
        <v>6700</v>
      </c>
      <c r="DY10" s="93">
        <f>'RO 2025 | COMMISSION '!DY10</f>
        <v>6700</v>
      </c>
      <c r="DZ10" s="93">
        <f>'RO 2025 | COMMISSION '!DZ10</f>
        <v>7200</v>
      </c>
      <c r="EA10" s="93">
        <f>'RO 2025 | COMMISSION '!EA10</f>
        <v>7200</v>
      </c>
      <c r="EB10" s="93">
        <f>'RO 2025 | COMMISSION '!EB10</f>
        <v>6700</v>
      </c>
      <c r="EC10" s="93">
        <f>'RO 2025 | COMMISSION '!EC10</f>
        <v>6700</v>
      </c>
      <c r="ED10" s="93">
        <f>'RO 2025 | COMMISSION '!ED10</f>
        <v>6700</v>
      </c>
      <c r="EE10" s="93">
        <f>'RO 2025 | COMMISSION '!EE10</f>
        <v>6700</v>
      </c>
      <c r="EF10" s="93">
        <f>'RO 2025 | COMMISSION '!EF10</f>
        <v>7700</v>
      </c>
    </row>
    <row r="11" spans="1:136" s="11" customFormat="1">
      <c r="A11" s="30" t="s">
        <v>6</v>
      </c>
      <c r="B11" s="93"/>
      <c r="C11" s="93"/>
      <c r="D11" s="93"/>
      <c r="E11" s="93"/>
      <c r="F11" s="93"/>
      <c r="G11" s="93"/>
      <c r="H11" s="93"/>
      <c r="I11" s="93"/>
      <c r="J11" s="93"/>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3"/>
      <c r="DO11" s="93"/>
      <c r="DP11" s="93"/>
      <c r="DQ11" s="93"/>
      <c r="DR11" s="93"/>
      <c r="DS11" s="93"/>
      <c r="DT11" s="93"/>
      <c r="DU11" s="93"/>
      <c r="DV11" s="93"/>
      <c r="DW11" s="93"/>
      <c r="DX11" s="93"/>
      <c r="DY11" s="93"/>
      <c r="DZ11" s="93"/>
      <c r="EA11" s="93"/>
      <c r="EB11" s="93"/>
      <c r="EC11" s="93"/>
      <c r="ED11" s="93"/>
      <c r="EE11" s="93"/>
      <c r="EF11" s="93"/>
    </row>
    <row r="12" spans="1:136" s="11" customFormat="1">
      <c r="A12" s="94" t="s">
        <v>21</v>
      </c>
      <c r="B12" s="93">
        <f>'RO 2025 | COMMISSION '!B12</f>
        <v>6000</v>
      </c>
      <c r="C12" s="93">
        <f>'RO 2025 | COMMISSION '!C12</f>
        <v>6000</v>
      </c>
      <c r="D12" s="93">
        <f>'RO 2025 | COMMISSION '!D12</f>
        <v>6300</v>
      </c>
      <c r="E12" s="93">
        <f>'RO 2025 | COMMISSION '!E12</f>
        <v>6300</v>
      </c>
      <c r="F12" s="93">
        <f>'RO 2025 | COMMISSION '!F12</f>
        <v>8400</v>
      </c>
      <c r="G12" s="93">
        <f>'RO 2025 | COMMISSION '!G12</f>
        <v>8400</v>
      </c>
      <c r="H12" s="93">
        <f>'RO 2025 | COMMISSION '!H12</f>
        <v>8400</v>
      </c>
      <c r="I12" s="93">
        <f>'RO 2025 | COMMISSION '!I12</f>
        <v>9700</v>
      </c>
      <c r="J12" s="93">
        <f>'RO 2025 | COMMISSION '!J12</f>
        <v>9700</v>
      </c>
      <c r="K12" s="99">
        <f>'RO 2025 | COMMISSION '!K12</f>
        <v>11100</v>
      </c>
      <c r="L12" s="99">
        <f>'RO 2025 | COMMISSION '!L12</f>
        <v>13700</v>
      </c>
      <c r="M12" s="99">
        <f>'RO 2025 | COMMISSION '!M12</f>
        <v>11500</v>
      </c>
      <c r="N12" s="99">
        <f>'RO 2025 | COMMISSION '!N12</f>
        <v>20900</v>
      </c>
      <c r="O12" s="99">
        <f>'RO 2025 | COMMISSION '!O12</f>
        <v>25700</v>
      </c>
      <c r="P12" s="99">
        <f>'RO 2025 | COMMISSION '!P12</f>
        <v>33500</v>
      </c>
      <c r="Q12" s="99">
        <f>'RO 2025 | COMMISSION '!Q12</f>
        <v>33500</v>
      </c>
      <c r="R12" s="99">
        <f>'RO 2025 | COMMISSION '!R12</f>
        <v>32200</v>
      </c>
      <c r="S12" s="99">
        <f>'RO 2025 | COMMISSION '!S12</f>
        <v>32200</v>
      </c>
      <c r="T12" s="99">
        <f>'RO 2025 | COMMISSION '!T12</f>
        <v>36000</v>
      </c>
      <c r="U12" s="99">
        <f>'RO 2025 | COMMISSION '!U12</f>
        <v>36000</v>
      </c>
      <c r="V12" s="99">
        <f>'RO 2025 | COMMISSION '!V12</f>
        <v>34500</v>
      </c>
      <c r="W12" s="99">
        <f>'RO 2025 | COMMISSION '!W12</f>
        <v>34500</v>
      </c>
      <c r="X12" s="99">
        <f>'RO 2025 | COMMISSION '!X12</f>
        <v>30900</v>
      </c>
      <c r="Y12" s="99">
        <f>'RO 2025 | COMMISSION '!Y12</f>
        <v>23100</v>
      </c>
      <c r="Z12" s="99">
        <f>'RO 2025 | COMMISSION '!Z12</f>
        <v>17100</v>
      </c>
      <c r="AA12" s="99">
        <f>'RO 2025 | COMMISSION '!AA12</f>
        <v>16400</v>
      </c>
      <c r="AB12" s="99">
        <f>'RO 2025 | COMMISSION '!AB12</f>
        <v>16400</v>
      </c>
      <c r="AC12" s="99">
        <f>'RO 2025 | COMMISSION '!AC12</f>
        <v>16400</v>
      </c>
      <c r="AD12" s="99">
        <f>'RO 2025 | COMMISSION '!AD12</f>
        <v>15700</v>
      </c>
      <c r="AE12" s="99">
        <f>'RO 2025 | COMMISSION '!AE12</f>
        <v>15700</v>
      </c>
      <c r="AF12" s="99">
        <f>'RO 2025 | COMMISSION '!AF12</f>
        <v>13100</v>
      </c>
      <c r="AG12" s="99">
        <f>'RO 2025 | COMMISSION '!AG12</f>
        <v>13100</v>
      </c>
      <c r="AH12" s="99">
        <f>'RO 2025 | COMMISSION '!AH12</f>
        <v>13100</v>
      </c>
      <c r="AI12" s="99">
        <f>'RO 2025 | COMMISSION '!AI12</f>
        <v>13100</v>
      </c>
      <c r="AJ12" s="99">
        <f>'RO 2025 | COMMISSION '!AJ12</f>
        <v>15900</v>
      </c>
      <c r="AK12" s="99">
        <f>'RO 2025 | COMMISSION '!AK12</f>
        <v>15900</v>
      </c>
      <c r="AL12" s="99">
        <f>'RO 2025 | COMMISSION '!AL12</f>
        <v>18600</v>
      </c>
      <c r="AM12" s="99">
        <f>'RO 2025 | COMMISSION '!AM12</f>
        <v>18600</v>
      </c>
      <c r="AN12" s="99">
        <f>'RO 2025 | COMMISSION '!AN12</f>
        <v>21600</v>
      </c>
      <c r="AO12" s="99">
        <f>'RO 2025 | COMMISSION '!AO12</f>
        <v>21600</v>
      </c>
      <c r="AP12" s="99">
        <f>'RO 2025 | COMMISSION '!AP12</f>
        <v>18600</v>
      </c>
      <c r="AQ12" s="99">
        <f>'RO 2025 | COMMISSION '!AQ12</f>
        <v>18600</v>
      </c>
      <c r="AR12" s="99">
        <f>'RO 2025 | COMMISSION '!AR12</f>
        <v>20100</v>
      </c>
      <c r="AS12" s="99">
        <f>'RO 2025 | COMMISSION '!AS12</f>
        <v>20100</v>
      </c>
      <c r="AT12" s="99">
        <f>'RO 2025 | COMMISSION '!AT12</f>
        <v>20100</v>
      </c>
      <c r="AU12" s="99">
        <f>'RO 2025 | COMMISSION '!AU12</f>
        <v>20100</v>
      </c>
      <c r="AV12" s="99">
        <f>'RO 2025 | COMMISSION '!AV12</f>
        <v>20100</v>
      </c>
      <c r="AW12" s="99">
        <f>'RO 2025 | COMMISSION '!AW12</f>
        <v>20100</v>
      </c>
      <c r="AX12" s="99">
        <f>'RO 2025 | COMMISSION '!AX12</f>
        <v>21600</v>
      </c>
      <c r="AY12" s="99">
        <f>'RO 2025 | COMMISSION '!AY12</f>
        <v>21600</v>
      </c>
      <c r="AZ12" s="99">
        <f>'RO 2025 | COMMISSION '!AZ12</f>
        <v>21600</v>
      </c>
      <c r="BA12" s="99">
        <f>'RO 2025 | COMMISSION '!BA12</f>
        <v>18600</v>
      </c>
      <c r="BB12" s="99">
        <f>'RO 2025 | COMMISSION '!BB12</f>
        <v>18600</v>
      </c>
      <c r="BC12" s="99">
        <f>'RO 2025 | COMMISSION '!BC12</f>
        <v>18600</v>
      </c>
      <c r="BD12" s="99">
        <f>'RO 2025 | COMMISSION '!BD12</f>
        <v>18600</v>
      </c>
      <c r="BE12" s="99">
        <f>'RO 2025 | COMMISSION '!BE12</f>
        <v>18600</v>
      </c>
      <c r="BF12" s="99">
        <f>'RO 2025 | COMMISSION '!BF12</f>
        <v>20100</v>
      </c>
      <c r="BG12" s="99">
        <f>'RO 2025 | COMMISSION '!BG12</f>
        <v>20100</v>
      </c>
      <c r="BH12" s="99">
        <f>'RO 2025 | COMMISSION '!BH12</f>
        <v>20100</v>
      </c>
      <c r="BI12" s="99">
        <f>'RO 2025 | COMMISSION '!BI12</f>
        <v>23100</v>
      </c>
      <c r="BJ12" s="99">
        <f>'RO 2025 | COMMISSION '!BJ12</f>
        <v>23100</v>
      </c>
      <c r="BK12" s="99">
        <f>'RO 2025 | COMMISSION '!BK12</f>
        <v>23100</v>
      </c>
      <c r="BL12" s="99">
        <f>'RO 2025 | COMMISSION '!BL12</f>
        <v>23100</v>
      </c>
      <c r="BM12" s="99">
        <f>'RO 2025 | COMMISSION '!BM12</f>
        <v>23100</v>
      </c>
      <c r="BN12" s="99">
        <f>'RO 2025 | COMMISSION '!BN12</f>
        <v>23100</v>
      </c>
      <c r="BO12" s="99">
        <f>'RO 2025 | COMMISSION '!BO12</f>
        <v>25500</v>
      </c>
      <c r="BP12" s="99">
        <f>'RO 2025 | COMMISSION '!BP12</f>
        <v>25500</v>
      </c>
      <c r="BQ12" s="99">
        <f>'RO 2025 | COMMISSION '!BQ12</f>
        <v>29400</v>
      </c>
      <c r="BR12" s="99">
        <f>'RO 2025 | COMMISSION '!BR12</f>
        <v>31900</v>
      </c>
      <c r="BS12" s="99">
        <f>'RO 2025 | COMMISSION '!BS12</f>
        <v>31900</v>
      </c>
      <c r="BT12" s="99">
        <f>'RO 2025 | COMMISSION '!BT12</f>
        <v>31900</v>
      </c>
      <c r="BU12" s="99">
        <f>'RO 2025 | COMMISSION '!BU12</f>
        <v>31900</v>
      </c>
      <c r="BV12" s="99">
        <f>'RO 2025 | COMMISSION '!BV12</f>
        <v>31900</v>
      </c>
      <c r="BW12" s="99">
        <f>'RO 2025 | COMMISSION '!BW12</f>
        <v>23100</v>
      </c>
      <c r="BX12" s="99">
        <f>'RO 2025 | COMMISSION '!BX12</f>
        <v>18600</v>
      </c>
      <c r="BY12" s="99">
        <f>'RO 2025 | COMMISSION '!BY12</f>
        <v>18600</v>
      </c>
      <c r="BZ12" s="99">
        <f>'RO 2025 | COMMISSION '!BZ12</f>
        <v>17100</v>
      </c>
      <c r="CA12" s="99">
        <f>'RO 2025 | COMMISSION '!CA12</f>
        <v>17100</v>
      </c>
      <c r="CB12" s="99">
        <f>'RO 2025 | COMMISSION '!CB12</f>
        <v>17100</v>
      </c>
      <c r="CC12" s="99">
        <f>'RO 2025 | COMMISSION '!CC12</f>
        <v>18600</v>
      </c>
      <c r="CD12" s="99">
        <f>'RO 2025 | COMMISSION '!CD12</f>
        <v>18600</v>
      </c>
      <c r="CE12" s="99">
        <f>'RO 2025 | COMMISSION '!CE12</f>
        <v>18600</v>
      </c>
      <c r="CF12" s="99">
        <f>'RO 2025 | COMMISSION '!CF12</f>
        <v>15000</v>
      </c>
      <c r="CG12" s="99">
        <f>'RO 2025 | COMMISSION '!CG12</f>
        <v>11300</v>
      </c>
      <c r="CH12" s="99">
        <f>'RO 2025 | COMMISSION '!CH12</f>
        <v>11300</v>
      </c>
      <c r="CI12" s="99">
        <f>'RO 2025 | COMMISSION '!CI12</f>
        <v>11300</v>
      </c>
      <c r="CJ12" s="99">
        <f>'RO 2025 | COMMISSION '!CJ12</f>
        <v>11300</v>
      </c>
      <c r="CK12" s="99">
        <f>'RO 2025 | COMMISSION '!CK12</f>
        <v>11300</v>
      </c>
      <c r="CL12" s="99">
        <f>'RO 2025 | COMMISSION '!CL12</f>
        <v>11300</v>
      </c>
      <c r="CM12" s="99">
        <f>'RO 2025 | COMMISSION '!CM12</f>
        <v>11300</v>
      </c>
      <c r="CN12" s="99">
        <f>'RO 2025 | COMMISSION '!CN12</f>
        <v>11300</v>
      </c>
      <c r="CO12" s="99">
        <f>'RO 2025 | COMMISSION '!CO12</f>
        <v>11300</v>
      </c>
      <c r="CP12" s="99">
        <f>'RO 2025 | COMMISSION '!CP12</f>
        <v>10600</v>
      </c>
      <c r="CQ12" s="99">
        <f>'RO 2025 | COMMISSION '!CQ12</f>
        <v>10600</v>
      </c>
      <c r="CR12" s="99">
        <f>'RO 2025 | COMMISSION '!CR12</f>
        <v>10600</v>
      </c>
      <c r="CS12" s="99">
        <f>'RO 2025 | COMMISSION '!CS12</f>
        <v>9900</v>
      </c>
      <c r="CT12" s="99">
        <f>'RO 2025 | COMMISSION '!CT12</f>
        <v>9900</v>
      </c>
      <c r="CU12" s="99">
        <f>'RO 2025 | COMMISSION '!CU12</f>
        <v>9900</v>
      </c>
      <c r="CV12" s="99">
        <f>'RO 2025 | COMMISSION '!CV12</f>
        <v>9900</v>
      </c>
      <c r="CW12" s="99">
        <f>'RO 2025 | COMMISSION '!CW12</f>
        <v>9900</v>
      </c>
      <c r="CX12" s="99">
        <f>'RO 2025 | COMMISSION '!CX12</f>
        <v>9900</v>
      </c>
      <c r="CY12" s="99">
        <f>'RO 2025 | COMMISSION '!CY12</f>
        <v>9900</v>
      </c>
      <c r="CZ12" s="99">
        <f>'RO 2025 | COMMISSION '!CZ12</f>
        <v>9200</v>
      </c>
      <c r="DA12" s="99">
        <f>'RO 2025 | COMMISSION '!DA12</f>
        <v>9200</v>
      </c>
      <c r="DB12" s="99">
        <f>'RO 2025 | COMMISSION '!DB12</f>
        <v>9200</v>
      </c>
      <c r="DC12" s="99">
        <f>'RO 2025 | COMMISSION '!DC12</f>
        <v>8700</v>
      </c>
      <c r="DD12" s="99">
        <f>'RO 2025 | COMMISSION '!DD12</f>
        <v>8700</v>
      </c>
      <c r="DE12" s="99">
        <f>'RO 2025 | COMMISSION '!DE12</f>
        <v>8700</v>
      </c>
      <c r="DF12" s="99">
        <f>'RO 2025 | COMMISSION '!DF12</f>
        <v>8700</v>
      </c>
      <c r="DG12" s="99">
        <f>'RO 2025 | COMMISSION '!DG12</f>
        <v>8700</v>
      </c>
      <c r="DH12" s="99">
        <f>'RO 2025 | COMMISSION '!DH12</f>
        <v>8200</v>
      </c>
      <c r="DI12" s="99">
        <f>'RO 2025 | COMMISSION '!DI12</f>
        <v>8200</v>
      </c>
      <c r="DJ12" s="99">
        <f>'RO 2025 | COMMISSION '!DJ12</f>
        <v>8200</v>
      </c>
      <c r="DK12" s="99">
        <f>'RO 2025 | COMMISSION '!DK12</f>
        <v>8200</v>
      </c>
      <c r="DL12" s="99">
        <f>'RO 2025 | COMMISSION '!DL12</f>
        <v>8200</v>
      </c>
      <c r="DM12" s="99">
        <f>'RO 2025 | COMMISSION '!DM12</f>
        <v>8200</v>
      </c>
      <c r="DN12" s="93">
        <f>'RO 2025 | COMMISSION '!DN12</f>
        <v>6200</v>
      </c>
      <c r="DO12" s="93">
        <f>'RO 2025 | COMMISSION '!DO12</f>
        <v>6200</v>
      </c>
      <c r="DP12" s="93">
        <f>'RO 2025 | COMMISSION '!DP12</f>
        <v>6200</v>
      </c>
      <c r="DQ12" s="93">
        <f>'RO 2025 | COMMISSION '!DQ12</f>
        <v>6200</v>
      </c>
      <c r="DR12" s="93">
        <f>'RO 2025 | COMMISSION '!DR12</f>
        <v>6200</v>
      </c>
      <c r="DS12" s="93">
        <f>'RO 2025 | COMMISSION '!DS12</f>
        <v>6700</v>
      </c>
      <c r="DT12" s="93">
        <f>'RO 2025 | COMMISSION '!DT12</f>
        <v>6700</v>
      </c>
      <c r="DU12" s="93">
        <f>'RO 2025 | COMMISSION '!DU12</f>
        <v>6200</v>
      </c>
      <c r="DV12" s="93">
        <f>'RO 2025 | COMMISSION '!DV12</f>
        <v>6200</v>
      </c>
      <c r="DW12" s="93">
        <f>'RO 2025 | COMMISSION '!DW12</f>
        <v>6200</v>
      </c>
      <c r="DX12" s="93">
        <f>'RO 2025 | COMMISSION '!DX12</f>
        <v>6200</v>
      </c>
      <c r="DY12" s="93">
        <f>'RO 2025 | COMMISSION '!DY12</f>
        <v>6200</v>
      </c>
      <c r="DZ12" s="93">
        <f>'RO 2025 | COMMISSION '!DZ12</f>
        <v>6700</v>
      </c>
      <c r="EA12" s="93">
        <f>'RO 2025 | COMMISSION '!EA12</f>
        <v>6700</v>
      </c>
      <c r="EB12" s="93">
        <f>'RO 2025 | COMMISSION '!EB12</f>
        <v>6200</v>
      </c>
      <c r="EC12" s="93">
        <f>'RO 2025 | COMMISSION '!EC12</f>
        <v>6200</v>
      </c>
      <c r="ED12" s="93">
        <f>'RO 2025 | COMMISSION '!ED12</f>
        <v>6200</v>
      </c>
      <c r="EE12" s="93">
        <f>'RO 2025 | COMMISSION '!EE12</f>
        <v>6200</v>
      </c>
      <c r="EF12" s="93">
        <f>'RO 2025 | COMMISSION '!EF12</f>
        <v>7200</v>
      </c>
    </row>
    <row r="13" spans="1:136">
      <c r="A13" s="14" t="s">
        <v>7</v>
      </c>
      <c r="B13" s="93"/>
      <c r="C13" s="93"/>
      <c r="D13" s="93"/>
      <c r="E13" s="93"/>
      <c r="F13" s="93"/>
      <c r="G13" s="93"/>
      <c r="H13" s="93"/>
      <c r="I13" s="93"/>
      <c r="J13" s="93"/>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3"/>
      <c r="DO13" s="93"/>
      <c r="DP13" s="93"/>
      <c r="DQ13" s="93"/>
      <c r="DR13" s="93"/>
      <c r="DS13" s="93"/>
      <c r="DT13" s="93"/>
      <c r="DU13" s="93"/>
      <c r="DV13" s="93"/>
      <c r="DW13" s="93"/>
      <c r="DX13" s="93"/>
      <c r="DY13" s="93"/>
      <c r="DZ13" s="93"/>
      <c r="EA13" s="93"/>
      <c r="EB13" s="93"/>
      <c r="EC13" s="93"/>
      <c r="ED13" s="93"/>
      <c r="EE13" s="93"/>
      <c r="EF13" s="93"/>
    </row>
    <row r="14" spans="1:136">
      <c r="A14" s="92" t="s">
        <v>21</v>
      </c>
      <c r="B14" s="93">
        <f>'RO 2025 | COMMISSION '!B14</f>
        <v>10000</v>
      </c>
      <c r="C14" s="93">
        <f>'RO 2025 | COMMISSION '!C14</f>
        <v>10000</v>
      </c>
      <c r="D14" s="93">
        <f>'RO 2025 | COMMISSION '!D14</f>
        <v>10300</v>
      </c>
      <c r="E14" s="93">
        <f>'RO 2025 | COMMISSION '!E14</f>
        <v>10300</v>
      </c>
      <c r="F14" s="93">
        <f>'RO 2025 | COMMISSION '!F14</f>
        <v>12400</v>
      </c>
      <c r="G14" s="93">
        <f>'RO 2025 | COMMISSION '!G14</f>
        <v>12400</v>
      </c>
      <c r="H14" s="93">
        <f>'RO 2025 | COMMISSION '!H14</f>
        <v>12400</v>
      </c>
      <c r="I14" s="93">
        <f>'RO 2025 | COMMISSION '!I14</f>
        <v>13700</v>
      </c>
      <c r="J14" s="93">
        <f>'RO 2025 | COMMISSION '!J14</f>
        <v>13700</v>
      </c>
      <c r="K14" s="99">
        <f>'RO 2025 | COMMISSION '!K14</f>
        <v>15100</v>
      </c>
      <c r="L14" s="99">
        <f>'RO 2025 | COMMISSION '!L14</f>
        <v>17700</v>
      </c>
      <c r="M14" s="99">
        <f>'RO 2025 | COMMISSION '!M14</f>
        <v>15500</v>
      </c>
      <c r="N14" s="99">
        <f>'RO 2025 | COMMISSION '!N14</f>
        <v>27900</v>
      </c>
      <c r="O14" s="99">
        <f>'RO 2025 | COMMISSION '!O14</f>
        <v>32700</v>
      </c>
      <c r="P14" s="99">
        <f>'RO 2025 | COMMISSION '!P14</f>
        <v>40500</v>
      </c>
      <c r="Q14" s="99">
        <f>'RO 2025 | COMMISSION '!Q14</f>
        <v>40500</v>
      </c>
      <c r="R14" s="99">
        <f>'RO 2025 | COMMISSION '!R14</f>
        <v>39200</v>
      </c>
      <c r="S14" s="99">
        <f>'RO 2025 | COMMISSION '!S14</f>
        <v>39200</v>
      </c>
      <c r="T14" s="99">
        <f>'RO 2025 | COMMISSION '!T14</f>
        <v>43000</v>
      </c>
      <c r="U14" s="99">
        <f>'RO 2025 | COMMISSION '!U14</f>
        <v>43000</v>
      </c>
      <c r="V14" s="99">
        <f>'RO 2025 | COMMISSION '!V14</f>
        <v>41500</v>
      </c>
      <c r="W14" s="99">
        <f>'RO 2025 | COMMISSION '!W14</f>
        <v>41500</v>
      </c>
      <c r="X14" s="99">
        <f>'RO 2025 | COMMISSION '!X14</f>
        <v>37900</v>
      </c>
      <c r="Y14" s="99">
        <f>'RO 2025 | COMMISSION '!Y14</f>
        <v>30100</v>
      </c>
      <c r="Z14" s="99">
        <f>'RO 2025 | COMMISSION '!Z14</f>
        <v>24100</v>
      </c>
      <c r="AA14" s="99">
        <f>'RO 2025 | COMMISSION '!AA14</f>
        <v>23400</v>
      </c>
      <c r="AB14" s="99">
        <f>'RO 2025 | COMMISSION '!AB14</f>
        <v>23400</v>
      </c>
      <c r="AC14" s="99">
        <f>'RO 2025 | COMMISSION '!AC14</f>
        <v>23400</v>
      </c>
      <c r="AD14" s="99">
        <f>'RO 2025 | COMMISSION '!AD14</f>
        <v>22700</v>
      </c>
      <c r="AE14" s="99">
        <f>'RO 2025 | COMMISSION '!AE14</f>
        <v>22700</v>
      </c>
      <c r="AF14" s="99">
        <f>'RO 2025 | COMMISSION '!AF14</f>
        <v>20100</v>
      </c>
      <c r="AG14" s="99">
        <f>'RO 2025 | COMMISSION '!AG14</f>
        <v>20100</v>
      </c>
      <c r="AH14" s="99">
        <f>'RO 2025 | COMMISSION '!AH14</f>
        <v>20100</v>
      </c>
      <c r="AI14" s="99">
        <f>'RO 2025 | COMMISSION '!AI14</f>
        <v>20100</v>
      </c>
      <c r="AJ14" s="99">
        <f>'RO 2025 | COMMISSION '!AJ14</f>
        <v>22900</v>
      </c>
      <c r="AK14" s="99">
        <f>'RO 2025 | COMMISSION '!AK14</f>
        <v>22900</v>
      </c>
      <c r="AL14" s="99">
        <f>'RO 2025 | COMMISSION '!AL14</f>
        <v>25600</v>
      </c>
      <c r="AM14" s="99">
        <f>'RO 2025 | COMMISSION '!AM14</f>
        <v>25600</v>
      </c>
      <c r="AN14" s="99">
        <f>'RO 2025 | COMMISSION '!AN14</f>
        <v>28600</v>
      </c>
      <c r="AO14" s="99">
        <f>'RO 2025 | COMMISSION '!AO14</f>
        <v>28600</v>
      </c>
      <c r="AP14" s="99">
        <f>'RO 2025 | COMMISSION '!AP14</f>
        <v>25600</v>
      </c>
      <c r="AQ14" s="99">
        <f>'RO 2025 | COMMISSION '!AQ14</f>
        <v>25600</v>
      </c>
      <c r="AR14" s="99">
        <f>'RO 2025 | COMMISSION '!AR14</f>
        <v>27100</v>
      </c>
      <c r="AS14" s="99">
        <f>'RO 2025 | COMMISSION '!AS14</f>
        <v>27100</v>
      </c>
      <c r="AT14" s="99">
        <f>'RO 2025 | COMMISSION '!AT14</f>
        <v>27100</v>
      </c>
      <c r="AU14" s="99">
        <f>'RO 2025 | COMMISSION '!AU14</f>
        <v>27100</v>
      </c>
      <c r="AV14" s="99">
        <f>'RO 2025 | COMMISSION '!AV14</f>
        <v>27100</v>
      </c>
      <c r="AW14" s="99">
        <f>'RO 2025 | COMMISSION '!AW14</f>
        <v>27100</v>
      </c>
      <c r="AX14" s="99">
        <f>'RO 2025 | COMMISSION '!AX14</f>
        <v>28600</v>
      </c>
      <c r="AY14" s="99">
        <f>'RO 2025 | COMMISSION '!AY14</f>
        <v>28600</v>
      </c>
      <c r="AZ14" s="99">
        <f>'RO 2025 | COMMISSION '!AZ14</f>
        <v>28600</v>
      </c>
      <c r="BA14" s="99">
        <f>'RO 2025 | COMMISSION '!BA14</f>
        <v>25600</v>
      </c>
      <c r="BB14" s="99">
        <f>'RO 2025 | COMMISSION '!BB14</f>
        <v>25600</v>
      </c>
      <c r="BC14" s="99">
        <f>'RO 2025 | COMMISSION '!BC14</f>
        <v>25600</v>
      </c>
      <c r="BD14" s="99">
        <f>'RO 2025 | COMMISSION '!BD14</f>
        <v>25600</v>
      </c>
      <c r="BE14" s="99">
        <f>'RO 2025 | COMMISSION '!BE14</f>
        <v>25600</v>
      </c>
      <c r="BF14" s="99">
        <f>'RO 2025 | COMMISSION '!BF14</f>
        <v>27100</v>
      </c>
      <c r="BG14" s="99">
        <f>'RO 2025 | COMMISSION '!BG14</f>
        <v>27100</v>
      </c>
      <c r="BH14" s="99">
        <f>'RO 2025 | COMMISSION '!BH14</f>
        <v>27100</v>
      </c>
      <c r="BI14" s="99">
        <f>'RO 2025 | COMMISSION '!BI14</f>
        <v>30100</v>
      </c>
      <c r="BJ14" s="99">
        <f>'RO 2025 | COMMISSION '!BJ14</f>
        <v>30100</v>
      </c>
      <c r="BK14" s="99">
        <f>'RO 2025 | COMMISSION '!BK14</f>
        <v>30100</v>
      </c>
      <c r="BL14" s="99">
        <f>'RO 2025 | COMMISSION '!BL14</f>
        <v>30100</v>
      </c>
      <c r="BM14" s="99">
        <f>'RO 2025 | COMMISSION '!BM14</f>
        <v>30100</v>
      </c>
      <c r="BN14" s="99">
        <f>'RO 2025 | COMMISSION '!BN14</f>
        <v>30100</v>
      </c>
      <c r="BO14" s="99">
        <f>'RO 2025 | COMMISSION '!BO14</f>
        <v>32500</v>
      </c>
      <c r="BP14" s="99">
        <f>'RO 2025 | COMMISSION '!BP14</f>
        <v>32500</v>
      </c>
      <c r="BQ14" s="99">
        <f>'RO 2025 | COMMISSION '!BQ14</f>
        <v>36400</v>
      </c>
      <c r="BR14" s="99">
        <f>'RO 2025 | COMMISSION '!BR14</f>
        <v>38900</v>
      </c>
      <c r="BS14" s="99">
        <f>'RO 2025 | COMMISSION '!BS14</f>
        <v>38900</v>
      </c>
      <c r="BT14" s="99">
        <f>'RO 2025 | COMMISSION '!BT14</f>
        <v>38900</v>
      </c>
      <c r="BU14" s="99">
        <f>'RO 2025 | COMMISSION '!BU14</f>
        <v>38900</v>
      </c>
      <c r="BV14" s="99">
        <f>'RO 2025 | COMMISSION '!BV14</f>
        <v>38900</v>
      </c>
      <c r="BW14" s="99">
        <f>'RO 2025 | COMMISSION '!BW14</f>
        <v>30100</v>
      </c>
      <c r="BX14" s="99">
        <f>'RO 2025 | COMMISSION '!BX14</f>
        <v>25600</v>
      </c>
      <c r="BY14" s="99">
        <f>'RO 2025 | COMMISSION '!BY14</f>
        <v>25600</v>
      </c>
      <c r="BZ14" s="99">
        <f>'RO 2025 | COMMISSION '!BZ14</f>
        <v>24100</v>
      </c>
      <c r="CA14" s="99">
        <f>'RO 2025 | COMMISSION '!CA14</f>
        <v>24100</v>
      </c>
      <c r="CB14" s="99">
        <f>'RO 2025 | COMMISSION '!CB14</f>
        <v>24100</v>
      </c>
      <c r="CC14" s="99">
        <f>'RO 2025 | COMMISSION '!CC14</f>
        <v>25600</v>
      </c>
      <c r="CD14" s="99">
        <f>'RO 2025 | COMMISSION '!CD14</f>
        <v>25600</v>
      </c>
      <c r="CE14" s="99">
        <f>'RO 2025 | COMMISSION '!CE14</f>
        <v>25600</v>
      </c>
      <c r="CF14" s="99">
        <f>'RO 2025 | COMMISSION '!CF14</f>
        <v>22000</v>
      </c>
      <c r="CG14" s="99">
        <f>'RO 2025 | COMMISSION '!CG14</f>
        <v>16800</v>
      </c>
      <c r="CH14" s="99">
        <f>'RO 2025 | COMMISSION '!CH14</f>
        <v>16800</v>
      </c>
      <c r="CI14" s="99">
        <f>'RO 2025 | COMMISSION '!CI14</f>
        <v>16800</v>
      </c>
      <c r="CJ14" s="99">
        <f>'RO 2025 | COMMISSION '!CJ14</f>
        <v>16800</v>
      </c>
      <c r="CK14" s="99">
        <f>'RO 2025 | COMMISSION '!CK14</f>
        <v>16800</v>
      </c>
      <c r="CL14" s="99">
        <f>'RO 2025 | COMMISSION '!CL14</f>
        <v>16800</v>
      </c>
      <c r="CM14" s="99">
        <f>'RO 2025 | COMMISSION '!CM14</f>
        <v>16800</v>
      </c>
      <c r="CN14" s="99">
        <f>'RO 2025 | COMMISSION '!CN14</f>
        <v>16800</v>
      </c>
      <c r="CO14" s="99">
        <f>'RO 2025 | COMMISSION '!CO14</f>
        <v>16800</v>
      </c>
      <c r="CP14" s="99">
        <f>'RO 2025 | COMMISSION '!CP14</f>
        <v>16100</v>
      </c>
      <c r="CQ14" s="99">
        <f>'RO 2025 | COMMISSION '!CQ14</f>
        <v>16100</v>
      </c>
      <c r="CR14" s="99">
        <f>'RO 2025 | COMMISSION '!CR14</f>
        <v>16100</v>
      </c>
      <c r="CS14" s="99">
        <f>'RO 2025 | COMMISSION '!CS14</f>
        <v>15400</v>
      </c>
      <c r="CT14" s="99">
        <f>'RO 2025 | COMMISSION '!CT14</f>
        <v>15400</v>
      </c>
      <c r="CU14" s="99">
        <f>'RO 2025 | COMMISSION '!CU14</f>
        <v>15400</v>
      </c>
      <c r="CV14" s="99">
        <f>'RO 2025 | COMMISSION '!CV14</f>
        <v>15400</v>
      </c>
      <c r="CW14" s="99">
        <f>'RO 2025 | COMMISSION '!CW14</f>
        <v>15400</v>
      </c>
      <c r="CX14" s="99">
        <f>'RO 2025 | COMMISSION '!CX14</f>
        <v>15400</v>
      </c>
      <c r="CY14" s="99">
        <f>'RO 2025 | COMMISSION '!CY14</f>
        <v>15400</v>
      </c>
      <c r="CZ14" s="99">
        <f>'RO 2025 | COMMISSION '!CZ14</f>
        <v>14700</v>
      </c>
      <c r="DA14" s="99">
        <f>'RO 2025 | COMMISSION '!DA14</f>
        <v>14700</v>
      </c>
      <c r="DB14" s="99">
        <f>'RO 2025 | COMMISSION '!DB14</f>
        <v>14700</v>
      </c>
      <c r="DC14" s="99">
        <f>'RO 2025 | COMMISSION '!DC14</f>
        <v>13200</v>
      </c>
      <c r="DD14" s="99">
        <f>'RO 2025 | COMMISSION '!DD14</f>
        <v>13200</v>
      </c>
      <c r="DE14" s="99">
        <f>'RO 2025 | COMMISSION '!DE14</f>
        <v>13200</v>
      </c>
      <c r="DF14" s="99">
        <f>'RO 2025 | COMMISSION '!DF14</f>
        <v>13200</v>
      </c>
      <c r="DG14" s="99">
        <f>'RO 2025 | COMMISSION '!DG14</f>
        <v>13200</v>
      </c>
      <c r="DH14" s="99">
        <f>'RO 2025 | COMMISSION '!DH14</f>
        <v>12700</v>
      </c>
      <c r="DI14" s="99">
        <f>'RO 2025 | COMMISSION '!DI14</f>
        <v>12700</v>
      </c>
      <c r="DJ14" s="99">
        <f>'RO 2025 | COMMISSION '!DJ14</f>
        <v>12700</v>
      </c>
      <c r="DK14" s="99">
        <f>'RO 2025 | COMMISSION '!DK14</f>
        <v>12700</v>
      </c>
      <c r="DL14" s="99">
        <f>'RO 2025 | COMMISSION '!DL14</f>
        <v>12700</v>
      </c>
      <c r="DM14" s="99">
        <f>'RO 2025 | COMMISSION '!DM14</f>
        <v>12700</v>
      </c>
      <c r="DN14" s="93">
        <f>'RO 2025 | COMMISSION '!DN14</f>
        <v>10700</v>
      </c>
      <c r="DO14" s="93">
        <f>'RO 2025 | COMMISSION '!DO14</f>
        <v>10700</v>
      </c>
      <c r="DP14" s="93">
        <f>'RO 2025 | COMMISSION '!DP14</f>
        <v>10700</v>
      </c>
      <c r="DQ14" s="93">
        <f>'RO 2025 | COMMISSION '!DQ14</f>
        <v>10700</v>
      </c>
      <c r="DR14" s="93">
        <f>'RO 2025 | COMMISSION '!DR14</f>
        <v>10700</v>
      </c>
      <c r="DS14" s="93">
        <f>'RO 2025 | COMMISSION '!DS14</f>
        <v>11200</v>
      </c>
      <c r="DT14" s="93">
        <f>'RO 2025 | COMMISSION '!DT14</f>
        <v>11200</v>
      </c>
      <c r="DU14" s="93">
        <f>'RO 2025 | COMMISSION '!DU14</f>
        <v>10700</v>
      </c>
      <c r="DV14" s="93">
        <f>'RO 2025 | COMMISSION '!DV14</f>
        <v>10700</v>
      </c>
      <c r="DW14" s="93">
        <f>'RO 2025 | COMMISSION '!DW14</f>
        <v>10700</v>
      </c>
      <c r="DX14" s="93">
        <f>'RO 2025 | COMMISSION '!DX14</f>
        <v>10700</v>
      </c>
      <c r="DY14" s="93">
        <f>'RO 2025 | COMMISSION '!DY14</f>
        <v>10700</v>
      </c>
      <c r="DZ14" s="93">
        <f>'RO 2025 | COMMISSION '!DZ14</f>
        <v>11200</v>
      </c>
      <c r="EA14" s="93">
        <f>'RO 2025 | COMMISSION '!EA14</f>
        <v>11200</v>
      </c>
      <c r="EB14" s="93">
        <f>'RO 2025 | COMMISSION '!EB14</f>
        <v>10700</v>
      </c>
      <c r="EC14" s="93">
        <f>'RO 2025 | COMMISSION '!EC14</f>
        <v>10700</v>
      </c>
      <c r="ED14" s="93">
        <f>'RO 2025 | COMMISSION '!ED14</f>
        <v>10700</v>
      </c>
      <c r="EE14" s="93">
        <f>'RO 2025 | COMMISSION '!EE14</f>
        <v>10700</v>
      </c>
      <c r="EF14" s="93">
        <f>'RO 2025 | COMMISSION '!EF14</f>
        <v>11700</v>
      </c>
    </row>
    <row r="15" spans="1:136">
      <c r="A15" s="15" t="s">
        <v>8</v>
      </c>
      <c r="B15" s="93"/>
      <c r="C15" s="93"/>
      <c r="D15" s="93"/>
      <c r="E15" s="93"/>
      <c r="F15" s="93"/>
      <c r="G15" s="93"/>
      <c r="H15" s="93"/>
      <c r="I15" s="93"/>
      <c r="J15" s="93"/>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3"/>
      <c r="DO15" s="93"/>
      <c r="DP15" s="93"/>
      <c r="DQ15" s="93"/>
      <c r="DR15" s="93"/>
      <c r="DS15" s="93"/>
      <c r="DT15" s="93"/>
      <c r="DU15" s="93"/>
      <c r="DV15" s="93"/>
      <c r="DW15" s="93"/>
      <c r="DX15" s="93"/>
      <c r="DY15" s="93"/>
      <c r="DZ15" s="93"/>
      <c r="EA15" s="93"/>
      <c r="EB15" s="93"/>
      <c r="EC15" s="93"/>
      <c r="ED15" s="93"/>
      <c r="EE15" s="93"/>
      <c r="EF15" s="93"/>
    </row>
    <row r="16" spans="1:136">
      <c r="A16" s="92" t="s">
        <v>21</v>
      </c>
      <c r="B16" s="93">
        <f>'RO 2025 | COMMISSION '!B16</f>
        <v>13000</v>
      </c>
      <c r="C16" s="93">
        <f>'RO 2025 | COMMISSION '!C16</f>
        <v>13000</v>
      </c>
      <c r="D16" s="93">
        <f>'RO 2025 | COMMISSION '!D16</f>
        <v>13300</v>
      </c>
      <c r="E16" s="93">
        <f>'RO 2025 | COMMISSION '!E16</f>
        <v>13300</v>
      </c>
      <c r="F16" s="93">
        <f>'RO 2025 | COMMISSION '!F16</f>
        <v>15400</v>
      </c>
      <c r="G16" s="93">
        <f>'RO 2025 | COMMISSION '!G16</f>
        <v>15400</v>
      </c>
      <c r="H16" s="93">
        <f>'RO 2025 | COMMISSION '!H16</f>
        <v>15400</v>
      </c>
      <c r="I16" s="93">
        <f>'RO 2025 | COMMISSION '!I16</f>
        <v>16700</v>
      </c>
      <c r="J16" s="93">
        <f>'RO 2025 | COMMISSION '!J16</f>
        <v>16700</v>
      </c>
      <c r="K16" s="99">
        <f>'RO 2025 | COMMISSION '!K16</f>
        <v>18100</v>
      </c>
      <c r="L16" s="99">
        <f>'RO 2025 | COMMISSION '!L16</f>
        <v>20700</v>
      </c>
      <c r="M16" s="99">
        <f>'RO 2025 | COMMISSION '!M16</f>
        <v>18500</v>
      </c>
      <c r="N16" s="99">
        <f>'RO 2025 | COMMISSION '!N16</f>
        <v>29400</v>
      </c>
      <c r="O16" s="99">
        <f>'RO 2025 | COMMISSION '!O16</f>
        <v>34200</v>
      </c>
      <c r="P16" s="99">
        <f>'RO 2025 | COMMISSION '!P16</f>
        <v>42000</v>
      </c>
      <c r="Q16" s="99">
        <f>'RO 2025 | COMMISSION '!Q16</f>
        <v>42000</v>
      </c>
      <c r="R16" s="99">
        <f>'RO 2025 | COMMISSION '!R16</f>
        <v>40700</v>
      </c>
      <c r="S16" s="99">
        <f>'RO 2025 | COMMISSION '!S16</f>
        <v>40700</v>
      </c>
      <c r="T16" s="99">
        <f>'RO 2025 | COMMISSION '!T16</f>
        <v>44500</v>
      </c>
      <c r="U16" s="99">
        <f>'RO 2025 | COMMISSION '!U16</f>
        <v>44500</v>
      </c>
      <c r="V16" s="99">
        <f>'RO 2025 | COMMISSION '!V16</f>
        <v>43000</v>
      </c>
      <c r="W16" s="99">
        <f>'RO 2025 | COMMISSION '!W16</f>
        <v>43000</v>
      </c>
      <c r="X16" s="99">
        <f>'RO 2025 | COMMISSION '!X16</f>
        <v>39400</v>
      </c>
      <c r="Y16" s="99">
        <f>'RO 2025 | COMMISSION '!Y16</f>
        <v>31600</v>
      </c>
      <c r="Z16" s="99">
        <f>'RO 2025 | COMMISSION '!Z16</f>
        <v>25600</v>
      </c>
      <c r="AA16" s="99">
        <f>'RO 2025 | COMMISSION '!AA16</f>
        <v>24900</v>
      </c>
      <c r="AB16" s="99">
        <f>'RO 2025 | COMMISSION '!AB16</f>
        <v>24900</v>
      </c>
      <c r="AC16" s="99">
        <f>'RO 2025 | COMMISSION '!AC16</f>
        <v>24900</v>
      </c>
      <c r="AD16" s="99">
        <f>'RO 2025 | COMMISSION '!AD16</f>
        <v>24200</v>
      </c>
      <c r="AE16" s="99">
        <f>'RO 2025 | COMMISSION '!AE16</f>
        <v>24200</v>
      </c>
      <c r="AF16" s="99">
        <f>'RO 2025 | COMMISSION '!AF16</f>
        <v>21600</v>
      </c>
      <c r="AG16" s="99">
        <f>'RO 2025 | COMMISSION '!AG16</f>
        <v>21600</v>
      </c>
      <c r="AH16" s="99">
        <f>'RO 2025 | COMMISSION '!AH16</f>
        <v>21600</v>
      </c>
      <c r="AI16" s="99">
        <f>'RO 2025 | COMMISSION '!AI16</f>
        <v>21600</v>
      </c>
      <c r="AJ16" s="99">
        <f>'RO 2025 | COMMISSION '!AJ16</f>
        <v>24400</v>
      </c>
      <c r="AK16" s="99">
        <f>'RO 2025 | COMMISSION '!AK16</f>
        <v>24400</v>
      </c>
      <c r="AL16" s="99">
        <f>'RO 2025 | COMMISSION '!AL16</f>
        <v>27100</v>
      </c>
      <c r="AM16" s="99">
        <f>'RO 2025 | COMMISSION '!AM16</f>
        <v>27100</v>
      </c>
      <c r="AN16" s="99">
        <f>'RO 2025 | COMMISSION '!AN16</f>
        <v>30100</v>
      </c>
      <c r="AO16" s="99">
        <f>'RO 2025 | COMMISSION '!AO16</f>
        <v>30100</v>
      </c>
      <c r="AP16" s="99">
        <f>'RO 2025 | COMMISSION '!AP16</f>
        <v>27100</v>
      </c>
      <c r="AQ16" s="99">
        <f>'RO 2025 | COMMISSION '!AQ16</f>
        <v>27100</v>
      </c>
      <c r="AR16" s="99">
        <f>'RO 2025 | COMMISSION '!AR16</f>
        <v>28600</v>
      </c>
      <c r="AS16" s="99">
        <f>'RO 2025 | COMMISSION '!AS16</f>
        <v>28600</v>
      </c>
      <c r="AT16" s="99">
        <f>'RO 2025 | COMMISSION '!AT16</f>
        <v>28600</v>
      </c>
      <c r="AU16" s="99">
        <f>'RO 2025 | COMMISSION '!AU16</f>
        <v>28600</v>
      </c>
      <c r="AV16" s="99">
        <f>'RO 2025 | COMMISSION '!AV16</f>
        <v>28600</v>
      </c>
      <c r="AW16" s="99">
        <f>'RO 2025 | COMMISSION '!AW16</f>
        <v>28600</v>
      </c>
      <c r="AX16" s="99">
        <f>'RO 2025 | COMMISSION '!AX16</f>
        <v>30100</v>
      </c>
      <c r="AY16" s="99">
        <f>'RO 2025 | COMMISSION '!AY16</f>
        <v>30100</v>
      </c>
      <c r="AZ16" s="99">
        <f>'RO 2025 | COMMISSION '!AZ16</f>
        <v>30100</v>
      </c>
      <c r="BA16" s="99">
        <f>'RO 2025 | COMMISSION '!BA16</f>
        <v>27100</v>
      </c>
      <c r="BB16" s="99">
        <f>'RO 2025 | COMMISSION '!BB16</f>
        <v>27100</v>
      </c>
      <c r="BC16" s="99">
        <f>'RO 2025 | COMMISSION '!BC16</f>
        <v>27100</v>
      </c>
      <c r="BD16" s="99">
        <f>'RO 2025 | COMMISSION '!BD16</f>
        <v>27100</v>
      </c>
      <c r="BE16" s="99">
        <f>'RO 2025 | COMMISSION '!BE16</f>
        <v>27100</v>
      </c>
      <c r="BF16" s="99">
        <f>'RO 2025 | COMMISSION '!BF16</f>
        <v>28600</v>
      </c>
      <c r="BG16" s="99">
        <f>'RO 2025 | COMMISSION '!BG16</f>
        <v>28600</v>
      </c>
      <c r="BH16" s="99">
        <f>'RO 2025 | COMMISSION '!BH16</f>
        <v>28600</v>
      </c>
      <c r="BI16" s="99">
        <f>'RO 2025 | COMMISSION '!BI16</f>
        <v>31600</v>
      </c>
      <c r="BJ16" s="99">
        <f>'RO 2025 | COMMISSION '!BJ16</f>
        <v>31600</v>
      </c>
      <c r="BK16" s="99">
        <f>'RO 2025 | COMMISSION '!BK16</f>
        <v>31600</v>
      </c>
      <c r="BL16" s="99">
        <f>'RO 2025 | COMMISSION '!BL16</f>
        <v>31600</v>
      </c>
      <c r="BM16" s="99">
        <f>'RO 2025 | COMMISSION '!BM16</f>
        <v>31600</v>
      </c>
      <c r="BN16" s="99">
        <f>'RO 2025 | COMMISSION '!BN16</f>
        <v>31600</v>
      </c>
      <c r="BO16" s="99">
        <f>'RO 2025 | COMMISSION '!BO16</f>
        <v>34000</v>
      </c>
      <c r="BP16" s="99">
        <f>'RO 2025 | COMMISSION '!BP16</f>
        <v>34000</v>
      </c>
      <c r="BQ16" s="99">
        <f>'RO 2025 | COMMISSION '!BQ16</f>
        <v>37900</v>
      </c>
      <c r="BR16" s="99">
        <f>'RO 2025 | COMMISSION '!BR16</f>
        <v>40400</v>
      </c>
      <c r="BS16" s="99">
        <f>'RO 2025 | COMMISSION '!BS16</f>
        <v>40400</v>
      </c>
      <c r="BT16" s="99">
        <f>'RO 2025 | COMMISSION '!BT16</f>
        <v>40400</v>
      </c>
      <c r="BU16" s="99">
        <f>'RO 2025 | COMMISSION '!BU16</f>
        <v>40400</v>
      </c>
      <c r="BV16" s="99">
        <f>'RO 2025 | COMMISSION '!BV16</f>
        <v>40400</v>
      </c>
      <c r="BW16" s="99">
        <f>'RO 2025 | COMMISSION '!BW16</f>
        <v>31600</v>
      </c>
      <c r="BX16" s="99">
        <f>'RO 2025 | COMMISSION '!BX16</f>
        <v>27100</v>
      </c>
      <c r="BY16" s="99">
        <f>'RO 2025 | COMMISSION '!BY16</f>
        <v>27100</v>
      </c>
      <c r="BZ16" s="99">
        <f>'RO 2025 | COMMISSION '!BZ16</f>
        <v>25600</v>
      </c>
      <c r="CA16" s="99">
        <f>'RO 2025 | COMMISSION '!CA16</f>
        <v>25600</v>
      </c>
      <c r="CB16" s="99">
        <f>'RO 2025 | COMMISSION '!CB16</f>
        <v>25600</v>
      </c>
      <c r="CC16" s="99">
        <f>'RO 2025 | COMMISSION '!CC16</f>
        <v>27100</v>
      </c>
      <c r="CD16" s="99">
        <f>'RO 2025 | COMMISSION '!CD16</f>
        <v>27100</v>
      </c>
      <c r="CE16" s="99">
        <f>'RO 2025 | COMMISSION '!CE16</f>
        <v>27100</v>
      </c>
      <c r="CF16" s="99">
        <f>'RO 2025 | COMMISSION '!CF16</f>
        <v>23500</v>
      </c>
      <c r="CG16" s="99">
        <f>'RO 2025 | COMMISSION '!CG16</f>
        <v>18800</v>
      </c>
      <c r="CH16" s="99">
        <f>'RO 2025 | COMMISSION '!CH16</f>
        <v>18800</v>
      </c>
      <c r="CI16" s="99">
        <f>'RO 2025 | COMMISSION '!CI16</f>
        <v>18800</v>
      </c>
      <c r="CJ16" s="99">
        <f>'RO 2025 | COMMISSION '!CJ16</f>
        <v>18800</v>
      </c>
      <c r="CK16" s="99">
        <f>'RO 2025 | COMMISSION '!CK16</f>
        <v>18800</v>
      </c>
      <c r="CL16" s="99">
        <f>'RO 2025 | COMMISSION '!CL16</f>
        <v>18800</v>
      </c>
      <c r="CM16" s="99">
        <f>'RO 2025 | COMMISSION '!CM16</f>
        <v>18800</v>
      </c>
      <c r="CN16" s="99">
        <f>'RO 2025 | COMMISSION '!CN16</f>
        <v>18800</v>
      </c>
      <c r="CO16" s="99">
        <f>'RO 2025 | COMMISSION '!CO16</f>
        <v>18800</v>
      </c>
      <c r="CP16" s="99">
        <f>'RO 2025 | COMMISSION '!CP16</f>
        <v>18100</v>
      </c>
      <c r="CQ16" s="99">
        <f>'RO 2025 | COMMISSION '!CQ16</f>
        <v>18100</v>
      </c>
      <c r="CR16" s="99">
        <f>'RO 2025 | COMMISSION '!CR16</f>
        <v>18100</v>
      </c>
      <c r="CS16" s="99">
        <f>'RO 2025 | COMMISSION '!CS16</f>
        <v>17400</v>
      </c>
      <c r="CT16" s="99">
        <f>'RO 2025 | COMMISSION '!CT16</f>
        <v>17400</v>
      </c>
      <c r="CU16" s="99">
        <f>'RO 2025 | COMMISSION '!CU16</f>
        <v>17400</v>
      </c>
      <c r="CV16" s="99">
        <f>'RO 2025 | COMMISSION '!CV16</f>
        <v>17400</v>
      </c>
      <c r="CW16" s="99">
        <f>'RO 2025 | COMMISSION '!CW16</f>
        <v>17400</v>
      </c>
      <c r="CX16" s="99">
        <f>'RO 2025 | COMMISSION '!CX16</f>
        <v>17400</v>
      </c>
      <c r="CY16" s="99">
        <f>'RO 2025 | COMMISSION '!CY16</f>
        <v>17400</v>
      </c>
      <c r="CZ16" s="99">
        <f>'RO 2025 | COMMISSION '!CZ16</f>
        <v>16700</v>
      </c>
      <c r="DA16" s="99">
        <f>'RO 2025 | COMMISSION '!DA16</f>
        <v>16700</v>
      </c>
      <c r="DB16" s="99">
        <f>'RO 2025 | COMMISSION '!DB16</f>
        <v>16700</v>
      </c>
      <c r="DC16" s="99">
        <f>'RO 2025 | COMMISSION '!DC16</f>
        <v>16200</v>
      </c>
      <c r="DD16" s="99">
        <f>'RO 2025 | COMMISSION '!DD16</f>
        <v>16200</v>
      </c>
      <c r="DE16" s="99">
        <f>'RO 2025 | COMMISSION '!DE16</f>
        <v>16200</v>
      </c>
      <c r="DF16" s="99">
        <f>'RO 2025 | COMMISSION '!DF16</f>
        <v>16200</v>
      </c>
      <c r="DG16" s="99">
        <f>'RO 2025 | COMMISSION '!DG16</f>
        <v>16200</v>
      </c>
      <c r="DH16" s="99">
        <f>'RO 2025 | COMMISSION '!DH16</f>
        <v>15700</v>
      </c>
      <c r="DI16" s="99">
        <f>'RO 2025 | COMMISSION '!DI16</f>
        <v>15700</v>
      </c>
      <c r="DJ16" s="99">
        <f>'RO 2025 | COMMISSION '!DJ16</f>
        <v>15700</v>
      </c>
      <c r="DK16" s="99">
        <f>'RO 2025 | COMMISSION '!DK16</f>
        <v>15700</v>
      </c>
      <c r="DL16" s="99">
        <f>'RO 2025 | COMMISSION '!DL16</f>
        <v>15700</v>
      </c>
      <c r="DM16" s="99">
        <f>'RO 2025 | COMMISSION '!DM16</f>
        <v>15700</v>
      </c>
      <c r="DN16" s="93">
        <f>'RO 2025 | COMMISSION '!DN16</f>
        <v>13700</v>
      </c>
      <c r="DO16" s="93">
        <f>'RO 2025 | COMMISSION '!DO16</f>
        <v>13700</v>
      </c>
      <c r="DP16" s="93">
        <f>'RO 2025 | COMMISSION '!DP16</f>
        <v>13700</v>
      </c>
      <c r="DQ16" s="93">
        <f>'RO 2025 | COMMISSION '!DQ16</f>
        <v>13700</v>
      </c>
      <c r="DR16" s="93">
        <f>'RO 2025 | COMMISSION '!DR16</f>
        <v>13700</v>
      </c>
      <c r="DS16" s="93">
        <f>'RO 2025 | COMMISSION '!DS16</f>
        <v>14200</v>
      </c>
      <c r="DT16" s="93">
        <f>'RO 2025 | COMMISSION '!DT16</f>
        <v>14200</v>
      </c>
      <c r="DU16" s="93">
        <f>'RO 2025 | COMMISSION '!DU16</f>
        <v>13700</v>
      </c>
      <c r="DV16" s="93">
        <f>'RO 2025 | COMMISSION '!DV16</f>
        <v>13700</v>
      </c>
      <c r="DW16" s="93">
        <f>'RO 2025 | COMMISSION '!DW16</f>
        <v>13700</v>
      </c>
      <c r="DX16" s="93">
        <f>'RO 2025 | COMMISSION '!DX16</f>
        <v>13700</v>
      </c>
      <c r="DY16" s="93">
        <f>'RO 2025 | COMMISSION '!DY16</f>
        <v>13700</v>
      </c>
      <c r="DZ16" s="93">
        <f>'RO 2025 | COMMISSION '!DZ16</f>
        <v>14200</v>
      </c>
      <c r="EA16" s="93">
        <f>'RO 2025 | COMMISSION '!EA16</f>
        <v>14200</v>
      </c>
      <c r="EB16" s="93">
        <f>'RO 2025 | COMMISSION '!EB16</f>
        <v>13700</v>
      </c>
      <c r="EC16" s="93">
        <f>'RO 2025 | COMMISSION '!EC16</f>
        <v>13700</v>
      </c>
      <c r="ED16" s="93">
        <f>'RO 2025 | COMMISSION '!ED16</f>
        <v>13700</v>
      </c>
      <c r="EE16" s="93">
        <f>'RO 2025 | COMMISSION '!EE16</f>
        <v>13700</v>
      </c>
      <c r="EF16" s="93">
        <f>'RO 2025 | COMMISSION '!EF16</f>
        <v>14700</v>
      </c>
    </row>
    <row r="17" spans="1:136" ht="10.35" customHeight="1">
      <c r="A17" s="95"/>
      <c r="B17" s="96"/>
      <c r="C17" s="96"/>
      <c r="D17" s="96"/>
      <c r="E17" s="96"/>
      <c r="F17" s="96"/>
      <c r="G17" s="96"/>
      <c r="H17" s="96"/>
      <c r="I17" s="96"/>
      <c r="J17" s="96"/>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96"/>
      <c r="DO17" s="96"/>
      <c r="DP17" s="96"/>
      <c r="DQ17" s="96"/>
      <c r="DR17" s="96"/>
      <c r="DS17" s="96"/>
      <c r="DT17" s="96"/>
      <c r="DU17" s="96"/>
      <c r="DV17" s="96"/>
      <c r="DW17" s="96"/>
      <c r="DX17" s="96"/>
      <c r="DY17" s="96"/>
      <c r="DZ17" s="96"/>
      <c r="EA17" s="96"/>
      <c r="EB17" s="96"/>
      <c r="EC17" s="96"/>
      <c r="ED17" s="96"/>
      <c r="EE17" s="96"/>
      <c r="EF17" s="96"/>
    </row>
    <row r="18" spans="1:136" ht="30.6" customHeight="1">
      <c r="A18" s="97" t="s">
        <v>41</v>
      </c>
      <c r="B18" s="96"/>
      <c r="C18" s="96"/>
      <c r="D18" s="96"/>
      <c r="E18" s="96"/>
      <c r="F18" s="96"/>
      <c r="G18" s="96"/>
      <c r="H18" s="96"/>
      <c r="I18" s="96"/>
      <c r="J18" s="96"/>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96"/>
      <c r="DO18" s="96"/>
      <c r="DP18" s="96"/>
      <c r="DQ18" s="96"/>
      <c r="DR18" s="96"/>
      <c r="DS18" s="96"/>
      <c r="DT18" s="96"/>
      <c r="DU18" s="96"/>
      <c r="DV18" s="96"/>
      <c r="DW18" s="96"/>
      <c r="DX18" s="96"/>
      <c r="DY18" s="96"/>
      <c r="DZ18" s="96"/>
      <c r="EA18" s="96"/>
      <c r="EB18" s="96"/>
      <c r="EC18" s="96"/>
      <c r="ED18" s="96"/>
      <c r="EE18" s="96"/>
      <c r="EF18" s="96"/>
    </row>
    <row r="19" spans="1:136" s="88" customFormat="1" ht="16.899999999999999" customHeight="1">
      <c r="A19" s="7"/>
      <c r="B19" s="9">
        <f t="shared" ref="B19:AG19" si="0">B5</f>
        <v>46008</v>
      </c>
      <c r="C19" s="9">
        <f t="shared" si="0"/>
        <v>46009</v>
      </c>
      <c r="D19" s="9">
        <f t="shared" si="0"/>
        <v>46010</v>
      </c>
      <c r="E19" s="9">
        <f t="shared" si="0"/>
        <v>46011</v>
      </c>
      <c r="F19" s="9">
        <f t="shared" si="0"/>
        <v>46012</v>
      </c>
      <c r="G19" s="9">
        <f t="shared" si="0"/>
        <v>46013</v>
      </c>
      <c r="H19" s="9">
        <f t="shared" si="0"/>
        <v>46014</v>
      </c>
      <c r="I19" s="9">
        <f t="shared" si="0"/>
        <v>46015</v>
      </c>
      <c r="J19" s="9">
        <f t="shared" si="0"/>
        <v>46016</v>
      </c>
      <c r="K19" s="57">
        <f t="shared" si="0"/>
        <v>46017</v>
      </c>
      <c r="L19" s="57">
        <f t="shared" si="0"/>
        <v>46018</v>
      </c>
      <c r="M19" s="57">
        <f t="shared" si="0"/>
        <v>46019</v>
      </c>
      <c r="N19" s="57">
        <f t="shared" si="0"/>
        <v>46020</v>
      </c>
      <c r="O19" s="57">
        <f t="shared" si="0"/>
        <v>46021</v>
      </c>
      <c r="P19" s="57">
        <f t="shared" si="0"/>
        <v>46022</v>
      </c>
      <c r="Q19" s="57">
        <f t="shared" si="0"/>
        <v>46023</v>
      </c>
      <c r="R19" s="57">
        <f t="shared" si="0"/>
        <v>46024</v>
      </c>
      <c r="S19" s="57">
        <f t="shared" si="0"/>
        <v>46025</v>
      </c>
      <c r="T19" s="57">
        <f t="shared" si="0"/>
        <v>46026</v>
      </c>
      <c r="U19" s="57">
        <f t="shared" si="0"/>
        <v>46027</v>
      </c>
      <c r="V19" s="57">
        <f t="shared" si="0"/>
        <v>46028</v>
      </c>
      <c r="W19" s="57">
        <f t="shared" si="0"/>
        <v>46029</v>
      </c>
      <c r="X19" s="57">
        <f t="shared" si="0"/>
        <v>46030</v>
      </c>
      <c r="Y19" s="57">
        <f t="shared" si="0"/>
        <v>46031</v>
      </c>
      <c r="Z19" s="57">
        <f t="shared" si="0"/>
        <v>46032</v>
      </c>
      <c r="AA19" s="57">
        <f t="shared" si="0"/>
        <v>46033</v>
      </c>
      <c r="AB19" s="57">
        <f t="shared" si="0"/>
        <v>46034</v>
      </c>
      <c r="AC19" s="57">
        <f t="shared" si="0"/>
        <v>46035</v>
      </c>
      <c r="AD19" s="57">
        <f t="shared" si="0"/>
        <v>46036</v>
      </c>
      <c r="AE19" s="57">
        <f t="shared" si="0"/>
        <v>46037</v>
      </c>
      <c r="AF19" s="57">
        <f t="shared" si="0"/>
        <v>46038</v>
      </c>
      <c r="AG19" s="57">
        <f t="shared" si="0"/>
        <v>46039</v>
      </c>
      <c r="AH19" s="57">
        <f t="shared" ref="AH19:CS19" si="1">AH5</f>
        <v>46040</v>
      </c>
      <c r="AI19" s="57">
        <f t="shared" si="1"/>
        <v>46041</v>
      </c>
      <c r="AJ19" s="57">
        <f t="shared" si="1"/>
        <v>46042</v>
      </c>
      <c r="AK19" s="57">
        <f t="shared" si="1"/>
        <v>46043</v>
      </c>
      <c r="AL19" s="57">
        <f t="shared" si="1"/>
        <v>46044</v>
      </c>
      <c r="AM19" s="57">
        <f t="shared" si="1"/>
        <v>46045</v>
      </c>
      <c r="AN19" s="57">
        <f t="shared" si="1"/>
        <v>46046</v>
      </c>
      <c r="AO19" s="57">
        <f t="shared" si="1"/>
        <v>46047</v>
      </c>
      <c r="AP19" s="57">
        <f t="shared" si="1"/>
        <v>46048</v>
      </c>
      <c r="AQ19" s="57">
        <f t="shared" si="1"/>
        <v>46049</v>
      </c>
      <c r="AR19" s="57">
        <f t="shared" si="1"/>
        <v>46050</v>
      </c>
      <c r="AS19" s="57">
        <f t="shared" si="1"/>
        <v>46051</v>
      </c>
      <c r="AT19" s="57">
        <f t="shared" si="1"/>
        <v>46052</v>
      </c>
      <c r="AU19" s="57">
        <f t="shared" si="1"/>
        <v>46053</v>
      </c>
      <c r="AV19" s="57">
        <f t="shared" si="1"/>
        <v>46054</v>
      </c>
      <c r="AW19" s="57">
        <f t="shared" si="1"/>
        <v>46055</v>
      </c>
      <c r="AX19" s="57">
        <f t="shared" si="1"/>
        <v>46056</v>
      </c>
      <c r="AY19" s="57">
        <f t="shared" si="1"/>
        <v>46057</v>
      </c>
      <c r="AZ19" s="57">
        <f t="shared" si="1"/>
        <v>46058</v>
      </c>
      <c r="BA19" s="57">
        <f t="shared" si="1"/>
        <v>46059</v>
      </c>
      <c r="BB19" s="57">
        <f t="shared" si="1"/>
        <v>46060</v>
      </c>
      <c r="BC19" s="57">
        <f t="shared" si="1"/>
        <v>46061</v>
      </c>
      <c r="BD19" s="57">
        <f t="shared" si="1"/>
        <v>46062</v>
      </c>
      <c r="BE19" s="57">
        <f t="shared" si="1"/>
        <v>46063</v>
      </c>
      <c r="BF19" s="57">
        <f t="shared" si="1"/>
        <v>46064</v>
      </c>
      <c r="BG19" s="57">
        <f t="shared" si="1"/>
        <v>46065</v>
      </c>
      <c r="BH19" s="57">
        <f t="shared" si="1"/>
        <v>46066</v>
      </c>
      <c r="BI19" s="57">
        <f t="shared" si="1"/>
        <v>46067</v>
      </c>
      <c r="BJ19" s="57">
        <f t="shared" si="1"/>
        <v>46068</v>
      </c>
      <c r="BK19" s="57">
        <f t="shared" si="1"/>
        <v>46069</v>
      </c>
      <c r="BL19" s="57">
        <f t="shared" si="1"/>
        <v>46070</v>
      </c>
      <c r="BM19" s="57">
        <f t="shared" si="1"/>
        <v>46071</v>
      </c>
      <c r="BN19" s="57">
        <f t="shared" si="1"/>
        <v>46072</v>
      </c>
      <c r="BO19" s="57">
        <f t="shared" si="1"/>
        <v>46073</v>
      </c>
      <c r="BP19" s="57">
        <f t="shared" si="1"/>
        <v>46074</v>
      </c>
      <c r="BQ19" s="57">
        <f t="shared" si="1"/>
        <v>46075</v>
      </c>
      <c r="BR19" s="57">
        <f t="shared" si="1"/>
        <v>46076</v>
      </c>
      <c r="BS19" s="57">
        <f t="shared" si="1"/>
        <v>46077</v>
      </c>
      <c r="BT19" s="57">
        <f t="shared" si="1"/>
        <v>46078</v>
      </c>
      <c r="BU19" s="57">
        <f t="shared" si="1"/>
        <v>46079</v>
      </c>
      <c r="BV19" s="57">
        <f t="shared" si="1"/>
        <v>46080</v>
      </c>
      <c r="BW19" s="57">
        <f t="shared" si="1"/>
        <v>46081</v>
      </c>
      <c r="BX19" s="57">
        <f t="shared" si="1"/>
        <v>46082</v>
      </c>
      <c r="BY19" s="57">
        <f t="shared" si="1"/>
        <v>46083</v>
      </c>
      <c r="BZ19" s="57">
        <f t="shared" si="1"/>
        <v>46084</v>
      </c>
      <c r="CA19" s="57">
        <f t="shared" si="1"/>
        <v>46085</v>
      </c>
      <c r="CB19" s="57">
        <f t="shared" si="1"/>
        <v>46086</v>
      </c>
      <c r="CC19" s="57">
        <f t="shared" si="1"/>
        <v>46087</v>
      </c>
      <c r="CD19" s="57">
        <f t="shared" si="1"/>
        <v>46088</v>
      </c>
      <c r="CE19" s="57">
        <f t="shared" si="1"/>
        <v>46089</v>
      </c>
      <c r="CF19" s="57">
        <f t="shared" si="1"/>
        <v>46090</v>
      </c>
      <c r="CG19" s="57">
        <f t="shared" si="1"/>
        <v>46091</v>
      </c>
      <c r="CH19" s="57">
        <f t="shared" si="1"/>
        <v>46092</v>
      </c>
      <c r="CI19" s="57">
        <f t="shared" si="1"/>
        <v>46093</v>
      </c>
      <c r="CJ19" s="57">
        <f t="shared" si="1"/>
        <v>46094</v>
      </c>
      <c r="CK19" s="57">
        <f t="shared" si="1"/>
        <v>46095</v>
      </c>
      <c r="CL19" s="57">
        <f t="shared" si="1"/>
        <v>46096</v>
      </c>
      <c r="CM19" s="57">
        <f t="shared" si="1"/>
        <v>46097</v>
      </c>
      <c r="CN19" s="57">
        <f t="shared" si="1"/>
        <v>46098</v>
      </c>
      <c r="CO19" s="57">
        <f t="shared" si="1"/>
        <v>46099</v>
      </c>
      <c r="CP19" s="57">
        <f t="shared" si="1"/>
        <v>46100</v>
      </c>
      <c r="CQ19" s="57">
        <f t="shared" si="1"/>
        <v>46101</v>
      </c>
      <c r="CR19" s="57">
        <f t="shared" si="1"/>
        <v>46102</v>
      </c>
      <c r="CS19" s="57">
        <f t="shared" si="1"/>
        <v>46103</v>
      </c>
      <c r="CT19" s="57">
        <f t="shared" ref="CT19:EF19" si="2">CT5</f>
        <v>46104</v>
      </c>
      <c r="CU19" s="57">
        <f t="shared" si="2"/>
        <v>46105</v>
      </c>
      <c r="CV19" s="57">
        <f t="shared" si="2"/>
        <v>46106</v>
      </c>
      <c r="CW19" s="57">
        <f t="shared" si="2"/>
        <v>46107</v>
      </c>
      <c r="CX19" s="57">
        <f t="shared" si="2"/>
        <v>46108</v>
      </c>
      <c r="CY19" s="57">
        <f t="shared" si="2"/>
        <v>46109</v>
      </c>
      <c r="CZ19" s="57">
        <f t="shared" si="2"/>
        <v>46110</v>
      </c>
      <c r="DA19" s="57">
        <f t="shared" si="2"/>
        <v>46111</v>
      </c>
      <c r="DB19" s="57">
        <f t="shared" si="2"/>
        <v>46112</v>
      </c>
      <c r="DC19" s="57">
        <f t="shared" si="2"/>
        <v>46113</v>
      </c>
      <c r="DD19" s="57">
        <f t="shared" si="2"/>
        <v>46114</v>
      </c>
      <c r="DE19" s="57">
        <f t="shared" si="2"/>
        <v>46115</v>
      </c>
      <c r="DF19" s="57">
        <f t="shared" si="2"/>
        <v>46116</v>
      </c>
      <c r="DG19" s="57">
        <f t="shared" si="2"/>
        <v>46117</v>
      </c>
      <c r="DH19" s="57">
        <f t="shared" si="2"/>
        <v>46118</v>
      </c>
      <c r="DI19" s="57">
        <f t="shared" si="2"/>
        <v>46119</v>
      </c>
      <c r="DJ19" s="57">
        <f t="shared" si="2"/>
        <v>46120</v>
      </c>
      <c r="DK19" s="57">
        <f t="shared" si="2"/>
        <v>46121</v>
      </c>
      <c r="DL19" s="57">
        <f t="shared" si="2"/>
        <v>46122</v>
      </c>
      <c r="DM19" s="57">
        <f t="shared" si="2"/>
        <v>46123</v>
      </c>
      <c r="DN19" s="9">
        <f t="shared" si="2"/>
        <v>46124</v>
      </c>
      <c r="DO19" s="9">
        <f t="shared" si="2"/>
        <v>46125</v>
      </c>
      <c r="DP19" s="9">
        <f t="shared" si="2"/>
        <v>46126</v>
      </c>
      <c r="DQ19" s="9">
        <f t="shared" si="2"/>
        <v>46127</v>
      </c>
      <c r="DR19" s="9">
        <f t="shared" si="2"/>
        <v>46128</v>
      </c>
      <c r="DS19" s="9">
        <f t="shared" si="2"/>
        <v>46129</v>
      </c>
      <c r="DT19" s="9">
        <f t="shared" si="2"/>
        <v>46130</v>
      </c>
      <c r="DU19" s="9">
        <f t="shared" si="2"/>
        <v>46131</v>
      </c>
      <c r="DV19" s="9">
        <f t="shared" si="2"/>
        <v>46132</v>
      </c>
      <c r="DW19" s="9">
        <f t="shared" si="2"/>
        <v>46133</v>
      </c>
      <c r="DX19" s="9">
        <f t="shared" si="2"/>
        <v>46134</v>
      </c>
      <c r="DY19" s="9">
        <f t="shared" si="2"/>
        <v>46135</v>
      </c>
      <c r="DZ19" s="9">
        <f t="shared" si="2"/>
        <v>46136</v>
      </c>
      <c r="EA19" s="9">
        <f t="shared" si="2"/>
        <v>46137</v>
      </c>
      <c r="EB19" s="9">
        <f t="shared" si="2"/>
        <v>46138</v>
      </c>
      <c r="EC19" s="9">
        <f t="shared" si="2"/>
        <v>46139</v>
      </c>
      <c r="ED19" s="9">
        <f t="shared" si="2"/>
        <v>46140</v>
      </c>
      <c r="EE19" s="9">
        <f t="shared" si="2"/>
        <v>46141</v>
      </c>
      <c r="EF19" s="9">
        <f t="shared" si="2"/>
        <v>46142</v>
      </c>
    </row>
    <row r="20" spans="1:136" s="88" customFormat="1" ht="16.149999999999999" customHeight="1">
      <c r="A20" s="7"/>
      <c r="B20" s="9">
        <f t="shared" ref="B20:AG20" si="3">B6</f>
        <v>46008</v>
      </c>
      <c r="C20" s="9">
        <f t="shared" si="3"/>
        <v>46009</v>
      </c>
      <c r="D20" s="9">
        <f t="shared" si="3"/>
        <v>46010</v>
      </c>
      <c r="E20" s="9">
        <f t="shared" si="3"/>
        <v>46011</v>
      </c>
      <c r="F20" s="9">
        <f t="shared" si="3"/>
        <v>46012</v>
      </c>
      <c r="G20" s="9">
        <f t="shared" si="3"/>
        <v>46013</v>
      </c>
      <c r="H20" s="9">
        <f t="shared" si="3"/>
        <v>46014</v>
      </c>
      <c r="I20" s="9">
        <f t="shared" si="3"/>
        <v>46015</v>
      </c>
      <c r="J20" s="9">
        <f t="shared" si="3"/>
        <v>46016</v>
      </c>
      <c r="K20" s="57">
        <f t="shared" si="3"/>
        <v>46017</v>
      </c>
      <c r="L20" s="57">
        <f t="shared" si="3"/>
        <v>46018</v>
      </c>
      <c r="M20" s="57">
        <f t="shared" si="3"/>
        <v>46019</v>
      </c>
      <c r="N20" s="57">
        <f t="shared" si="3"/>
        <v>46020</v>
      </c>
      <c r="O20" s="57">
        <f t="shared" si="3"/>
        <v>46021</v>
      </c>
      <c r="P20" s="57">
        <f t="shared" si="3"/>
        <v>46022</v>
      </c>
      <c r="Q20" s="57">
        <f t="shared" si="3"/>
        <v>46023</v>
      </c>
      <c r="R20" s="57">
        <f t="shared" si="3"/>
        <v>46024</v>
      </c>
      <c r="S20" s="57">
        <f t="shared" si="3"/>
        <v>46025</v>
      </c>
      <c r="T20" s="57">
        <f t="shared" si="3"/>
        <v>46026</v>
      </c>
      <c r="U20" s="57">
        <f t="shared" si="3"/>
        <v>46027</v>
      </c>
      <c r="V20" s="57">
        <f t="shared" si="3"/>
        <v>46028</v>
      </c>
      <c r="W20" s="57">
        <f t="shared" si="3"/>
        <v>46029</v>
      </c>
      <c r="X20" s="57">
        <f t="shared" si="3"/>
        <v>46030</v>
      </c>
      <c r="Y20" s="57">
        <f t="shared" si="3"/>
        <v>46031</v>
      </c>
      <c r="Z20" s="57">
        <f t="shared" si="3"/>
        <v>46032</v>
      </c>
      <c r="AA20" s="57">
        <f t="shared" si="3"/>
        <v>46033</v>
      </c>
      <c r="AB20" s="57">
        <f t="shared" si="3"/>
        <v>46034</v>
      </c>
      <c r="AC20" s="57">
        <f t="shared" si="3"/>
        <v>46035</v>
      </c>
      <c r="AD20" s="57">
        <f t="shared" si="3"/>
        <v>46036</v>
      </c>
      <c r="AE20" s="57">
        <f t="shared" si="3"/>
        <v>46037</v>
      </c>
      <c r="AF20" s="57">
        <f t="shared" si="3"/>
        <v>46038</v>
      </c>
      <c r="AG20" s="57">
        <f t="shared" si="3"/>
        <v>46039</v>
      </c>
      <c r="AH20" s="57">
        <f t="shared" ref="AH20:CS20" si="4">AH6</f>
        <v>46040</v>
      </c>
      <c r="AI20" s="57">
        <f t="shared" si="4"/>
        <v>46041</v>
      </c>
      <c r="AJ20" s="57">
        <f t="shared" si="4"/>
        <v>46042</v>
      </c>
      <c r="AK20" s="57">
        <f t="shared" si="4"/>
        <v>46043</v>
      </c>
      <c r="AL20" s="57">
        <f t="shared" si="4"/>
        <v>46044</v>
      </c>
      <c r="AM20" s="57">
        <f t="shared" si="4"/>
        <v>46045</v>
      </c>
      <c r="AN20" s="57">
        <f t="shared" si="4"/>
        <v>46046</v>
      </c>
      <c r="AO20" s="57">
        <f t="shared" si="4"/>
        <v>46047</v>
      </c>
      <c r="AP20" s="57">
        <f t="shared" si="4"/>
        <v>46048</v>
      </c>
      <c r="AQ20" s="57">
        <f t="shared" si="4"/>
        <v>46049</v>
      </c>
      <c r="AR20" s="57">
        <f t="shared" si="4"/>
        <v>46050</v>
      </c>
      <c r="AS20" s="57">
        <f t="shared" si="4"/>
        <v>46051</v>
      </c>
      <c r="AT20" s="57">
        <f t="shared" si="4"/>
        <v>46052</v>
      </c>
      <c r="AU20" s="57">
        <f t="shared" si="4"/>
        <v>46053</v>
      </c>
      <c r="AV20" s="57">
        <f t="shared" si="4"/>
        <v>46054</v>
      </c>
      <c r="AW20" s="57">
        <f t="shared" si="4"/>
        <v>46055</v>
      </c>
      <c r="AX20" s="57">
        <f t="shared" si="4"/>
        <v>46056</v>
      </c>
      <c r="AY20" s="57">
        <f t="shared" si="4"/>
        <v>46057</v>
      </c>
      <c r="AZ20" s="57">
        <f t="shared" si="4"/>
        <v>46058</v>
      </c>
      <c r="BA20" s="57">
        <f t="shared" si="4"/>
        <v>46059</v>
      </c>
      <c r="BB20" s="57">
        <f t="shared" si="4"/>
        <v>46060</v>
      </c>
      <c r="BC20" s="57">
        <f t="shared" si="4"/>
        <v>46061</v>
      </c>
      <c r="BD20" s="57">
        <f t="shared" si="4"/>
        <v>46062</v>
      </c>
      <c r="BE20" s="57">
        <f t="shared" si="4"/>
        <v>46063</v>
      </c>
      <c r="BF20" s="57">
        <f t="shared" si="4"/>
        <v>46064</v>
      </c>
      <c r="BG20" s="57">
        <f t="shared" si="4"/>
        <v>46065</v>
      </c>
      <c r="BH20" s="57">
        <f t="shared" si="4"/>
        <v>46066</v>
      </c>
      <c r="BI20" s="57">
        <f t="shared" si="4"/>
        <v>46067</v>
      </c>
      <c r="BJ20" s="57">
        <f t="shared" si="4"/>
        <v>46068</v>
      </c>
      <c r="BK20" s="57">
        <f t="shared" si="4"/>
        <v>46069</v>
      </c>
      <c r="BL20" s="57">
        <f t="shared" si="4"/>
        <v>46070</v>
      </c>
      <c r="BM20" s="57">
        <f t="shared" si="4"/>
        <v>46071</v>
      </c>
      <c r="BN20" s="57">
        <f t="shared" si="4"/>
        <v>46072</v>
      </c>
      <c r="BO20" s="57">
        <f t="shared" si="4"/>
        <v>46073</v>
      </c>
      <c r="BP20" s="57">
        <f t="shared" si="4"/>
        <v>46074</v>
      </c>
      <c r="BQ20" s="57">
        <f t="shared" si="4"/>
        <v>46075</v>
      </c>
      <c r="BR20" s="57">
        <f t="shared" si="4"/>
        <v>46076</v>
      </c>
      <c r="BS20" s="57">
        <f t="shared" si="4"/>
        <v>46077</v>
      </c>
      <c r="BT20" s="57">
        <f t="shared" si="4"/>
        <v>46078</v>
      </c>
      <c r="BU20" s="57">
        <f t="shared" si="4"/>
        <v>46079</v>
      </c>
      <c r="BV20" s="57">
        <f t="shared" si="4"/>
        <v>46080</v>
      </c>
      <c r="BW20" s="57">
        <f t="shared" si="4"/>
        <v>46081</v>
      </c>
      <c r="BX20" s="57">
        <f t="shared" si="4"/>
        <v>46082</v>
      </c>
      <c r="BY20" s="57">
        <f t="shared" si="4"/>
        <v>46083</v>
      </c>
      <c r="BZ20" s="57">
        <f t="shared" si="4"/>
        <v>46084</v>
      </c>
      <c r="CA20" s="57">
        <f t="shared" si="4"/>
        <v>46085</v>
      </c>
      <c r="CB20" s="57">
        <f t="shared" si="4"/>
        <v>46086</v>
      </c>
      <c r="CC20" s="57">
        <f t="shared" si="4"/>
        <v>46087</v>
      </c>
      <c r="CD20" s="57">
        <f t="shared" si="4"/>
        <v>46088</v>
      </c>
      <c r="CE20" s="57">
        <f t="shared" si="4"/>
        <v>46089</v>
      </c>
      <c r="CF20" s="57">
        <f t="shared" si="4"/>
        <v>46090</v>
      </c>
      <c r="CG20" s="57">
        <f t="shared" si="4"/>
        <v>46091</v>
      </c>
      <c r="CH20" s="57">
        <f t="shared" si="4"/>
        <v>46092</v>
      </c>
      <c r="CI20" s="57">
        <f t="shared" si="4"/>
        <v>46093</v>
      </c>
      <c r="CJ20" s="57">
        <f t="shared" si="4"/>
        <v>46094</v>
      </c>
      <c r="CK20" s="57">
        <f t="shared" si="4"/>
        <v>46095</v>
      </c>
      <c r="CL20" s="57">
        <f t="shared" si="4"/>
        <v>46096</v>
      </c>
      <c r="CM20" s="57">
        <f t="shared" si="4"/>
        <v>46097</v>
      </c>
      <c r="CN20" s="57">
        <f t="shared" si="4"/>
        <v>46098</v>
      </c>
      <c r="CO20" s="57">
        <f t="shared" si="4"/>
        <v>46099</v>
      </c>
      <c r="CP20" s="57">
        <f t="shared" si="4"/>
        <v>46100</v>
      </c>
      <c r="CQ20" s="57">
        <f t="shared" si="4"/>
        <v>46101</v>
      </c>
      <c r="CR20" s="57">
        <f t="shared" si="4"/>
        <v>46102</v>
      </c>
      <c r="CS20" s="57">
        <f t="shared" si="4"/>
        <v>46103</v>
      </c>
      <c r="CT20" s="57">
        <f t="shared" ref="CT20:EF20" si="5">CT6</f>
        <v>46104</v>
      </c>
      <c r="CU20" s="57">
        <f t="shared" si="5"/>
        <v>46105</v>
      </c>
      <c r="CV20" s="57">
        <f t="shared" si="5"/>
        <v>46106</v>
      </c>
      <c r="CW20" s="57">
        <f t="shared" si="5"/>
        <v>46107</v>
      </c>
      <c r="CX20" s="57">
        <f t="shared" si="5"/>
        <v>46108</v>
      </c>
      <c r="CY20" s="57">
        <f t="shared" si="5"/>
        <v>46109</v>
      </c>
      <c r="CZ20" s="57">
        <f t="shared" si="5"/>
        <v>46110</v>
      </c>
      <c r="DA20" s="57">
        <f t="shared" si="5"/>
        <v>46111</v>
      </c>
      <c r="DB20" s="57">
        <f t="shared" si="5"/>
        <v>46112</v>
      </c>
      <c r="DC20" s="57">
        <f t="shared" si="5"/>
        <v>46113</v>
      </c>
      <c r="DD20" s="57">
        <f t="shared" si="5"/>
        <v>46114</v>
      </c>
      <c r="DE20" s="57">
        <f t="shared" si="5"/>
        <v>46115</v>
      </c>
      <c r="DF20" s="57">
        <f t="shared" si="5"/>
        <v>46116</v>
      </c>
      <c r="DG20" s="57">
        <f t="shared" si="5"/>
        <v>46117</v>
      </c>
      <c r="DH20" s="57">
        <f t="shared" si="5"/>
        <v>46118</v>
      </c>
      <c r="DI20" s="57">
        <f t="shared" si="5"/>
        <v>46119</v>
      </c>
      <c r="DJ20" s="57">
        <f t="shared" si="5"/>
        <v>46120</v>
      </c>
      <c r="DK20" s="57">
        <f t="shared" si="5"/>
        <v>46121</v>
      </c>
      <c r="DL20" s="57">
        <f t="shared" si="5"/>
        <v>46122</v>
      </c>
      <c r="DM20" s="57">
        <f t="shared" si="5"/>
        <v>46123</v>
      </c>
      <c r="DN20" s="9">
        <f t="shared" si="5"/>
        <v>46124</v>
      </c>
      <c r="DO20" s="9">
        <f t="shared" si="5"/>
        <v>46125</v>
      </c>
      <c r="DP20" s="9">
        <f t="shared" si="5"/>
        <v>46126</v>
      </c>
      <c r="DQ20" s="9">
        <f t="shared" si="5"/>
        <v>46127</v>
      </c>
      <c r="DR20" s="9">
        <f t="shared" si="5"/>
        <v>46128</v>
      </c>
      <c r="DS20" s="9">
        <f t="shared" si="5"/>
        <v>46129</v>
      </c>
      <c r="DT20" s="9">
        <f t="shared" si="5"/>
        <v>46130</v>
      </c>
      <c r="DU20" s="9">
        <f t="shared" si="5"/>
        <v>46131</v>
      </c>
      <c r="DV20" s="9">
        <f t="shared" si="5"/>
        <v>46132</v>
      </c>
      <c r="DW20" s="9">
        <f t="shared" si="5"/>
        <v>46133</v>
      </c>
      <c r="DX20" s="9">
        <f t="shared" si="5"/>
        <v>46134</v>
      </c>
      <c r="DY20" s="9">
        <f t="shared" si="5"/>
        <v>46135</v>
      </c>
      <c r="DZ20" s="9">
        <f t="shared" si="5"/>
        <v>46136</v>
      </c>
      <c r="EA20" s="9">
        <f t="shared" si="5"/>
        <v>46137</v>
      </c>
      <c r="EB20" s="9">
        <f t="shared" si="5"/>
        <v>46138</v>
      </c>
      <c r="EC20" s="9">
        <f t="shared" si="5"/>
        <v>46139</v>
      </c>
      <c r="ED20" s="9">
        <f t="shared" si="5"/>
        <v>46140</v>
      </c>
      <c r="EE20" s="9">
        <f t="shared" si="5"/>
        <v>46141</v>
      </c>
      <c r="EF20" s="9">
        <f t="shared" si="5"/>
        <v>46142</v>
      </c>
    </row>
    <row r="21" spans="1:136" ht="16.149999999999999" customHeight="1">
      <c r="A21" s="10" t="s">
        <v>4</v>
      </c>
      <c r="B21" s="11"/>
      <c r="C21" s="11"/>
      <c r="D21" s="11"/>
      <c r="E21" s="11"/>
      <c r="F21" s="11"/>
      <c r="G21" s="11"/>
      <c r="H21" s="11"/>
      <c r="I21" s="11"/>
      <c r="J21" s="11"/>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11"/>
      <c r="DO21" s="11"/>
      <c r="DP21" s="11"/>
      <c r="DQ21" s="11"/>
      <c r="DR21" s="11"/>
      <c r="DS21" s="11"/>
      <c r="DT21" s="11"/>
      <c r="DU21" s="11"/>
      <c r="DV21" s="11"/>
      <c r="DW21" s="11"/>
      <c r="DX21" s="11"/>
      <c r="DY21" s="11"/>
      <c r="DZ21" s="11"/>
      <c r="EA21" s="11"/>
      <c r="EB21" s="11"/>
      <c r="EC21" s="11"/>
      <c r="ED21" s="11"/>
      <c r="EE21" s="11"/>
      <c r="EF21" s="11"/>
    </row>
    <row r="22" spans="1:136">
      <c r="A22" s="92" t="s">
        <v>21</v>
      </c>
      <c r="B22" s="93">
        <f t="shared" ref="B22:AG22" si="6">ROUNDUP(B8*0.87,)</f>
        <v>4785</v>
      </c>
      <c r="C22" s="93">
        <f t="shared" si="6"/>
        <v>4785</v>
      </c>
      <c r="D22" s="93">
        <f t="shared" si="6"/>
        <v>5046</v>
      </c>
      <c r="E22" s="93">
        <f t="shared" si="6"/>
        <v>5046</v>
      </c>
      <c r="F22" s="93">
        <f t="shared" si="6"/>
        <v>6873</v>
      </c>
      <c r="G22" s="93">
        <f t="shared" si="6"/>
        <v>6873</v>
      </c>
      <c r="H22" s="93">
        <f t="shared" si="6"/>
        <v>6873</v>
      </c>
      <c r="I22" s="93">
        <f t="shared" si="6"/>
        <v>8004</v>
      </c>
      <c r="J22" s="93">
        <f t="shared" si="6"/>
        <v>8004</v>
      </c>
      <c r="K22" s="99">
        <f t="shared" si="6"/>
        <v>9222</v>
      </c>
      <c r="L22" s="99">
        <f t="shared" si="6"/>
        <v>11484</v>
      </c>
      <c r="M22" s="99">
        <f t="shared" si="6"/>
        <v>9570</v>
      </c>
      <c r="N22" s="99">
        <f t="shared" si="6"/>
        <v>16443</v>
      </c>
      <c r="O22" s="99">
        <f t="shared" si="6"/>
        <v>20619</v>
      </c>
      <c r="P22" s="99">
        <f t="shared" si="6"/>
        <v>27405</v>
      </c>
      <c r="Q22" s="99">
        <f t="shared" si="6"/>
        <v>27405</v>
      </c>
      <c r="R22" s="99">
        <f t="shared" si="6"/>
        <v>26274</v>
      </c>
      <c r="S22" s="99">
        <f t="shared" si="6"/>
        <v>26274</v>
      </c>
      <c r="T22" s="99">
        <f t="shared" si="6"/>
        <v>29580</v>
      </c>
      <c r="U22" s="99">
        <f t="shared" si="6"/>
        <v>29580</v>
      </c>
      <c r="V22" s="99">
        <f t="shared" si="6"/>
        <v>28275</v>
      </c>
      <c r="W22" s="99">
        <f t="shared" si="6"/>
        <v>28275</v>
      </c>
      <c r="X22" s="99">
        <f t="shared" si="6"/>
        <v>25143</v>
      </c>
      <c r="Y22" s="99">
        <f t="shared" si="6"/>
        <v>18792</v>
      </c>
      <c r="Z22" s="99">
        <f t="shared" si="6"/>
        <v>13572</v>
      </c>
      <c r="AA22" s="99">
        <f t="shared" si="6"/>
        <v>12963</v>
      </c>
      <c r="AB22" s="99">
        <f t="shared" si="6"/>
        <v>12963</v>
      </c>
      <c r="AC22" s="99">
        <f t="shared" si="6"/>
        <v>12963</v>
      </c>
      <c r="AD22" s="99">
        <f t="shared" si="6"/>
        <v>12354</v>
      </c>
      <c r="AE22" s="99">
        <f t="shared" si="6"/>
        <v>12354</v>
      </c>
      <c r="AF22" s="99">
        <f t="shared" si="6"/>
        <v>10092</v>
      </c>
      <c r="AG22" s="99">
        <f t="shared" si="6"/>
        <v>10092</v>
      </c>
      <c r="AH22" s="99">
        <f t="shared" ref="AH22:CS22" si="7">ROUNDUP(AH8*0.87,)</f>
        <v>10092</v>
      </c>
      <c r="AI22" s="99">
        <f t="shared" si="7"/>
        <v>10092</v>
      </c>
      <c r="AJ22" s="99">
        <f t="shared" si="7"/>
        <v>12528</v>
      </c>
      <c r="AK22" s="99">
        <f t="shared" si="7"/>
        <v>12528</v>
      </c>
      <c r="AL22" s="99">
        <f t="shared" si="7"/>
        <v>14877</v>
      </c>
      <c r="AM22" s="99">
        <f t="shared" si="7"/>
        <v>14877</v>
      </c>
      <c r="AN22" s="99">
        <f t="shared" si="7"/>
        <v>17487</v>
      </c>
      <c r="AO22" s="99">
        <f t="shared" si="7"/>
        <v>17487</v>
      </c>
      <c r="AP22" s="99">
        <f t="shared" si="7"/>
        <v>14877</v>
      </c>
      <c r="AQ22" s="99">
        <f t="shared" si="7"/>
        <v>14877</v>
      </c>
      <c r="AR22" s="99">
        <f t="shared" si="7"/>
        <v>16182</v>
      </c>
      <c r="AS22" s="99">
        <f t="shared" si="7"/>
        <v>16182</v>
      </c>
      <c r="AT22" s="99">
        <f t="shared" si="7"/>
        <v>16182</v>
      </c>
      <c r="AU22" s="99">
        <f t="shared" si="7"/>
        <v>16182</v>
      </c>
      <c r="AV22" s="99">
        <f t="shared" si="7"/>
        <v>16182</v>
      </c>
      <c r="AW22" s="99">
        <f t="shared" si="7"/>
        <v>16182</v>
      </c>
      <c r="AX22" s="99">
        <f t="shared" si="7"/>
        <v>17487</v>
      </c>
      <c r="AY22" s="99">
        <f t="shared" si="7"/>
        <v>17487</v>
      </c>
      <c r="AZ22" s="99">
        <f t="shared" si="7"/>
        <v>17487</v>
      </c>
      <c r="BA22" s="99">
        <f t="shared" si="7"/>
        <v>14877</v>
      </c>
      <c r="BB22" s="99">
        <f t="shared" si="7"/>
        <v>14877</v>
      </c>
      <c r="BC22" s="99">
        <f t="shared" si="7"/>
        <v>14877</v>
      </c>
      <c r="BD22" s="99">
        <f t="shared" si="7"/>
        <v>14877</v>
      </c>
      <c r="BE22" s="99">
        <f t="shared" si="7"/>
        <v>14877</v>
      </c>
      <c r="BF22" s="99">
        <f t="shared" si="7"/>
        <v>16182</v>
      </c>
      <c r="BG22" s="99">
        <f t="shared" si="7"/>
        <v>16182</v>
      </c>
      <c r="BH22" s="99">
        <f t="shared" si="7"/>
        <v>16182</v>
      </c>
      <c r="BI22" s="99">
        <f t="shared" si="7"/>
        <v>18792</v>
      </c>
      <c r="BJ22" s="99">
        <f t="shared" si="7"/>
        <v>18792</v>
      </c>
      <c r="BK22" s="99">
        <f t="shared" si="7"/>
        <v>18792</v>
      </c>
      <c r="BL22" s="99">
        <f t="shared" si="7"/>
        <v>18792</v>
      </c>
      <c r="BM22" s="99">
        <f t="shared" si="7"/>
        <v>18792</v>
      </c>
      <c r="BN22" s="99">
        <f t="shared" si="7"/>
        <v>18792</v>
      </c>
      <c r="BO22" s="99">
        <f t="shared" si="7"/>
        <v>20880</v>
      </c>
      <c r="BP22" s="99">
        <f t="shared" si="7"/>
        <v>20880</v>
      </c>
      <c r="BQ22" s="99">
        <f t="shared" si="7"/>
        <v>24273</v>
      </c>
      <c r="BR22" s="99">
        <f t="shared" si="7"/>
        <v>26448</v>
      </c>
      <c r="BS22" s="99">
        <f t="shared" si="7"/>
        <v>26448</v>
      </c>
      <c r="BT22" s="99">
        <f t="shared" si="7"/>
        <v>26448</v>
      </c>
      <c r="BU22" s="99">
        <f t="shared" si="7"/>
        <v>26448</v>
      </c>
      <c r="BV22" s="99">
        <f t="shared" si="7"/>
        <v>26448</v>
      </c>
      <c r="BW22" s="99">
        <f t="shared" si="7"/>
        <v>18792</v>
      </c>
      <c r="BX22" s="99">
        <f t="shared" si="7"/>
        <v>14877</v>
      </c>
      <c r="BY22" s="99">
        <f t="shared" si="7"/>
        <v>14877</v>
      </c>
      <c r="BZ22" s="99">
        <f t="shared" si="7"/>
        <v>13572</v>
      </c>
      <c r="CA22" s="99">
        <f t="shared" si="7"/>
        <v>13572</v>
      </c>
      <c r="CB22" s="99">
        <f t="shared" si="7"/>
        <v>13572</v>
      </c>
      <c r="CC22" s="99">
        <f t="shared" si="7"/>
        <v>14877</v>
      </c>
      <c r="CD22" s="99">
        <f t="shared" si="7"/>
        <v>14877</v>
      </c>
      <c r="CE22" s="99">
        <f t="shared" si="7"/>
        <v>14877</v>
      </c>
      <c r="CF22" s="99">
        <f t="shared" si="7"/>
        <v>11745</v>
      </c>
      <c r="CG22" s="99">
        <f t="shared" si="7"/>
        <v>8961</v>
      </c>
      <c r="CH22" s="99">
        <f t="shared" si="7"/>
        <v>8961</v>
      </c>
      <c r="CI22" s="99">
        <f t="shared" si="7"/>
        <v>8961</v>
      </c>
      <c r="CJ22" s="99">
        <f t="shared" si="7"/>
        <v>8961</v>
      </c>
      <c r="CK22" s="99">
        <f t="shared" si="7"/>
        <v>8961</v>
      </c>
      <c r="CL22" s="99">
        <f t="shared" si="7"/>
        <v>8961</v>
      </c>
      <c r="CM22" s="99">
        <f t="shared" si="7"/>
        <v>8961</v>
      </c>
      <c r="CN22" s="99">
        <f t="shared" si="7"/>
        <v>8961</v>
      </c>
      <c r="CO22" s="99">
        <f t="shared" si="7"/>
        <v>8961</v>
      </c>
      <c r="CP22" s="99">
        <f t="shared" si="7"/>
        <v>8352</v>
      </c>
      <c r="CQ22" s="99">
        <f t="shared" si="7"/>
        <v>8352</v>
      </c>
      <c r="CR22" s="99">
        <f t="shared" si="7"/>
        <v>8352</v>
      </c>
      <c r="CS22" s="99">
        <f t="shared" si="7"/>
        <v>7743</v>
      </c>
      <c r="CT22" s="99">
        <f t="shared" ref="CT22:EF22" si="8">ROUNDUP(CT8*0.87,)</f>
        <v>7743</v>
      </c>
      <c r="CU22" s="99">
        <f t="shared" si="8"/>
        <v>7743</v>
      </c>
      <c r="CV22" s="99">
        <f t="shared" si="8"/>
        <v>7743</v>
      </c>
      <c r="CW22" s="99">
        <f t="shared" si="8"/>
        <v>7743</v>
      </c>
      <c r="CX22" s="99">
        <f t="shared" si="8"/>
        <v>7743</v>
      </c>
      <c r="CY22" s="99">
        <f t="shared" si="8"/>
        <v>7743</v>
      </c>
      <c r="CZ22" s="99">
        <f t="shared" si="8"/>
        <v>7134</v>
      </c>
      <c r="DA22" s="99">
        <f t="shared" si="8"/>
        <v>7134</v>
      </c>
      <c r="DB22" s="99">
        <f t="shared" si="8"/>
        <v>7134</v>
      </c>
      <c r="DC22" s="99">
        <f t="shared" si="8"/>
        <v>6699</v>
      </c>
      <c r="DD22" s="99">
        <f t="shared" si="8"/>
        <v>6699</v>
      </c>
      <c r="DE22" s="99">
        <f t="shared" si="8"/>
        <v>6699</v>
      </c>
      <c r="DF22" s="99">
        <f t="shared" si="8"/>
        <v>6699</v>
      </c>
      <c r="DG22" s="99">
        <f t="shared" si="8"/>
        <v>6699</v>
      </c>
      <c r="DH22" s="99">
        <f t="shared" si="8"/>
        <v>6264</v>
      </c>
      <c r="DI22" s="99">
        <f t="shared" si="8"/>
        <v>6264</v>
      </c>
      <c r="DJ22" s="99">
        <f t="shared" si="8"/>
        <v>6264</v>
      </c>
      <c r="DK22" s="99">
        <f t="shared" si="8"/>
        <v>6264</v>
      </c>
      <c r="DL22" s="99">
        <f t="shared" si="8"/>
        <v>6264</v>
      </c>
      <c r="DM22" s="99">
        <f t="shared" si="8"/>
        <v>6264</v>
      </c>
      <c r="DN22" s="93">
        <f t="shared" si="8"/>
        <v>4524</v>
      </c>
      <c r="DO22" s="93">
        <f t="shared" si="8"/>
        <v>4524</v>
      </c>
      <c r="DP22" s="93">
        <f t="shared" si="8"/>
        <v>4524</v>
      </c>
      <c r="DQ22" s="93">
        <f t="shared" si="8"/>
        <v>4524</v>
      </c>
      <c r="DR22" s="93">
        <f t="shared" si="8"/>
        <v>4524</v>
      </c>
      <c r="DS22" s="93">
        <f t="shared" si="8"/>
        <v>4959</v>
      </c>
      <c r="DT22" s="93">
        <f t="shared" si="8"/>
        <v>4959</v>
      </c>
      <c r="DU22" s="93">
        <f t="shared" si="8"/>
        <v>4524</v>
      </c>
      <c r="DV22" s="93">
        <f t="shared" si="8"/>
        <v>4524</v>
      </c>
      <c r="DW22" s="93">
        <f t="shared" si="8"/>
        <v>4524</v>
      </c>
      <c r="DX22" s="93">
        <f t="shared" si="8"/>
        <v>4524</v>
      </c>
      <c r="DY22" s="93">
        <f t="shared" si="8"/>
        <v>4524</v>
      </c>
      <c r="DZ22" s="93">
        <f t="shared" si="8"/>
        <v>4959</v>
      </c>
      <c r="EA22" s="93">
        <f t="shared" si="8"/>
        <v>4959</v>
      </c>
      <c r="EB22" s="93">
        <f t="shared" si="8"/>
        <v>4524</v>
      </c>
      <c r="EC22" s="93">
        <f t="shared" si="8"/>
        <v>4524</v>
      </c>
      <c r="ED22" s="93">
        <f t="shared" si="8"/>
        <v>4524</v>
      </c>
      <c r="EE22" s="93">
        <f t="shared" si="8"/>
        <v>4524</v>
      </c>
      <c r="EF22" s="93">
        <f t="shared" si="8"/>
        <v>5394</v>
      </c>
    </row>
    <row r="23" spans="1:136">
      <c r="A23" s="10" t="s">
        <v>5</v>
      </c>
      <c r="B23" s="93"/>
      <c r="C23" s="93"/>
      <c r="D23" s="93"/>
      <c r="E23" s="93"/>
      <c r="F23" s="93"/>
      <c r="G23" s="93"/>
      <c r="H23" s="93"/>
      <c r="I23" s="93"/>
      <c r="J23" s="93"/>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3"/>
      <c r="DO23" s="93"/>
      <c r="DP23" s="93"/>
      <c r="DQ23" s="93"/>
      <c r="DR23" s="93"/>
      <c r="DS23" s="93"/>
      <c r="DT23" s="93"/>
      <c r="DU23" s="93"/>
      <c r="DV23" s="93"/>
      <c r="DW23" s="93"/>
      <c r="DX23" s="93"/>
      <c r="DY23" s="93"/>
      <c r="DZ23" s="93"/>
      <c r="EA23" s="93"/>
      <c r="EB23" s="93"/>
      <c r="EC23" s="93"/>
      <c r="ED23" s="93"/>
      <c r="EE23" s="93"/>
      <c r="EF23" s="93"/>
    </row>
    <row r="24" spans="1:136">
      <c r="A24" s="92" t="s">
        <v>21</v>
      </c>
      <c r="B24" s="93">
        <f t="shared" ref="B24:AG24" si="9">ROUNDUP(B10*0.87,)</f>
        <v>5655</v>
      </c>
      <c r="C24" s="93">
        <f t="shared" si="9"/>
        <v>5655</v>
      </c>
      <c r="D24" s="93">
        <f t="shared" si="9"/>
        <v>5916</v>
      </c>
      <c r="E24" s="93">
        <f t="shared" si="9"/>
        <v>5916</v>
      </c>
      <c r="F24" s="93">
        <f t="shared" si="9"/>
        <v>7743</v>
      </c>
      <c r="G24" s="93">
        <f t="shared" si="9"/>
        <v>7743</v>
      </c>
      <c r="H24" s="93">
        <f t="shared" si="9"/>
        <v>7743</v>
      </c>
      <c r="I24" s="93">
        <f t="shared" si="9"/>
        <v>8874</v>
      </c>
      <c r="J24" s="93">
        <f t="shared" si="9"/>
        <v>8874</v>
      </c>
      <c r="K24" s="99">
        <f t="shared" si="9"/>
        <v>10092</v>
      </c>
      <c r="L24" s="99">
        <f t="shared" si="9"/>
        <v>12354</v>
      </c>
      <c r="M24" s="99">
        <f t="shared" si="9"/>
        <v>10440</v>
      </c>
      <c r="N24" s="99">
        <f t="shared" si="9"/>
        <v>18618</v>
      </c>
      <c r="O24" s="99">
        <f t="shared" si="9"/>
        <v>22794</v>
      </c>
      <c r="P24" s="99">
        <f t="shared" si="9"/>
        <v>29580</v>
      </c>
      <c r="Q24" s="99">
        <f t="shared" si="9"/>
        <v>29580</v>
      </c>
      <c r="R24" s="99">
        <f t="shared" si="9"/>
        <v>28449</v>
      </c>
      <c r="S24" s="99">
        <f t="shared" si="9"/>
        <v>28449</v>
      </c>
      <c r="T24" s="99">
        <f t="shared" si="9"/>
        <v>31755</v>
      </c>
      <c r="U24" s="99">
        <f t="shared" si="9"/>
        <v>31755</v>
      </c>
      <c r="V24" s="99">
        <f t="shared" si="9"/>
        <v>30450</v>
      </c>
      <c r="W24" s="99">
        <f t="shared" si="9"/>
        <v>30450</v>
      </c>
      <c r="X24" s="99">
        <f t="shared" si="9"/>
        <v>27318</v>
      </c>
      <c r="Y24" s="99">
        <f t="shared" si="9"/>
        <v>20967</v>
      </c>
      <c r="Z24" s="99">
        <f t="shared" si="9"/>
        <v>15747</v>
      </c>
      <c r="AA24" s="99">
        <f t="shared" si="9"/>
        <v>15138</v>
      </c>
      <c r="AB24" s="99">
        <f t="shared" si="9"/>
        <v>15138</v>
      </c>
      <c r="AC24" s="99">
        <f t="shared" si="9"/>
        <v>15138</v>
      </c>
      <c r="AD24" s="99">
        <f t="shared" si="9"/>
        <v>14529</v>
      </c>
      <c r="AE24" s="99">
        <f t="shared" si="9"/>
        <v>14529</v>
      </c>
      <c r="AF24" s="99">
        <f t="shared" si="9"/>
        <v>12267</v>
      </c>
      <c r="AG24" s="99">
        <f t="shared" si="9"/>
        <v>12267</v>
      </c>
      <c r="AH24" s="99">
        <f t="shared" ref="AH24:CS24" si="10">ROUNDUP(AH10*0.87,)</f>
        <v>12267</v>
      </c>
      <c r="AI24" s="99">
        <f t="shared" si="10"/>
        <v>12267</v>
      </c>
      <c r="AJ24" s="99">
        <f t="shared" si="10"/>
        <v>14703</v>
      </c>
      <c r="AK24" s="99">
        <f t="shared" si="10"/>
        <v>14703</v>
      </c>
      <c r="AL24" s="99">
        <f t="shared" si="10"/>
        <v>17052</v>
      </c>
      <c r="AM24" s="99">
        <f t="shared" si="10"/>
        <v>17052</v>
      </c>
      <c r="AN24" s="99">
        <f t="shared" si="10"/>
        <v>19662</v>
      </c>
      <c r="AO24" s="99">
        <f t="shared" si="10"/>
        <v>19662</v>
      </c>
      <c r="AP24" s="99">
        <f t="shared" si="10"/>
        <v>17052</v>
      </c>
      <c r="AQ24" s="99">
        <f t="shared" si="10"/>
        <v>17052</v>
      </c>
      <c r="AR24" s="99">
        <f t="shared" si="10"/>
        <v>18357</v>
      </c>
      <c r="AS24" s="99">
        <f t="shared" si="10"/>
        <v>18357</v>
      </c>
      <c r="AT24" s="99">
        <f t="shared" si="10"/>
        <v>18357</v>
      </c>
      <c r="AU24" s="99">
        <f t="shared" si="10"/>
        <v>18357</v>
      </c>
      <c r="AV24" s="99">
        <f t="shared" si="10"/>
        <v>18357</v>
      </c>
      <c r="AW24" s="99">
        <f t="shared" si="10"/>
        <v>18357</v>
      </c>
      <c r="AX24" s="99">
        <f t="shared" si="10"/>
        <v>19662</v>
      </c>
      <c r="AY24" s="99">
        <f t="shared" si="10"/>
        <v>19662</v>
      </c>
      <c r="AZ24" s="99">
        <f t="shared" si="10"/>
        <v>19662</v>
      </c>
      <c r="BA24" s="99">
        <f t="shared" si="10"/>
        <v>17052</v>
      </c>
      <c r="BB24" s="99">
        <f t="shared" si="10"/>
        <v>17052</v>
      </c>
      <c r="BC24" s="99">
        <f t="shared" si="10"/>
        <v>17052</v>
      </c>
      <c r="BD24" s="99">
        <f t="shared" si="10"/>
        <v>17052</v>
      </c>
      <c r="BE24" s="99">
        <f t="shared" si="10"/>
        <v>17052</v>
      </c>
      <c r="BF24" s="99">
        <f t="shared" si="10"/>
        <v>18357</v>
      </c>
      <c r="BG24" s="99">
        <f t="shared" si="10"/>
        <v>18357</v>
      </c>
      <c r="BH24" s="99">
        <f t="shared" si="10"/>
        <v>18357</v>
      </c>
      <c r="BI24" s="99">
        <f t="shared" si="10"/>
        <v>20967</v>
      </c>
      <c r="BJ24" s="99">
        <f t="shared" si="10"/>
        <v>20967</v>
      </c>
      <c r="BK24" s="99">
        <f t="shared" si="10"/>
        <v>20967</v>
      </c>
      <c r="BL24" s="99">
        <f t="shared" si="10"/>
        <v>20967</v>
      </c>
      <c r="BM24" s="99">
        <f t="shared" si="10"/>
        <v>20967</v>
      </c>
      <c r="BN24" s="99">
        <f t="shared" si="10"/>
        <v>20967</v>
      </c>
      <c r="BO24" s="99">
        <f t="shared" si="10"/>
        <v>23055</v>
      </c>
      <c r="BP24" s="99">
        <f t="shared" si="10"/>
        <v>23055</v>
      </c>
      <c r="BQ24" s="99">
        <f t="shared" si="10"/>
        <v>26448</v>
      </c>
      <c r="BR24" s="99">
        <f t="shared" si="10"/>
        <v>28623</v>
      </c>
      <c r="BS24" s="99">
        <f t="shared" si="10"/>
        <v>28623</v>
      </c>
      <c r="BT24" s="99">
        <f t="shared" si="10"/>
        <v>28623</v>
      </c>
      <c r="BU24" s="99">
        <f t="shared" si="10"/>
        <v>28623</v>
      </c>
      <c r="BV24" s="99">
        <f t="shared" si="10"/>
        <v>28623</v>
      </c>
      <c r="BW24" s="99">
        <f t="shared" si="10"/>
        <v>20967</v>
      </c>
      <c r="BX24" s="99">
        <f t="shared" si="10"/>
        <v>17052</v>
      </c>
      <c r="BY24" s="99">
        <f t="shared" si="10"/>
        <v>17052</v>
      </c>
      <c r="BZ24" s="99">
        <f t="shared" si="10"/>
        <v>15747</v>
      </c>
      <c r="CA24" s="99">
        <f t="shared" si="10"/>
        <v>15747</v>
      </c>
      <c r="CB24" s="99">
        <f t="shared" si="10"/>
        <v>15747</v>
      </c>
      <c r="CC24" s="99">
        <f t="shared" si="10"/>
        <v>17052</v>
      </c>
      <c r="CD24" s="99">
        <f t="shared" si="10"/>
        <v>17052</v>
      </c>
      <c r="CE24" s="99">
        <f t="shared" si="10"/>
        <v>17052</v>
      </c>
      <c r="CF24" s="99">
        <f t="shared" si="10"/>
        <v>13920</v>
      </c>
      <c r="CG24" s="99">
        <f t="shared" si="10"/>
        <v>10266</v>
      </c>
      <c r="CH24" s="99">
        <f t="shared" si="10"/>
        <v>10266</v>
      </c>
      <c r="CI24" s="99">
        <f t="shared" si="10"/>
        <v>10266</v>
      </c>
      <c r="CJ24" s="99">
        <f t="shared" si="10"/>
        <v>10266</v>
      </c>
      <c r="CK24" s="99">
        <f t="shared" si="10"/>
        <v>10266</v>
      </c>
      <c r="CL24" s="99">
        <f t="shared" si="10"/>
        <v>10266</v>
      </c>
      <c r="CM24" s="99">
        <f t="shared" si="10"/>
        <v>10266</v>
      </c>
      <c r="CN24" s="99">
        <f t="shared" si="10"/>
        <v>10266</v>
      </c>
      <c r="CO24" s="99">
        <f t="shared" si="10"/>
        <v>10266</v>
      </c>
      <c r="CP24" s="99">
        <f t="shared" si="10"/>
        <v>9657</v>
      </c>
      <c r="CQ24" s="99">
        <f t="shared" si="10"/>
        <v>9657</v>
      </c>
      <c r="CR24" s="99">
        <f t="shared" si="10"/>
        <v>9657</v>
      </c>
      <c r="CS24" s="99">
        <f t="shared" si="10"/>
        <v>9048</v>
      </c>
      <c r="CT24" s="99">
        <f t="shared" ref="CT24:EF24" si="11">ROUNDUP(CT10*0.87,)</f>
        <v>9048</v>
      </c>
      <c r="CU24" s="99">
        <f t="shared" si="11"/>
        <v>9048</v>
      </c>
      <c r="CV24" s="99">
        <f t="shared" si="11"/>
        <v>9048</v>
      </c>
      <c r="CW24" s="99">
        <f t="shared" si="11"/>
        <v>9048</v>
      </c>
      <c r="CX24" s="99">
        <f t="shared" si="11"/>
        <v>9048</v>
      </c>
      <c r="CY24" s="99">
        <f t="shared" si="11"/>
        <v>9048</v>
      </c>
      <c r="CZ24" s="99">
        <f t="shared" si="11"/>
        <v>8439</v>
      </c>
      <c r="DA24" s="99">
        <f t="shared" si="11"/>
        <v>8439</v>
      </c>
      <c r="DB24" s="99">
        <f t="shared" si="11"/>
        <v>8439</v>
      </c>
      <c r="DC24" s="99">
        <f t="shared" si="11"/>
        <v>8004</v>
      </c>
      <c r="DD24" s="99">
        <f t="shared" si="11"/>
        <v>8004</v>
      </c>
      <c r="DE24" s="99">
        <f t="shared" si="11"/>
        <v>8004</v>
      </c>
      <c r="DF24" s="99">
        <f t="shared" si="11"/>
        <v>8004</v>
      </c>
      <c r="DG24" s="99">
        <f t="shared" si="11"/>
        <v>8004</v>
      </c>
      <c r="DH24" s="99">
        <f t="shared" si="11"/>
        <v>7569</v>
      </c>
      <c r="DI24" s="99">
        <f t="shared" si="11"/>
        <v>7569</v>
      </c>
      <c r="DJ24" s="99">
        <f t="shared" si="11"/>
        <v>7569</v>
      </c>
      <c r="DK24" s="99">
        <f t="shared" si="11"/>
        <v>7569</v>
      </c>
      <c r="DL24" s="99">
        <f t="shared" si="11"/>
        <v>7569</v>
      </c>
      <c r="DM24" s="99">
        <f t="shared" si="11"/>
        <v>7569</v>
      </c>
      <c r="DN24" s="93">
        <f t="shared" si="11"/>
        <v>5829</v>
      </c>
      <c r="DO24" s="93">
        <f t="shared" si="11"/>
        <v>5829</v>
      </c>
      <c r="DP24" s="93">
        <f t="shared" si="11"/>
        <v>5829</v>
      </c>
      <c r="DQ24" s="93">
        <f t="shared" si="11"/>
        <v>5829</v>
      </c>
      <c r="DR24" s="93">
        <f t="shared" si="11"/>
        <v>5829</v>
      </c>
      <c r="DS24" s="93">
        <f t="shared" si="11"/>
        <v>6264</v>
      </c>
      <c r="DT24" s="93">
        <f t="shared" si="11"/>
        <v>6264</v>
      </c>
      <c r="DU24" s="93">
        <f t="shared" si="11"/>
        <v>5829</v>
      </c>
      <c r="DV24" s="93">
        <f t="shared" si="11"/>
        <v>5829</v>
      </c>
      <c r="DW24" s="93">
        <f t="shared" si="11"/>
        <v>5829</v>
      </c>
      <c r="DX24" s="93">
        <f t="shared" si="11"/>
        <v>5829</v>
      </c>
      <c r="DY24" s="93">
        <f t="shared" si="11"/>
        <v>5829</v>
      </c>
      <c r="DZ24" s="93">
        <f t="shared" si="11"/>
        <v>6264</v>
      </c>
      <c r="EA24" s="93">
        <f t="shared" si="11"/>
        <v>6264</v>
      </c>
      <c r="EB24" s="93">
        <f t="shared" si="11"/>
        <v>5829</v>
      </c>
      <c r="EC24" s="93">
        <f t="shared" si="11"/>
        <v>5829</v>
      </c>
      <c r="ED24" s="93">
        <f t="shared" si="11"/>
        <v>5829</v>
      </c>
      <c r="EE24" s="93">
        <f t="shared" si="11"/>
        <v>5829</v>
      </c>
      <c r="EF24" s="93">
        <f t="shared" si="11"/>
        <v>6699</v>
      </c>
    </row>
    <row r="25" spans="1:136" s="11" customFormat="1">
      <c r="A25" s="30" t="s">
        <v>6</v>
      </c>
      <c r="B25" s="93"/>
      <c r="C25" s="93"/>
      <c r="D25" s="93"/>
      <c r="E25" s="93"/>
      <c r="F25" s="93"/>
      <c r="G25" s="93"/>
      <c r="H25" s="93"/>
      <c r="I25" s="93"/>
      <c r="J25" s="93"/>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3"/>
      <c r="DO25" s="93"/>
      <c r="DP25" s="93"/>
      <c r="DQ25" s="93"/>
      <c r="DR25" s="93"/>
      <c r="DS25" s="93"/>
      <c r="DT25" s="93"/>
      <c r="DU25" s="93"/>
      <c r="DV25" s="93"/>
      <c r="DW25" s="93"/>
      <c r="DX25" s="93"/>
      <c r="DY25" s="93"/>
      <c r="DZ25" s="93"/>
      <c r="EA25" s="93"/>
      <c r="EB25" s="93"/>
      <c r="EC25" s="93"/>
      <c r="ED25" s="93"/>
      <c r="EE25" s="93"/>
      <c r="EF25" s="93"/>
    </row>
    <row r="26" spans="1:136" s="11" customFormat="1">
      <c r="A26" s="94" t="s">
        <v>21</v>
      </c>
      <c r="B26" s="93">
        <f t="shared" ref="B26:AG26" si="12">B24</f>
        <v>5655</v>
      </c>
      <c r="C26" s="93">
        <f t="shared" si="12"/>
        <v>5655</v>
      </c>
      <c r="D26" s="93">
        <f t="shared" si="12"/>
        <v>5916</v>
      </c>
      <c r="E26" s="93">
        <f t="shared" si="12"/>
        <v>5916</v>
      </c>
      <c r="F26" s="93">
        <f t="shared" si="12"/>
        <v>7743</v>
      </c>
      <c r="G26" s="93">
        <f t="shared" si="12"/>
        <v>7743</v>
      </c>
      <c r="H26" s="93">
        <f t="shared" si="12"/>
        <v>7743</v>
      </c>
      <c r="I26" s="93">
        <f t="shared" si="12"/>
        <v>8874</v>
      </c>
      <c r="J26" s="93">
        <f t="shared" si="12"/>
        <v>8874</v>
      </c>
      <c r="K26" s="99">
        <f t="shared" si="12"/>
        <v>10092</v>
      </c>
      <c r="L26" s="99">
        <f t="shared" si="12"/>
        <v>12354</v>
      </c>
      <c r="M26" s="99">
        <f t="shared" si="12"/>
        <v>10440</v>
      </c>
      <c r="N26" s="99">
        <f t="shared" si="12"/>
        <v>18618</v>
      </c>
      <c r="O26" s="99">
        <f t="shared" si="12"/>
        <v>22794</v>
      </c>
      <c r="P26" s="99">
        <f t="shared" si="12"/>
        <v>29580</v>
      </c>
      <c r="Q26" s="99">
        <f t="shared" si="12"/>
        <v>29580</v>
      </c>
      <c r="R26" s="99">
        <f t="shared" si="12"/>
        <v>28449</v>
      </c>
      <c r="S26" s="99">
        <f t="shared" si="12"/>
        <v>28449</v>
      </c>
      <c r="T26" s="99">
        <f t="shared" si="12"/>
        <v>31755</v>
      </c>
      <c r="U26" s="99">
        <f t="shared" si="12"/>
        <v>31755</v>
      </c>
      <c r="V26" s="99">
        <f t="shared" si="12"/>
        <v>30450</v>
      </c>
      <c r="W26" s="99">
        <f t="shared" si="12"/>
        <v>30450</v>
      </c>
      <c r="X26" s="99">
        <f t="shared" si="12"/>
        <v>27318</v>
      </c>
      <c r="Y26" s="99">
        <f t="shared" si="12"/>
        <v>20967</v>
      </c>
      <c r="Z26" s="99">
        <f t="shared" si="12"/>
        <v>15747</v>
      </c>
      <c r="AA26" s="99">
        <f t="shared" si="12"/>
        <v>15138</v>
      </c>
      <c r="AB26" s="99">
        <f t="shared" si="12"/>
        <v>15138</v>
      </c>
      <c r="AC26" s="99">
        <f t="shared" si="12"/>
        <v>15138</v>
      </c>
      <c r="AD26" s="99">
        <f t="shared" si="12"/>
        <v>14529</v>
      </c>
      <c r="AE26" s="99">
        <f t="shared" si="12"/>
        <v>14529</v>
      </c>
      <c r="AF26" s="99">
        <f t="shared" si="12"/>
        <v>12267</v>
      </c>
      <c r="AG26" s="99">
        <f t="shared" si="12"/>
        <v>12267</v>
      </c>
      <c r="AH26" s="99">
        <f t="shared" ref="AH26:CS26" si="13">AH24</f>
        <v>12267</v>
      </c>
      <c r="AI26" s="99">
        <f t="shared" si="13"/>
        <v>12267</v>
      </c>
      <c r="AJ26" s="99">
        <f t="shared" si="13"/>
        <v>14703</v>
      </c>
      <c r="AK26" s="99">
        <f t="shared" si="13"/>
        <v>14703</v>
      </c>
      <c r="AL26" s="99">
        <f t="shared" si="13"/>
        <v>17052</v>
      </c>
      <c r="AM26" s="99">
        <f t="shared" si="13"/>
        <v>17052</v>
      </c>
      <c r="AN26" s="99">
        <f t="shared" si="13"/>
        <v>19662</v>
      </c>
      <c r="AO26" s="99">
        <f t="shared" si="13"/>
        <v>19662</v>
      </c>
      <c r="AP26" s="99">
        <f t="shared" si="13"/>
        <v>17052</v>
      </c>
      <c r="AQ26" s="99">
        <f t="shared" si="13"/>
        <v>17052</v>
      </c>
      <c r="AR26" s="99">
        <f t="shared" si="13"/>
        <v>18357</v>
      </c>
      <c r="AS26" s="99">
        <f t="shared" si="13"/>
        <v>18357</v>
      </c>
      <c r="AT26" s="99">
        <f t="shared" si="13"/>
        <v>18357</v>
      </c>
      <c r="AU26" s="99">
        <f t="shared" si="13"/>
        <v>18357</v>
      </c>
      <c r="AV26" s="99">
        <f t="shared" si="13"/>
        <v>18357</v>
      </c>
      <c r="AW26" s="99">
        <f t="shared" si="13"/>
        <v>18357</v>
      </c>
      <c r="AX26" s="99">
        <f t="shared" si="13"/>
        <v>19662</v>
      </c>
      <c r="AY26" s="99">
        <f t="shared" si="13"/>
        <v>19662</v>
      </c>
      <c r="AZ26" s="99">
        <f t="shared" si="13"/>
        <v>19662</v>
      </c>
      <c r="BA26" s="99">
        <f t="shared" si="13"/>
        <v>17052</v>
      </c>
      <c r="BB26" s="99">
        <f t="shared" si="13"/>
        <v>17052</v>
      </c>
      <c r="BC26" s="99">
        <f t="shared" si="13"/>
        <v>17052</v>
      </c>
      <c r="BD26" s="99">
        <f t="shared" si="13"/>
        <v>17052</v>
      </c>
      <c r="BE26" s="99">
        <f t="shared" si="13"/>
        <v>17052</v>
      </c>
      <c r="BF26" s="99">
        <f t="shared" si="13"/>
        <v>18357</v>
      </c>
      <c r="BG26" s="99">
        <f t="shared" si="13"/>
        <v>18357</v>
      </c>
      <c r="BH26" s="99">
        <f t="shared" si="13"/>
        <v>18357</v>
      </c>
      <c r="BI26" s="99">
        <f t="shared" si="13"/>
        <v>20967</v>
      </c>
      <c r="BJ26" s="99">
        <f t="shared" si="13"/>
        <v>20967</v>
      </c>
      <c r="BK26" s="99">
        <f t="shared" si="13"/>
        <v>20967</v>
      </c>
      <c r="BL26" s="99">
        <f t="shared" si="13"/>
        <v>20967</v>
      </c>
      <c r="BM26" s="99">
        <f t="shared" si="13"/>
        <v>20967</v>
      </c>
      <c r="BN26" s="99">
        <f t="shared" si="13"/>
        <v>20967</v>
      </c>
      <c r="BO26" s="99">
        <f t="shared" si="13"/>
        <v>23055</v>
      </c>
      <c r="BP26" s="99">
        <f t="shared" si="13"/>
        <v>23055</v>
      </c>
      <c r="BQ26" s="99">
        <f t="shared" si="13"/>
        <v>26448</v>
      </c>
      <c r="BR26" s="99">
        <f t="shared" si="13"/>
        <v>28623</v>
      </c>
      <c r="BS26" s="99">
        <f t="shared" si="13"/>
        <v>28623</v>
      </c>
      <c r="BT26" s="99">
        <f t="shared" si="13"/>
        <v>28623</v>
      </c>
      <c r="BU26" s="99">
        <f t="shared" si="13"/>
        <v>28623</v>
      </c>
      <c r="BV26" s="99">
        <f t="shared" si="13"/>
        <v>28623</v>
      </c>
      <c r="BW26" s="99">
        <f t="shared" si="13"/>
        <v>20967</v>
      </c>
      <c r="BX26" s="99">
        <f t="shared" si="13"/>
        <v>17052</v>
      </c>
      <c r="BY26" s="99">
        <f t="shared" si="13"/>
        <v>17052</v>
      </c>
      <c r="BZ26" s="99">
        <f t="shared" si="13"/>
        <v>15747</v>
      </c>
      <c r="CA26" s="99">
        <f t="shared" si="13"/>
        <v>15747</v>
      </c>
      <c r="CB26" s="99">
        <f t="shared" si="13"/>
        <v>15747</v>
      </c>
      <c r="CC26" s="99">
        <f t="shared" si="13"/>
        <v>17052</v>
      </c>
      <c r="CD26" s="99">
        <f t="shared" si="13"/>
        <v>17052</v>
      </c>
      <c r="CE26" s="99">
        <f t="shared" si="13"/>
        <v>17052</v>
      </c>
      <c r="CF26" s="99">
        <f t="shared" si="13"/>
        <v>13920</v>
      </c>
      <c r="CG26" s="99">
        <f t="shared" si="13"/>
        <v>10266</v>
      </c>
      <c r="CH26" s="99">
        <f t="shared" si="13"/>
        <v>10266</v>
      </c>
      <c r="CI26" s="99">
        <f t="shared" si="13"/>
        <v>10266</v>
      </c>
      <c r="CJ26" s="99">
        <f t="shared" si="13"/>
        <v>10266</v>
      </c>
      <c r="CK26" s="99">
        <f t="shared" si="13"/>
        <v>10266</v>
      </c>
      <c r="CL26" s="99">
        <f t="shared" si="13"/>
        <v>10266</v>
      </c>
      <c r="CM26" s="99">
        <f t="shared" si="13"/>
        <v>10266</v>
      </c>
      <c r="CN26" s="99">
        <f t="shared" si="13"/>
        <v>10266</v>
      </c>
      <c r="CO26" s="99">
        <f t="shared" si="13"/>
        <v>10266</v>
      </c>
      <c r="CP26" s="99">
        <f t="shared" si="13"/>
        <v>9657</v>
      </c>
      <c r="CQ26" s="99">
        <f t="shared" si="13"/>
        <v>9657</v>
      </c>
      <c r="CR26" s="99">
        <f t="shared" si="13"/>
        <v>9657</v>
      </c>
      <c r="CS26" s="99">
        <f t="shared" si="13"/>
        <v>9048</v>
      </c>
      <c r="CT26" s="99">
        <f t="shared" ref="CT26:EF26" si="14">CT24</f>
        <v>9048</v>
      </c>
      <c r="CU26" s="99">
        <f t="shared" si="14"/>
        <v>9048</v>
      </c>
      <c r="CV26" s="99">
        <f t="shared" si="14"/>
        <v>9048</v>
      </c>
      <c r="CW26" s="99">
        <f t="shared" si="14"/>
        <v>9048</v>
      </c>
      <c r="CX26" s="99">
        <f t="shared" si="14"/>
        <v>9048</v>
      </c>
      <c r="CY26" s="99">
        <f t="shared" si="14"/>
        <v>9048</v>
      </c>
      <c r="CZ26" s="99">
        <f t="shared" si="14"/>
        <v>8439</v>
      </c>
      <c r="DA26" s="99">
        <f t="shared" si="14"/>
        <v>8439</v>
      </c>
      <c r="DB26" s="99">
        <f t="shared" si="14"/>
        <v>8439</v>
      </c>
      <c r="DC26" s="99">
        <f t="shared" si="14"/>
        <v>8004</v>
      </c>
      <c r="DD26" s="99">
        <f t="shared" si="14"/>
        <v>8004</v>
      </c>
      <c r="DE26" s="99">
        <f t="shared" si="14"/>
        <v>8004</v>
      </c>
      <c r="DF26" s="99">
        <f t="shared" si="14"/>
        <v>8004</v>
      </c>
      <c r="DG26" s="99">
        <f t="shared" si="14"/>
        <v>8004</v>
      </c>
      <c r="DH26" s="99">
        <f t="shared" si="14"/>
        <v>7569</v>
      </c>
      <c r="DI26" s="99">
        <f t="shared" si="14"/>
        <v>7569</v>
      </c>
      <c r="DJ26" s="99">
        <f t="shared" si="14"/>
        <v>7569</v>
      </c>
      <c r="DK26" s="99">
        <f t="shared" si="14"/>
        <v>7569</v>
      </c>
      <c r="DL26" s="99">
        <f t="shared" si="14"/>
        <v>7569</v>
      </c>
      <c r="DM26" s="99">
        <f t="shared" si="14"/>
        <v>7569</v>
      </c>
      <c r="DN26" s="93">
        <f t="shared" si="14"/>
        <v>5829</v>
      </c>
      <c r="DO26" s="93">
        <f t="shared" si="14"/>
        <v>5829</v>
      </c>
      <c r="DP26" s="93">
        <f t="shared" si="14"/>
        <v>5829</v>
      </c>
      <c r="DQ26" s="93">
        <f t="shared" si="14"/>
        <v>5829</v>
      </c>
      <c r="DR26" s="93">
        <f t="shared" si="14"/>
        <v>5829</v>
      </c>
      <c r="DS26" s="93">
        <f t="shared" si="14"/>
        <v>6264</v>
      </c>
      <c r="DT26" s="93">
        <f t="shared" si="14"/>
        <v>6264</v>
      </c>
      <c r="DU26" s="93">
        <f t="shared" si="14"/>
        <v>5829</v>
      </c>
      <c r="DV26" s="93">
        <f t="shared" si="14"/>
        <v>5829</v>
      </c>
      <c r="DW26" s="93">
        <f t="shared" si="14"/>
        <v>5829</v>
      </c>
      <c r="DX26" s="93">
        <f t="shared" si="14"/>
        <v>5829</v>
      </c>
      <c r="DY26" s="93">
        <f t="shared" si="14"/>
        <v>5829</v>
      </c>
      <c r="DZ26" s="93">
        <f t="shared" si="14"/>
        <v>6264</v>
      </c>
      <c r="EA26" s="93">
        <f t="shared" si="14"/>
        <v>6264</v>
      </c>
      <c r="EB26" s="93">
        <f t="shared" si="14"/>
        <v>5829</v>
      </c>
      <c r="EC26" s="93">
        <f t="shared" si="14"/>
        <v>5829</v>
      </c>
      <c r="ED26" s="93">
        <f t="shared" si="14"/>
        <v>5829</v>
      </c>
      <c r="EE26" s="93">
        <f t="shared" si="14"/>
        <v>5829</v>
      </c>
      <c r="EF26" s="93">
        <f t="shared" si="14"/>
        <v>6699</v>
      </c>
    </row>
    <row r="27" spans="1:136">
      <c r="A27" s="14" t="s">
        <v>7</v>
      </c>
      <c r="B27" s="93"/>
      <c r="C27" s="93"/>
      <c r="D27" s="93"/>
      <c r="E27" s="93"/>
      <c r="F27" s="93"/>
      <c r="G27" s="93"/>
      <c r="H27" s="93"/>
      <c r="I27" s="93"/>
      <c r="J27" s="93"/>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3"/>
      <c r="DO27" s="93"/>
      <c r="DP27" s="93"/>
      <c r="DQ27" s="93"/>
      <c r="DR27" s="93"/>
      <c r="DS27" s="93"/>
      <c r="DT27" s="93"/>
      <c r="DU27" s="93"/>
      <c r="DV27" s="93"/>
      <c r="DW27" s="93"/>
      <c r="DX27" s="93"/>
      <c r="DY27" s="93"/>
      <c r="DZ27" s="93"/>
      <c r="EA27" s="93"/>
      <c r="EB27" s="93"/>
      <c r="EC27" s="93"/>
      <c r="ED27" s="93"/>
      <c r="EE27" s="93"/>
      <c r="EF27" s="93"/>
    </row>
    <row r="28" spans="1:136">
      <c r="A28" s="92" t="s">
        <v>21</v>
      </c>
      <c r="B28" s="93">
        <f t="shared" ref="B28:AG28" si="15">ROUNDUP(B14*0.87,)</f>
        <v>8700</v>
      </c>
      <c r="C28" s="93">
        <f t="shared" si="15"/>
        <v>8700</v>
      </c>
      <c r="D28" s="93">
        <f t="shared" si="15"/>
        <v>8961</v>
      </c>
      <c r="E28" s="93">
        <f t="shared" si="15"/>
        <v>8961</v>
      </c>
      <c r="F28" s="93">
        <f t="shared" si="15"/>
        <v>10788</v>
      </c>
      <c r="G28" s="93">
        <f t="shared" si="15"/>
        <v>10788</v>
      </c>
      <c r="H28" s="93">
        <f t="shared" si="15"/>
        <v>10788</v>
      </c>
      <c r="I28" s="93">
        <f t="shared" si="15"/>
        <v>11919</v>
      </c>
      <c r="J28" s="93">
        <f t="shared" si="15"/>
        <v>11919</v>
      </c>
      <c r="K28" s="99">
        <f t="shared" si="15"/>
        <v>13137</v>
      </c>
      <c r="L28" s="99">
        <f t="shared" si="15"/>
        <v>15399</v>
      </c>
      <c r="M28" s="99">
        <f t="shared" si="15"/>
        <v>13485</v>
      </c>
      <c r="N28" s="99">
        <f t="shared" si="15"/>
        <v>24273</v>
      </c>
      <c r="O28" s="99">
        <f t="shared" si="15"/>
        <v>28449</v>
      </c>
      <c r="P28" s="99">
        <f t="shared" si="15"/>
        <v>35235</v>
      </c>
      <c r="Q28" s="99">
        <f t="shared" si="15"/>
        <v>35235</v>
      </c>
      <c r="R28" s="99">
        <f t="shared" si="15"/>
        <v>34104</v>
      </c>
      <c r="S28" s="99">
        <f t="shared" si="15"/>
        <v>34104</v>
      </c>
      <c r="T28" s="99">
        <f t="shared" si="15"/>
        <v>37410</v>
      </c>
      <c r="U28" s="99">
        <f t="shared" si="15"/>
        <v>37410</v>
      </c>
      <c r="V28" s="99">
        <f t="shared" si="15"/>
        <v>36105</v>
      </c>
      <c r="W28" s="99">
        <f t="shared" si="15"/>
        <v>36105</v>
      </c>
      <c r="X28" s="99">
        <f t="shared" si="15"/>
        <v>32973</v>
      </c>
      <c r="Y28" s="99">
        <f t="shared" si="15"/>
        <v>26187</v>
      </c>
      <c r="Z28" s="99">
        <f t="shared" si="15"/>
        <v>20967</v>
      </c>
      <c r="AA28" s="99">
        <f t="shared" si="15"/>
        <v>20358</v>
      </c>
      <c r="AB28" s="99">
        <f t="shared" si="15"/>
        <v>20358</v>
      </c>
      <c r="AC28" s="99">
        <f t="shared" si="15"/>
        <v>20358</v>
      </c>
      <c r="AD28" s="99">
        <f t="shared" si="15"/>
        <v>19749</v>
      </c>
      <c r="AE28" s="99">
        <f t="shared" si="15"/>
        <v>19749</v>
      </c>
      <c r="AF28" s="99">
        <f t="shared" si="15"/>
        <v>17487</v>
      </c>
      <c r="AG28" s="99">
        <f t="shared" si="15"/>
        <v>17487</v>
      </c>
      <c r="AH28" s="99">
        <f t="shared" ref="AH28:CS28" si="16">ROUNDUP(AH14*0.87,)</f>
        <v>17487</v>
      </c>
      <c r="AI28" s="99">
        <f t="shared" si="16"/>
        <v>17487</v>
      </c>
      <c r="AJ28" s="99">
        <f t="shared" si="16"/>
        <v>19923</v>
      </c>
      <c r="AK28" s="99">
        <f t="shared" si="16"/>
        <v>19923</v>
      </c>
      <c r="AL28" s="99">
        <f t="shared" si="16"/>
        <v>22272</v>
      </c>
      <c r="AM28" s="99">
        <f t="shared" si="16"/>
        <v>22272</v>
      </c>
      <c r="AN28" s="99">
        <f t="shared" si="16"/>
        <v>24882</v>
      </c>
      <c r="AO28" s="99">
        <f t="shared" si="16"/>
        <v>24882</v>
      </c>
      <c r="AP28" s="99">
        <f t="shared" si="16"/>
        <v>22272</v>
      </c>
      <c r="AQ28" s="99">
        <f t="shared" si="16"/>
        <v>22272</v>
      </c>
      <c r="AR28" s="99">
        <f t="shared" si="16"/>
        <v>23577</v>
      </c>
      <c r="AS28" s="99">
        <f t="shared" si="16"/>
        <v>23577</v>
      </c>
      <c r="AT28" s="99">
        <f t="shared" si="16"/>
        <v>23577</v>
      </c>
      <c r="AU28" s="99">
        <f t="shared" si="16"/>
        <v>23577</v>
      </c>
      <c r="AV28" s="99">
        <f t="shared" si="16"/>
        <v>23577</v>
      </c>
      <c r="AW28" s="99">
        <f t="shared" si="16"/>
        <v>23577</v>
      </c>
      <c r="AX28" s="99">
        <f t="shared" si="16"/>
        <v>24882</v>
      </c>
      <c r="AY28" s="99">
        <f t="shared" si="16"/>
        <v>24882</v>
      </c>
      <c r="AZ28" s="99">
        <f t="shared" si="16"/>
        <v>24882</v>
      </c>
      <c r="BA28" s="99">
        <f t="shared" si="16"/>
        <v>22272</v>
      </c>
      <c r="BB28" s="99">
        <f t="shared" si="16"/>
        <v>22272</v>
      </c>
      <c r="BC28" s="99">
        <f t="shared" si="16"/>
        <v>22272</v>
      </c>
      <c r="BD28" s="99">
        <f t="shared" si="16"/>
        <v>22272</v>
      </c>
      <c r="BE28" s="99">
        <f t="shared" si="16"/>
        <v>22272</v>
      </c>
      <c r="BF28" s="99">
        <f t="shared" si="16"/>
        <v>23577</v>
      </c>
      <c r="BG28" s="99">
        <f t="shared" si="16"/>
        <v>23577</v>
      </c>
      <c r="BH28" s="99">
        <f t="shared" si="16"/>
        <v>23577</v>
      </c>
      <c r="BI28" s="99">
        <f t="shared" si="16"/>
        <v>26187</v>
      </c>
      <c r="BJ28" s="99">
        <f t="shared" si="16"/>
        <v>26187</v>
      </c>
      <c r="BK28" s="99">
        <f t="shared" si="16"/>
        <v>26187</v>
      </c>
      <c r="BL28" s="99">
        <f t="shared" si="16"/>
        <v>26187</v>
      </c>
      <c r="BM28" s="99">
        <f t="shared" si="16"/>
        <v>26187</v>
      </c>
      <c r="BN28" s="99">
        <f t="shared" si="16"/>
        <v>26187</v>
      </c>
      <c r="BO28" s="99">
        <f t="shared" si="16"/>
        <v>28275</v>
      </c>
      <c r="BP28" s="99">
        <f t="shared" si="16"/>
        <v>28275</v>
      </c>
      <c r="BQ28" s="99">
        <f t="shared" si="16"/>
        <v>31668</v>
      </c>
      <c r="BR28" s="99">
        <f t="shared" si="16"/>
        <v>33843</v>
      </c>
      <c r="BS28" s="99">
        <f t="shared" si="16"/>
        <v>33843</v>
      </c>
      <c r="BT28" s="99">
        <f t="shared" si="16"/>
        <v>33843</v>
      </c>
      <c r="BU28" s="99">
        <f t="shared" si="16"/>
        <v>33843</v>
      </c>
      <c r="BV28" s="99">
        <f t="shared" si="16"/>
        <v>33843</v>
      </c>
      <c r="BW28" s="99">
        <f t="shared" si="16"/>
        <v>26187</v>
      </c>
      <c r="BX28" s="99">
        <f t="shared" si="16"/>
        <v>22272</v>
      </c>
      <c r="BY28" s="99">
        <f t="shared" si="16"/>
        <v>22272</v>
      </c>
      <c r="BZ28" s="99">
        <f t="shared" si="16"/>
        <v>20967</v>
      </c>
      <c r="CA28" s="99">
        <f t="shared" si="16"/>
        <v>20967</v>
      </c>
      <c r="CB28" s="99">
        <f t="shared" si="16"/>
        <v>20967</v>
      </c>
      <c r="CC28" s="99">
        <f t="shared" si="16"/>
        <v>22272</v>
      </c>
      <c r="CD28" s="99">
        <f t="shared" si="16"/>
        <v>22272</v>
      </c>
      <c r="CE28" s="99">
        <f t="shared" si="16"/>
        <v>22272</v>
      </c>
      <c r="CF28" s="99">
        <f t="shared" si="16"/>
        <v>19140</v>
      </c>
      <c r="CG28" s="99">
        <f t="shared" si="16"/>
        <v>14616</v>
      </c>
      <c r="CH28" s="99">
        <f t="shared" si="16"/>
        <v>14616</v>
      </c>
      <c r="CI28" s="99">
        <f t="shared" si="16"/>
        <v>14616</v>
      </c>
      <c r="CJ28" s="99">
        <f t="shared" si="16"/>
        <v>14616</v>
      </c>
      <c r="CK28" s="99">
        <f t="shared" si="16"/>
        <v>14616</v>
      </c>
      <c r="CL28" s="99">
        <f t="shared" si="16"/>
        <v>14616</v>
      </c>
      <c r="CM28" s="99">
        <f t="shared" si="16"/>
        <v>14616</v>
      </c>
      <c r="CN28" s="99">
        <f t="shared" si="16"/>
        <v>14616</v>
      </c>
      <c r="CO28" s="99">
        <f t="shared" si="16"/>
        <v>14616</v>
      </c>
      <c r="CP28" s="99">
        <f t="shared" si="16"/>
        <v>14007</v>
      </c>
      <c r="CQ28" s="99">
        <f t="shared" si="16"/>
        <v>14007</v>
      </c>
      <c r="CR28" s="99">
        <f t="shared" si="16"/>
        <v>14007</v>
      </c>
      <c r="CS28" s="99">
        <f t="shared" si="16"/>
        <v>13398</v>
      </c>
      <c r="CT28" s="99">
        <f t="shared" ref="CT28:EF28" si="17">ROUNDUP(CT14*0.87,)</f>
        <v>13398</v>
      </c>
      <c r="CU28" s="99">
        <f t="shared" si="17"/>
        <v>13398</v>
      </c>
      <c r="CV28" s="99">
        <f t="shared" si="17"/>
        <v>13398</v>
      </c>
      <c r="CW28" s="99">
        <f t="shared" si="17"/>
        <v>13398</v>
      </c>
      <c r="CX28" s="99">
        <f t="shared" si="17"/>
        <v>13398</v>
      </c>
      <c r="CY28" s="99">
        <f t="shared" si="17"/>
        <v>13398</v>
      </c>
      <c r="CZ28" s="99">
        <f t="shared" si="17"/>
        <v>12789</v>
      </c>
      <c r="DA28" s="99">
        <f t="shared" si="17"/>
        <v>12789</v>
      </c>
      <c r="DB28" s="99">
        <f t="shared" si="17"/>
        <v>12789</v>
      </c>
      <c r="DC28" s="99">
        <f t="shared" si="17"/>
        <v>11484</v>
      </c>
      <c r="DD28" s="99">
        <f t="shared" si="17"/>
        <v>11484</v>
      </c>
      <c r="DE28" s="99">
        <f t="shared" si="17"/>
        <v>11484</v>
      </c>
      <c r="DF28" s="99">
        <f t="shared" si="17"/>
        <v>11484</v>
      </c>
      <c r="DG28" s="99">
        <f t="shared" si="17"/>
        <v>11484</v>
      </c>
      <c r="DH28" s="99">
        <f t="shared" si="17"/>
        <v>11049</v>
      </c>
      <c r="DI28" s="99">
        <f t="shared" si="17"/>
        <v>11049</v>
      </c>
      <c r="DJ28" s="99">
        <f t="shared" si="17"/>
        <v>11049</v>
      </c>
      <c r="DK28" s="99">
        <f t="shared" si="17"/>
        <v>11049</v>
      </c>
      <c r="DL28" s="99">
        <f t="shared" si="17"/>
        <v>11049</v>
      </c>
      <c r="DM28" s="99">
        <f t="shared" si="17"/>
        <v>11049</v>
      </c>
      <c r="DN28" s="93">
        <f t="shared" si="17"/>
        <v>9309</v>
      </c>
      <c r="DO28" s="93">
        <f t="shared" si="17"/>
        <v>9309</v>
      </c>
      <c r="DP28" s="93">
        <f t="shared" si="17"/>
        <v>9309</v>
      </c>
      <c r="DQ28" s="93">
        <f t="shared" si="17"/>
        <v>9309</v>
      </c>
      <c r="DR28" s="93">
        <f t="shared" si="17"/>
        <v>9309</v>
      </c>
      <c r="DS28" s="93">
        <f t="shared" si="17"/>
        <v>9744</v>
      </c>
      <c r="DT28" s="93">
        <f t="shared" si="17"/>
        <v>9744</v>
      </c>
      <c r="DU28" s="93">
        <f t="shared" si="17"/>
        <v>9309</v>
      </c>
      <c r="DV28" s="93">
        <f t="shared" si="17"/>
        <v>9309</v>
      </c>
      <c r="DW28" s="93">
        <f t="shared" si="17"/>
        <v>9309</v>
      </c>
      <c r="DX28" s="93">
        <f t="shared" si="17"/>
        <v>9309</v>
      </c>
      <c r="DY28" s="93">
        <f t="shared" si="17"/>
        <v>9309</v>
      </c>
      <c r="DZ28" s="93">
        <f t="shared" si="17"/>
        <v>9744</v>
      </c>
      <c r="EA28" s="93">
        <f t="shared" si="17"/>
        <v>9744</v>
      </c>
      <c r="EB28" s="93">
        <f t="shared" si="17"/>
        <v>9309</v>
      </c>
      <c r="EC28" s="93">
        <f t="shared" si="17"/>
        <v>9309</v>
      </c>
      <c r="ED28" s="93">
        <f t="shared" si="17"/>
        <v>9309</v>
      </c>
      <c r="EE28" s="93">
        <f t="shared" si="17"/>
        <v>9309</v>
      </c>
      <c r="EF28" s="93">
        <f t="shared" si="17"/>
        <v>10179</v>
      </c>
    </row>
    <row r="29" spans="1:136">
      <c r="A29" s="14" t="s">
        <v>8</v>
      </c>
      <c r="B29" s="93"/>
      <c r="C29" s="93"/>
      <c r="D29" s="93"/>
      <c r="E29" s="93"/>
      <c r="F29" s="93"/>
      <c r="G29" s="93"/>
      <c r="H29" s="93"/>
      <c r="I29" s="93"/>
      <c r="J29" s="93"/>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3"/>
      <c r="DO29" s="93"/>
      <c r="DP29" s="93"/>
      <c r="DQ29" s="93"/>
      <c r="DR29" s="93"/>
      <c r="DS29" s="93"/>
      <c r="DT29" s="93"/>
      <c r="DU29" s="93"/>
      <c r="DV29" s="93"/>
      <c r="DW29" s="93"/>
      <c r="DX29" s="93"/>
      <c r="DY29" s="93"/>
      <c r="DZ29" s="93"/>
      <c r="EA29" s="93"/>
      <c r="EB29" s="93"/>
      <c r="EC29" s="93"/>
      <c r="ED29" s="93"/>
      <c r="EE29" s="93"/>
      <c r="EF29" s="93"/>
    </row>
    <row r="30" spans="1:136">
      <c r="A30" s="92" t="s">
        <v>21</v>
      </c>
      <c r="B30" s="93">
        <f t="shared" ref="B30:AG30" si="18">ROUNDUP(B16*0.87,)</f>
        <v>11310</v>
      </c>
      <c r="C30" s="93">
        <f t="shared" si="18"/>
        <v>11310</v>
      </c>
      <c r="D30" s="93">
        <f t="shared" si="18"/>
        <v>11571</v>
      </c>
      <c r="E30" s="93">
        <f t="shared" si="18"/>
        <v>11571</v>
      </c>
      <c r="F30" s="93">
        <f t="shared" si="18"/>
        <v>13398</v>
      </c>
      <c r="G30" s="93">
        <f t="shared" si="18"/>
        <v>13398</v>
      </c>
      <c r="H30" s="93">
        <f t="shared" si="18"/>
        <v>13398</v>
      </c>
      <c r="I30" s="93">
        <f t="shared" si="18"/>
        <v>14529</v>
      </c>
      <c r="J30" s="93">
        <f t="shared" si="18"/>
        <v>14529</v>
      </c>
      <c r="K30" s="99">
        <f t="shared" si="18"/>
        <v>15747</v>
      </c>
      <c r="L30" s="99">
        <f t="shared" si="18"/>
        <v>18009</v>
      </c>
      <c r="M30" s="99">
        <f t="shared" si="18"/>
        <v>16095</v>
      </c>
      <c r="N30" s="99">
        <f t="shared" si="18"/>
        <v>25578</v>
      </c>
      <c r="O30" s="99">
        <f t="shared" si="18"/>
        <v>29754</v>
      </c>
      <c r="P30" s="99">
        <f t="shared" si="18"/>
        <v>36540</v>
      </c>
      <c r="Q30" s="99">
        <f t="shared" si="18"/>
        <v>36540</v>
      </c>
      <c r="R30" s="99">
        <f t="shared" si="18"/>
        <v>35409</v>
      </c>
      <c r="S30" s="99">
        <f t="shared" si="18"/>
        <v>35409</v>
      </c>
      <c r="T30" s="99">
        <f t="shared" si="18"/>
        <v>38715</v>
      </c>
      <c r="U30" s="99">
        <f t="shared" si="18"/>
        <v>38715</v>
      </c>
      <c r="V30" s="99">
        <f t="shared" si="18"/>
        <v>37410</v>
      </c>
      <c r="W30" s="99">
        <f t="shared" si="18"/>
        <v>37410</v>
      </c>
      <c r="X30" s="99">
        <f t="shared" si="18"/>
        <v>34278</v>
      </c>
      <c r="Y30" s="99">
        <f t="shared" si="18"/>
        <v>27492</v>
      </c>
      <c r="Z30" s="99">
        <f t="shared" si="18"/>
        <v>22272</v>
      </c>
      <c r="AA30" s="99">
        <f t="shared" si="18"/>
        <v>21663</v>
      </c>
      <c r="AB30" s="99">
        <f t="shared" si="18"/>
        <v>21663</v>
      </c>
      <c r="AC30" s="99">
        <f t="shared" si="18"/>
        <v>21663</v>
      </c>
      <c r="AD30" s="99">
        <f t="shared" si="18"/>
        <v>21054</v>
      </c>
      <c r="AE30" s="99">
        <f t="shared" si="18"/>
        <v>21054</v>
      </c>
      <c r="AF30" s="99">
        <f t="shared" si="18"/>
        <v>18792</v>
      </c>
      <c r="AG30" s="99">
        <f t="shared" si="18"/>
        <v>18792</v>
      </c>
      <c r="AH30" s="99">
        <f t="shared" ref="AH30:CS30" si="19">ROUNDUP(AH16*0.87,)</f>
        <v>18792</v>
      </c>
      <c r="AI30" s="99">
        <f t="shared" si="19"/>
        <v>18792</v>
      </c>
      <c r="AJ30" s="99">
        <f t="shared" si="19"/>
        <v>21228</v>
      </c>
      <c r="AK30" s="99">
        <f t="shared" si="19"/>
        <v>21228</v>
      </c>
      <c r="AL30" s="99">
        <f t="shared" si="19"/>
        <v>23577</v>
      </c>
      <c r="AM30" s="99">
        <f t="shared" si="19"/>
        <v>23577</v>
      </c>
      <c r="AN30" s="99">
        <f t="shared" si="19"/>
        <v>26187</v>
      </c>
      <c r="AO30" s="99">
        <f t="shared" si="19"/>
        <v>26187</v>
      </c>
      <c r="AP30" s="99">
        <f t="shared" si="19"/>
        <v>23577</v>
      </c>
      <c r="AQ30" s="99">
        <f t="shared" si="19"/>
        <v>23577</v>
      </c>
      <c r="AR30" s="99">
        <f t="shared" si="19"/>
        <v>24882</v>
      </c>
      <c r="AS30" s="99">
        <f t="shared" si="19"/>
        <v>24882</v>
      </c>
      <c r="AT30" s="99">
        <f t="shared" si="19"/>
        <v>24882</v>
      </c>
      <c r="AU30" s="99">
        <f t="shared" si="19"/>
        <v>24882</v>
      </c>
      <c r="AV30" s="99">
        <f t="shared" si="19"/>
        <v>24882</v>
      </c>
      <c r="AW30" s="99">
        <f t="shared" si="19"/>
        <v>24882</v>
      </c>
      <c r="AX30" s="99">
        <f t="shared" si="19"/>
        <v>26187</v>
      </c>
      <c r="AY30" s="99">
        <f t="shared" si="19"/>
        <v>26187</v>
      </c>
      <c r="AZ30" s="99">
        <f t="shared" si="19"/>
        <v>26187</v>
      </c>
      <c r="BA30" s="99">
        <f t="shared" si="19"/>
        <v>23577</v>
      </c>
      <c r="BB30" s="99">
        <f t="shared" si="19"/>
        <v>23577</v>
      </c>
      <c r="BC30" s="99">
        <f t="shared" si="19"/>
        <v>23577</v>
      </c>
      <c r="BD30" s="99">
        <f t="shared" si="19"/>
        <v>23577</v>
      </c>
      <c r="BE30" s="99">
        <f t="shared" si="19"/>
        <v>23577</v>
      </c>
      <c r="BF30" s="99">
        <f t="shared" si="19"/>
        <v>24882</v>
      </c>
      <c r="BG30" s="99">
        <f t="shared" si="19"/>
        <v>24882</v>
      </c>
      <c r="BH30" s="99">
        <f t="shared" si="19"/>
        <v>24882</v>
      </c>
      <c r="BI30" s="99">
        <f t="shared" si="19"/>
        <v>27492</v>
      </c>
      <c r="BJ30" s="99">
        <f t="shared" si="19"/>
        <v>27492</v>
      </c>
      <c r="BK30" s="99">
        <f t="shared" si="19"/>
        <v>27492</v>
      </c>
      <c r="BL30" s="99">
        <f t="shared" si="19"/>
        <v>27492</v>
      </c>
      <c r="BM30" s="99">
        <f t="shared" si="19"/>
        <v>27492</v>
      </c>
      <c r="BN30" s="99">
        <f t="shared" si="19"/>
        <v>27492</v>
      </c>
      <c r="BO30" s="99">
        <f t="shared" si="19"/>
        <v>29580</v>
      </c>
      <c r="BP30" s="99">
        <f t="shared" si="19"/>
        <v>29580</v>
      </c>
      <c r="BQ30" s="99">
        <f t="shared" si="19"/>
        <v>32973</v>
      </c>
      <c r="BR30" s="99">
        <f t="shared" si="19"/>
        <v>35148</v>
      </c>
      <c r="BS30" s="99">
        <f t="shared" si="19"/>
        <v>35148</v>
      </c>
      <c r="BT30" s="99">
        <f t="shared" si="19"/>
        <v>35148</v>
      </c>
      <c r="BU30" s="99">
        <f t="shared" si="19"/>
        <v>35148</v>
      </c>
      <c r="BV30" s="99">
        <f t="shared" si="19"/>
        <v>35148</v>
      </c>
      <c r="BW30" s="99">
        <f t="shared" si="19"/>
        <v>27492</v>
      </c>
      <c r="BX30" s="99">
        <f t="shared" si="19"/>
        <v>23577</v>
      </c>
      <c r="BY30" s="99">
        <f t="shared" si="19"/>
        <v>23577</v>
      </c>
      <c r="BZ30" s="99">
        <f t="shared" si="19"/>
        <v>22272</v>
      </c>
      <c r="CA30" s="99">
        <f t="shared" si="19"/>
        <v>22272</v>
      </c>
      <c r="CB30" s="99">
        <f t="shared" si="19"/>
        <v>22272</v>
      </c>
      <c r="CC30" s="99">
        <f t="shared" si="19"/>
        <v>23577</v>
      </c>
      <c r="CD30" s="99">
        <f t="shared" si="19"/>
        <v>23577</v>
      </c>
      <c r="CE30" s="99">
        <f t="shared" si="19"/>
        <v>23577</v>
      </c>
      <c r="CF30" s="99">
        <f t="shared" si="19"/>
        <v>20445</v>
      </c>
      <c r="CG30" s="99">
        <f t="shared" si="19"/>
        <v>16356</v>
      </c>
      <c r="CH30" s="99">
        <f t="shared" si="19"/>
        <v>16356</v>
      </c>
      <c r="CI30" s="99">
        <f t="shared" si="19"/>
        <v>16356</v>
      </c>
      <c r="CJ30" s="99">
        <f t="shared" si="19"/>
        <v>16356</v>
      </c>
      <c r="CK30" s="99">
        <f t="shared" si="19"/>
        <v>16356</v>
      </c>
      <c r="CL30" s="99">
        <f t="shared" si="19"/>
        <v>16356</v>
      </c>
      <c r="CM30" s="99">
        <f t="shared" si="19"/>
        <v>16356</v>
      </c>
      <c r="CN30" s="99">
        <f t="shared" si="19"/>
        <v>16356</v>
      </c>
      <c r="CO30" s="99">
        <f t="shared" si="19"/>
        <v>16356</v>
      </c>
      <c r="CP30" s="99">
        <f t="shared" si="19"/>
        <v>15747</v>
      </c>
      <c r="CQ30" s="99">
        <f t="shared" si="19"/>
        <v>15747</v>
      </c>
      <c r="CR30" s="99">
        <f t="shared" si="19"/>
        <v>15747</v>
      </c>
      <c r="CS30" s="99">
        <f t="shared" si="19"/>
        <v>15138</v>
      </c>
      <c r="CT30" s="99">
        <f t="shared" ref="CT30:EF30" si="20">ROUNDUP(CT16*0.87,)</f>
        <v>15138</v>
      </c>
      <c r="CU30" s="99">
        <f t="shared" si="20"/>
        <v>15138</v>
      </c>
      <c r="CV30" s="99">
        <f t="shared" si="20"/>
        <v>15138</v>
      </c>
      <c r="CW30" s="99">
        <f t="shared" si="20"/>
        <v>15138</v>
      </c>
      <c r="CX30" s="99">
        <f t="shared" si="20"/>
        <v>15138</v>
      </c>
      <c r="CY30" s="99">
        <f t="shared" si="20"/>
        <v>15138</v>
      </c>
      <c r="CZ30" s="99">
        <f t="shared" si="20"/>
        <v>14529</v>
      </c>
      <c r="DA30" s="99">
        <f t="shared" si="20"/>
        <v>14529</v>
      </c>
      <c r="DB30" s="99">
        <f t="shared" si="20"/>
        <v>14529</v>
      </c>
      <c r="DC30" s="99">
        <f t="shared" si="20"/>
        <v>14094</v>
      </c>
      <c r="DD30" s="99">
        <f t="shared" si="20"/>
        <v>14094</v>
      </c>
      <c r="DE30" s="99">
        <f t="shared" si="20"/>
        <v>14094</v>
      </c>
      <c r="DF30" s="99">
        <f t="shared" si="20"/>
        <v>14094</v>
      </c>
      <c r="DG30" s="99">
        <f t="shared" si="20"/>
        <v>14094</v>
      </c>
      <c r="DH30" s="99">
        <f t="shared" si="20"/>
        <v>13659</v>
      </c>
      <c r="DI30" s="99">
        <f t="shared" si="20"/>
        <v>13659</v>
      </c>
      <c r="DJ30" s="99">
        <f t="shared" si="20"/>
        <v>13659</v>
      </c>
      <c r="DK30" s="99">
        <f t="shared" si="20"/>
        <v>13659</v>
      </c>
      <c r="DL30" s="99">
        <f t="shared" si="20"/>
        <v>13659</v>
      </c>
      <c r="DM30" s="99">
        <f t="shared" si="20"/>
        <v>13659</v>
      </c>
      <c r="DN30" s="93">
        <f t="shared" si="20"/>
        <v>11919</v>
      </c>
      <c r="DO30" s="93">
        <f t="shared" si="20"/>
        <v>11919</v>
      </c>
      <c r="DP30" s="93">
        <f t="shared" si="20"/>
        <v>11919</v>
      </c>
      <c r="DQ30" s="93">
        <f t="shared" si="20"/>
        <v>11919</v>
      </c>
      <c r="DR30" s="93">
        <f t="shared" si="20"/>
        <v>11919</v>
      </c>
      <c r="DS30" s="93">
        <f t="shared" si="20"/>
        <v>12354</v>
      </c>
      <c r="DT30" s="93">
        <f t="shared" si="20"/>
        <v>12354</v>
      </c>
      <c r="DU30" s="93">
        <f t="shared" si="20"/>
        <v>11919</v>
      </c>
      <c r="DV30" s="93">
        <f t="shared" si="20"/>
        <v>11919</v>
      </c>
      <c r="DW30" s="93">
        <f t="shared" si="20"/>
        <v>11919</v>
      </c>
      <c r="DX30" s="93">
        <f t="shared" si="20"/>
        <v>11919</v>
      </c>
      <c r="DY30" s="93">
        <f t="shared" si="20"/>
        <v>11919</v>
      </c>
      <c r="DZ30" s="93">
        <f t="shared" si="20"/>
        <v>12354</v>
      </c>
      <c r="EA30" s="93">
        <f t="shared" si="20"/>
        <v>12354</v>
      </c>
      <c r="EB30" s="93">
        <f t="shared" si="20"/>
        <v>11919</v>
      </c>
      <c r="EC30" s="93">
        <f t="shared" si="20"/>
        <v>11919</v>
      </c>
      <c r="ED30" s="93">
        <f t="shared" si="20"/>
        <v>11919</v>
      </c>
      <c r="EE30" s="93">
        <f t="shared" si="20"/>
        <v>11919</v>
      </c>
      <c r="EF30" s="93">
        <f t="shared" si="20"/>
        <v>12789</v>
      </c>
    </row>
    <row r="31" spans="1:136" ht="16.5" customHeight="1"/>
    <row r="32" spans="1:136" ht="11.45" customHeight="1">
      <c r="A32" s="4" t="s">
        <v>13</v>
      </c>
    </row>
    <row r="33" spans="1:1" ht="12.75" customHeight="1">
      <c r="A33" s="19" t="s">
        <v>14</v>
      </c>
    </row>
    <row r="34" spans="1:1" ht="12.75" customHeight="1">
      <c r="A34" s="19" t="s">
        <v>15</v>
      </c>
    </row>
    <row r="35" spans="1:1" ht="12.75" customHeight="1">
      <c r="A35" s="19" t="s">
        <v>16</v>
      </c>
    </row>
    <row r="36" spans="1:1" ht="12.75" customHeight="1">
      <c r="A36" s="20" t="s">
        <v>17</v>
      </c>
    </row>
    <row r="37" spans="1:1" ht="11.45" customHeight="1">
      <c r="A37" s="19"/>
    </row>
    <row r="38" spans="1:1" ht="11.45" customHeight="1">
      <c r="A38" s="51" t="s">
        <v>18</v>
      </c>
    </row>
    <row r="39" spans="1:1" ht="60">
      <c r="A39" s="52" t="s">
        <v>22</v>
      </c>
    </row>
    <row r="40" spans="1:1">
      <c r="A40" s="21" t="s">
        <v>23</v>
      </c>
    </row>
    <row r="41" spans="1:1">
      <c r="A41" s="26" t="s">
        <v>24</v>
      </c>
    </row>
  </sheetData>
  <pageMargins left="0.7" right="0.7" top="0.75" bottom="0.75" header="0.3" footer="0.3"/>
  <pageSetup paperSize="9"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0"/>
  </sheetPr>
  <dimension ref="A1:EF41"/>
  <sheetViews>
    <sheetView zoomScale="90" zoomScaleNormal="90" workbookViewId="0">
      <selection activeCell="B14" sqref="B14"/>
    </sheetView>
  </sheetViews>
  <sheetFormatPr defaultColWidth="9.140625" defaultRowHeight="12"/>
  <cols>
    <col min="1" max="1" width="90.5703125" style="2" customWidth="1"/>
    <col min="2" max="10" width="9.140625" style="60" customWidth="1"/>
    <col min="11" max="117" width="9.140625" style="60" hidden="1" customWidth="1"/>
    <col min="118" max="16384" width="9.140625" style="2"/>
  </cols>
  <sheetData>
    <row r="1" spans="1:136" ht="12" customHeight="1">
      <c r="A1" s="89" t="s">
        <v>0</v>
      </c>
    </row>
    <row r="2" spans="1:136" ht="15.6" customHeight="1">
      <c r="A2" s="90" t="s">
        <v>20</v>
      </c>
    </row>
    <row r="3" spans="1:136" ht="8.4499999999999993" customHeight="1">
      <c r="A3" s="4"/>
    </row>
    <row r="4" spans="1:136" ht="11.45" customHeight="1">
      <c r="A4" s="4" t="s">
        <v>2</v>
      </c>
    </row>
    <row r="5" spans="1:136" s="87" customFormat="1" ht="23.1" customHeight="1">
      <c r="A5" s="91"/>
      <c r="B5" s="9">
        <f>'RO 2025 | COMMISSION '!B5</f>
        <v>46008</v>
      </c>
      <c r="C5" s="9">
        <f>'RO 2025 | COMMISSION '!C5</f>
        <v>46009</v>
      </c>
      <c r="D5" s="9">
        <f>'RO 2025 | COMMISSION '!D5</f>
        <v>46010</v>
      </c>
      <c r="E5" s="9">
        <f>'RO 2025 | COMMISSION '!E5</f>
        <v>46011</v>
      </c>
      <c r="F5" s="9">
        <f>'RO 2025 | COMMISSION '!F5</f>
        <v>46012</v>
      </c>
      <c r="G5" s="9">
        <f>'RO 2025 | COMMISSION '!G5</f>
        <v>46013</v>
      </c>
      <c r="H5" s="9">
        <f>'RO 2025 | COMMISSION '!H5</f>
        <v>46014</v>
      </c>
      <c r="I5" s="9">
        <f>'RO 2025 | COMMISSION '!I5</f>
        <v>46015</v>
      </c>
      <c r="J5" s="9">
        <f>'RO 2025 | COMMISSION '!J5</f>
        <v>46016</v>
      </c>
      <c r="K5" s="57">
        <f>'RO 2025 | COMMISSION '!K5</f>
        <v>46017</v>
      </c>
      <c r="L5" s="57">
        <f>'RO 2025 | COMMISSION '!L5</f>
        <v>46018</v>
      </c>
      <c r="M5" s="57">
        <f>'RO 2025 | COMMISSION '!M5</f>
        <v>46019</v>
      </c>
      <c r="N5" s="57">
        <f>'RO 2025 | COMMISSION '!N5</f>
        <v>46020</v>
      </c>
      <c r="O5" s="57">
        <f>'RO 2025 | COMMISSION '!O5</f>
        <v>46021</v>
      </c>
      <c r="P5" s="57">
        <f>'RO 2025 | COMMISSION '!P5</f>
        <v>46022</v>
      </c>
      <c r="Q5" s="57">
        <f>'RO 2025 | COMMISSION '!Q5</f>
        <v>46023</v>
      </c>
      <c r="R5" s="57">
        <f>'RO 2025 | COMMISSION '!R5</f>
        <v>46024</v>
      </c>
      <c r="S5" s="57">
        <f>'RO 2025 | COMMISSION '!S5</f>
        <v>46025</v>
      </c>
      <c r="T5" s="57">
        <f>'RO 2025 | COMMISSION '!T5</f>
        <v>46026</v>
      </c>
      <c r="U5" s="57">
        <f>'RO 2025 | COMMISSION '!U5</f>
        <v>46027</v>
      </c>
      <c r="V5" s="57">
        <f>'RO 2025 | COMMISSION '!V5</f>
        <v>46028</v>
      </c>
      <c r="W5" s="57">
        <f>'RO 2025 | COMMISSION '!W5</f>
        <v>46029</v>
      </c>
      <c r="X5" s="57">
        <f>'RO 2025 | COMMISSION '!X5</f>
        <v>46030</v>
      </c>
      <c r="Y5" s="57">
        <f>'RO 2025 | COMMISSION '!Y5</f>
        <v>46031</v>
      </c>
      <c r="Z5" s="57">
        <f>'RO 2025 | COMMISSION '!Z5</f>
        <v>46032</v>
      </c>
      <c r="AA5" s="57">
        <f>'RO 2025 | COMMISSION '!AA5</f>
        <v>46033</v>
      </c>
      <c r="AB5" s="57">
        <f>'RO 2025 | COMMISSION '!AB5</f>
        <v>46034</v>
      </c>
      <c r="AC5" s="57">
        <f>'RO 2025 | COMMISSION '!AC5</f>
        <v>46035</v>
      </c>
      <c r="AD5" s="57">
        <f>'RO 2025 | COMMISSION '!AD5</f>
        <v>46036</v>
      </c>
      <c r="AE5" s="57">
        <f>'RO 2025 | COMMISSION '!AE5</f>
        <v>46037</v>
      </c>
      <c r="AF5" s="57">
        <f>'RO 2025 | COMMISSION '!AF5</f>
        <v>46038</v>
      </c>
      <c r="AG5" s="57">
        <f>'RO 2025 | COMMISSION '!AG5</f>
        <v>46039</v>
      </c>
      <c r="AH5" s="57">
        <f>'RO 2025 | COMMISSION '!AH5</f>
        <v>46040</v>
      </c>
      <c r="AI5" s="57">
        <f>'RO 2025 | COMMISSION '!AI5</f>
        <v>46041</v>
      </c>
      <c r="AJ5" s="57">
        <f>'RO 2025 | COMMISSION '!AJ5</f>
        <v>46042</v>
      </c>
      <c r="AK5" s="57">
        <f>'RO 2025 | COMMISSION '!AK5</f>
        <v>46043</v>
      </c>
      <c r="AL5" s="57">
        <f>'RO 2025 | COMMISSION '!AL5</f>
        <v>46044</v>
      </c>
      <c r="AM5" s="57">
        <f>'RO 2025 | COMMISSION '!AM5</f>
        <v>46045</v>
      </c>
      <c r="AN5" s="57">
        <f>'RO 2025 | COMMISSION '!AN5</f>
        <v>46046</v>
      </c>
      <c r="AO5" s="57">
        <f>'RO 2025 | COMMISSION '!AO5</f>
        <v>46047</v>
      </c>
      <c r="AP5" s="57">
        <f>'RO 2025 | COMMISSION '!AP5</f>
        <v>46048</v>
      </c>
      <c r="AQ5" s="57">
        <f>'RO 2025 | COMMISSION '!AQ5</f>
        <v>46049</v>
      </c>
      <c r="AR5" s="57">
        <f>'RO 2025 | COMMISSION '!AR5</f>
        <v>46050</v>
      </c>
      <c r="AS5" s="57">
        <f>'RO 2025 | COMMISSION '!AS5</f>
        <v>46051</v>
      </c>
      <c r="AT5" s="57">
        <f>'RO 2025 | COMMISSION '!AT5</f>
        <v>46052</v>
      </c>
      <c r="AU5" s="57">
        <f>'RO 2025 | COMMISSION '!AU5</f>
        <v>46053</v>
      </c>
      <c r="AV5" s="57">
        <f>'RO 2025 | COMMISSION '!AV5</f>
        <v>46054</v>
      </c>
      <c r="AW5" s="57">
        <f>'RO 2025 | COMMISSION '!AW5</f>
        <v>46055</v>
      </c>
      <c r="AX5" s="57">
        <f>'RO 2025 | COMMISSION '!AX5</f>
        <v>46056</v>
      </c>
      <c r="AY5" s="57">
        <f>'RO 2025 | COMMISSION '!AY5</f>
        <v>46057</v>
      </c>
      <c r="AZ5" s="57">
        <f>'RO 2025 | COMMISSION '!AZ5</f>
        <v>46058</v>
      </c>
      <c r="BA5" s="57">
        <f>'RO 2025 | COMMISSION '!BA5</f>
        <v>46059</v>
      </c>
      <c r="BB5" s="57">
        <f>'RO 2025 | COMMISSION '!BB5</f>
        <v>46060</v>
      </c>
      <c r="BC5" s="57">
        <f>'RO 2025 | COMMISSION '!BC5</f>
        <v>46061</v>
      </c>
      <c r="BD5" s="57">
        <f>'RO 2025 | COMMISSION '!BD5</f>
        <v>46062</v>
      </c>
      <c r="BE5" s="57">
        <f>'RO 2025 | COMMISSION '!BE5</f>
        <v>46063</v>
      </c>
      <c r="BF5" s="57">
        <f>'RO 2025 | COMMISSION '!BF5</f>
        <v>46064</v>
      </c>
      <c r="BG5" s="57">
        <f>'RO 2025 | COMMISSION '!BG5</f>
        <v>46065</v>
      </c>
      <c r="BH5" s="57">
        <f>'RO 2025 | COMMISSION '!BH5</f>
        <v>46066</v>
      </c>
      <c r="BI5" s="57">
        <f>'RO 2025 | COMMISSION '!BI5</f>
        <v>46067</v>
      </c>
      <c r="BJ5" s="57">
        <f>'RO 2025 | COMMISSION '!BJ5</f>
        <v>46068</v>
      </c>
      <c r="BK5" s="57">
        <f>'RO 2025 | COMMISSION '!BK5</f>
        <v>46069</v>
      </c>
      <c r="BL5" s="57">
        <f>'RO 2025 | COMMISSION '!BL5</f>
        <v>46070</v>
      </c>
      <c r="BM5" s="57">
        <f>'RO 2025 | COMMISSION '!BM5</f>
        <v>46071</v>
      </c>
      <c r="BN5" s="57">
        <f>'RO 2025 | COMMISSION '!BN5</f>
        <v>46072</v>
      </c>
      <c r="BO5" s="57">
        <f>'RO 2025 | COMMISSION '!BO5</f>
        <v>46073</v>
      </c>
      <c r="BP5" s="57">
        <f>'RO 2025 | COMMISSION '!BP5</f>
        <v>46074</v>
      </c>
      <c r="BQ5" s="57">
        <f>'RO 2025 | COMMISSION '!BQ5</f>
        <v>46075</v>
      </c>
      <c r="BR5" s="57">
        <f>'RO 2025 | COMMISSION '!BR5</f>
        <v>46076</v>
      </c>
      <c r="BS5" s="57">
        <f>'RO 2025 | COMMISSION '!BS5</f>
        <v>46077</v>
      </c>
      <c r="BT5" s="57">
        <f>'RO 2025 | COMMISSION '!BT5</f>
        <v>46078</v>
      </c>
      <c r="BU5" s="57">
        <f>'RO 2025 | COMMISSION '!BU5</f>
        <v>46079</v>
      </c>
      <c r="BV5" s="57">
        <f>'RO 2025 | COMMISSION '!BV5</f>
        <v>46080</v>
      </c>
      <c r="BW5" s="57">
        <f>'RO 2025 | COMMISSION '!BW5</f>
        <v>46081</v>
      </c>
      <c r="BX5" s="57">
        <f>'RO 2025 | COMMISSION '!BX5</f>
        <v>46082</v>
      </c>
      <c r="BY5" s="57">
        <f>'RO 2025 | COMMISSION '!BY5</f>
        <v>46083</v>
      </c>
      <c r="BZ5" s="57">
        <f>'RO 2025 | COMMISSION '!BZ5</f>
        <v>46084</v>
      </c>
      <c r="CA5" s="57">
        <f>'RO 2025 | COMMISSION '!CA5</f>
        <v>46085</v>
      </c>
      <c r="CB5" s="57">
        <f>'RO 2025 | COMMISSION '!CB5</f>
        <v>46086</v>
      </c>
      <c r="CC5" s="57">
        <f>'RO 2025 | COMMISSION '!CC5</f>
        <v>46087</v>
      </c>
      <c r="CD5" s="57">
        <f>'RO 2025 | COMMISSION '!CD5</f>
        <v>46088</v>
      </c>
      <c r="CE5" s="57">
        <f>'RO 2025 | COMMISSION '!CE5</f>
        <v>46089</v>
      </c>
      <c r="CF5" s="57">
        <f>'RO 2025 | COMMISSION '!CF5</f>
        <v>46090</v>
      </c>
      <c r="CG5" s="57">
        <f>'RO 2025 | COMMISSION '!CG5</f>
        <v>46091</v>
      </c>
      <c r="CH5" s="57">
        <f>'RO 2025 | COMMISSION '!CH5</f>
        <v>46092</v>
      </c>
      <c r="CI5" s="57">
        <f>'RO 2025 | COMMISSION '!CI5</f>
        <v>46093</v>
      </c>
      <c r="CJ5" s="57">
        <f>'RO 2025 | COMMISSION '!CJ5</f>
        <v>46094</v>
      </c>
      <c r="CK5" s="57">
        <f>'RO 2025 | COMMISSION '!CK5</f>
        <v>46095</v>
      </c>
      <c r="CL5" s="57">
        <f>'RO 2025 | COMMISSION '!CL5</f>
        <v>46096</v>
      </c>
      <c r="CM5" s="57">
        <f>'RO 2025 | COMMISSION '!CM5</f>
        <v>46097</v>
      </c>
      <c r="CN5" s="57">
        <f>'RO 2025 | COMMISSION '!CN5</f>
        <v>46098</v>
      </c>
      <c r="CO5" s="57">
        <f>'RO 2025 | COMMISSION '!CO5</f>
        <v>46099</v>
      </c>
      <c r="CP5" s="57">
        <f>'RO 2025 | COMMISSION '!CP5</f>
        <v>46100</v>
      </c>
      <c r="CQ5" s="57">
        <f>'RO 2025 | COMMISSION '!CQ5</f>
        <v>46101</v>
      </c>
      <c r="CR5" s="57">
        <f>'RO 2025 | COMMISSION '!CR5</f>
        <v>46102</v>
      </c>
      <c r="CS5" s="57">
        <f>'RO 2025 | COMMISSION '!CS5</f>
        <v>46103</v>
      </c>
      <c r="CT5" s="57">
        <f>'RO 2025 | COMMISSION '!CT5</f>
        <v>46104</v>
      </c>
      <c r="CU5" s="57">
        <f>'RO 2025 | COMMISSION '!CU5</f>
        <v>46105</v>
      </c>
      <c r="CV5" s="57">
        <f>'RO 2025 | COMMISSION '!CV5</f>
        <v>46106</v>
      </c>
      <c r="CW5" s="57">
        <f>'RO 2025 | COMMISSION '!CW5</f>
        <v>46107</v>
      </c>
      <c r="CX5" s="57">
        <f>'RO 2025 | COMMISSION '!CX5</f>
        <v>46108</v>
      </c>
      <c r="CY5" s="57">
        <f>'RO 2025 | COMMISSION '!CY5</f>
        <v>46109</v>
      </c>
      <c r="CZ5" s="57">
        <f>'RO 2025 | COMMISSION '!CZ5</f>
        <v>46110</v>
      </c>
      <c r="DA5" s="57">
        <f>'RO 2025 | COMMISSION '!DA5</f>
        <v>46111</v>
      </c>
      <c r="DB5" s="57">
        <f>'RO 2025 | COMMISSION '!DB5</f>
        <v>46112</v>
      </c>
      <c r="DC5" s="57">
        <f>'RO 2025 | COMMISSION '!DC5</f>
        <v>46113</v>
      </c>
      <c r="DD5" s="57">
        <f>'RO 2025 | COMMISSION '!DD5</f>
        <v>46114</v>
      </c>
      <c r="DE5" s="57">
        <f>'RO 2025 | COMMISSION '!DE5</f>
        <v>46115</v>
      </c>
      <c r="DF5" s="57">
        <f>'RO 2025 | COMMISSION '!DF5</f>
        <v>46116</v>
      </c>
      <c r="DG5" s="57">
        <f>'RO 2025 | COMMISSION '!DG5</f>
        <v>46117</v>
      </c>
      <c r="DH5" s="57">
        <f>'RO 2025 | COMMISSION '!DH5</f>
        <v>46118</v>
      </c>
      <c r="DI5" s="57">
        <f>'RO 2025 | COMMISSION '!DI5</f>
        <v>46119</v>
      </c>
      <c r="DJ5" s="57">
        <f>'RO 2025 | COMMISSION '!DJ5</f>
        <v>46120</v>
      </c>
      <c r="DK5" s="57">
        <f>'RO 2025 | COMMISSION '!DK5</f>
        <v>46121</v>
      </c>
      <c r="DL5" s="57">
        <f>'RO 2025 | COMMISSION '!DL5</f>
        <v>46122</v>
      </c>
      <c r="DM5" s="57">
        <f>'RO 2025 | COMMISSION '!DM5</f>
        <v>46123</v>
      </c>
      <c r="DN5" s="9">
        <f>'RO 2025 | COMMISSION '!DN5</f>
        <v>46124</v>
      </c>
      <c r="DO5" s="9">
        <f>'RO 2025 | COMMISSION '!DO5</f>
        <v>46125</v>
      </c>
      <c r="DP5" s="9">
        <f>'RO 2025 | COMMISSION '!DP5</f>
        <v>46126</v>
      </c>
      <c r="DQ5" s="9">
        <f>'RO 2025 | COMMISSION '!DQ5</f>
        <v>46127</v>
      </c>
      <c r="DR5" s="9">
        <f>'RO 2025 | COMMISSION '!DR5</f>
        <v>46128</v>
      </c>
      <c r="DS5" s="9">
        <f>'RO 2025 | COMMISSION '!DS5</f>
        <v>46129</v>
      </c>
      <c r="DT5" s="9">
        <f>'RO 2025 | COMMISSION '!DT5</f>
        <v>46130</v>
      </c>
      <c r="DU5" s="9">
        <f>'RO 2025 | COMMISSION '!DU5</f>
        <v>46131</v>
      </c>
      <c r="DV5" s="9">
        <f>'RO 2025 | COMMISSION '!DV5</f>
        <v>46132</v>
      </c>
      <c r="DW5" s="9">
        <f>'RO 2025 | COMMISSION '!DW5</f>
        <v>46133</v>
      </c>
      <c r="DX5" s="9">
        <f>'RO 2025 | COMMISSION '!DX5</f>
        <v>46134</v>
      </c>
      <c r="DY5" s="9">
        <f>'RO 2025 | COMMISSION '!DY5</f>
        <v>46135</v>
      </c>
      <c r="DZ5" s="9">
        <f>'RO 2025 | COMMISSION '!DZ5</f>
        <v>46136</v>
      </c>
      <c r="EA5" s="9">
        <f>'RO 2025 | COMMISSION '!EA5</f>
        <v>46137</v>
      </c>
      <c r="EB5" s="9">
        <f>'RO 2025 | COMMISSION '!EB5</f>
        <v>46138</v>
      </c>
      <c r="EC5" s="9">
        <f>'RO 2025 | COMMISSION '!EC5</f>
        <v>46139</v>
      </c>
      <c r="ED5" s="9">
        <f>'RO 2025 | COMMISSION '!ED5</f>
        <v>46140</v>
      </c>
      <c r="EE5" s="9">
        <f>'RO 2025 | COMMISSION '!EE5</f>
        <v>46141</v>
      </c>
      <c r="EF5" s="9">
        <f>'RO 2025 | COMMISSION '!EF5</f>
        <v>46142</v>
      </c>
    </row>
    <row r="6" spans="1:136" s="87" customFormat="1" ht="18.600000000000001" customHeight="1">
      <c r="A6" s="91"/>
      <c r="B6" s="9">
        <f>'RO 2025 | COMMISSION '!B6</f>
        <v>46008</v>
      </c>
      <c r="C6" s="9">
        <f>'RO 2025 | COMMISSION '!C6</f>
        <v>46009</v>
      </c>
      <c r="D6" s="9">
        <f>'RO 2025 | COMMISSION '!D6</f>
        <v>46010</v>
      </c>
      <c r="E6" s="9">
        <f>'RO 2025 | COMMISSION '!E6</f>
        <v>46011</v>
      </c>
      <c r="F6" s="9">
        <f>'RO 2025 | COMMISSION '!F6</f>
        <v>46012</v>
      </c>
      <c r="G6" s="9">
        <f>'RO 2025 | COMMISSION '!G6</f>
        <v>46013</v>
      </c>
      <c r="H6" s="9">
        <f>'RO 2025 | COMMISSION '!H6</f>
        <v>46014</v>
      </c>
      <c r="I6" s="9">
        <f>'RO 2025 | COMMISSION '!I6</f>
        <v>46015</v>
      </c>
      <c r="J6" s="9">
        <f>'RO 2025 | COMMISSION '!J6</f>
        <v>46016</v>
      </c>
      <c r="K6" s="57">
        <f>'RO 2025 | COMMISSION '!K6</f>
        <v>46017</v>
      </c>
      <c r="L6" s="57">
        <f>'RO 2025 | COMMISSION '!L6</f>
        <v>46018</v>
      </c>
      <c r="M6" s="57">
        <f>'RO 2025 | COMMISSION '!M6</f>
        <v>46019</v>
      </c>
      <c r="N6" s="57">
        <f>'RO 2025 | COMMISSION '!N6</f>
        <v>46020</v>
      </c>
      <c r="O6" s="57">
        <f>'RO 2025 | COMMISSION '!O6</f>
        <v>46021</v>
      </c>
      <c r="P6" s="57">
        <f>'RO 2025 | COMMISSION '!P6</f>
        <v>46022</v>
      </c>
      <c r="Q6" s="57">
        <f>'RO 2025 | COMMISSION '!Q6</f>
        <v>46023</v>
      </c>
      <c r="R6" s="57">
        <f>'RO 2025 | COMMISSION '!R6</f>
        <v>46024</v>
      </c>
      <c r="S6" s="57">
        <f>'RO 2025 | COMMISSION '!S6</f>
        <v>46025</v>
      </c>
      <c r="T6" s="57">
        <f>'RO 2025 | COMMISSION '!T6</f>
        <v>46026</v>
      </c>
      <c r="U6" s="57">
        <f>'RO 2025 | COMMISSION '!U6</f>
        <v>46027</v>
      </c>
      <c r="V6" s="57">
        <f>'RO 2025 | COMMISSION '!V6</f>
        <v>46028</v>
      </c>
      <c r="W6" s="57">
        <f>'RO 2025 | COMMISSION '!W6</f>
        <v>46029</v>
      </c>
      <c r="X6" s="57">
        <f>'RO 2025 | COMMISSION '!X6</f>
        <v>46030</v>
      </c>
      <c r="Y6" s="57">
        <f>'RO 2025 | COMMISSION '!Y6</f>
        <v>46031</v>
      </c>
      <c r="Z6" s="57">
        <f>'RO 2025 | COMMISSION '!Z6</f>
        <v>46032</v>
      </c>
      <c r="AA6" s="57">
        <f>'RO 2025 | COMMISSION '!AA6</f>
        <v>46033</v>
      </c>
      <c r="AB6" s="57">
        <f>'RO 2025 | COMMISSION '!AB6</f>
        <v>46034</v>
      </c>
      <c r="AC6" s="57">
        <f>'RO 2025 | COMMISSION '!AC6</f>
        <v>46035</v>
      </c>
      <c r="AD6" s="57">
        <f>'RO 2025 | COMMISSION '!AD6</f>
        <v>46036</v>
      </c>
      <c r="AE6" s="57">
        <f>'RO 2025 | COMMISSION '!AE6</f>
        <v>46037</v>
      </c>
      <c r="AF6" s="57">
        <f>'RO 2025 | COMMISSION '!AF6</f>
        <v>46038</v>
      </c>
      <c r="AG6" s="57">
        <f>'RO 2025 | COMMISSION '!AG6</f>
        <v>46039</v>
      </c>
      <c r="AH6" s="57">
        <f>'RO 2025 | COMMISSION '!AH6</f>
        <v>46040</v>
      </c>
      <c r="AI6" s="57">
        <f>'RO 2025 | COMMISSION '!AI6</f>
        <v>46041</v>
      </c>
      <c r="AJ6" s="57">
        <f>'RO 2025 | COMMISSION '!AJ6</f>
        <v>46042</v>
      </c>
      <c r="AK6" s="57">
        <f>'RO 2025 | COMMISSION '!AK6</f>
        <v>46043</v>
      </c>
      <c r="AL6" s="57">
        <f>'RO 2025 | COMMISSION '!AL6</f>
        <v>46044</v>
      </c>
      <c r="AM6" s="57">
        <f>'RO 2025 | COMMISSION '!AM6</f>
        <v>46045</v>
      </c>
      <c r="AN6" s="57">
        <f>'RO 2025 | COMMISSION '!AN6</f>
        <v>46046</v>
      </c>
      <c r="AO6" s="57">
        <f>'RO 2025 | COMMISSION '!AO6</f>
        <v>46047</v>
      </c>
      <c r="AP6" s="57">
        <f>'RO 2025 | COMMISSION '!AP6</f>
        <v>46048</v>
      </c>
      <c r="AQ6" s="57">
        <f>'RO 2025 | COMMISSION '!AQ6</f>
        <v>46049</v>
      </c>
      <c r="AR6" s="57">
        <f>'RO 2025 | COMMISSION '!AR6</f>
        <v>46050</v>
      </c>
      <c r="AS6" s="57">
        <f>'RO 2025 | COMMISSION '!AS6</f>
        <v>46051</v>
      </c>
      <c r="AT6" s="57">
        <f>'RO 2025 | COMMISSION '!AT6</f>
        <v>46052</v>
      </c>
      <c r="AU6" s="57">
        <f>'RO 2025 | COMMISSION '!AU6</f>
        <v>46053</v>
      </c>
      <c r="AV6" s="57">
        <f>'RO 2025 | COMMISSION '!AV6</f>
        <v>46054</v>
      </c>
      <c r="AW6" s="57">
        <f>'RO 2025 | COMMISSION '!AW6</f>
        <v>46055</v>
      </c>
      <c r="AX6" s="57">
        <f>'RO 2025 | COMMISSION '!AX6</f>
        <v>46056</v>
      </c>
      <c r="AY6" s="57">
        <f>'RO 2025 | COMMISSION '!AY6</f>
        <v>46057</v>
      </c>
      <c r="AZ6" s="57">
        <f>'RO 2025 | COMMISSION '!AZ6</f>
        <v>46058</v>
      </c>
      <c r="BA6" s="57">
        <f>'RO 2025 | COMMISSION '!BA6</f>
        <v>46059</v>
      </c>
      <c r="BB6" s="57">
        <f>'RO 2025 | COMMISSION '!BB6</f>
        <v>46060</v>
      </c>
      <c r="BC6" s="57">
        <f>'RO 2025 | COMMISSION '!BC6</f>
        <v>46061</v>
      </c>
      <c r="BD6" s="57">
        <f>'RO 2025 | COMMISSION '!BD6</f>
        <v>46062</v>
      </c>
      <c r="BE6" s="57">
        <f>'RO 2025 | COMMISSION '!BE6</f>
        <v>46063</v>
      </c>
      <c r="BF6" s="57">
        <f>'RO 2025 | COMMISSION '!BF6</f>
        <v>46064</v>
      </c>
      <c r="BG6" s="57">
        <f>'RO 2025 | COMMISSION '!BG6</f>
        <v>46065</v>
      </c>
      <c r="BH6" s="57">
        <f>'RO 2025 | COMMISSION '!BH6</f>
        <v>46066</v>
      </c>
      <c r="BI6" s="57">
        <f>'RO 2025 | COMMISSION '!BI6</f>
        <v>46067</v>
      </c>
      <c r="BJ6" s="57">
        <f>'RO 2025 | COMMISSION '!BJ6</f>
        <v>46068</v>
      </c>
      <c r="BK6" s="57">
        <f>'RO 2025 | COMMISSION '!BK6</f>
        <v>46069</v>
      </c>
      <c r="BL6" s="57">
        <f>'RO 2025 | COMMISSION '!BL6</f>
        <v>46070</v>
      </c>
      <c r="BM6" s="57">
        <f>'RO 2025 | COMMISSION '!BM6</f>
        <v>46071</v>
      </c>
      <c r="BN6" s="57">
        <f>'RO 2025 | COMMISSION '!BN6</f>
        <v>46072</v>
      </c>
      <c r="BO6" s="57">
        <f>'RO 2025 | COMMISSION '!BO6</f>
        <v>46073</v>
      </c>
      <c r="BP6" s="57">
        <f>'RO 2025 | COMMISSION '!BP6</f>
        <v>46074</v>
      </c>
      <c r="BQ6" s="57">
        <f>'RO 2025 | COMMISSION '!BQ6</f>
        <v>46075</v>
      </c>
      <c r="BR6" s="57">
        <f>'RO 2025 | COMMISSION '!BR6</f>
        <v>46076</v>
      </c>
      <c r="BS6" s="57">
        <f>'RO 2025 | COMMISSION '!BS6</f>
        <v>46077</v>
      </c>
      <c r="BT6" s="57">
        <f>'RO 2025 | COMMISSION '!BT6</f>
        <v>46078</v>
      </c>
      <c r="BU6" s="57">
        <f>'RO 2025 | COMMISSION '!BU6</f>
        <v>46079</v>
      </c>
      <c r="BV6" s="57">
        <f>'RO 2025 | COMMISSION '!BV6</f>
        <v>46080</v>
      </c>
      <c r="BW6" s="57">
        <f>'RO 2025 | COMMISSION '!BW6</f>
        <v>46081</v>
      </c>
      <c r="BX6" s="57">
        <f>'RO 2025 | COMMISSION '!BX6</f>
        <v>46082</v>
      </c>
      <c r="BY6" s="57">
        <f>'RO 2025 | COMMISSION '!BY6</f>
        <v>46083</v>
      </c>
      <c r="BZ6" s="57">
        <f>'RO 2025 | COMMISSION '!BZ6</f>
        <v>46084</v>
      </c>
      <c r="CA6" s="57">
        <f>'RO 2025 | COMMISSION '!CA6</f>
        <v>46085</v>
      </c>
      <c r="CB6" s="57">
        <f>'RO 2025 | COMMISSION '!CB6</f>
        <v>46086</v>
      </c>
      <c r="CC6" s="57">
        <f>'RO 2025 | COMMISSION '!CC6</f>
        <v>46087</v>
      </c>
      <c r="CD6" s="57">
        <f>'RO 2025 | COMMISSION '!CD6</f>
        <v>46088</v>
      </c>
      <c r="CE6" s="57">
        <f>'RO 2025 | COMMISSION '!CE6</f>
        <v>46089</v>
      </c>
      <c r="CF6" s="57">
        <f>'RO 2025 | COMMISSION '!CF6</f>
        <v>46090</v>
      </c>
      <c r="CG6" s="57">
        <f>'RO 2025 | COMMISSION '!CG6</f>
        <v>46091</v>
      </c>
      <c r="CH6" s="57">
        <f>'RO 2025 | COMMISSION '!CH6</f>
        <v>46092</v>
      </c>
      <c r="CI6" s="57">
        <f>'RO 2025 | COMMISSION '!CI6</f>
        <v>46093</v>
      </c>
      <c r="CJ6" s="57">
        <f>'RO 2025 | COMMISSION '!CJ6</f>
        <v>46094</v>
      </c>
      <c r="CK6" s="57">
        <f>'RO 2025 | COMMISSION '!CK6</f>
        <v>46095</v>
      </c>
      <c r="CL6" s="57">
        <f>'RO 2025 | COMMISSION '!CL6</f>
        <v>46096</v>
      </c>
      <c r="CM6" s="57">
        <f>'RO 2025 | COMMISSION '!CM6</f>
        <v>46097</v>
      </c>
      <c r="CN6" s="57">
        <f>'RO 2025 | COMMISSION '!CN6</f>
        <v>46098</v>
      </c>
      <c r="CO6" s="57">
        <f>'RO 2025 | COMMISSION '!CO6</f>
        <v>46099</v>
      </c>
      <c r="CP6" s="57">
        <f>'RO 2025 | COMMISSION '!CP6</f>
        <v>46100</v>
      </c>
      <c r="CQ6" s="57">
        <f>'RO 2025 | COMMISSION '!CQ6</f>
        <v>46101</v>
      </c>
      <c r="CR6" s="57">
        <f>'RO 2025 | COMMISSION '!CR6</f>
        <v>46102</v>
      </c>
      <c r="CS6" s="57">
        <f>'RO 2025 | COMMISSION '!CS6</f>
        <v>46103</v>
      </c>
      <c r="CT6" s="57">
        <f>'RO 2025 | COMMISSION '!CT6</f>
        <v>46104</v>
      </c>
      <c r="CU6" s="57">
        <f>'RO 2025 | COMMISSION '!CU6</f>
        <v>46105</v>
      </c>
      <c r="CV6" s="57">
        <f>'RO 2025 | COMMISSION '!CV6</f>
        <v>46106</v>
      </c>
      <c r="CW6" s="57">
        <f>'RO 2025 | COMMISSION '!CW6</f>
        <v>46107</v>
      </c>
      <c r="CX6" s="57">
        <f>'RO 2025 | COMMISSION '!CX6</f>
        <v>46108</v>
      </c>
      <c r="CY6" s="57">
        <f>'RO 2025 | COMMISSION '!CY6</f>
        <v>46109</v>
      </c>
      <c r="CZ6" s="57">
        <f>'RO 2025 | COMMISSION '!CZ6</f>
        <v>46110</v>
      </c>
      <c r="DA6" s="57">
        <f>'RO 2025 | COMMISSION '!DA6</f>
        <v>46111</v>
      </c>
      <c r="DB6" s="57">
        <f>'RO 2025 | COMMISSION '!DB6</f>
        <v>46112</v>
      </c>
      <c r="DC6" s="57">
        <f>'RO 2025 | COMMISSION '!DC6</f>
        <v>46113</v>
      </c>
      <c r="DD6" s="57">
        <f>'RO 2025 | COMMISSION '!DD6</f>
        <v>46114</v>
      </c>
      <c r="DE6" s="57">
        <f>'RO 2025 | COMMISSION '!DE6</f>
        <v>46115</v>
      </c>
      <c r="DF6" s="57">
        <f>'RO 2025 | COMMISSION '!DF6</f>
        <v>46116</v>
      </c>
      <c r="DG6" s="57">
        <f>'RO 2025 | COMMISSION '!DG6</f>
        <v>46117</v>
      </c>
      <c r="DH6" s="57">
        <f>'RO 2025 | COMMISSION '!DH6</f>
        <v>46118</v>
      </c>
      <c r="DI6" s="57">
        <f>'RO 2025 | COMMISSION '!DI6</f>
        <v>46119</v>
      </c>
      <c r="DJ6" s="57">
        <f>'RO 2025 | COMMISSION '!DJ6</f>
        <v>46120</v>
      </c>
      <c r="DK6" s="57">
        <f>'RO 2025 | COMMISSION '!DK6</f>
        <v>46121</v>
      </c>
      <c r="DL6" s="57">
        <f>'RO 2025 | COMMISSION '!DL6</f>
        <v>46122</v>
      </c>
      <c r="DM6" s="57">
        <f>'RO 2025 | COMMISSION '!DM6</f>
        <v>46123</v>
      </c>
      <c r="DN6" s="9">
        <f>'RO 2025 | COMMISSION '!DN6</f>
        <v>46124</v>
      </c>
      <c r="DO6" s="9">
        <f>'RO 2025 | COMMISSION '!DO6</f>
        <v>46125</v>
      </c>
      <c r="DP6" s="9">
        <f>'RO 2025 | COMMISSION '!DP6</f>
        <v>46126</v>
      </c>
      <c r="DQ6" s="9">
        <f>'RO 2025 | COMMISSION '!DQ6</f>
        <v>46127</v>
      </c>
      <c r="DR6" s="9">
        <f>'RO 2025 | COMMISSION '!DR6</f>
        <v>46128</v>
      </c>
      <c r="DS6" s="9">
        <f>'RO 2025 | COMMISSION '!DS6</f>
        <v>46129</v>
      </c>
      <c r="DT6" s="9">
        <f>'RO 2025 | COMMISSION '!DT6</f>
        <v>46130</v>
      </c>
      <c r="DU6" s="9">
        <f>'RO 2025 | COMMISSION '!DU6</f>
        <v>46131</v>
      </c>
      <c r="DV6" s="9">
        <f>'RO 2025 | COMMISSION '!DV6</f>
        <v>46132</v>
      </c>
      <c r="DW6" s="9">
        <f>'RO 2025 | COMMISSION '!DW6</f>
        <v>46133</v>
      </c>
      <c r="DX6" s="9">
        <f>'RO 2025 | COMMISSION '!DX6</f>
        <v>46134</v>
      </c>
      <c r="DY6" s="9">
        <f>'RO 2025 | COMMISSION '!DY6</f>
        <v>46135</v>
      </c>
      <c r="DZ6" s="9">
        <f>'RO 2025 | COMMISSION '!DZ6</f>
        <v>46136</v>
      </c>
      <c r="EA6" s="9">
        <f>'RO 2025 | COMMISSION '!EA6</f>
        <v>46137</v>
      </c>
      <c r="EB6" s="9">
        <f>'RO 2025 | COMMISSION '!EB6</f>
        <v>46138</v>
      </c>
      <c r="EC6" s="9">
        <f>'RO 2025 | COMMISSION '!EC6</f>
        <v>46139</v>
      </c>
      <c r="ED6" s="9">
        <f>'RO 2025 | COMMISSION '!ED6</f>
        <v>46140</v>
      </c>
      <c r="EE6" s="9">
        <f>'RO 2025 | COMMISSION '!EE6</f>
        <v>46141</v>
      </c>
      <c r="EF6" s="9">
        <f>'RO 2025 | COMMISSION '!EF6</f>
        <v>46142</v>
      </c>
    </row>
    <row r="7" spans="1:136">
      <c r="A7" s="10" t="s">
        <v>4</v>
      </c>
      <c r="B7" s="11"/>
      <c r="C7" s="11"/>
      <c r="D7" s="11"/>
      <c r="E7" s="11"/>
      <c r="F7" s="11"/>
      <c r="G7" s="11"/>
      <c r="H7" s="11"/>
      <c r="I7" s="11"/>
      <c r="J7" s="11"/>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11"/>
      <c r="DO7" s="11"/>
      <c r="DP7" s="11"/>
      <c r="DQ7" s="11"/>
      <c r="DR7" s="11"/>
      <c r="DS7" s="11"/>
      <c r="DT7" s="11"/>
      <c r="DU7" s="11"/>
      <c r="DV7" s="11"/>
      <c r="DW7" s="11"/>
      <c r="DX7" s="11"/>
      <c r="DY7" s="11"/>
      <c r="DZ7" s="11"/>
      <c r="EA7" s="11"/>
      <c r="EB7" s="11"/>
      <c r="EC7" s="11"/>
      <c r="ED7" s="11"/>
      <c r="EE7" s="11"/>
      <c r="EF7" s="11"/>
    </row>
    <row r="8" spans="1:136">
      <c r="A8" s="92" t="s">
        <v>21</v>
      </c>
      <c r="B8" s="93">
        <f>'RO 2025 | COMMISSION '!B8</f>
        <v>5500</v>
      </c>
      <c r="C8" s="93">
        <f>'RO 2025 | COMMISSION '!C8</f>
        <v>5500</v>
      </c>
      <c r="D8" s="93">
        <f>'RO 2025 | COMMISSION '!D8</f>
        <v>5800</v>
      </c>
      <c r="E8" s="93">
        <f>'RO 2025 | COMMISSION '!E8</f>
        <v>5800</v>
      </c>
      <c r="F8" s="93">
        <f>'RO 2025 | COMMISSION '!F8</f>
        <v>7900</v>
      </c>
      <c r="G8" s="93">
        <f>'RO 2025 | COMMISSION '!G8</f>
        <v>7900</v>
      </c>
      <c r="H8" s="93">
        <f>'RO 2025 | COMMISSION '!H8</f>
        <v>7900</v>
      </c>
      <c r="I8" s="93">
        <f>'RO 2025 | COMMISSION '!I8</f>
        <v>9200</v>
      </c>
      <c r="J8" s="93">
        <f>'RO 2025 | COMMISSION '!J8</f>
        <v>9200</v>
      </c>
      <c r="K8" s="99">
        <f>'RO 2025 | COMMISSION '!K8</f>
        <v>10600</v>
      </c>
      <c r="L8" s="99">
        <f>'RO 2025 | COMMISSION '!L8</f>
        <v>13200</v>
      </c>
      <c r="M8" s="99">
        <f>'RO 2025 | COMMISSION '!M8</f>
        <v>11000</v>
      </c>
      <c r="N8" s="99">
        <f>'RO 2025 | COMMISSION '!N8</f>
        <v>18900</v>
      </c>
      <c r="O8" s="99">
        <f>'RO 2025 | COMMISSION '!O8</f>
        <v>23700</v>
      </c>
      <c r="P8" s="99">
        <f>'RO 2025 | COMMISSION '!P8</f>
        <v>31500</v>
      </c>
      <c r="Q8" s="99">
        <f>'RO 2025 | COMMISSION '!Q8</f>
        <v>31500</v>
      </c>
      <c r="R8" s="99">
        <f>'RO 2025 | COMMISSION '!R8</f>
        <v>30200</v>
      </c>
      <c r="S8" s="99">
        <f>'RO 2025 | COMMISSION '!S8</f>
        <v>30200</v>
      </c>
      <c r="T8" s="99">
        <f>'RO 2025 | COMMISSION '!T8</f>
        <v>34000</v>
      </c>
      <c r="U8" s="99">
        <f>'RO 2025 | COMMISSION '!U8</f>
        <v>34000</v>
      </c>
      <c r="V8" s="99">
        <f>'RO 2025 | COMMISSION '!V8</f>
        <v>32500</v>
      </c>
      <c r="W8" s="99">
        <f>'RO 2025 | COMMISSION '!W8</f>
        <v>32500</v>
      </c>
      <c r="X8" s="99">
        <f>'RO 2025 | COMMISSION '!X8</f>
        <v>28900</v>
      </c>
      <c r="Y8" s="99">
        <f>'RO 2025 | COMMISSION '!Y8</f>
        <v>21600</v>
      </c>
      <c r="Z8" s="99">
        <f>'RO 2025 | COMMISSION '!Z8</f>
        <v>15600</v>
      </c>
      <c r="AA8" s="99">
        <f>'RO 2025 | COMMISSION '!AA8</f>
        <v>14900</v>
      </c>
      <c r="AB8" s="99">
        <f>'RO 2025 | COMMISSION '!AB8</f>
        <v>14900</v>
      </c>
      <c r="AC8" s="99">
        <f>'RO 2025 | COMMISSION '!AC8</f>
        <v>14900</v>
      </c>
      <c r="AD8" s="99">
        <f>'RO 2025 | COMMISSION '!AD8</f>
        <v>14200</v>
      </c>
      <c r="AE8" s="99">
        <f>'RO 2025 | COMMISSION '!AE8</f>
        <v>14200</v>
      </c>
      <c r="AF8" s="99">
        <f>'RO 2025 | COMMISSION '!AF8</f>
        <v>11600</v>
      </c>
      <c r="AG8" s="99">
        <f>'RO 2025 | COMMISSION '!AG8</f>
        <v>11600</v>
      </c>
      <c r="AH8" s="99">
        <f>'RO 2025 | COMMISSION '!AH8</f>
        <v>11600</v>
      </c>
      <c r="AI8" s="99">
        <f>'RO 2025 | COMMISSION '!AI8</f>
        <v>11600</v>
      </c>
      <c r="AJ8" s="99">
        <f>'RO 2025 | COMMISSION '!AJ8</f>
        <v>14400</v>
      </c>
      <c r="AK8" s="99">
        <f>'RO 2025 | COMMISSION '!AK8</f>
        <v>14400</v>
      </c>
      <c r="AL8" s="99">
        <f>'RO 2025 | COMMISSION '!AL8</f>
        <v>17100</v>
      </c>
      <c r="AM8" s="99">
        <f>'RO 2025 | COMMISSION '!AM8</f>
        <v>17100</v>
      </c>
      <c r="AN8" s="99">
        <f>'RO 2025 | COMMISSION '!AN8</f>
        <v>20100</v>
      </c>
      <c r="AO8" s="99">
        <f>'RO 2025 | COMMISSION '!AO8</f>
        <v>20100</v>
      </c>
      <c r="AP8" s="99">
        <f>'RO 2025 | COMMISSION '!AP8</f>
        <v>17100</v>
      </c>
      <c r="AQ8" s="99">
        <f>'RO 2025 | COMMISSION '!AQ8</f>
        <v>17100</v>
      </c>
      <c r="AR8" s="99">
        <f>'RO 2025 | COMMISSION '!AR8</f>
        <v>18600</v>
      </c>
      <c r="AS8" s="99">
        <f>'RO 2025 | COMMISSION '!AS8</f>
        <v>18600</v>
      </c>
      <c r="AT8" s="99">
        <f>'RO 2025 | COMMISSION '!AT8</f>
        <v>18600</v>
      </c>
      <c r="AU8" s="99">
        <f>'RO 2025 | COMMISSION '!AU8</f>
        <v>18600</v>
      </c>
      <c r="AV8" s="99">
        <f>'RO 2025 | COMMISSION '!AV8</f>
        <v>18600</v>
      </c>
      <c r="AW8" s="99">
        <f>'RO 2025 | COMMISSION '!AW8</f>
        <v>18600</v>
      </c>
      <c r="AX8" s="99">
        <f>'RO 2025 | COMMISSION '!AX8</f>
        <v>20100</v>
      </c>
      <c r="AY8" s="99">
        <f>'RO 2025 | COMMISSION '!AY8</f>
        <v>20100</v>
      </c>
      <c r="AZ8" s="99">
        <f>'RO 2025 | COMMISSION '!AZ8</f>
        <v>20100</v>
      </c>
      <c r="BA8" s="99">
        <f>'RO 2025 | COMMISSION '!BA8</f>
        <v>17100</v>
      </c>
      <c r="BB8" s="99">
        <f>'RO 2025 | COMMISSION '!BB8</f>
        <v>17100</v>
      </c>
      <c r="BC8" s="99">
        <f>'RO 2025 | COMMISSION '!BC8</f>
        <v>17100</v>
      </c>
      <c r="BD8" s="99">
        <f>'RO 2025 | COMMISSION '!BD8</f>
        <v>17100</v>
      </c>
      <c r="BE8" s="99">
        <f>'RO 2025 | COMMISSION '!BE8</f>
        <v>17100</v>
      </c>
      <c r="BF8" s="99">
        <f>'RO 2025 | COMMISSION '!BF8</f>
        <v>18600</v>
      </c>
      <c r="BG8" s="99">
        <f>'RO 2025 | COMMISSION '!BG8</f>
        <v>18600</v>
      </c>
      <c r="BH8" s="99">
        <f>'RO 2025 | COMMISSION '!BH8</f>
        <v>18600</v>
      </c>
      <c r="BI8" s="99">
        <f>'RO 2025 | COMMISSION '!BI8</f>
        <v>21600</v>
      </c>
      <c r="BJ8" s="99">
        <f>'RO 2025 | COMMISSION '!BJ8</f>
        <v>21600</v>
      </c>
      <c r="BK8" s="99">
        <f>'RO 2025 | COMMISSION '!BK8</f>
        <v>21600</v>
      </c>
      <c r="BL8" s="99">
        <f>'RO 2025 | COMMISSION '!BL8</f>
        <v>21600</v>
      </c>
      <c r="BM8" s="99">
        <f>'RO 2025 | COMMISSION '!BM8</f>
        <v>21600</v>
      </c>
      <c r="BN8" s="99">
        <f>'RO 2025 | COMMISSION '!BN8</f>
        <v>21600</v>
      </c>
      <c r="BO8" s="99">
        <f>'RO 2025 | COMMISSION '!BO8</f>
        <v>24000</v>
      </c>
      <c r="BP8" s="99">
        <f>'RO 2025 | COMMISSION '!BP8</f>
        <v>24000</v>
      </c>
      <c r="BQ8" s="99">
        <f>'RO 2025 | COMMISSION '!BQ8</f>
        <v>27900</v>
      </c>
      <c r="BR8" s="99">
        <f>'RO 2025 | COMMISSION '!BR8</f>
        <v>30400</v>
      </c>
      <c r="BS8" s="99">
        <f>'RO 2025 | COMMISSION '!BS8</f>
        <v>30400</v>
      </c>
      <c r="BT8" s="99">
        <f>'RO 2025 | COMMISSION '!BT8</f>
        <v>30400</v>
      </c>
      <c r="BU8" s="99">
        <f>'RO 2025 | COMMISSION '!BU8</f>
        <v>30400</v>
      </c>
      <c r="BV8" s="99">
        <f>'RO 2025 | COMMISSION '!BV8</f>
        <v>30400</v>
      </c>
      <c r="BW8" s="99">
        <f>'RO 2025 | COMMISSION '!BW8</f>
        <v>21600</v>
      </c>
      <c r="BX8" s="99">
        <f>'RO 2025 | COMMISSION '!BX8</f>
        <v>17100</v>
      </c>
      <c r="BY8" s="99">
        <f>'RO 2025 | COMMISSION '!BY8</f>
        <v>17100</v>
      </c>
      <c r="BZ8" s="99">
        <f>'RO 2025 | COMMISSION '!BZ8</f>
        <v>15600</v>
      </c>
      <c r="CA8" s="99">
        <f>'RO 2025 | COMMISSION '!CA8</f>
        <v>15600</v>
      </c>
      <c r="CB8" s="99">
        <f>'RO 2025 | COMMISSION '!CB8</f>
        <v>15600</v>
      </c>
      <c r="CC8" s="99">
        <f>'RO 2025 | COMMISSION '!CC8</f>
        <v>17100</v>
      </c>
      <c r="CD8" s="99">
        <f>'RO 2025 | COMMISSION '!CD8</f>
        <v>17100</v>
      </c>
      <c r="CE8" s="99">
        <f>'RO 2025 | COMMISSION '!CE8</f>
        <v>17100</v>
      </c>
      <c r="CF8" s="99">
        <f>'RO 2025 | COMMISSION '!CF8</f>
        <v>13500</v>
      </c>
      <c r="CG8" s="99">
        <f>'RO 2025 | COMMISSION '!CG8</f>
        <v>10300</v>
      </c>
      <c r="CH8" s="99">
        <f>'RO 2025 | COMMISSION '!CH8</f>
        <v>10300</v>
      </c>
      <c r="CI8" s="99">
        <f>'RO 2025 | COMMISSION '!CI8</f>
        <v>10300</v>
      </c>
      <c r="CJ8" s="99">
        <f>'RO 2025 | COMMISSION '!CJ8</f>
        <v>10300</v>
      </c>
      <c r="CK8" s="99">
        <f>'RO 2025 | COMMISSION '!CK8</f>
        <v>10300</v>
      </c>
      <c r="CL8" s="99">
        <f>'RO 2025 | COMMISSION '!CL8</f>
        <v>10300</v>
      </c>
      <c r="CM8" s="99">
        <f>'RO 2025 | COMMISSION '!CM8</f>
        <v>10300</v>
      </c>
      <c r="CN8" s="99">
        <f>'RO 2025 | COMMISSION '!CN8</f>
        <v>10300</v>
      </c>
      <c r="CO8" s="99">
        <f>'RO 2025 | COMMISSION '!CO8</f>
        <v>10300</v>
      </c>
      <c r="CP8" s="99">
        <f>'RO 2025 | COMMISSION '!CP8</f>
        <v>9600</v>
      </c>
      <c r="CQ8" s="99">
        <f>'RO 2025 | COMMISSION '!CQ8</f>
        <v>9600</v>
      </c>
      <c r="CR8" s="99">
        <f>'RO 2025 | COMMISSION '!CR8</f>
        <v>9600</v>
      </c>
      <c r="CS8" s="99">
        <f>'RO 2025 | COMMISSION '!CS8</f>
        <v>8900</v>
      </c>
      <c r="CT8" s="99">
        <f>'RO 2025 | COMMISSION '!CT8</f>
        <v>8900</v>
      </c>
      <c r="CU8" s="99">
        <f>'RO 2025 | COMMISSION '!CU8</f>
        <v>8900</v>
      </c>
      <c r="CV8" s="99">
        <f>'RO 2025 | COMMISSION '!CV8</f>
        <v>8900</v>
      </c>
      <c r="CW8" s="99">
        <f>'RO 2025 | COMMISSION '!CW8</f>
        <v>8900</v>
      </c>
      <c r="CX8" s="99">
        <f>'RO 2025 | COMMISSION '!CX8</f>
        <v>8900</v>
      </c>
      <c r="CY8" s="99">
        <f>'RO 2025 | COMMISSION '!CY8</f>
        <v>8900</v>
      </c>
      <c r="CZ8" s="99">
        <f>'RO 2025 | COMMISSION '!CZ8</f>
        <v>8200</v>
      </c>
      <c r="DA8" s="99">
        <f>'RO 2025 | COMMISSION '!DA8</f>
        <v>8200</v>
      </c>
      <c r="DB8" s="99">
        <f>'RO 2025 | COMMISSION '!DB8</f>
        <v>8200</v>
      </c>
      <c r="DC8" s="99">
        <f>'RO 2025 | COMMISSION '!DC8</f>
        <v>7700</v>
      </c>
      <c r="DD8" s="99">
        <f>'RO 2025 | COMMISSION '!DD8</f>
        <v>7700</v>
      </c>
      <c r="DE8" s="99">
        <f>'RO 2025 | COMMISSION '!DE8</f>
        <v>7700</v>
      </c>
      <c r="DF8" s="99">
        <f>'RO 2025 | COMMISSION '!DF8</f>
        <v>7700</v>
      </c>
      <c r="DG8" s="99">
        <f>'RO 2025 | COMMISSION '!DG8</f>
        <v>7700</v>
      </c>
      <c r="DH8" s="99">
        <f>'RO 2025 | COMMISSION '!DH8</f>
        <v>7200</v>
      </c>
      <c r="DI8" s="99">
        <f>'RO 2025 | COMMISSION '!DI8</f>
        <v>7200</v>
      </c>
      <c r="DJ8" s="99">
        <f>'RO 2025 | COMMISSION '!DJ8</f>
        <v>7200</v>
      </c>
      <c r="DK8" s="99">
        <f>'RO 2025 | COMMISSION '!DK8</f>
        <v>7200</v>
      </c>
      <c r="DL8" s="99">
        <f>'RO 2025 | COMMISSION '!DL8</f>
        <v>7200</v>
      </c>
      <c r="DM8" s="99">
        <f>'RO 2025 | COMMISSION '!DM8</f>
        <v>7200</v>
      </c>
      <c r="DN8" s="93">
        <f>'RO 2025 | COMMISSION '!DN8</f>
        <v>5200</v>
      </c>
      <c r="DO8" s="93">
        <f>'RO 2025 | COMMISSION '!DO8</f>
        <v>5200</v>
      </c>
      <c r="DP8" s="93">
        <f>'RO 2025 | COMMISSION '!DP8</f>
        <v>5200</v>
      </c>
      <c r="DQ8" s="93">
        <f>'RO 2025 | COMMISSION '!DQ8</f>
        <v>5200</v>
      </c>
      <c r="DR8" s="93">
        <f>'RO 2025 | COMMISSION '!DR8</f>
        <v>5200</v>
      </c>
      <c r="DS8" s="93">
        <f>'RO 2025 | COMMISSION '!DS8</f>
        <v>5700</v>
      </c>
      <c r="DT8" s="93">
        <f>'RO 2025 | COMMISSION '!DT8</f>
        <v>5700</v>
      </c>
      <c r="DU8" s="93">
        <f>'RO 2025 | COMMISSION '!DU8</f>
        <v>5200</v>
      </c>
      <c r="DV8" s="93">
        <f>'RO 2025 | COMMISSION '!DV8</f>
        <v>5200</v>
      </c>
      <c r="DW8" s="93">
        <f>'RO 2025 | COMMISSION '!DW8</f>
        <v>5200</v>
      </c>
      <c r="DX8" s="93">
        <f>'RO 2025 | COMMISSION '!DX8</f>
        <v>5200</v>
      </c>
      <c r="DY8" s="93">
        <f>'RO 2025 | COMMISSION '!DY8</f>
        <v>5200</v>
      </c>
      <c r="DZ8" s="93">
        <f>'RO 2025 | COMMISSION '!DZ8</f>
        <v>5700</v>
      </c>
      <c r="EA8" s="93">
        <f>'RO 2025 | COMMISSION '!EA8</f>
        <v>5700</v>
      </c>
      <c r="EB8" s="93">
        <f>'RO 2025 | COMMISSION '!EB8</f>
        <v>5200</v>
      </c>
      <c r="EC8" s="93">
        <f>'RO 2025 | COMMISSION '!EC8</f>
        <v>5200</v>
      </c>
      <c r="ED8" s="93">
        <f>'RO 2025 | COMMISSION '!ED8</f>
        <v>5200</v>
      </c>
      <c r="EE8" s="93">
        <f>'RO 2025 | COMMISSION '!EE8</f>
        <v>5200</v>
      </c>
      <c r="EF8" s="93">
        <f>'RO 2025 | COMMISSION '!EF8</f>
        <v>6200</v>
      </c>
    </row>
    <row r="9" spans="1:136">
      <c r="A9" s="10" t="s">
        <v>5</v>
      </c>
      <c r="B9" s="93"/>
      <c r="C9" s="93"/>
      <c r="D9" s="93"/>
      <c r="E9" s="93"/>
      <c r="F9" s="93"/>
      <c r="G9" s="93"/>
      <c r="H9" s="93"/>
      <c r="I9" s="93"/>
      <c r="J9" s="93"/>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3"/>
      <c r="DO9" s="93"/>
      <c r="DP9" s="93"/>
      <c r="DQ9" s="93"/>
      <c r="DR9" s="93"/>
      <c r="DS9" s="93"/>
      <c r="DT9" s="93"/>
      <c r="DU9" s="93"/>
      <c r="DV9" s="93"/>
      <c r="DW9" s="93"/>
      <c r="DX9" s="93"/>
      <c r="DY9" s="93"/>
      <c r="DZ9" s="93"/>
      <c r="EA9" s="93"/>
      <c r="EB9" s="93"/>
      <c r="EC9" s="93"/>
      <c r="ED9" s="93"/>
      <c r="EE9" s="93"/>
      <c r="EF9" s="93"/>
    </row>
    <row r="10" spans="1:136">
      <c r="A10" s="92" t="s">
        <v>21</v>
      </c>
      <c r="B10" s="93">
        <f>'RO 2025 | COMMISSION '!B10</f>
        <v>6500</v>
      </c>
      <c r="C10" s="93">
        <f>'RO 2025 | COMMISSION '!C10</f>
        <v>6500</v>
      </c>
      <c r="D10" s="93">
        <f>'RO 2025 | COMMISSION '!D10</f>
        <v>6800</v>
      </c>
      <c r="E10" s="93">
        <f>'RO 2025 | COMMISSION '!E10</f>
        <v>6800</v>
      </c>
      <c r="F10" s="93">
        <f>'RO 2025 | COMMISSION '!F10</f>
        <v>8900</v>
      </c>
      <c r="G10" s="93">
        <f>'RO 2025 | COMMISSION '!G10</f>
        <v>8900</v>
      </c>
      <c r="H10" s="93">
        <f>'RO 2025 | COMMISSION '!H10</f>
        <v>8900</v>
      </c>
      <c r="I10" s="93">
        <f>'RO 2025 | COMMISSION '!I10</f>
        <v>10200</v>
      </c>
      <c r="J10" s="93">
        <f>'RO 2025 | COMMISSION '!J10</f>
        <v>10200</v>
      </c>
      <c r="K10" s="99">
        <f>'RO 2025 | COMMISSION '!K10</f>
        <v>11600</v>
      </c>
      <c r="L10" s="99">
        <f>'RO 2025 | COMMISSION '!L10</f>
        <v>14200</v>
      </c>
      <c r="M10" s="99">
        <f>'RO 2025 | COMMISSION '!M10</f>
        <v>12000</v>
      </c>
      <c r="N10" s="99">
        <f>'RO 2025 | COMMISSION '!N10</f>
        <v>21400</v>
      </c>
      <c r="O10" s="99">
        <f>'RO 2025 | COMMISSION '!O10</f>
        <v>26200</v>
      </c>
      <c r="P10" s="99">
        <f>'RO 2025 | COMMISSION '!P10</f>
        <v>34000</v>
      </c>
      <c r="Q10" s="99">
        <f>'RO 2025 | COMMISSION '!Q10</f>
        <v>34000</v>
      </c>
      <c r="R10" s="99">
        <f>'RO 2025 | COMMISSION '!R10</f>
        <v>32700</v>
      </c>
      <c r="S10" s="99">
        <f>'RO 2025 | COMMISSION '!S10</f>
        <v>32700</v>
      </c>
      <c r="T10" s="99">
        <f>'RO 2025 | COMMISSION '!T10</f>
        <v>36500</v>
      </c>
      <c r="U10" s="99">
        <f>'RO 2025 | COMMISSION '!U10</f>
        <v>36500</v>
      </c>
      <c r="V10" s="99">
        <f>'RO 2025 | COMMISSION '!V10</f>
        <v>35000</v>
      </c>
      <c r="W10" s="99">
        <f>'RO 2025 | COMMISSION '!W10</f>
        <v>35000</v>
      </c>
      <c r="X10" s="99">
        <f>'RO 2025 | COMMISSION '!X10</f>
        <v>31400</v>
      </c>
      <c r="Y10" s="99">
        <f>'RO 2025 | COMMISSION '!Y10</f>
        <v>24100</v>
      </c>
      <c r="Z10" s="99">
        <f>'RO 2025 | COMMISSION '!Z10</f>
        <v>18100</v>
      </c>
      <c r="AA10" s="99">
        <f>'RO 2025 | COMMISSION '!AA10</f>
        <v>17400</v>
      </c>
      <c r="AB10" s="99">
        <f>'RO 2025 | COMMISSION '!AB10</f>
        <v>17400</v>
      </c>
      <c r="AC10" s="99">
        <f>'RO 2025 | COMMISSION '!AC10</f>
        <v>17400</v>
      </c>
      <c r="AD10" s="99">
        <f>'RO 2025 | COMMISSION '!AD10</f>
        <v>16700</v>
      </c>
      <c r="AE10" s="99">
        <f>'RO 2025 | COMMISSION '!AE10</f>
        <v>16700</v>
      </c>
      <c r="AF10" s="99">
        <f>'RO 2025 | COMMISSION '!AF10</f>
        <v>14100</v>
      </c>
      <c r="AG10" s="99">
        <f>'RO 2025 | COMMISSION '!AG10</f>
        <v>14100</v>
      </c>
      <c r="AH10" s="99">
        <f>'RO 2025 | COMMISSION '!AH10</f>
        <v>14100</v>
      </c>
      <c r="AI10" s="99">
        <f>'RO 2025 | COMMISSION '!AI10</f>
        <v>14100</v>
      </c>
      <c r="AJ10" s="99">
        <f>'RO 2025 | COMMISSION '!AJ10</f>
        <v>16900</v>
      </c>
      <c r="AK10" s="99">
        <f>'RO 2025 | COMMISSION '!AK10</f>
        <v>16900</v>
      </c>
      <c r="AL10" s="99">
        <f>'RO 2025 | COMMISSION '!AL10</f>
        <v>19600</v>
      </c>
      <c r="AM10" s="99">
        <f>'RO 2025 | COMMISSION '!AM10</f>
        <v>19600</v>
      </c>
      <c r="AN10" s="99">
        <f>'RO 2025 | COMMISSION '!AN10</f>
        <v>22600</v>
      </c>
      <c r="AO10" s="99">
        <f>'RO 2025 | COMMISSION '!AO10</f>
        <v>22600</v>
      </c>
      <c r="AP10" s="99">
        <f>'RO 2025 | COMMISSION '!AP10</f>
        <v>19600</v>
      </c>
      <c r="AQ10" s="99">
        <f>'RO 2025 | COMMISSION '!AQ10</f>
        <v>19600</v>
      </c>
      <c r="AR10" s="99">
        <f>'RO 2025 | COMMISSION '!AR10</f>
        <v>21100</v>
      </c>
      <c r="AS10" s="99">
        <f>'RO 2025 | COMMISSION '!AS10</f>
        <v>21100</v>
      </c>
      <c r="AT10" s="99">
        <f>'RO 2025 | COMMISSION '!AT10</f>
        <v>21100</v>
      </c>
      <c r="AU10" s="99">
        <f>'RO 2025 | COMMISSION '!AU10</f>
        <v>21100</v>
      </c>
      <c r="AV10" s="99">
        <f>'RO 2025 | COMMISSION '!AV10</f>
        <v>21100</v>
      </c>
      <c r="AW10" s="99">
        <f>'RO 2025 | COMMISSION '!AW10</f>
        <v>21100</v>
      </c>
      <c r="AX10" s="99">
        <f>'RO 2025 | COMMISSION '!AX10</f>
        <v>22600</v>
      </c>
      <c r="AY10" s="99">
        <f>'RO 2025 | COMMISSION '!AY10</f>
        <v>22600</v>
      </c>
      <c r="AZ10" s="99">
        <f>'RO 2025 | COMMISSION '!AZ10</f>
        <v>22600</v>
      </c>
      <c r="BA10" s="99">
        <f>'RO 2025 | COMMISSION '!BA10</f>
        <v>19600</v>
      </c>
      <c r="BB10" s="99">
        <f>'RO 2025 | COMMISSION '!BB10</f>
        <v>19600</v>
      </c>
      <c r="BC10" s="99">
        <f>'RO 2025 | COMMISSION '!BC10</f>
        <v>19600</v>
      </c>
      <c r="BD10" s="99">
        <f>'RO 2025 | COMMISSION '!BD10</f>
        <v>19600</v>
      </c>
      <c r="BE10" s="99">
        <f>'RO 2025 | COMMISSION '!BE10</f>
        <v>19600</v>
      </c>
      <c r="BF10" s="99">
        <f>'RO 2025 | COMMISSION '!BF10</f>
        <v>21100</v>
      </c>
      <c r="BG10" s="99">
        <f>'RO 2025 | COMMISSION '!BG10</f>
        <v>21100</v>
      </c>
      <c r="BH10" s="99">
        <f>'RO 2025 | COMMISSION '!BH10</f>
        <v>21100</v>
      </c>
      <c r="BI10" s="99">
        <f>'RO 2025 | COMMISSION '!BI10</f>
        <v>24100</v>
      </c>
      <c r="BJ10" s="99">
        <f>'RO 2025 | COMMISSION '!BJ10</f>
        <v>24100</v>
      </c>
      <c r="BK10" s="99">
        <f>'RO 2025 | COMMISSION '!BK10</f>
        <v>24100</v>
      </c>
      <c r="BL10" s="99">
        <f>'RO 2025 | COMMISSION '!BL10</f>
        <v>24100</v>
      </c>
      <c r="BM10" s="99">
        <f>'RO 2025 | COMMISSION '!BM10</f>
        <v>24100</v>
      </c>
      <c r="BN10" s="99">
        <f>'RO 2025 | COMMISSION '!BN10</f>
        <v>24100</v>
      </c>
      <c r="BO10" s="99">
        <f>'RO 2025 | COMMISSION '!BO10</f>
        <v>26500</v>
      </c>
      <c r="BP10" s="99">
        <f>'RO 2025 | COMMISSION '!BP10</f>
        <v>26500</v>
      </c>
      <c r="BQ10" s="99">
        <f>'RO 2025 | COMMISSION '!BQ10</f>
        <v>30400</v>
      </c>
      <c r="BR10" s="99">
        <f>'RO 2025 | COMMISSION '!BR10</f>
        <v>32900</v>
      </c>
      <c r="BS10" s="99">
        <f>'RO 2025 | COMMISSION '!BS10</f>
        <v>32900</v>
      </c>
      <c r="BT10" s="99">
        <f>'RO 2025 | COMMISSION '!BT10</f>
        <v>32900</v>
      </c>
      <c r="BU10" s="99">
        <f>'RO 2025 | COMMISSION '!BU10</f>
        <v>32900</v>
      </c>
      <c r="BV10" s="99">
        <f>'RO 2025 | COMMISSION '!BV10</f>
        <v>32900</v>
      </c>
      <c r="BW10" s="99">
        <f>'RO 2025 | COMMISSION '!BW10</f>
        <v>24100</v>
      </c>
      <c r="BX10" s="99">
        <f>'RO 2025 | COMMISSION '!BX10</f>
        <v>19600</v>
      </c>
      <c r="BY10" s="99">
        <f>'RO 2025 | COMMISSION '!BY10</f>
        <v>19600</v>
      </c>
      <c r="BZ10" s="99">
        <f>'RO 2025 | COMMISSION '!BZ10</f>
        <v>18100</v>
      </c>
      <c r="CA10" s="99">
        <f>'RO 2025 | COMMISSION '!CA10</f>
        <v>18100</v>
      </c>
      <c r="CB10" s="99">
        <f>'RO 2025 | COMMISSION '!CB10</f>
        <v>18100</v>
      </c>
      <c r="CC10" s="99">
        <f>'RO 2025 | COMMISSION '!CC10</f>
        <v>19600</v>
      </c>
      <c r="CD10" s="99">
        <f>'RO 2025 | COMMISSION '!CD10</f>
        <v>19600</v>
      </c>
      <c r="CE10" s="99">
        <f>'RO 2025 | COMMISSION '!CE10</f>
        <v>19600</v>
      </c>
      <c r="CF10" s="99">
        <f>'RO 2025 | COMMISSION '!CF10</f>
        <v>16000</v>
      </c>
      <c r="CG10" s="99">
        <f>'RO 2025 | COMMISSION '!CG10</f>
        <v>11800</v>
      </c>
      <c r="CH10" s="99">
        <f>'RO 2025 | COMMISSION '!CH10</f>
        <v>11800</v>
      </c>
      <c r="CI10" s="99">
        <f>'RO 2025 | COMMISSION '!CI10</f>
        <v>11800</v>
      </c>
      <c r="CJ10" s="99">
        <f>'RO 2025 | COMMISSION '!CJ10</f>
        <v>11800</v>
      </c>
      <c r="CK10" s="99">
        <f>'RO 2025 | COMMISSION '!CK10</f>
        <v>11800</v>
      </c>
      <c r="CL10" s="99">
        <f>'RO 2025 | COMMISSION '!CL10</f>
        <v>11800</v>
      </c>
      <c r="CM10" s="99">
        <f>'RO 2025 | COMMISSION '!CM10</f>
        <v>11800</v>
      </c>
      <c r="CN10" s="99">
        <f>'RO 2025 | COMMISSION '!CN10</f>
        <v>11800</v>
      </c>
      <c r="CO10" s="99">
        <f>'RO 2025 | COMMISSION '!CO10</f>
        <v>11800</v>
      </c>
      <c r="CP10" s="99">
        <f>'RO 2025 | COMMISSION '!CP10</f>
        <v>11100</v>
      </c>
      <c r="CQ10" s="99">
        <f>'RO 2025 | COMMISSION '!CQ10</f>
        <v>11100</v>
      </c>
      <c r="CR10" s="99">
        <f>'RO 2025 | COMMISSION '!CR10</f>
        <v>11100</v>
      </c>
      <c r="CS10" s="99">
        <f>'RO 2025 | COMMISSION '!CS10</f>
        <v>10400</v>
      </c>
      <c r="CT10" s="99">
        <f>'RO 2025 | COMMISSION '!CT10</f>
        <v>10400</v>
      </c>
      <c r="CU10" s="99">
        <f>'RO 2025 | COMMISSION '!CU10</f>
        <v>10400</v>
      </c>
      <c r="CV10" s="99">
        <f>'RO 2025 | COMMISSION '!CV10</f>
        <v>10400</v>
      </c>
      <c r="CW10" s="99">
        <f>'RO 2025 | COMMISSION '!CW10</f>
        <v>10400</v>
      </c>
      <c r="CX10" s="99">
        <f>'RO 2025 | COMMISSION '!CX10</f>
        <v>10400</v>
      </c>
      <c r="CY10" s="99">
        <f>'RO 2025 | COMMISSION '!CY10</f>
        <v>10400</v>
      </c>
      <c r="CZ10" s="99">
        <f>'RO 2025 | COMMISSION '!CZ10</f>
        <v>9700</v>
      </c>
      <c r="DA10" s="99">
        <f>'RO 2025 | COMMISSION '!DA10</f>
        <v>9700</v>
      </c>
      <c r="DB10" s="99">
        <f>'RO 2025 | COMMISSION '!DB10</f>
        <v>9700</v>
      </c>
      <c r="DC10" s="99">
        <f>'RO 2025 | COMMISSION '!DC10</f>
        <v>9200</v>
      </c>
      <c r="DD10" s="99">
        <f>'RO 2025 | COMMISSION '!DD10</f>
        <v>9200</v>
      </c>
      <c r="DE10" s="99">
        <f>'RO 2025 | COMMISSION '!DE10</f>
        <v>9200</v>
      </c>
      <c r="DF10" s="99">
        <f>'RO 2025 | COMMISSION '!DF10</f>
        <v>9200</v>
      </c>
      <c r="DG10" s="99">
        <f>'RO 2025 | COMMISSION '!DG10</f>
        <v>9200</v>
      </c>
      <c r="DH10" s="99">
        <f>'RO 2025 | COMMISSION '!DH10</f>
        <v>8700</v>
      </c>
      <c r="DI10" s="99">
        <f>'RO 2025 | COMMISSION '!DI10</f>
        <v>8700</v>
      </c>
      <c r="DJ10" s="99">
        <f>'RO 2025 | COMMISSION '!DJ10</f>
        <v>8700</v>
      </c>
      <c r="DK10" s="99">
        <f>'RO 2025 | COMMISSION '!DK10</f>
        <v>8700</v>
      </c>
      <c r="DL10" s="99">
        <f>'RO 2025 | COMMISSION '!DL10</f>
        <v>8700</v>
      </c>
      <c r="DM10" s="99">
        <f>'RO 2025 | COMMISSION '!DM10</f>
        <v>8700</v>
      </c>
      <c r="DN10" s="93">
        <f>'RO 2025 | COMMISSION '!DN10</f>
        <v>6700</v>
      </c>
      <c r="DO10" s="93">
        <f>'RO 2025 | COMMISSION '!DO10</f>
        <v>6700</v>
      </c>
      <c r="DP10" s="93">
        <f>'RO 2025 | COMMISSION '!DP10</f>
        <v>6700</v>
      </c>
      <c r="DQ10" s="93">
        <f>'RO 2025 | COMMISSION '!DQ10</f>
        <v>6700</v>
      </c>
      <c r="DR10" s="93">
        <f>'RO 2025 | COMMISSION '!DR10</f>
        <v>6700</v>
      </c>
      <c r="DS10" s="93">
        <f>'RO 2025 | COMMISSION '!DS10</f>
        <v>7200</v>
      </c>
      <c r="DT10" s="93">
        <f>'RO 2025 | COMMISSION '!DT10</f>
        <v>7200</v>
      </c>
      <c r="DU10" s="93">
        <f>'RO 2025 | COMMISSION '!DU10</f>
        <v>6700</v>
      </c>
      <c r="DV10" s="93">
        <f>'RO 2025 | COMMISSION '!DV10</f>
        <v>6700</v>
      </c>
      <c r="DW10" s="93">
        <f>'RO 2025 | COMMISSION '!DW10</f>
        <v>6700</v>
      </c>
      <c r="DX10" s="93">
        <f>'RO 2025 | COMMISSION '!DX10</f>
        <v>6700</v>
      </c>
      <c r="DY10" s="93">
        <f>'RO 2025 | COMMISSION '!DY10</f>
        <v>6700</v>
      </c>
      <c r="DZ10" s="93">
        <f>'RO 2025 | COMMISSION '!DZ10</f>
        <v>7200</v>
      </c>
      <c r="EA10" s="93">
        <f>'RO 2025 | COMMISSION '!EA10</f>
        <v>7200</v>
      </c>
      <c r="EB10" s="93">
        <f>'RO 2025 | COMMISSION '!EB10</f>
        <v>6700</v>
      </c>
      <c r="EC10" s="93">
        <f>'RO 2025 | COMMISSION '!EC10</f>
        <v>6700</v>
      </c>
      <c r="ED10" s="93">
        <f>'RO 2025 | COMMISSION '!ED10</f>
        <v>6700</v>
      </c>
      <c r="EE10" s="93">
        <f>'RO 2025 | COMMISSION '!EE10</f>
        <v>6700</v>
      </c>
      <c r="EF10" s="93">
        <f>'RO 2025 | COMMISSION '!EF10</f>
        <v>7700</v>
      </c>
    </row>
    <row r="11" spans="1:136">
      <c r="A11" s="30" t="s">
        <v>6</v>
      </c>
      <c r="B11" s="93"/>
      <c r="C11" s="93"/>
      <c r="D11" s="93"/>
      <c r="E11" s="93"/>
      <c r="F11" s="93"/>
      <c r="G11" s="93"/>
      <c r="H11" s="93"/>
      <c r="I11" s="93"/>
      <c r="J11" s="93"/>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3"/>
      <c r="DO11" s="93"/>
      <c r="DP11" s="93"/>
      <c r="DQ11" s="93"/>
      <c r="DR11" s="93"/>
      <c r="DS11" s="93"/>
      <c r="DT11" s="93"/>
      <c r="DU11" s="93"/>
      <c r="DV11" s="93"/>
      <c r="DW11" s="93"/>
      <c r="DX11" s="93"/>
      <c r="DY11" s="93"/>
      <c r="DZ11" s="93"/>
      <c r="EA11" s="93"/>
      <c r="EB11" s="93"/>
      <c r="EC11" s="93"/>
      <c r="ED11" s="93"/>
      <c r="EE11" s="93"/>
      <c r="EF11" s="93"/>
    </row>
    <row r="12" spans="1:136">
      <c r="A12" s="94" t="s">
        <v>21</v>
      </c>
      <c r="B12" s="93">
        <f>'RO 2025 | COMMISSION '!B12</f>
        <v>6000</v>
      </c>
      <c r="C12" s="93">
        <f>'RO 2025 | COMMISSION '!C12</f>
        <v>6000</v>
      </c>
      <c r="D12" s="93">
        <f>'RO 2025 | COMMISSION '!D12</f>
        <v>6300</v>
      </c>
      <c r="E12" s="93">
        <f>'RO 2025 | COMMISSION '!E12</f>
        <v>6300</v>
      </c>
      <c r="F12" s="93">
        <f>'RO 2025 | COMMISSION '!F12</f>
        <v>8400</v>
      </c>
      <c r="G12" s="93">
        <f>'RO 2025 | COMMISSION '!G12</f>
        <v>8400</v>
      </c>
      <c r="H12" s="93">
        <f>'RO 2025 | COMMISSION '!H12</f>
        <v>8400</v>
      </c>
      <c r="I12" s="93">
        <f>'RO 2025 | COMMISSION '!I12</f>
        <v>9700</v>
      </c>
      <c r="J12" s="93">
        <f>'RO 2025 | COMMISSION '!J12</f>
        <v>9700</v>
      </c>
      <c r="K12" s="99">
        <f>'RO 2025 | COMMISSION '!K12</f>
        <v>11100</v>
      </c>
      <c r="L12" s="99">
        <f>'RO 2025 | COMMISSION '!L12</f>
        <v>13700</v>
      </c>
      <c r="M12" s="99">
        <f>'RO 2025 | COMMISSION '!M12</f>
        <v>11500</v>
      </c>
      <c r="N12" s="99">
        <f>'RO 2025 | COMMISSION '!N12</f>
        <v>20900</v>
      </c>
      <c r="O12" s="99">
        <f>'RO 2025 | COMMISSION '!O12</f>
        <v>25700</v>
      </c>
      <c r="P12" s="99">
        <f>'RO 2025 | COMMISSION '!P12</f>
        <v>33500</v>
      </c>
      <c r="Q12" s="99">
        <f>'RO 2025 | COMMISSION '!Q12</f>
        <v>33500</v>
      </c>
      <c r="R12" s="99">
        <f>'RO 2025 | COMMISSION '!R12</f>
        <v>32200</v>
      </c>
      <c r="S12" s="99">
        <f>'RO 2025 | COMMISSION '!S12</f>
        <v>32200</v>
      </c>
      <c r="T12" s="99">
        <f>'RO 2025 | COMMISSION '!T12</f>
        <v>36000</v>
      </c>
      <c r="U12" s="99">
        <f>'RO 2025 | COMMISSION '!U12</f>
        <v>36000</v>
      </c>
      <c r="V12" s="99">
        <f>'RO 2025 | COMMISSION '!V12</f>
        <v>34500</v>
      </c>
      <c r="W12" s="99">
        <f>'RO 2025 | COMMISSION '!W12</f>
        <v>34500</v>
      </c>
      <c r="X12" s="99">
        <f>'RO 2025 | COMMISSION '!X12</f>
        <v>30900</v>
      </c>
      <c r="Y12" s="99">
        <f>'RO 2025 | COMMISSION '!Y12</f>
        <v>23100</v>
      </c>
      <c r="Z12" s="99">
        <f>'RO 2025 | COMMISSION '!Z12</f>
        <v>17100</v>
      </c>
      <c r="AA12" s="99">
        <f>'RO 2025 | COMMISSION '!AA12</f>
        <v>16400</v>
      </c>
      <c r="AB12" s="99">
        <f>'RO 2025 | COMMISSION '!AB12</f>
        <v>16400</v>
      </c>
      <c r="AC12" s="99">
        <f>'RO 2025 | COMMISSION '!AC12</f>
        <v>16400</v>
      </c>
      <c r="AD12" s="99">
        <f>'RO 2025 | COMMISSION '!AD12</f>
        <v>15700</v>
      </c>
      <c r="AE12" s="99">
        <f>'RO 2025 | COMMISSION '!AE12</f>
        <v>15700</v>
      </c>
      <c r="AF12" s="99">
        <f>'RO 2025 | COMMISSION '!AF12</f>
        <v>13100</v>
      </c>
      <c r="AG12" s="99">
        <f>'RO 2025 | COMMISSION '!AG12</f>
        <v>13100</v>
      </c>
      <c r="AH12" s="99">
        <f>'RO 2025 | COMMISSION '!AH12</f>
        <v>13100</v>
      </c>
      <c r="AI12" s="99">
        <f>'RO 2025 | COMMISSION '!AI12</f>
        <v>13100</v>
      </c>
      <c r="AJ12" s="99">
        <f>'RO 2025 | COMMISSION '!AJ12</f>
        <v>15900</v>
      </c>
      <c r="AK12" s="99">
        <f>'RO 2025 | COMMISSION '!AK12</f>
        <v>15900</v>
      </c>
      <c r="AL12" s="99">
        <f>'RO 2025 | COMMISSION '!AL12</f>
        <v>18600</v>
      </c>
      <c r="AM12" s="99">
        <f>'RO 2025 | COMMISSION '!AM12</f>
        <v>18600</v>
      </c>
      <c r="AN12" s="99">
        <f>'RO 2025 | COMMISSION '!AN12</f>
        <v>21600</v>
      </c>
      <c r="AO12" s="99">
        <f>'RO 2025 | COMMISSION '!AO12</f>
        <v>21600</v>
      </c>
      <c r="AP12" s="99">
        <f>'RO 2025 | COMMISSION '!AP12</f>
        <v>18600</v>
      </c>
      <c r="AQ12" s="99">
        <f>'RO 2025 | COMMISSION '!AQ12</f>
        <v>18600</v>
      </c>
      <c r="AR12" s="99">
        <f>'RO 2025 | COMMISSION '!AR12</f>
        <v>20100</v>
      </c>
      <c r="AS12" s="99">
        <f>'RO 2025 | COMMISSION '!AS12</f>
        <v>20100</v>
      </c>
      <c r="AT12" s="99">
        <f>'RO 2025 | COMMISSION '!AT12</f>
        <v>20100</v>
      </c>
      <c r="AU12" s="99">
        <f>'RO 2025 | COMMISSION '!AU12</f>
        <v>20100</v>
      </c>
      <c r="AV12" s="99">
        <f>'RO 2025 | COMMISSION '!AV12</f>
        <v>20100</v>
      </c>
      <c r="AW12" s="99">
        <f>'RO 2025 | COMMISSION '!AW12</f>
        <v>20100</v>
      </c>
      <c r="AX12" s="99">
        <f>'RO 2025 | COMMISSION '!AX12</f>
        <v>21600</v>
      </c>
      <c r="AY12" s="99">
        <f>'RO 2025 | COMMISSION '!AY12</f>
        <v>21600</v>
      </c>
      <c r="AZ12" s="99">
        <f>'RO 2025 | COMMISSION '!AZ12</f>
        <v>21600</v>
      </c>
      <c r="BA12" s="99">
        <f>'RO 2025 | COMMISSION '!BA12</f>
        <v>18600</v>
      </c>
      <c r="BB12" s="99">
        <f>'RO 2025 | COMMISSION '!BB12</f>
        <v>18600</v>
      </c>
      <c r="BC12" s="99">
        <f>'RO 2025 | COMMISSION '!BC12</f>
        <v>18600</v>
      </c>
      <c r="BD12" s="99">
        <f>'RO 2025 | COMMISSION '!BD12</f>
        <v>18600</v>
      </c>
      <c r="BE12" s="99">
        <f>'RO 2025 | COMMISSION '!BE12</f>
        <v>18600</v>
      </c>
      <c r="BF12" s="99">
        <f>'RO 2025 | COMMISSION '!BF12</f>
        <v>20100</v>
      </c>
      <c r="BG12" s="99">
        <f>'RO 2025 | COMMISSION '!BG12</f>
        <v>20100</v>
      </c>
      <c r="BH12" s="99">
        <f>'RO 2025 | COMMISSION '!BH12</f>
        <v>20100</v>
      </c>
      <c r="BI12" s="99">
        <f>'RO 2025 | COMMISSION '!BI12</f>
        <v>23100</v>
      </c>
      <c r="BJ12" s="99">
        <f>'RO 2025 | COMMISSION '!BJ12</f>
        <v>23100</v>
      </c>
      <c r="BK12" s="99">
        <f>'RO 2025 | COMMISSION '!BK12</f>
        <v>23100</v>
      </c>
      <c r="BL12" s="99">
        <f>'RO 2025 | COMMISSION '!BL12</f>
        <v>23100</v>
      </c>
      <c r="BM12" s="99">
        <f>'RO 2025 | COMMISSION '!BM12</f>
        <v>23100</v>
      </c>
      <c r="BN12" s="99">
        <f>'RO 2025 | COMMISSION '!BN12</f>
        <v>23100</v>
      </c>
      <c r="BO12" s="99">
        <f>'RO 2025 | COMMISSION '!BO12</f>
        <v>25500</v>
      </c>
      <c r="BP12" s="99">
        <f>'RO 2025 | COMMISSION '!BP12</f>
        <v>25500</v>
      </c>
      <c r="BQ12" s="99">
        <f>'RO 2025 | COMMISSION '!BQ12</f>
        <v>29400</v>
      </c>
      <c r="BR12" s="99">
        <f>'RO 2025 | COMMISSION '!BR12</f>
        <v>31900</v>
      </c>
      <c r="BS12" s="99">
        <f>'RO 2025 | COMMISSION '!BS12</f>
        <v>31900</v>
      </c>
      <c r="BT12" s="99">
        <f>'RO 2025 | COMMISSION '!BT12</f>
        <v>31900</v>
      </c>
      <c r="BU12" s="99">
        <f>'RO 2025 | COMMISSION '!BU12</f>
        <v>31900</v>
      </c>
      <c r="BV12" s="99">
        <f>'RO 2025 | COMMISSION '!BV12</f>
        <v>31900</v>
      </c>
      <c r="BW12" s="99">
        <f>'RO 2025 | COMMISSION '!BW12</f>
        <v>23100</v>
      </c>
      <c r="BX12" s="99">
        <f>'RO 2025 | COMMISSION '!BX12</f>
        <v>18600</v>
      </c>
      <c r="BY12" s="99">
        <f>'RO 2025 | COMMISSION '!BY12</f>
        <v>18600</v>
      </c>
      <c r="BZ12" s="99">
        <f>'RO 2025 | COMMISSION '!BZ12</f>
        <v>17100</v>
      </c>
      <c r="CA12" s="99">
        <f>'RO 2025 | COMMISSION '!CA12</f>
        <v>17100</v>
      </c>
      <c r="CB12" s="99">
        <f>'RO 2025 | COMMISSION '!CB12</f>
        <v>17100</v>
      </c>
      <c r="CC12" s="99">
        <f>'RO 2025 | COMMISSION '!CC12</f>
        <v>18600</v>
      </c>
      <c r="CD12" s="99">
        <f>'RO 2025 | COMMISSION '!CD12</f>
        <v>18600</v>
      </c>
      <c r="CE12" s="99">
        <f>'RO 2025 | COMMISSION '!CE12</f>
        <v>18600</v>
      </c>
      <c r="CF12" s="99">
        <f>'RO 2025 | COMMISSION '!CF12</f>
        <v>15000</v>
      </c>
      <c r="CG12" s="99">
        <f>'RO 2025 | COMMISSION '!CG12</f>
        <v>11300</v>
      </c>
      <c r="CH12" s="99">
        <f>'RO 2025 | COMMISSION '!CH12</f>
        <v>11300</v>
      </c>
      <c r="CI12" s="99">
        <f>'RO 2025 | COMMISSION '!CI12</f>
        <v>11300</v>
      </c>
      <c r="CJ12" s="99">
        <f>'RO 2025 | COMMISSION '!CJ12</f>
        <v>11300</v>
      </c>
      <c r="CK12" s="99">
        <f>'RO 2025 | COMMISSION '!CK12</f>
        <v>11300</v>
      </c>
      <c r="CL12" s="99">
        <f>'RO 2025 | COMMISSION '!CL12</f>
        <v>11300</v>
      </c>
      <c r="CM12" s="99">
        <f>'RO 2025 | COMMISSION '!CM12</f>
        <v>11300</v>
      </c>
      <c r="CN12" s="99">
        <f>'RO 2025 | COMMISSION '!CN12</f>
        <v>11300</v>
      </c>
      <c r="CO12" s="99">
        <f>'RO 2025 | COMMISSION '!CO12</f>
        <v>11300</v>
      </c>
      <c r="CP12" s="99">
        <f>'RO 2025 | COMMISSION '!CP12</f>
        <v>10600</v>
      </c>
      <c r="CQ12" s="99">
        <f>'RO 2025 | COMMISSION '!CQ12</f>
        <v>10600</v>
      </c>
      <c r="CR12" s="99">
        <f>'RO 2025 | COMMISSION '!CR12</f>
        <v>10600</v>
      </c>
      <c r="CS12" s="99">
        <f>'RO 2025 | COMMISSION '!CS12</f>
        <v>9900</v>
      </c>
      <c r="CT12" s="99">
        <f>'RO 2025 | COMMISSION '!CT12</f>
        <v>9900</v>
      </c>
      <c r="CU12" s="99">
        <f>'RO 2025 | COMMISSION '!CU12</f>
        <v>9900</v>
      </c>
      <c r="CV12" s="99">
        <f>'RO 2025 | COMMISSION '!CV12</f>
        <v>9900</v>
      </c>
      <c r="CW12" s="99">
        <f>'RO 2025 | COMMISSION '!CW12</f>
        <v>9900</v>
      </c>
      <c r="CX12" s="99">
        <f>'RO 2025 | COMMISSION '!CX12</f>
        <v>9900</v>
      </c>
      <c r="CY12" s="99">
        <f>'RO 2025 | COMMISSION '!CY12</f>
        <v>9900</v>
      </c>
      <c r="CZ12" s="99">
        <f>'RO 2025 | COMMISSION '!CZ12</f>
        <v>9200</v>
      </c>
      <c r="DA12" s="99">
        <f>'RO 2025 | COMMISSION '!DA12</f>
        <v>9200</v>
      </c>
      <c r="DB12" s="99">
        <f>'RO 2025 | COMMISSION '!DB12</f>
        <v>9200</v>
      </c>
      <c r="DC12" s="99">
        <f>'RO 2025 | COMMISSION '!DC12</f>
        <v>8700</v>
      </c>
      <c r="DD12" s="99">
        <f>'RO 2025 | COMMISSION '!DD12</f>
        <v>8700</v>
      </c>
      <c r="DE12" s="99">
        <f>'RO 2025 | COMMISSION '!DE12</f>
        <v>8700</v>
      </c>
      <c r="DF12" s="99">
        <f>'RO 2025 | COMMISSION '!DF12</f>
        <v>8700</v>
      </c>
      <c r="DG12" s="99">
        <f>'RO 2025 | COMMISSION '!DG12</f>
        <v>8700</v>
      </c>
      <c r="DH12" s="99">
        <f>'RO 2025 | COMMISSION '!DH12</f>
        <v>8200</v>
      </c>
      <c r="DI12" s="99">
        <f>'RO 2025 | COMMISSION '!DI12</f>
        <v>8200</v>
      </c>
      <c r="DJ12" s="99">
        <f>'RO 2025 | COMMISSION '!DJ12</f>
        <v>8200</v>
      </c>
      <c r="DK12" s="99">
        <f>'RO 2025 | COMMISSION '!DK12</f>
        <v>8200</v>
      </c>
      <c r="DL12" s="99">
        <f>'RO 2025 | COMMISSION '!DL12</f>
        <v>8200</v>
      </c>
      <c r="DM12" s="99">
        <f>'RO 2025 | COMMISSION '!DM12</f>
        <v>8200</v>
      </c>
      <c r="DN12" s="93">
        <f>'RO 2025 | COMMISSION '!DN12</f>
        <v>6200</v>
      </c>
      <c r="DO12" s="93">
        <f>'RO 2025 | COMMISSION '!DO12</f>
        <v>6200</v>
      </c>
      <c r="DP12" s="93">
        <f>'RO 2025 | COMMISSION '!DP12</f>
        <v>6200</v>
      </c>
      <c r="DQ12" s="93">
        <f>'RO 2025 | COMMISSION '!DQ12</f>
        <v>6200</v>
      </c>
      <c r="DR12" s="93">
        <f>'RO 2025 | COMMISSION '!DR12</f>
        <v>6200</v>
      </c>
      <c r="DS12" s="93">
        <f>'RO 2025 | COMMISSION '!DS12</f>
        <v>6700</v>
      </c>
      <c r="DT12" s="93">
        <f>'RO 2025 | COMMISSION '!DT12</f>
        <v>6700</v>
      </c>
      <c r="DU12" s="93">
        <f>'RO 2025 | COMMISSION '!DU12</f>
        <v>6200</v>
      </c>
      <c r="DV12" s="93">
        <f>'RO 2025 | COMMISSION '!DV12</f>
        <v>6200</v>
      </c>
      <c r="DW12" s="93">
        <f>'RO 2025 | COMMISSION '!DW12</f>
        <v>6200</v>
      </c>
      <c r="DX12" s="93">
        <f>'RO 2025 | COMMISSION '!DX12</f>
        <v>6200</v>
      </c>
      <c r="DY12" s="93">
        <f>'RO 2025 | COMMISSION '!DY12</f>
        <v>6200</v>
      </c>
      <c r="DZ12" s="93">
        <f>'RO 2025 | COMMISSION '!DZ12</f>
        <v>6700</v>
      </c>
      <c r="EA12" s="93">
        <f>'RO 2025 | COMMISSION '!EA12</f>
        <v>6700</v>
      </c>
      <c r="EB12" s="93">
        <f>'RO 2025 | COMMISSION '!EB12</f>
        <v>6200</v>
      </c>
      <c r="EC12" s="93">
        <f>'RO 2025 | COMMISSION '!EC12</f>
        <v>6200</v>
      </c>
      <c r="ED12" s="93">
        <f>'RO 2025 | COMMISSION '!ED12</f>
        <v>6200</v>
      </c>
      <c r="EE12" s="93">
        <f>'RO 2025 | COMMISSION '!EE12</f>
        <v>6200</v>
      </c>
      <c r="EF12" s="93">
        <f>'RO 2025 | COMMISSION '!EF12</f>
        <v>7200</v>
      </c>
    </row>
    <row r="13" spans="1:136">
      <c r="A13" s="14" t="s">
        <v>7</v>
      </c>
      <c r="B13" s="93"/>
      <c r="C13" s="93"/>
      <c r="D13" s="93"/>
      <c r="E13" s="93"/>
      <c r="F13" s="93"/>
      <c r="G13" s="93"/>
      <c r="H13" s="93"/>
      <c r="I13" s="93"/>
      <c r="J13" s="93"/>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3"/>
      <c r="DO13" s="93"/>
      <c r="DP13" s="93"/>
      <c r="DQ13" s="93"/>
      <c r="DR13" s="93"/>
      <c r="DS13" s="93"/>
      <c r="DT13" s="93"/>
      <c r="DU13" s="93"/>
      <c r="DV13" s="93"/>
      <c r="DW13" s="93"/>
      <c r="DX13" s="93"/>
      <c r="DY13" s="93"/>
      <c r="DZ13" s="93"/>
      <c r="EA13" s="93"/>
      <c r="EB13" s="93"/>
      <c r="EC13" s="93"/>
      <c r="ED13" s="93"/>
      <c r="EE13" s="93"/>
      <c r="EF13" s="93"/>
    </row>
    <row r="14" spans="1:136">
      <c r="A14" s="92" t="s">
        <v>21</v>
      </c>
      <c r="B14" s="93">
        <f>'RO 2025 | COMMISSION '!B14</f>
        <v>10000</v>
      </c>
      <c r="C14" s="93">
        <f>'RO 2025 | COMMISSION '!C14</f>
        <v>10000</v>
      </c>
      <c r="D14" s="93">
        <f>'RO 2025 | COMMISSION '!D14</f>
        <v>10300</v>
      </c>
      <c r="E14" s="93">
        <f>'RO 2025 | COMMISSION '!E14</f>
        <v>10300</v>
      </c>
      <c r="F14" s="93">
        <f>'RO 2025 | COMMISSION '!F14</f>
        <v>12400</v>
      </c>
      <c r="G14" s="93">
        <f>'RO 2025 | COMMISSION '!G14</f>
        <v>12400</v>
      </c>
      <c r="H14" s="93">
        <f>'RO 2025 | COMMISSION '!H14</f>
        <v>12400</v>
      </c>
      <c r="I14" s="93">
        <f>'RO 2025 | COMMISSION '!I14</f>
        <v>13700</v>
      </c>
      <c r="J14" s="93">
        <f>'RO 2025 | COMMISSION '!J14</f>
        <v>13700</v>
      </c>
      <c r="K14" s="99">
        <f>'RO 2025 | COMMISSION '!K14</f>
        <v>15100</v>
      </c>
      <c r="L14" s="99">
        <f>'RO 2025 | COMMISSION '!L14</f>
        <v>17700</v>
      </c>
      <c r="M14" s="99">
        <f>'RO 2025 | COMMISSION '!M14</f>
        <v>15500</v>
      </c>
      <c r="N14" s="99">
        <f>'RO 2025 | COMMISSION '!N14</f>
        <v>27900</v>
      </c>
      <c r="O14" s="99">
        <f>'RO 2025 | COMMISSION '!O14</f>
        <v>32700</v>
      </c>
      <c r="P14" s="99">
        <f>'RO 2025 | COMMISSION '!P14</f>
        <v>40500</v>
      </c>
      <c r="Q14" s="99">
        <f>'RO 2025 | COMMISSION '!Q14</f>
        <v>40500</v>
      </c>
      <c r="R14" s="99">
        <f>'RO 2025 | COMMISSION '!R14</f>
        <v>39200</v>
      </c>
      <c r="S14" s="99">
        <f>'RO 2025 | COMMISSION '!S14</f>
        <v>39200</v>
      </c>
      <c r="T14" s="99">
        <f>'RO 2025 | COMMISSION '!T14</f>
        <v>43000</v>
      </c>
      <c r="U14" s="99">
        <f>'RO 2025 | COMMISSION '!U14</f>
        <v>43000</v>
      </c>
      <c r="V14" s="99">
        <f>'RO 2025 | COMMISSION '!V14</f>
        <v>41500</v>
      </c>
      <c r="W14" s="99">
        <f>'RO 2025 | COMMISSION '!W14</f>
        <v>41500</v>
      </c>
      <c r="X14" s="99">
        <f>'RO 2025 | COMMISSION '!X14</f>
        <v>37900</v>
      </c>
      <c r="Y14" s="99">
        <f>'RO 2025 | COMMISSION '!Y14</f>
        <v>30100</v>
      </c>
      <c r="Z14" s="99">
        <f>'RO 2025 | COMMISSION '!Z14</f>
        <v>24100</v>
      </c>
      <c r="AA14" s="99">
        <f>'RO 2025 | COMMISSION '!AA14</f>
        <v>23400</v>
      </c>
      <c r="AB14" s="99">
        <f>'RO 2025 | COMMISSION '!AB14</f>
        <v>23400</v>
      </c>
      <c r="AC14" s="99">
        <f>'RO 2025 | COMMISSION '!AC14</f>
        <v>23400</v>
      </c>
      <c r="AD14" s="99">
        <f>'RO 2025 | COMMISSION '!AD14</f>
        <v>22700</v>
      </c>
      <c r="AE14" s="99">
        <f>'RO 2025 | COMMISSION '!AE14</f>
        <v>22700</v>
      </c>
      <c r="AF14" s="99">
        <f>'RO 2025 | COMMISSION '!AF14</f>
        <v>20100</v>
      </c>
      <c r="AG14" s="99">
        <f>'RO 2025 | COMMISSION '!AG14</f>
        <v>20100</v>
      </c>
      <c r="AH14" s="99">
        <f>'RO 2025 | COMMISSION '!AH14</f>
        <v>20100</v>
      </c>
      <c r="AI14" s="99">
        <f>'RO 2025 | COMMISSION '!AI14</f>
        <v>20100</v>
      </c>
      <c r="AJ14" s="99">
        <f>'RO 2025 | COMMISSION '!AJ14</f>
        <v>22900</v>
      </c>
      <c r="AK14" s="99">
        <f>'RO 2025 | COMMISSION '!AK14</f>
        <v>22900</v>
      </c>
      <c r="AL14" s="99">
        <f>'RO 2025 | COMMISSION '!AL14</f>
        <v>25600</v>
      </c>
      <c r="AM14" s="99">
        <f>'RO 2025 | COMMISSION '!AM14</f>
        <v>25600</v>
      </c>
      <c r="AN14" s="99">
        <f>'RO 2025 | COMMISSION '!AN14</f>
        <v>28600</v>
      </c>
      <c r="AO14" s="99">
        <f>'RO 2025 | COMMISSION '!AO14</f>
        <v>28600</v>
      </c>
      <c r="AP14" s="99">
        <f>'RO 2025 | COMMISSION '!AP14</f>
        <v>25600</v>
      </c>
      <c r="AQ14" s="99">
        <f>'RO 2025 | COMMISSION '!AQ14</f>
        <v>25600</v>
      </c>
      <c r="AR14" s="99">
        <f>'RO 2025 | COMMISSION '!AR14</f>
        <v>27100</v>
      </c>
      <c r="AS14" s="99">
        <f>'RO 2025 | COMMISSION '!AS14</f>
        <v>27100</v>
      </c>
      <c r="AT14" s="99">
        <f>'RO 2025 | COMMISSION '!AT14</f>
        <v>27100</v>
      </c>
      <c r="AU14" s="99">
        <f>'RO 2025 | COMMISSION '!AU14</f>
        <v>27100</v>
      </c>
      <c r="AV14" s="99">
        <f>'RO 2025 | COMMISSION '!AV14</f>
        <v>27100</v>
      </c>
      <c r="AW14" s="99">
        <f>'RO 2025 | COMMISSION '!AW14</f>
        <v>27100</v>
      </c>
      <c r="AX14" s="99">
        <f>'RO 2025 | COMMISSION '!AX14</f>
        <v>28600</v>
      </c>
      <c r="AY14" s="99">
        <f>'RO 2025 | COMMISSION '!AY14</f>
        <v>28600</v>
      </c>
      <c r="AZ14" s="99">
        <f>'RO 2025 | COMMISSION '!AZ14</f>
        <v>28600</v>
      </c>
      <c r="BA14" s="99">
        <f>'RO 2025 | COMMISSION '!BA14</f>
        <v>25600</v>
      </c>
      <c r="BB14" s="99">
        <f>'RO 2025 | COMMISSION '!BB14</f>
        <v>25600</v>
      </c>
      <c r="BC14" s="99">
        <f>'RO 2025 | COMMISSION '!BC14</f>
        <v>25600</v>
      </c>
      <c r="BD14" s="99">
        <f>'RO 2025 | COMMISSION '!BD14</f>
        <v>25600</v>
      </c>
      <c r="BE14" s="99">
        <f>'RO 2025 | COMMISSION '!BE14</f>
        <v>25600</v>
      </c>
      <c r="BF14" s="99">
        <f>'RO 2025 | COMMISSION '!BF14</f>
        <v>27100</v>
      </c>
      <c r="BG14" s="99">
        <f>'RO 2025 | COMMISSION '!BG14</f>
        <v>27100</v>
      </c>
      <c r="BH14" s="99">
        <f>'RO 2025 | COMMISSION '!BH14</f>
        <v>27100</v>
      </c>
      <c r="BI14" s="99">
        <f>'RO 2025 | COMMISSION '!BI14</f>
        <v>30100</v>
      </c>
      <c r="BJ14" s="99">
        <f>'RO 2025 | COMMISSION '!BJ14</f>
        <v>30100</v>
      </c>
      <c r="BK14" s="99">
        <f>'RO 2025 | COMMISSION '!BK14</f>
        <v>30100</v>
      </c>
      <c r="BL14" s="99">
        <f>'RO 2025 | COMMISSION '!BL14</f>
        <v>30100</v>
      </c>
      <c r="BM14" s="99">
        <f>'RO 2025 | COMMISSION '!BM14</f>
        <v>30100</v>
      </c>
      <c r="BN14" s="99">
        <f>'RO 2025 | COMMISSION '!BN14</f>
        <v>30100</v>
      </c>
      <c r="BO14" s="99">
        <f>'RO 2025 | COMMISSION '!BO14</f>
        <v>32500</v>
      </c>
      <c r="BP14" s="99">
        <f>'RO 2025 | COMMISSION '!BP14</f>
        <v>32500</v>
      </c>
      <c r="BQ14" s="99">
        <f>'RO 2025 | COMMISSION '!BQ14</f>
        <v>36400</v>
      </c>
      <c r="BR14" s="99">
        <f>'RO 2025 | COMMISSION '!BR14</f>
        <v>38900</v>
      </c>
      <c r="BS14" s="99">
        <f>'RO 2025 | COMMISSION '!BS14</f>
        <v>38900</v>
      </c>
      <c r="BT14" s="99">
        <f>'RO 2025 | COMMISSION '!BT14</f>
        <v>38900</v>
      </c>
      <c r="BU14" s="99">
        <f>'RO 2025 | COMMISSION '!BU14</f>
        <v>38900</v>
      </c>
      <c r="BV14" s="99">
        <f>'RO 2025 | COMMISSION '!BV14</f>
        <v>38900</v>
      </c>
      <c r="BW14" s="99">
        <f>'RO 2025 | COMMISSION '!BW14</f>
        <v>30100</v>
      </c>
      <c r="BX14" s="99">
        <f>'RO 2025 | COMMISSION '!BX14</f>
        <v>25600</v>
      </c>
      <c r="BY14" s="99">
        <f>'RO 2025 | COMMISSION '!BY14</f>
        <v>25600</v>
      </c>
      <c r="BZ14" s="99">
        <f>'RO 2025 | COMMISSION '!BZ14</f>
        <v>24100</v>
      </c>
      <c r="CA14" s="99">
        <f>'RO 2025 | COMMISSION '!CA14</f>
        <v>24100</v>
      </c>
      <c r="CB14" s="99">
        <f>'RO 2025 | COMMISSION '!CB14</f>
        <v>24100</v>
      </c>
      <c r="CC14" s="99">
        <f>'RO 2025 | COMMISSION '!CC14</f>
        <v>25600</v>
      </c>
      <c r="CD14" s="99">
        <f>'RO 2025 | COMMISSION '!CD14</f>
        <v>25600</v>
      </c>
      <c r="CE14" s="99">
        <f>'RO 2025 | COMMISSION '!CE14</f>
        <v>25600</v>
      </c>
      <c r="CF14" s="99">
        <f>'RO 2025 | COMMISSION '!CF14</f>
        <v>22000</v>
      </c>
      <c r="CG14" s="99">
        <f>'RO 2025 | COMMISSION '!CG14</f>
        <v>16800</v>
      </c>
      <c r="CH14" s="99">
        <f>'RO 2025 | COMMISSION '!CH14</f>
        <v>16800</v>
      </c>
      <c r="CI14" s="99">
        <f>'RO 2025 | COMMISSION '!CI14</f>
        <v>16800</v>
      </c>
      <c r="CJ14" s="99">
        <f>'RO 2025 | COMMISSION '!CJ14</f>
        <v>16800</v>
      </c>
      <c r="CK14" s="99">
        <f>'RO 2025 | COMMISSION '!CK14</f>
        <v>16800</v>
      </c>
      <c r="CL14" s="99">
        <f>'RO 2025 | COMMISSION '!CL14</f>
        <v>16800</v>
      </c>
      <c r="CM14" s="99">
        <f>'RO 2025 | COMMISSION '!CM14</f>
        <v>16800</v>
      </c>
      <c r="CN14" s="99">
        <f>'RO 2025 | COMMISSION '!CN14</f>
        <v>16800</v>
      </c>
      <c r="CO14" s="99">
        <f>'RO 2025 | COMMISSION '!CO14</f>
        <v>16800</v>
      </c>
      <c r="CP14" s="99">
        <f>'RO 2025 | COMMISSION '!CP14</f>
        <v>16100</v>
      </c>
      <c r="CQ14" s="99">
        <f>'RO 2025 | COMMISSION '!CQ14</f>
        <v>16100</v>
      </c>
      <c r="CR14" s="99">
        <f>'RO 2025 | COMMISSION '!CR14</f>
        <v>16100</v>
      </c>
      <c r="CS14" s="99">
        <f>'RO 2025 | COMMISSION '!CS14</f>
        <v>15400</v>
      </c>
      <c r="CT14" s="99">
        <f>'RO 2025 | COMMISSION '!CT14</f>
        <v>15400</v>
      </c>
      <c r="CU14" s="99">
        <f>'RO 2025 | COMMISSION '!CU14</f>
        <v>15400</v>
      </c>
      <c r="CV14" s="99">
        <f>'RO 2025 | COMMISSION '!CV14</f>
        <v>15400</v>
      </c>
      <c r="CW14" s="99">
        <f>'RO 2025 | COMMISSION '!CW14</f>
        <v>15400</v>
      </c>
      <c r="CX14" s="99">
        <f>'RO 2025 | COMMISSION '!CX14</f>
        <v>15400</v>
      </c>
      <c r="CY14" s="99">
        <f>'RO 2025 | COMMISSION '!CY14</f>
        <v>15400</v>
      </c>
      <c r="CZ14" s="99">
        <f>'RO 2025 | COMMISSION '!CZ14</f>
        <v>14700</v>
      </c>
      <c r="DA14" s="99">
        <f>'RO 2025 | COMMISSION '!DA14</f>
        <v>14700</v>
      </c>
      <c r="DB14" s="99">
        <f>'RO 2025 | COMMISSION '!DB14</f>
        <v>14700</v>
      </c>
      <c r="DC14" s="99">
        <f>'RO 2025 | COMMISSION '!DC14</f>
        <v>13200</v>
      </c>
      <c r="DD14" s="99">
        <f>'RO 2025 | COMMISSION '!DD14</f>
        <v>13200</v>
      </c>
      <c r="DE14" s="99">
        <f>'RO 2025 | COMMISSION '!DE14</f>
        <v>13200</v>
      </c>
      <c r="DF14" s="99">
        <f>'RO 2025 | COMMISSION '!DF14</f>
        <v>13200</v>
      </c>
      <c r="DG14" s="99">
        <f>'RO 2025 | COMMISSION '!DG14</f>
        <v>13200</v>
      </c>
      <c r="DH14" s="99">
        <f>'RO 2025 | COMMISSION '!DH14</f>
        <v>12700</v>
      </c>
      <c r="DI14" s="99">
        <f>'RO 2025 | COMMISSION '!DI14</f>
        <v>12700</v>
      </c>
      <c r="DJ14" s="99">
        <f>'RO 2025 | COMMISSION '!DJ14</f>
        <v>12700</v>
      </c>
      <c r="DK14" s="99">
        <f>'RO 2025 | COMMISSION '!DK14</f>
        <v>12700</v>
      </c>
      <c r="DL14" s="99">
        <f>'RO 2025 | COMMISSION '!DL14</f>
        <v>12700</v>
      </c>
      <c r="DM14" s="99">
        <f>'RO 2025 | COMMISSION '!DM14</f>
        <v>12700</v>
      </c>
      <c r="DN14" s="93">
        <f>'RO 2025 | COMMISSION '!DN14</f>
        <v>10700</v>
      </c>
      <c r="DO14" s="93">
        <f>'RO 2025 | COMMISSION '!DO14</f>
        <v>10700</v>
      </c>
      <c r="DP14" s="93">
        <f>'RO 2025 | COMMISSION '!DP14</f>
        <v>10700</v>
      </c>
      <c r="DQ14" s="93">
        <f>'RO 2025 | COMMISSION '!DQ14</f>
        <v>10700</v>
      </c>
      <c r="DR14" s="93">
        <f>'RO 2025 | COMMISSION '!DR14</f>
        <v>10700</v>
      </c>
      <c r="DS14" s="93">
        <f>'RO 2025 | COMMISSION '!DS14</f>
        <v>11200</v>
      </c>
      <c r="DT14" s="93">
        <f>'RO 2025 | COMMISSION '!DT14</f>
        <v>11200</v>
      </c>
      <c r="DU14" s="93">
        <f>'RO 2025 | COMMISSION '!DU14</f>
        <v>10700</v>
      </c>
      <c r="DV14" s="93">
        <f>'RO 2025 | COMMISSION '!DV14</f>
        <v>10700</v>
      </c>
      <c r="DW14" s="93">
        <f>'RO 2025 | COMMISSION '!DW14</f>
        <v>10700</v>
      </c>
      <c r="DX14" s="93">
        <f>'RO 2025 | COMMISSION '!DX14</f>
        <v>10700</v>
      </c>
      <c r="DY14" s="93">
        <f>'RO 2025 | COMMISSION '!DY14</f>
        <v>10700</v>
      </c>
      <c r="DZ14" s="93">
        <f>'RO 2025 | COMMISSION '!DZ14</f>
        <v>11200</v>
      </c>
      <c r="EA14" s="93">
        <f>'RO 2025 | COMMISSION '!EA14</f>
        <v>11200</v>
      </c>
      <c r="EB14" s="93">
        <f>'RO 2025 | COMMISSION '!EB14</f>
        <v>10700</v>
      </c>
      <c r="EC14" s="93">
        <f>'RO 2025 | COMMISSION '!EC14</f>
        <v>10700</v>
      </c>
      <c r="ED14" s="93">
        <f>'RO 2025 | COMMISSION '!ED14</f>
        <v>10700</v>
      </c>
      <c r="EE14" s="93">
        <f>'RO 2025 | COMMISSION '!EE14</f>
        <v>10700</v>
      </c>
      <c r="EF14" s="93">
        <f>'RO 2025 | COMMISSION '!EF14</f>
        <v>11700</v>
      </c>
    </row>
    <row r="15" spans="1:136">
      <c r="A15" s="15" t="s">
        <v>8</v>
      </c>
      <c r="B15" s="93"/>
      <c r="C15" s="93"/>
      <c r="D15" s="93"/>
      <c r="E15" s="93"/>
      <c r="F15" s="93"/>
      <c r="G15" s="93"/>
      <c r="H15" s="93"/>
      <c r="I15" s="93"/>
      <c r="J15" s="93"/>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3"/>
      <c r="DO15" s="93"/>
      <c r="DP15" s="93"/>
      <c r="DQ15" s="93"/>
      <c r="DR15" s="93"/>
      <c r="DS15" s="93"/>
      <c r="DT15" s="93"/>
      <c r="DU15" s="93"/>
      <c r="DV15" s="93"/>
      <c r="DW15" s="93"/>
      <c r="DX15" s="93"/>
      <c r="DY15" s="93"/>
      <c r="DZ15" s="93"/>
      <c r="EA15" s="93"/>
      <c r="EB15" s="93"/>
      <c r="EC15" s="93"/>
      <c r="ED15" s="93"/>
      <c r="EE15" s="93"/>
      <c r="EF15" s="93"/>
    </row>
    <row r="16" spans="1:136">
      <c r="A16" s="92" t="s">
        <v>21</v>
      </c>
      <c r="B16" s="93">
        <f>'RO 2025 | COMMISSION '!B16</f>
        <v>13000</v>
      </c>
      <c r="C16" s="93">
        <f>'RO 2025 | COMMISSION '!C16</f>
        <v>13000</v>
      </c>
      <c r="D16" s="93">
        <f>'RO 2025 | COMMISSION '!D16</f>
        <v>13300</v>
      </c>
      <c r="E16" s="93">
        <f>'RO 2025 | COMMISSION '!E16</f>
        <v>13300</v>
      </c>
      <c r="F16" s="93">
        <f>'RO 2025 | COMMISSION '!F16</f>
        <v>15400</v>
      </c>
      <c r="G16" s="93">
        <f>'RO 2025 | COMMISSION '!G16</f>
        <v>15400</v>
      </c>
      <c r="H16" s="93">
        <f>'RO 2025 | COMMISSION '!H16</f>
        <v>15400</v>
      </c>
      <c r="I16" s="93">
        <f>'RO 2025 | COMMISSION '!I16</f>
        <v>16700</v>
      </c>
      <c r="J16" s="93">
        <f>'RO 2025 | COMMISSION '!J16</f>
        <v>16700</v>
      </c>
      <c r="K16" s="99">
        <f>'RO 2025 | COMMISSION '!K16</f>
        <v>18100</v>
      </c>
      <c r="L16" s="99">
        <f>'RO 2025 | COMMISSION '!L16</f>
        <v>20700</v>
      </c>
      <c r="M16" s="99">
        <f>'RO 2025 | COMMISSION '!M16</f>
        <v>18500</v>
      </c>
      <c r="N16" s="99">
        <f>'RO 2025 | COMMISSION '!N16</f>
        <v>29400</v>
      </c>
      <c r="O16" s="99">
        <f>'RO 2025 | COMMISSION '!O16</f>
        <v>34200</v>
      </c>
      <c r="P16" s="99">
        <f>'RO 2025 | COMMISSION '!P16</f>
        <v>42000</v>
      </c>
      <c r="Q16" s="99">
        <f>'RO 2025 | COMMISSION '!Q16</f>
        <v>42000</v>
      </c>
      <c r="R16" s="99">
        <f>'RO 2025 | COMMISSION '!R16</f>
        <v>40700</v>
      </c>
      <c r="S16" s="99">
        <f>'RO 2025 | COMMISSION '!S16</f>
        <v>40700</v>
      </c>
      <c r="T16" s="99">
        <f>'RO 2025 | COMMISSION '!T16</f>
        <v>44500</v>
      </c>
      <c r="U16" s="99">
        <f>'RO 2025 | COMMISSION '!U16</f>
        <v>44500</v>
      </c>
      <c r="V16" s="99">
        <f>'RO 2025 | COMMISSION '!V16</f>
        <v>43000</v>
      </c>
      <c r="W16" s="99">
        <f>'RO 2025 | COMMISSION '!W16</f>
        <v>43000</v>
      </c>
      <c r="X16" s="99">
        <f>'RO 2025 | COMMISSION '!X16</f>
        <v>39400</v>
      </c>
      <c r="Y16" s="99">
        <f>'RO 2025 | COMMISSION '!Y16</f>
        <v>31600</v>
      </c>
      <c r="Z16" s="99">
        <f>'RO 2025 | COMMISSION '!Z16</f>
        <v>25600</v>
      </c>
      <c r="AA16" s="99">
        <f>'RO 2025 | COMMISSION '!AA16</f>
        <v>24900</v>
      </c>
      <c r="AB16" s="99">
        <f>'RO 2025 | COMMISSION '!AB16</f>
        <v>24900</v>
      </c>
      <c r="AC16" s="99">
        <f>'RO 2025 | COMMISSION '!AC16</f>
        <v>24900</v>
      </c>
      <c r="AD16" s="99">
        <f>'RO 2025 | COMMISSION '!AD16</f>
        <v>24200</v>
      </c>
      <c r="AE16" s="99">
        <f>'RO 2025 | COMMISSION '!AE16</f>
        <v>24200</v>
      </c>
      <c r="AF16" s="99">
        <f>'RO 2025 | COMMISSION '!AF16</f>
        <v>21600</v>
      </c>
      <c r="AG16" s="99">
        <f>'RO 2025 | COMMISSION '!AG16</f>
        <v>21600</v>
      </c>
      <c r="AH16" s="99">
        <f>'RO 2025 | COMMISSION '!AH16</f>
        <v>21600</v>
      </c>
      <c r="AI16" s="99">
        <f>'RO 2025 | COMMISSION '!AI16</f>
        <v>21600</v>
      </c>
      <c r="AJ16" s="99">
        <f>'RO 2025 | COMMISSION '!AJ16</f>
        <v>24400</v>
      </c>
      <c r="AK16" s="99">
        <f>'RO 2025 | COMMISSION '!AK16</f>
        <v>24400</v>
      </c>
      <c r="AL16" s="99">
        <f>'RO 2025 | COMMISSION '!AL16</f>
        <v>27100</v>
      </c>
      <c r="AM16" s="99">
        <f>'RO 2025 | COMMISSION '!AM16</f>
        <v>27100</v>
      </c>
      <c r="AN16" s="99">
        <f>'RO 2025 | COMMISSION '!AN16</f>
        <v>30100</v>
      </c>
      <c r="AO16" s="99">
        <f>'RO 2025 | COMMISSION '!AO16</f>
        <v>30100</v>
      </c>
      <c r="AP16" s="99">
        <f>'RO 2025 | COMMISSION '!AP16</f>
        <v>27100</v>
      </c>
      <c r="AQ16" s="99">
        <f>'RO 2025 | COMMISSION '!AQ16</f>
        <v>27100</v>
      </c>
      <c r="AR16" s="99">
        <f>'RO 2025 | COMMISSION '!AR16</f>
        <v>28600</v>
      </c>
      <c r="AS16" s="99">
        <f>'RO 2025 | COMMISSION '!AS16</f>
        <v>28600</v>
      </c>
      <c r="AT16" s="99">
        <f>'RO 2025 | COMMISSION '!AT16</f>
        <v>28600</v>
      </c>
      <c r="AU16" s="99">
        <f>'RO 2025 | COMMISSION '!AU16</f>
        <v>28600</v>
      </c>
      <c r="AV16" s="99">
        <f>'RO 2025 | COMMISSION '!AV16</f>
        <v>28600</v>
      </c>
      <c r="AW16" s="99">
        <f>'RO 2025 | COMMISSION '!AW16</f>
        <v>28600</v>
      </c>
      <c r="AX16" s="99">
        <f>'RO 2025 | COMMISSION '!AX16</f>
        <v>30100</v>
      </c>
      <c r="AY16" s="99">
        <f>'RO 2025 | COMMISSION '!AY16</f>
        <v>30100</v>
      </c>
      <c r="AZ16" s="99">
        <f>'RO 2025 | COMMISSION '!AZ16</f>
        <v>30100</v>
      </c>
      <c r="BA16" s="99">
        <f>'RO 2025 | COMMISSION '!BA16</f>
        <v>27100</v>
      </c>
      <c r="BB16" s="99">
        <f>'RO 2025 | COMMISSION '!BB16</f>
        <v>27100</v>
      </c>
      <c r="BC16" s="99">
        <f>'RO 2025 | COMMISSION '!BC16</f>
        <v>27100</v>
      </c>
      <c r="BD16" s="99">
        <f>'RO 2025 | COMMISSION '!BD16</f>
        <v>27100</v>
      </c>
      <c r="BE16" s="99">
        <f>'RO 2025 | COMMISSION '!BE16</f>
        <v>27100</v>
      </c>
      <c r="BF16" s="99">
        <f>'RO 2025 | COMMISSION '!BF16</f>
        <v>28600</v>
      </c>
      <c r="BG16" s="99">
        <f>'RO 2025 | COMMISSION '!BG16</f>
        <v>28600</v>
      </c>
      <c r="BH16" s="99">
        <f>'RO 2025 | COMMISSION '!BH16</f>
        <v>28600</v>
      </c>
      <c r="BI16" s="99">
        <f>'RO 2025 | COMMISSION '!BI16</f>
        <v>31600</v>
      </c>
      <c r="BJ16" s="99">
        <f>'RO 2025 | COMMISSION '!BJ16</f>
        <v>31600</v>
      </c>
      <c r="BK16" s="99">
        <f>'RO 2025 | COMMISSION '!BK16</f>
        <v>31600</v>
      </c>
      <c r="BL16" s="99">
        <f>'RO 2025 | COMMISSION '!BL16</f>
        <v>31600</v>
      </c>
      <c r="BM16" s="99">
        <f>'RO 2025 | COMMISSION '!BM16</f>
        <v>31600</v>
      </c>
      <c r="BN16" s="99">
        <f>'RO 2025 | COMMISSION '!BN16</f>
        <v>31600</v>
      </c>
      <c r="BO16" s="99">
        <f>'RO 2025 | COMMISSION '!BO16</f>
        <v>34000</v>
      </c>
      <c r="BP16" s="99">
        <f>'RO 2025 | COMMISSION '!BP16</f>
        <v>34000</v>
      </c>
      <c r="BQ16" s="99">
        <f>'RO 2025 | COMMISSION '!BQ16</f>
        <v>37900</v>
      </c>
      <c r="BR16" s="99">
        <f>'RO 2025 | COMMISSION '!BR16</f>
        <v>40400</v>
      </c>
      <c r="BS16" s="99">
        <f>'RO 2025 | COMMISSION '!BS16</f>
        <v>40400</v>
      </c>
      <c r="BT16" s="99">
        <f>'RO 2025 | COMMISSION '!BT16</f>
        <v>40400</v>
      </c>
      <c r="BU16" s="99">
        <f>'RO 2025 | COMMISSION '!BU16</f>
        <v>40400</v>
      </c>
      <c r="BV16" s="99">
        <f>'RO 2025 | COMMISSION '!BV16</f>
        <v>40400</v>
      </c>
      <c r="BW16" s="99">
        <f>'RO 2025 | COMMISSION '!BW16</f>
        <v>31600</v>
      </c>
      <c r="BX16" s="99">
        <f>'RO 2025 | COMMISSION '!BX16</f>
        <v>27100</v>
      </c>
      <c r="BY16" s="99">
        <f>'RO 2025 | COMMISSION '!BY16</f>
        <v>27100</v>
      </c>
      <c r="BZ16" s="99">
        <f>'RO 2025 | COMMISSION '!BZ16</f>
        <v>25600</v>
      </c>
      <c r="CA16" s="99">
        <f>'RO 2025 | COMMISSION '!CA16</f>
        <v>25600</v>
      </c>
      <c r="CB16" s="99">
        <f>'RO 2025 | COMMISSION '!CB16</f>
        <v>25600</v>
      </c>
      <c r="CC16" s="99">
        <f>'RO 2025 | COMMISSION '!CC16</f>
        <v>27100</v>
      </c>
      <c r="CD16" s="99">
        <f>'RO 2025 | COMMISSION '!CD16</f>
        <v>27100</v>
      </c>
      <c r="CE16" s="99">
        <f>'RO 2025 | COMMISSION '!CE16</f>
        <v>27100</v>
      </c>
      <c r="CF16" s="99">
        <f>'RO 2025 | COMMISSION '!CF16</f>
        <v>23500</v>
      </c>
      <c r="CG16" s="99">
        <f>'RO 2025 | COMMISSION '!CG16</f>
        <v>18800</v>
      </c>
      <c r="CH16" s="99">
        <f>'RO 2025 | COMMISSION '!CH16</f>
        <v>18800</v>
      </c>
      <c r="CI16" s="99">
        <f>'RO 2025 | COMMISSION '!CI16</f>
        <v>18800</v>
      </c>
      <c r="CJ16" s="99">
        <f>'RO 2025 | COMMISSION '!CJ16</f>
        <v>18800</v>
      </c>
      <c r="CK16" s="99">
        <f>'RO 2025 | COMMISSION '!CK16</f>
        <v>18800</v>
      </c>
      <c r="CL16" s="99">
        <f>'RO 2025 | COMMISSION '!CL16</f>
        <v>18800</v>
      </c>
      <c r="CM16" s="99">
        <f>'RO 2025 | COMMISSION '!CM16</f>
        <v>18800</v>
      </c>
      <c r="CN16" s="99">
        <f>'RO 2025 | COMMISSION '!CN16</f>
        <v>18800</v>
      </c>
      <c r="CO16" s="99">
        <f>'RO 2025 | COMMISSION '!CO16</f>
        <v>18800</v>
      </c>
      <c r="CP16" s="99">
        <f>'RO 2025 | COMMISSION '!CP16</f>
        <v>18100</v>
      </c>
      <c r="CQ16" s="99">
        <f>'RO 2025 | COMMISSION '!CQ16</f>
        <v>18100</v>
      </c>
      <c r="CR16" s="99">
        <f>'RO 2025 | COMMISSION '!CR16</f>
        <v>18100</v>
      </c>
      <c r="CS16" s="99">
        <f>'RO 2025 | COMMISSION '!CS16</f>
        <v>17400</v>
      </c>
      <c r="CT16" s="99">
        <f>'RO 2025 | COMMISSION '!CT16</f>
        <v>17400</v>
      </c>
      <c r="CU16" s="99">
        <f>'RO 2025 | COMMISSION '!CU16</f>
        <v>17400</v>
      </c>
      <c r="CV16" s="99">
        <f>'RO 2025 | COMMISSION '!CV16</f>
        <v>17400</v>
      </c>
      <c r="CW16" s="99">
        <f>'RO 2025 | COMMISSION '!CW16</f>
        <v>17400</v>
      </c>
      <c r="CX16" s="99">
        <f>'RO 2025 | COMMISSION '!CX16</f>
        <v>17400</v>
      </c>
      <c r="CY16" s="99">
        <f>'RO 2025 | COMMISSION '!CY16</f>
        <v>17400</v>
      </c>
      <c r="CZ16" s="99">
        <f>'RO 2025 | COMMISSION '!CZ16</f>
        <v>16700</v>
      </c>
      <c r="DA16" s="99">
        <f>'RO 2025 | COMMISSION '!DA16</f>
        <v>16700</v>
      </c>
      <c r="DB16" s="99">
        <f>'RO 2025 | COMMISSION '!DB16</f>
        <v>16700</v>
      </c>
      <c r="DC16" s="99">
        <f>'RO 2025 | COMMISSION '!DC16</f>
        <v>16200</v>
      </c>
      <c r="DD16" s="99">
        <f>'RO 2025 | COMMISSION '!DD16</f>
        <v>16200</v>
      </c>
      <c r="DE16" s="99">
        <f>'RO 2025 | COMMISSION '!DE16</f>
        <v>16200</v>
      </c>
      <c r="DF16" s="99">
        <f>'RO 2025 | COMMISSION '!DF16</f>
        <v>16200</v>
      </c>
      <c r="DG16" s="99">
        <f>'RO 2025 | COMMISSION '!DG16</f>
        <v>16200</v>
      </c>
      <c r="DH16" s="99">
        <f>'RO 2025 | COMMISSION '!DH16</f>
        <v>15700</v>
      </c>
      <c r="DI16" s="99">
        <f>'RO 2025 | COMMISSION '!DI16</f>
        <v>15700</v>
      </c>
      <c r="DJ16" s="99">
        <f>'RO 2025 | COMMISSION '!DJ16</f>
        <v>15700</v>
      </c>
      <c r="DK16" s="99">
        <f>'RO 2025 | COMMISSION '!DK16</f>
        <v>15700</v>
      </c>
      <c r="DL16" s="99">
        <f>'RO 2025 | COMMISSION '!DL16</f>
        <v>15700</v>
      </c>
      <c r="DM16" s="99">
        <f>'RO 2025 | COMMISSION '!DM16</f>
        <v>15700</v>
      </c>
      <c r="DN16" s="93">
        <f>'RO 2025 | COMMISSION '!DN16</f>
        <v>13700</v>
      </c>
      <c r="DO16" s="93">
        <f>'RO 2025 | COMMISSION '!DO16</f>
        <v>13700</v>
      </c>
      <c r="DP16" s="93">
        <f>'RO 2025 | COMMISSION '!DP16</f>
        <v>13700</v>
      </c>
      <c r="DQ16" s="93">
        <f>'RO 2025 | COMMISSION '!DQ16</f>
        <v>13700</v>
      </c>
      <c r="DR16" s="93">
        <f>'RO 2025 | COMMISSION '!DR16</f>
        <v>13700</v>
      </c>
      <c r="DS16" s="93">
        <f>'RO 2025 | COMMISSION '!DS16</f>
        <v>14200</v>
      </c>
      <c r="DT16" s="93">
        <f>'RO 2025 | COMMISSION '!DT16</f>
        <v>14200</v>
      </c>
      <c r="DU16" s="93">
        <f>'RO 2025 | COMMISSION '!DU16</f>
        <v>13700</v>
      </c>
      <c r="DV16" s="93">
        <f>'RO 2025 | COMMISSION '!DV16</f>
        <v>13700</v>
      </c>
      <c r="DW16" s="93">
        <f>'RO 2025 | COMMISSION '!DW16</f>
        <v>13700</v>
      </c>
      <c r="DX16" s="93">
        <f>'RO 2025 | COMMISSION '!DX16</f>
        <v>13700</v>
      </c>
      <c r="DY16" s="93">
        <f>'RO 2025 | COMMISSION '!DY16</f>
        <v>13700</v>
      </c>
      <c r="DZ16" s="93">
        <f>'RO 2025 | COMMISSION '!DZ16</f>
        <v>14200</v>
      </c>
      <c r="EA16" s="93">
        <f>'RO 2025 | COMMISSION '!EA16</f>
        <v>14200</v>
      </c>
      <c r="EB16" s="93">
        <f>'RO 2025 | COMMISSION '!EB16</f>
        <v>13700</v>
      </c>
      <c r="EC16" s="93">
        <f>'RO 2025 | COMMISSION '!EC16</f>
        <v>13700</v>
      </c>
      <c r="ED16" s="93">
        <f>'RO 2025 | COMMISSION '!ED16</f>
        <v>13700</v>
      </c>
      <c r="EE16" s="93">
        <f>'RO 2025 | COMMISSION '!EE16</f>
        <v>13700</v>
      </c>
      <c r="EF16" s="93">
        <f>'RO 2025 | COMMISSION '!EF16</f>
        <v>14700</v>
      </c>
    </row>
    <row r="17" spans="1:136" ht="10.35" customHeight="1">
      <c r="A17" s="95"/>
      <c r="B17" s="96"/>
      <c r="C17" s="96"/>
      <c r="D17" s="96"/>
      <c r="E17" s="96"/>
      <c r="F17" s="96"/>
      <c r="G17" s="96"/>
      <c r="H17" s="96"/>
      <c r="I17" s="96"/>
      <c r="J17" s="96"/>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96"/>
      <c r="DO17" s="96"/>
      <c r="DP17" s="96"/>
      <c r="DQ17" s="96"/>
      <c r="DR17" s="96"/>
      <c r="DS17" s="96"/>
      <c r="DT17" s="96"/>
      <c r="DU17" s="96"/>
      <c r="DV17" s="96"/>
      <c r="DW17" s="96"/>
      <c r="DX17" s="96"/>
      <c r="DY17" s="96"/>
      <c r="DZ17" s="96"/>
      <c r="EA17" s="96"/>
      <c r="EB17" s="96"/>
      <c r="EC17" s="96"/>
      <c r="ED17" s="96"/>
      <c r="EE17" s="96"/>
      <c r="EF17" s="96"/>
    </row>
    <row r="18" spans="1:136" ht="30.6" customHeight="1">
      <c r="A18" s="97" t="s">
        <v>41</v>
      </c>
      <c r="B18" s="96"/>
      <c r="C18" s="96"/>
      <c r="D18" s="96"/>
      <c r="E18" s="96"/>
      <c r="F18" s="96"/>
      <c r="G18" s="96"/>
      <c r="H18" s="96"/>
      <c r="I18" s="96"/>
      <c r="J18" s="96"/>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96"/>
      <c r="DO18" s="96"/>
      <c r="DP18" s="96"/>
      <c r="DQ18" s="96"/>
      <c r="DR18" s="96"/>
      <c r="DS18" s="96"/>
      <c r="DT18" s="96"/>
      <c r="DU18" s="96"/>
      <c r="DV18" s="96"/>
      <c r="DW18" s="96"/>
      <c r="DX18" s="96"/>
      <c r="DY18" s="96"/>
      <c r="DZ18" s="96"/>
      <c r="EA18" s="96"/>
      <c r="EB18" s="96"/>
      <c r="EC18" s="96"/>
      <c r="ED18" s="96"/>
      <c r="EE18" s="96"/>
      <c r="EF18" s="96"/>
    </row>
    <row r="19" spans="1:136" s="88" customFormat="1" ht="16.899999999999999" customHeight="1">
      <c r="A19" s="7"/>
      <c r="B19" s="9">
        <f t="shared" ref="B19:AG19" si="0">B5</f>
        <v>46008</v>
      </c>
      <c r="C19" s="9">
        <f t="shared" si="0"/>
        <v>46009</v>
      </c>
      <c r="D19" s="9">
        <f t="shared" si="0"/>
        <v>46010</v>
      </c>
      <c r="E19" s="9">
        <f t="shared" si="0"/>
        <v>46011</v>
      </c>
      <c r="F19" s="9">
        <f t="shared" si="0"/>
        <v>46012</v>
      </c>
      <c r="G19" s="9">
        <f t="shared" si="0"/>
        <v>46013</v>
      </c>
      <c r="H19" s="9">
        <f t="shared" si="0"/>
        <v>46014</v>
      </c>
      <c r="I19" s="9">
        <f t="shared" si="0"/>
        <v>46015</v>
      </c>
      <c r="J19" s="9">
        <f t="shared" si="0"/>
        <v>46016</v>
      </c>
      <c r="K19" s="57">
        <f t="shared" si="0"/>
        <v>46017</v>
      </c>
      <c r="L19" s="57">
        <f t="shared" si="0"/>
        <v>46018</v>
      </c>
      <c r="M19" s="57">
        <f t="shared" si="0"/>
        <v>46019</v>
      </c>
      <c r="N19" s="57">
        <f t="shared" si="0"/>
        <v>46020</v>
      </c>
      <c r="O19" s="57">
        <f t="shared" si="0"/>
        <v>46021</v>
      </c>
      <c r="P19" s="57">
        <f t="shared" si="0"/>
        <v>46022</v>
      </c>
      <c r="Q19" s="57">
        <f t="shared" si="0"/>
        <v>46023</v>
      </c>
      <c r="R19" s="57">
        <f t="shared" si="0"/>
        <v>46024</v>
      </c>
      <c r="S19" s="57">
        <f t="shared" si="0"/>
        <v>46025</v>
      </c>
      <c r="T19" s="57">
        <f t="shared" si="0"/>
        <v>46026</v>
      </c>
      <c r="U19" s="57">
        <f t="shared" si="0"/>
        <v>46027</v>
      </c>
      <c r="V19" s="57">
        <f t="shared" si="0"/>
        <v>46028</v>
      </c>
      <c r="W19" s="57">
        <f t="shared" si="0"/>
        <v>46029</v>
      </c>
      <c r="X19" s="57">
        <f t="shared" si="0"/>
        <v>46030</v>
      </c>
      <c r="Y19" s="57">
        <f t="shared" si="0"/>
        <v>46031</v>
      </c>
      <c r="Z19" s="57">
        <f t="shared" si="0"/>
        <v>46032</v>
      </c>
      <c r="AA19" s="57">
        <f t="shared" si="0"/>
        <v>46033</v>
      </c>
      <c r="AB19" s="57">
        <f t="shared" si="0"/>
        <v>46034</v>
      </c>
      <c r="AC19" s="57">
        <f t="shared" si="0"/>
        <v>46035</v>
      </c>
      <c r="AD19" s="57">
        <f t="shared" si="0"/>
        <v>46036</v>
      </c>
      <c r="AE19" s="57">
        <f t="shared" si="0"/>
        <v>46037</v>
      </c>
      <c r="AF19" s="57">
        <f t="shared" si="0"/>
        <v>46038</v>
      </c>
      <c r="AG19" s="57">
        <f t="shared" si="0"/>
        <v>46039</v>
      </c>
      <c r="AH19" s="57">
        <f t="shared" ref="AH19:CS19" si="1">AH5</f>
        <v>46040</v>
      </c>
      <c r="AI19" s="57">
        <f t="shared" si="1"/>
        <v>46041</v>
      </c>
      <c r="AJ19" s="57">
        <f t="shared" si="1"/>
        <v>46042</v>
      </c>
      <c r="AK19" s="57">
        <f t="shared" si="1"/>
        <v>46043</v>
      </c>
      <c r="AL19" s="57">
        <f t="shared" si="1"/>
        <v>46044</v>
      </c>
      <c r="AM19" s="57">
        <f t="shared" si="1"/>
        <v>46045</v>
      </c>
      <c r="AN19" s="57">
        <f t="shared" si="1"/>
        <v>46046</v>
      </c>
      <c r="AO19" s="57">
        <f t="shared" si="1"/>
        <v>46047</v>
      </c>
      <c r="AP19" s="57">
        <f t="shared" si="1"/>
        <v>46048</v>
      </c>
      <c r="AQ19" s="57">
        <f t="shared" si="1"/>
        <v>46049</v>
      </c>
      <c r="AR19" s="57">
        <f t="shared" si="1"/>
        <v>46050</v>
      </c>
      <c r="AS19" s="57">
        <f t="shared" si="1"/>
        <v>46051</v>
      </c>
      <c r="AT19" s="57">
        <f t="shared" si="1"/>
        <v>46052</v>
      </c>
      <c r="AU19" s="57">
        <f t="shared" si="1"/>
        <v>46053</v>
      </c>
      <c r="AV19" s="57">
        <f t="shared" si="1"/>
        <v>46054</v>
      </c>
      <c r="AW19" s="57">
        <f t="shared" si="1"/>
        <v>46055</v>
      </c>
      <c r="AX19" s="57">
        <f t="shared" si="1"/>
        <v>46056</v>
      </c>
      <c r="AY19" s="57">
        <f t="shared" si="1"/>
        <v>46057</v>
      </c>
      <c r="AZ19" s="57">
        <f t="shared" si="1"/>
        <v>46058</v>
      </c>
      <c r="BA19" s="57">
        <f t="shared" si="1"/>
        <v>46059</v>
      </c>
      <c r="BB19" s="57">
        <f t="shared" si="1"/>
        <v>46060</v>
      </c>
      <c r="BC19" s="57">
        <f t="shared" si="1"/>
        <v>46061</v>
      </c>
      <c r="BD19" s="57">
        <f t="shared" si="1"/>
        <v>46062</v>
      </c>
      <c r="BE19" s="57">
        <f t="shared" si="1"/>
        <v>46063</v>
      </c>
      <c r="BF19" s="57">
        <f t="shared" si="1"/>
        <v>46064</v>
      </c>
      <c r="BG19" s="57">
        <f t="shared" si="1"/>
        <v>46065</v>
      </c>
      <c r="BH19" s="57">
        <f t="shared" si="1"/>
        <v>46066</v>
      </c>
      <c r="BI19" s="57">
        <f t="shared" si="1"/>
        <v>46067</v>
      </c>
      <c r="BJ19" s="57">
        <f t="shared" si="1"/>
        <v>46068</v>
      </c>
      <c r="BK19" s="57">
        <f t="shared" si="1"/>
        <v>46069</v>
      </c>
      <c r="BL19" s="57">
        <f t="shared" si="1"/>
        <v>46070</v>
      </c>
      <c r="BM19" s="57">
        <f t="shared" si="1"/>
        <v>46071</v>
      </c>
      <c r="BN19" s="57">
        <f t="shared" si="1"/>
        <v>46072</v>
      </c>
      <c r="BO19" s="57">
        <f t="shared" si="1"/>
        <v>46073</v>
      </c>
      <c r="BP19" s="57">
        <f t="shared" si="1"/>
        <v>46074</v>
      </c>
      <c r="BQ19" s="57">
        <f t="shared" si="1"/>
        <v>46075</v>
      </c>
      <c r="BR19" s="57">
        <f t="shared" si="1"/>
        <v>46076</v>
      </c>
      <c r="BS19" s="57">
        <f t="shared" si="1"/>
        <v>46077</v>
      </c>
      <c r="BT19" s="57">
        <f t="shared" si="1"/>
        <v>46078</v>
      </c>
      <c r="BU19" s="57">
        <f t="shared" si="1"/>
        <v>46079</v>
      </c>
      <c r="BV19" s="57">
        <f t="shared" si="1"/>
        <v>46080</v>
      </c>
      <c r="BW19" s="57">
        <f t="shared" si="1"/>
        <v>46081</v>
      </c>
      <c r="BX19" s="57">
        <f t="shared" si="1"/>
        <v>46082</v>
      </c>
      <c r="BY19" s="57">
        <f t="shared" si="1"/>
        <v>46083</v>
      </c>
      <c r="BZ19" s="57">
        <f t="shared" si="1"/>
        <v>46084</v>
      </c>
      <c r="CA19" s="57">
        <f t="shared" si="1"/>
        <v>46085</v>
      </c>
      <c r="CB19" s="57">
        <f t="shared" si="1"/>
        <v>46086</v>
      </c>
      <c r="CC19" s="57">
        <f t="shared" si="1"/>
        <v>46087</v>
      </c>
      <c r="CD19" s="57">
        <f t="shared" si="1"/>
        <v>46088</v>
      </c>
      <c r="CE19" s="57">
        <f t="shared" si="1"/>
        <v>46089</v>
      </c>
      <c r="CF19" s="57">
        <f t="shared" si="1"/>
        <v>46090</v>
      </c>
      <c r="CG19" s="57">
        <f t="shared" si="1"/>
        <v>46091</v>
      </c>
      <c r="CH19" s="57">
        <f t="shared" si="1"/>
        <v>46092</v>
      </c>
      <c r="CI19" s="57">
        <f t="shared" si="1"/>
        <v>46093</v>
      </c>
      <c r="CJ19" s="57">
        <f t="shared" si="1"/>
        <v>46094</v>
      </c>
      <c r="CK19" s="57">
        <f t="shared" si="1"/>
        <v>46095</v>
      </c>
      <c r="CL19" s="57">
        <f t="shared" si="1"/>
        <v>46096</v>
      </c>
      <c r="CM19" s="57">
        <f t="shared" si="1"/>
        <v>46097</v>
      </c>
      <c r="CN19" s="57">
        <f t="shared" si="1"/>
        <v>46098</v>
      </c>
      <c r="CO19" s="57">
        <f t="shared" si="1"/>
        <v>46099</v>
      </c>
      <c r="CP19" s="57">
        <f t="shared" si="1"/>
        <v>46100</v>
      </c>
      <c r="CQ19" s="57">
        <f t="shared" si="1"/>
        <v>46101</v>
      </c>
      <c r="CR19" s="57">
        <f t="shared" si="1"/>
        <v>46102</v>
      </c>
      <c r="CS19" s="57">
        <f t="shared" si="1"/>
        <v>46103</v>
      </c>
      <c r="CT19" s="57">
        <f t="shared" ref="CT19:EF19" si="2">CT5</f>
        <v>46104</v>
      </c>
      <c r="CU19" s="57">
        <f t="shared" si="2"/>
        <v>46105</v>
      </c>
      <c r="CV19" s="57">
        <f t="shared" si="2"/>
        <v>46106</v>
      </c>
      <c r="CW19" s="57">
        <f t="shared" si="2"/>
        <v>46107</v>
      </c>
      <c r="CX19" s="57">
        <f t="shared" si="2"/>
        <v>46108</v>
      </c>
      <c r="CY19" s="57">
        <f t="shared" si="2"/>
        <v>46109</v>
      </c>
      <c r="CZ19" s="57">
        <f t="shared" si="2"/>
        <v>46110</v>
      </c>
      <c r="DA19" s="57">
        <f t="shared" si="2"/>
        <v>46111</v>
      </c>
      <c r="DB19" s="57">
        <f t="shared" si="2"/>
        <v>46112</v>
      </c>
      <c r="DC19" s="57">
        <f t="shared" si="2"/>
        <v>46113</v>
      </c>
      <c r="DD19" s="57">
        <f t="shared" si="2"/>
        <v>46114</v>
      </c>
      <c r="DE19" s="57">
        <f t="shared" si="2"/>
        <v>46115</v>
      </c>
      <c r="DF19" s="57">
        <f t="shared" si="2"/>
        <v>46116</v>
      </c>
      <c r="DG19" s="57">
        <f t="shared" si="2"/>
        <v>46117</v>
      </c>
      <c r="DH19" s="57">
        <f t="shared" si="2"/>
        <v>46118</v>
      </c>
      <c r="DI19" s="57">
        <f t="shared" si="2"/>
        <v>46119</v>
      </c>
      <c r="DJ19" s="57">
        <f t="shared" si="2"/>
        <v>46120</v>
      </c>
      <c r="DK19" s="57">
        <f t="shared" si="2"/>
        <v>46121</v>
      </c>
      <c r="DL19" s="57">
        <f t="shared" si="2"/>
        <v>46122</v>
      </c>
      <c r="DM19" s="57">
        <f t="shared" si="2"/>
        <v>46123</v>
      </c>
      <c r="DN19" s="9">
        <f t="shared" si="2"/>
        <v>46124</v>
      </c>
      <c r="DO19" s="9">
        <f t="shared" si="2"/>
        <v>46125</v>
      </c>
      <c r="DP19" s="9">
        <f t="shared" si="2"/>
        <v>46126</v>
      </c>
      <c r="DQ19" s="9">
        <f t="shared" si="2"/>
        <v>46127</v>
      </c>
      <c r="DR19" s="9">
        <f t="shared" si="2"/>
        <v>46128</v>
      </c>
      <c r="DS19" s="9">
        <f t="shared" si="2"/>
        <v>46129</v>
      </c>
      <c r="DT19" s="9">
        <f t="shared" si="2"/>
        <v>46130</v>
      </c>
      <c r="DU19" s="9">
        <f t="shared" si="2"/>
        <v>46131</v>
      </c>
      <c r="DV19" s="9">
        <f t="shared" si="2"/>
        <v>46132</v>
      </c>
      <c r="DW19" s="9">
        <f t="shared" si="2"/>
        <v>46133</v>
      </c>
      <c r="DX19" s="9">
        <f t="shared" si="2"/>
        <v>46134</v>
      </c>
      <c r="DY19" s="9">
        <f t="shared" si="2"/>
        <v>46135</v>
      </c>
      <c r="DZ19" s="9">
        <f t="shared" si="2"/>
        <v>46136</v>
      </c>
      <c r="EA19" s="9">
        <f t="shared" si="2"/>
        <v>46137</v>
      </c>
      <c r="EB19" s="9">
        <f t="shared" si="2"/>
        <v>46138</v>
      </c>
      <c r="EC19" s="9">
        <f t="shared" si="2"/>
        <v>46139</v>
      </c>
      <c r="ED19" s="9">
        <f t="shared" si="2"/>
        <v>46140</v>
      </c>
      <c r="EE19" s="9">
        <f t="shared" si="2"/>
        <v>46141</v>
      </c>
      <c r="EF19" s="9">
        <f t="shared" si="2"/>
        <v>46142</v>
      </c>
    </row>
    <row r="20" spans="1:136" s="88" customFormat="1" ht="16.149999999999999" customHeight="1">
      <c r="A20" s="7"/>
      <c r="B20" s="9">
        <f t="shared" ref="B20:AG20" si="3">B6</f>
        <v>46008</v>
      </c>
      <c r="C20" s="9">
        <f t="shared" si="3"/>
        <v>46009</v>
      </c>
      <c r="D20" s="9">
        <f t="shared" si="3"/>
        <v>46010</v>
      </c>
      <c r="E20" s="9">
        <f t="shared" si="3"/>
        <v>46011</v>
      </c>
      <c r="F20" s="9">
        <f t="shared" si="3"/>
        <v>46012</v>
      </c>
      <c r="G20" s="9">
        <f t="shared" si="3"/>
        <v>46013</v>
      </c>
      <c r="H20" s="9">
        <f t="shared" si="3"/>
        <v>46014</v>
      </c>
      <c r="I20" s="9">
        <f t="shared" si="3"/>
        <v>46015</v>
      </c>
      <c r="J20" s="9">
        <f t="shared" si="3"/>
        <v>46016</v>
      </c>
      <c r="K20" s="57">
        <f t="shared" si="3"/>
        <v>46017</v>
      </c>
      <c r="L20" s="57">
        <f t="shared" si="3"/>
        <v>46018</v>
      </c>
      <c r="M20" s="57">
        <f t="shared" si="3"/>
        <v>46019</v>
      </c>
      <c r="N20" s="57">
        <f t="shared" si="3"/>
        <v>46020</v>
      </c>
      <c r="O20" s="57">
        <f t="shared" si="3"/>
        <v>46021</v>
      </c>
      <c r="P20" s="57">
        <f t="shared" si="3"/>
        <v>46022</v>
      </c>
      <c r="Q20" s="57">
        <f t="shared" si="3"/>
        <v>46023</v>
      </c>
      <c r="R20" s="57">
        <f t="shared" si="3"/>
        <v>46024</v>
      </c>
      <c r="S20" s="57">
        <f t="shared" si="3"/>
        <v>46025</v>
      </c>
      <c r="T20" s="57">
        <f t="shared" si="3"/>
        <v>46026</v>
      </c>
      <c r="U20" s="57">
        <f t="shared" si="3"/>
        <v>46027</v>
      </c>
      <c r="V20" s="57">
        <f t="shared" si="3"/>
        <v>46028</v>
      </c>
      <c r="W20" s="57">
        <f t="shared" si="3"/>
        <v>46029</v>
      </c>
      <c r="X20" s="57">
        <f t="shared" si="3"/>
        <v>46030</v>
      </c>
      <c r="Y20" s="57">
        <f t="shared" si="3"/>
        <v>46031</v>
      </c>
      <c r="Z20" s="57">
        <f t="shared" si="3"/>
        <v>46032</v>
      </c>
      <c r="AA20" s="57">
        <f t="shared" si="3"/>
        <v>46033</v>
      </c>
      <c r="AB20" s="57">
        <f t="shared" si="3"/>
        <v>46034</v>
      </c>
      <c r="AC20" s="57">
        <f t="shared" si="3"/>
        <v>46035</v>
      </c>
      <c r="AD20" s="57">
        <f t="shared" si="3"/>
        <v>46036</v>
      </c>
      <c r="AE20" s="57">
        <f t="shared" si="3"/>
        <v>46037</v>
      </c>
      <c r="AF20" s="57">
        <f t="shared" si="3"/>
        <v>46038</v>
      </c>
      <c r="AG20" s="57">
        <f t="shared" si="3"/>
        <v>46039</v>
      </c>
      <c r="AH20" s="57">
        <f t="shared" ref="AH20:CS20" si="4">AH6</f>
        <v>46040</v>
      </c>
      <c r="AI20" s="57">
        <f t="shared" si="4"/>
        <v>46041</v>
      </c>
      <c r="AJ20" s="57">
        <f t="shared" si="4"/>
        <v>46042</v>
      </c>
      <c r="AK20" s="57">
        <f t="shared" si="4"/>
        <v>46043</v>
      </c>
      <c r="AL20" s="57">
        <f t="shared" si="4"/>
        <v>46044</v>
      </c>
      <c r="AM20" s="57">
        <f t="shared" si="4"/>
        <v>46045</v>
      </c>
      <c r="AN20" s="57">
        <f t="shared" si="4"/>
        <v>46046</v>
      </c>
      <c r="AO20" s="57">
        <f t="shared" si="4"/>
        <v>46047</v>
      </c>
      <c r="AP20" s="57">
        <f t="shared" si="4"/>
        <v>46048</v>
      </c>
      <c r="AQ20" s="57">
        <f t="shared" si="4"/>
        <v>46049</v>
      </c>
      <c r="AR20" s="57">
        <f t="shared" si="4"/>
        <v>46050</v>
      </c>
      <c r="AS20" s="57">
        <f t="shared" si="4"/>
        <v>46051</v>
      </c>
      <c r="AT20" s="57">
        <f t="shared" si="4"/>
        <v>46052</v>
      </c>
      <c r="AU20" s="57">
        <f t="shared" si="4"/>
        <v>46053</v>
      </c>
      <c r="AV20" s="57">
        <f t="shared" si="4"/>
        <v>46054</v>
      </c>
      <c r="AW20" s="57">
        <f t="shared" si="4"/>
        <v>46055</v>
      </c>
      <c r="AX20" s="57">
        <f t="shared" si="4"/>
        <v>46056</v>
      </c>
      <c r="AY20" s="57">
        <f t="shared" si="4"/>
        <v>46057</v>
      </c>
      <c r="AZ20" s="57">
        <f t="shared" si="4"/>
        <v>46058</v>
      </c>
      <c r="BA20" s="57">
        <f t="shared" si="4"/>
        <v>46059</v>
      </c>
      <c r="BB20" s="57">
        <f t="shared" si="4"/>
        <v>46060</v>
      </c>
      <c r="BC20" s="57">
        <f t="shared" si="4"/>
        <v>46061</v>
      </c>
      <c r="BD20" s="57">
        <f t="shared" si="4"/>
        <v>46062</v>
      </c>
      <c r="BE20" s="57">
        <f t="shared" si="4"/>
        <v>46063</v>
      </c>
      <c r="BF20" s="57">
        <f t="shared" si="4"/>
        <v>46064</v>
      </c>
      <c r="BG20" s="57">
        <f t="shared" si="4"/>
        <v>46065</v>
      </c>
      <c r="BH20" s="57">
        <f t="shared" si="4"/>
        <v>46066</v>
      </c>
      <c r="BI20" s="57">
        <f t="shared" si="4"/>
        <v>46067</v>
      </c>
      <c r="BJ20" s="57">
        <f t="shared" si="4"/>
        <v>46068</v>
      </c>
      <c r="BK20" s="57">
        <f t="shared" si="4"/>
        <v>46069</v>
      </c>
      <c r="BL20" s="57">
        <f t="shared" si="4"/>
        <v>46070</v>
      </c>
      <c r="BM20" s="57">
        <f t="shared" si="4"/>
        <v>46071</v>
      </c>
      <c r="BN20" s="57">
        <f t="shared" si="4"/>
        <v>46072</v>
      </c>
      <c r="BO20" s="57">
        <f t="shared" si="4"/>
        <v>46073</v>
      </c>
      <c r="BP20" s="57">
        <f t="shared" si="4"/>
        <v>46074</v>
      </c>
      <c r="BQ20" s="57">
        <f t="shared" si="4"/>
        <v>46075</v>
      </c>
      <c r="BR20" s="57">
        <f t="shared" si="4"/>
        <v>46076</v>
      </c>
      <c r="BS20" s="57">
        <f t="shared" si="4"/>
        <v>46077</v>
      </c>
      <c r="BT20" s="57">
        <f t="shared" si="4"/>
        <v>46078</v>
      </c>
      <c r="BU20" s="57">
        <f t="shared" si="4"/>
        <v>46079</v>
      </c>
      <c r="BV20" s="57">
        <f t="shared" si="4"/>
        <v>46080</v>
      </c>
      <c r="BW20" s="57">
        <f t="shared" si="4"/>
        <v>46081</v>
      </c>
      <c r="BX20" s="57">
        <f t="shared" si="4"/>
        <v>46082</v>
      </c>
      <c r="BY20" s="57">
        <f t="shared" si="4"/>
        <v>46083</v>
      </c>
      <c r="BZ20" s="57">
        <f t="shared" si="4"/>
        <v>46084</v>
      </c>
      <c r="CA20" s="57">
        <f t="shared" si="4"/>
        <v>46085</v>
      </c>
      <c r="CB20" s="57">
        <f t="shared" si="4"/>
        <v>46086</v>
      </c>
      <c r="CC20" s="57">
        <f t="shared" si="4"/>
        <v>46087</v>
      </c>
      <c r="CD20" s="57">
        <f t="shared" si="4"/>
        <v>46088</v>
      </c>
      <c r="CE20" s="57">
        <f t="shared" si="4"/>
        <v>46089</v>
      </c>
      <c r="CF20" s="57">
        <f t="shared" si="4"/>
        <v>46090</v>
      </c>
      <c r="CG20" s="57">
        <f t="shared" si="4"/>
        <v>46091</v>
      </c>
      <c r="CH20" s="57">
        <f t="shared" si="4"/>
        <v>46092</v>
      </c>
      <c r="CI20" s="57">
        <f t="shared" si="4"/>
        <v>46093</v>
      </c>
      <c r="CJ20" s="57">
        <f t="shared" si="4"/>
        <v>46094</v>
      </c>
      <c r="CK20" s="57">
        <f t="shared" si="4"/>
        <v>46095</v>
      </c>
      <c r="CL20" s="57">
        <f t="shared" si="4"/>
        <v>46096</v>
      </c>
      <c r="CM20" s="57">
        <f t="shared" si="4"/>
        <v>46097</v>
      </c>
      <c r="CN20" s="57">
        <f t="shared" si="4"/>
        <v>46098</v>
      </c>
      <c r="CO20" s="57">
        <f t="shared" si="4"/>
        <v>46099</v>
      </c>
      <c r="CP20" s="57">
        <f t="shared" si="4"/>
        <v>46100</v>
      </c>
      <c r="CQ20" s="57">
        <f t="shared" si="4"/>
        <v>46101</v>
      </c>
      <c r="CR20" s="57">
        <f t="shared" si="4"/>
        <v>46102</v>
      </c>
      <c r="CS20" s="57">
        <f t="shared" si="4"/>
        <v>46103</v>
      </c>
      <c r="CT20" s="57">
        <f t="shared" ref="CT20:EF20" si="5">CT6</f>
        <v>46104</v>
      </c>
      <c r="CU20" s="57">
        <f t="shared" si="5"/>
        <v>46105</v>
      </c>
      <c r="CV20" s="57">
        <f t="shared" si="5"/>
        <v>46106</v>
      </c>
      <c r="CW20" s="57">
        <f t="shared" si="5"/>
        <v>46107</v>
      </c>
      <c r="CX20" s="57">
        <f t="shared" si="5"/>
        <v>46108</v>
      </c>
      <c r="CY20" s="57">
        <f t="shared" si="5"/>
        <v>46109</v>
      </c>
      <c r="CZ20" s="57">
        <f t="shared" si="5"/>
        <v>46110</v>
      </c>
      <c r="DA20" s="57">
        <f t="shared" si="5"/>
        <v>46111</v>
      </c>
      <c r="DB20" s="57">
        <f t="shared" si="5"/>
        <v>46112</v>
      </c>
      <c r="DC20" s="57">
        <f t="shared" si="5"/>
        <v>46113</v>
      </c>
      <c r="DD20" s="57">
        <f t="shared" si="5"/>
        <v>46114</v>
      </c>
      <c r="DE20" s="57">
        <f t="shared" si="5"/>
        <v>46115</v>
      </c>
      <c r="DF20" s="57">
        <f t="shared" si="5"/>
        <v>46116</v>
      </c>
      <c r="DG20" s="57">
        <f t="shared" si="5"/>
        <v>46117</v>
      </c>
      <c r="DH20" s="57">
        <f t="shared" si="5"/>
        <v>46118</v>
      </c>
      <c r="DI20" s="57">
        <f t="shared" si="5"/>
        <v>46119</v>
      </c>
      <c r="DJ20" s="57">
        <f t="shared" si="5"/>
        <v>46120</v>
      </c>
      <c r="DK20" s="57">
        <f t="shared" si="5"/>
        <v>46121</v>
      </c>
      <c r="DL20" s="57">
        <f t="shared" si="5"/>
        <v>46122</v>
      </c>
      <c r="DM20" s="57">
        <f t="shared" si="5"/>
        <v>46123</v>
      </c>
      <c r="DN20" s="9">
        <f t="shared" si="5"/>
        <v>46124</v>
      </c>
      <c r="DO20" s="9">
        <f t="shared" si="5"/>
        <v>46125</v>
      </c>
      <c r="DP20" s="9">
        <f t="shared" si="5"/>
        <v>46126</v>
      </c>
      <c r="DQ20" s="9">
        <f t="shared" si="5"/>
        <v>46127</v>
      </c>
      <c r="DR20" s="9">
        <f t="shared" si="5"/>
        <v>46128</v>
      </c>
      <c r="DS20" s="9">
        <f t="shared" si="5"/>
        <v>46129</v>
      </c>
      <c r="DT20" s="9">
        <f t="shared" si="5"/>
        <v>46130</v>
      </c>
      <c r="DU20" s="9">
        <f t="shared" si="5"/>
        <v>46131</v>
      </c>
      <c r="DV20" s="9">
        <f t="shared" si="5"/>
        <v>46132</v>
      </c>
      <c r="DW20" s="9">
        <f t="shared" si="5"/>
        <v>46133</v>
      </c>
      <c r="DX20" s="9">
        <f t="shared" si="5"/>
        <v>46134</v>
      </c>
      <c r="DY20" s="9">
        <f t="shared" si="5"/>
        <v>46135</v>
      </c>
      <c r="DZ20" s="9">
        <f t="shared" si="5"/>
        <v>46136</v>
      </c>
      <c r="EA20" s="9">
        <f t="shared" si="5"/>
        <v>46137</v>
      </c>
      <c r="EB20" s="9">
        <f t="shared" si="5"/>
        <v>46138</v>
      </c>
      <c r="EC20" s="9">
        <f t="shared" si="5"/>
        <v>46139</v>
      </c>
      <c r="ED20" s="9">
        <f t="shared" si="5"/>
        <v>46140</v>
      </c>
      <c r="EE20" s="9">
        <f t="shared" si="5"/>
        <v>46141</v>
      </c>
      <c r="EF20" s="9">
        <f t="shared" si="5"/>
        <v>46142</v>
      </c>
    </row>
    <row r="21" spans="1:136" ht="16.149999999999999" customHeight="1">
      <c r="A21" s="10" t="s">
        <v>4</v>
      </c>
      <c r="B21" s="11"/>
      <c r="C21" s="11"/>
      <c r="D21" s="11"/>
      <c r="E21" s="11"/>
      <c r="F21" s="11"/>
      <c r="G21" s="11"/>
      <c r="H21" s="11"/>
      <c r="I21" s="11"/>
      <c r="J21" s="11"/>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11"/>
      <c r="DO21" s="11"/>
      <c r="DP21" s="11"/>
      <c r="DQ21" s="11"/>
      <c r="DR21" s="11"/>
      <c r="DS21" s="11"/>
      <c r="DT21" s="11"/>
      <c r="DU21" s="11"/>
      <c r="DV21" s="11"/>
      <c r="DW21" s="11"/>
      <c r="DX21" s="11"/>
      <c r="DY21" s="11"/>
      <c r="DZ21" s="11"/>
      <c r="EA21" s="11"/>
      <c r="EB21" s="11"/>
      <c r="EC21" s="11"/>
      <c r="ED21" s="11"/>
      <c r="EE21" s="11"/>
      <c r="EF21" s="11"/>
    </row>
    <row r="22" spans="1:136">
      <c r="A22" s="92" t="s">
        <v>21</v>
      </c>
      <c r="B22" s="93">
        <f t="shared" ref="B22:AG22" si="6">ROUNDUP(B8*0.82,)</f>
        <v>4510</v>
      </c>
      <c r="C22" s="93">
        <f t="shared" si="6"/>
        <v>4510</v>
      </c>
      <c r="D22" s="93">
        <f t="shared" si="6"/>
        <v>4756</v>
      </c>
      <c r="E22" s="93">
        <f t="shared" si="6"/>
        <v>4756</v>
      </c>
      <c r="F22" s="93">
        <f t="shared" si="6"/>
        <v>6478</v>
      </c>
      <c r="G22" s="93">
        <f t="shared" si="6"/>
        <v>6478</v>
      </c>
      <c r="H22" s="93">
        <f t="shared" si="6"/>
        <v>6478</v>
      </c>
      <c r="I22" s="93">
        <f t="shared" si="6"/>
        <v>7544</v>
      </c>
      <c r="J22" s="93">
        <f t="shared" si="6"/>
        <v>7544</v>
      </c>
      <c r="K22" s="99">
        <f t="shared" si="6"/>
        <v>8692</v>
      </c>
      <c r="L22" s="99">
        <f t="shared" si="6"/>
        <v>10824</v>
      </c>
      <c r="M22" s="99">
        <f t="shared" si="6"/>
        <v>9020</v>
      </c>
      <c r="N22" s="99">
        <f t="shared" si="6"/>
        <v>15498</v>
      </c>
      <c r="O22" s="99">
        <f t="shared" si="6"/>
        <v>19434</v>
      </c>
      <c r="P22" s="99">
        <f t="shared" si="6"/>
        <v>25830</v>
      </c>
      <c r="Q22" s="99">
        <f t="shared" si="6"/>
        <v>25830</v>
      </c>
      <c r="R22" s="99">
        <f t="shared" si="6"/>
        <v>24764</v>
      </c>
      <c r="S22" s="99">
        <f t="shared" si="6"/>
        <v>24764</v>
      </c>
      <c r="T22" s="99">
        <f t="shared" si="6"/>
        <v>27880</v>
      </c>
      <c r="U22" s="99">
        <f t="shared" si="6"/>
        <v>27880</v>
      </c>
      <c r="V22" s="99">
        <f t="shared" si="6"/>
        <v>26650</v>
      </c>
      <c r="W22" s="99">
        <f t="shared" si="6"/>
        <v>26650</v>
      </c>
      <c r="X22" s="99">
        <f t="shared" si="6"/>
        <v>23698</v>
      </c>
      <c r="Y22" s="99">
        <f t="shared" si="6"/>
        <v>17712</v>
      </c>
      <c r="Z22" s="99">
        <f t="shared" si="6"/>
        <v>12792</v>
      </c>
      <c r="AA22" s="99">
        <f t="shared" si="6"/>
        <v>12218</v>
      </c>
      <c r="AB22" s="99">
        <f t="shared" si="6"/>
        <v>12218</v>
      </c>
      <c r="AC22" s="99">
        <f t="shared" si="6"/>
        <v>12218</v>
      </c>
      <c r="AD22" s="99">
        <f t="shared" si="6"/>
        <v>11644</v>
      </c>
      <c r="AE22" s="99">
        <f t="shared" si="6"/>
        <v>11644</v>
      </c>
      <c r="AF22" s="99">
        <f t="shared" si="6"/>
        <v>9512</v>
      </c>
      <c r="AG22" s="99">
        <f t="shared" si="6"/>
        <v>9512</v>
      </c>
      <c r="AH22" s="99">
        <f t="shared" ref="AH22:CS22" si="7">ROUNDUP(AH8*0.82,)</f>
        <v>9512</v>
      </c>
      <c r="AI22" s="99">
        <f t="shared" si="7"/>
        <v>9512</v>
      </c>
      <c r="AJ22" s="99">
        <f t="shared" si="7"/>
        <v>11808</v>
      </c>
      <c r="AK22" s="99">
        <f t="shared" si="7"/>
        <v>11808</v>
      </c>
      <c r="AL22" s="99">
        <f t="shared" si="7"/>
        <v>14022</v>
      </c>
      <c r="AM22" s="99">
        <f t="shared" si="7"/>
        <v>14022</v>
      </c>
      <c r="AN22" s="99">
        <f t="shared" si="7"/>
        <v>16482</v>
      </c>
      <c r="AO22" s="99">
        <f t="shared" si="7"/>
        <v>16482</v>
      </c>
      <c r="AP22" s="99">
        <f t="shared" si="7"/>
        <v>14022</v>
      </c>
      <c r="AQ22" s="99">
        <f t="shared" si="7"/>
        <v>14022</v>
      </c>
      <c r="AR22" s="99">
        <f t="shared" si="7"/>
        <v>15252</v>
      </c>
      <c r="AS22" s="99">
        <f t="shared" si="7"/>
        <v>15252</v>
      </c>
      <c r="AT22" s="99">
        <f t="shared" si="7"/>
        <v>15252</v>
      </c>
      <c r="AU22" s="99">
        <f t="shared" si="7"/>
        <v>15252</v>
      </c>
      <c r="AV22" s="99">
        <f t="shared" si="7"/>
        <v>15252</v>
      </c>
      <c r="AW22" s="99">
        <f t="shared" si="7"/>
        <v>15252</v>
      </c>
      <c r="AX22" s="99">
        <f t="shared" si="7"/>
        <v>16482</v>
      </c>
      <c r="AY22" s="99">
        <f t="shared" si="7"/>
        <v>16482</v>
      </c>
      <c r="AZ22" s="99">
        <f t="shared" si="7"/>
        <v>16482</v>
      </c>
      <c r="BA22" s="99">
        <f t="shared" si="7"/>
        <v>14022</v>
      </c>
      <c r="BB22" s="99">
        <f t="shared" si="7"/>
        <v>14022</v>
      </c>
      <c r="BC22" s="99">
        <f t="shared" si="7"/>
        <v>14022</v>
      </c>
      <c r="BD22" s="99">
        <f t="shared" si="7"/>
        <v>14022</v>
      </c>
      <c r="BE22" s="99">
        <f t="shared" si="7"/>
        <v>14022</v>
      </c>
      <c r="BF22" s="99">
        <f t="shared" si="7"/>
        <v>15252</v>
      </c>
      <c r="BG22" s="99">
        <f t="shared" si="7"/>
        <v>15252</v>
      </c>
      <c r="BH22" s="99">
        <f t="shared" si="7"/>
        <v>15252</v>
      </c>
      <c r="BI22" s="99">
        <f t="shared" si="7"/>
        <v>17712</v>
      </c>
      <c r="BJ22" s="99">
        <f t="shared" si="7"/>
        <v>17712</v>
      </c>
      <c r="BK22" s="99">
        <f t="shared" si="7"/>
        <v>17712</v>
      </c>
      <c r="BL22" s="99">
        <f t="shared" si="7"/>
        <v>17712</v>
      </c>
      <c r="BM22" s="99">
        <f t="shared" si="7"/>
        <v>17712</v>
      </c>
      <c r="BN22" s="99">
        <f t="shared" si="7"/>
        <v>17712</v>
      </c>
      <c r="BO22" s="99">
        <f t="shared" si="7"/>
        <v>19680</v>
      </c>
      <c r="BP22" s="99">
        <f t="shared" si="7"/>
        <v>19680</v>
      </c>
      <c r="BQ22" s="99">
        <f t="shared" si="7"/>
        <v>22878</v>
      </c>
      <c r="BR22" s="99">
        <f t="shared" si="7"/>
        <v>24928</v>
      </c>
      <c r="BS22" s="99">
        <f t="shared" si="7"/>
        <v>24928</v>
      </c>
      <c r="BT22" s="99">
        <f t="shared" si="7"/>
        <v>24928</v>
      </c>
      <c r="BU22" s="99">
        <f t="shared" si="7"/>
        <v>24928</v>
      </c>
      <c r="BV22" s="99">
        <f t="shared" si="7"/>
        <v>24928</v>
      </c>
      <c r="BW22" s="99">
        <f t="shared" si="7"/>
        <v>17712</v>
      </c>
      <c r="BX22" s="99">
        <f t="shared" si="7"/>
        <v>14022</v>
      </c>
      <c r="BY22" s="99">
        <f t="shared" si="7"/>
        <v>14022</v>
      </c>
      <c r="BZ22" s="99">
        <f t="shared" si="7"/>
        <v>12792</v>
      </c>
      <c r="CA22" s="99">
        <f t="shared" si="7"/>
        <v>12792</v>
      </c>
      <c r="CB22" s="99">
        <f t="shared" si="7"/>
        <v>12792</v>
      </c>
      <c r="CC22" s="99">
        <f t="shared" si="7"/>
        <v>14022</v>
      </c>
      <c r="CD22" s="99">
        <f t="shared" si="7"/>
        <v>14022</v>
      </c>
      <c r="CE22" s="99">
        <f t="shared" si="7"/>
        <v>14022</v>
      </c>
      <c r="CF22" s="99">
        <f t="shared" si="7"/>
        <v>11070</v>
      </c>
      <c r="CG22" s="99">
        <f t="shared" si="7"/>
        <v>8446</v>
      </c>
      <c r="CH22" s="99">
        <f t="shared" si="7"/>
        <v>8446</v>
      </c>
      <c r="CI22" s="99">
        <f t="shared" si="7"/>
        <v>8446</v>
      </c>
      <c r="CJ22" s="99">
        <f t="shared" si="7"/>
        <v>8446</v>
      </c>
      <c r="CK22" s="99">
        <f t="shared" si="7"/>
        <v>8446</v>
      </c>
      <c r="CL22" s="99">
        <f t="shared" si="7"/>
        <v>8446</v>
      </c>
      <c r="CM22" s="99">
        <f t="shared" si="7"/>
        <v>8446</v>
      </c>
      <c r="CN22" s="99">
        <f t="shared" si="7"/>
        <v>8446</v>
      </c>
      <c r="CO22" s="99">
        <f t="shared" si="7"/>
        <v>8446</v>
      </c>
      <c r="CP22" s="99">
        <f t="shared" si="7"/>
        <v>7872</v>
      </c>
      <c r="CQ22" s="99">
        <f t="shared" si="7"/>
        <v>7872</v>
      </c>
      <c r="CR22" s="99">
        <f t="shared" si="7"/>
        <v>7872</v>
      </c>
      <c r="CS22" s="99">
        <f t="shared" si="7"/>
        <v>7298</v>
      </c>
      <c r="CT22" s="99">
        <f t="shared" ref="CT22:EF22" si="8">ROUNDUP(CT8*0.82,)</f>
        <v>7298</v>
      </c>
      <c r="CU22" s="99">
        <f t="shared" si="8"/>
        <v>7298</v>
      </c>
      <c r="CV22" s="99">
        <f t="shared" si="8"/>
        <v>7298</v>
      </c>
      <c r="CW22" s="99">
        <f t="shared" si="8"/>
        <v>7298</v>
      </c>
      <c r="CX22" s="99">
        <f t="shared" si="8"/>
        <v>7298</v>
      </c>
      <c r="CY22" s="99">
        <f t="shared" si="8"/>
        <v>7298</v>
      </c>
      <c r="CZ22" s="99">
        <f t="shared" si="8"/>
        <v>6724</v>
      </c>
      <c r="DA22" s="99">
        <f t="shared" si="8"/>
        <v>6724</v>
      </c>
      <c r="DB22" s="99">
        <f t="shared" si="8"/>
        <v>6724</v>
      </c>
      <c r="DC22" s="99">
        <f t="shared" si="8"/>
        <v>6314</v>
      </c>
      <c r="DD22" s="99">
        <f t="shared" si="8"/>
        <v>6314</v>
      </c>
      <c r="DE22" s="99">
        <f t="shared" si="8"/>
        <v>6314</v>
      </c>
      <c r="DF22" s="99">
        <f t="shared" si="8"/>
        <v>6314</v>
      </c>
      <c r="DG22" s="99">
        <f t="shared" si="8"/>
        <v>6314</v>
      </c>
      <c r="DH22" s="99">
        <f t="shared" si="8"/>
        <v>5904</v>
      </c>
      <c r="DI22" s="99">
        <f t="shared" si="8"/>
        <v>5904</v>
      </c>
      <c r="DJ22" s="99">
        <f t="shared" si="8"/>
        <v>5904</v>
      </c>
      <c r="DK22" s="99">
        <f t="shared" si="8"/>
        <v>5904</v>
      </c>
      <c r="DL22" s="99">
        <f t="shared" si="8"/>
        <v>5904</v>
      </c>
      <c r="DM22" s="99">
        <f t="shared" si="8"/>
        <v>5904</v>
      </c>
      <c r="DN22" s="93">
        <f t="shared" si="8"/>
        <v>4264</v>
      </c>
      <c r="DO22" s="93">
        <f t="shared" si="8"/>
        <v>4264</v>
      </c>
      <c r="DP22" s="93">
        <f t="shared" si="8"/>
        <v>4264</v>
      </c>
      <c r="DQ22" s="93">
        <f t="shared" si="8"/>
        <v>4264</v>
      </c>
      <c r="DR22" s="93">
        <f t="shared" si="8"/>
        <v>4264</v>
      </c>
      <c r="DS22" s="93">
        <f t="shared" si="8"/>
        <v>4674</v>
      </c>
      <c r="DT22" s="93">
        <f t="shared" si="8"/>
        <v>4674</v>
      </c>
      <c r="DU22" s="93">
        <f t="shared" si="8"/>
        <v>4264</v>
      </c>
      <c r="DV22" s="93">
        <f t="shared" si="8"/>
        <v>4264</v>
      </c>
      <c r="DW22" s="93">
        <f t="shared" si="8"/>
        <v>4264</v>
      </c>
      <c r="DX22" s="93">
        <f t="shared" si="8"/>
        <v>4264</v>
      </c>
      <c r="DY22" s="93">
        <f t="shared" si="8"/>
        <v>4264</v>
      </c>
      <c r="DZ22" s="93">
        <f t="shared" si="8"/>
        <v>4674</v>
      </c>
      <c r="EA22" s="93">
        <f t="shared" si="8"/>
        <v>4674</v>
      </c>
      <c r="EB22" s="93">
        <f t="shared" si="8"/>
        <v>4264</v>
      </c>
      <c r="EC22" s="93">
        <f t="shared" si="8"/>
        <v>4264</v>
      </c>
      <c r="ED22" s="93">
        <f t="shared" si="8"/>
        <v>4264</v>
      </c>
      <c r="EE22" s="93">
        <f t="shared" si="8"/>
        <v>4264</v>
      </c>
      <c r="EF22" s="93">
        <f t="shared" si="8"/>
        <v>5084</v>
      </c>
    </row>
    <row r="23" spans="1:136">
      <c r="A23" s="10" t="s">
        <v>5</v>
      </c>
      <c r="B23" s="93"/>
      <c r="C23" s="93"/>
      <c r="D23" s="93"/>
      <c r="E23" s="93"/>
      <c r="F23" s="93"/>
      <c r="G23" s="93"/>
      <c r="H23" s="93"/>
      <c r="I23" s="93"/>
      <c r="J23" s="93"/>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3"/>
      <c r="DO23" s="93"/>
      <c r="DP23" s="93"/>
      <c r="DQ23" s="93"/>
      <c r="DR23" s="93"/>
      <c r="DS23" s="93"/>
      <c r="DT23" s="93"/>
      <c r="DU23" s="93"/>
      <c r="DV23" s="93"/>
      <c r="DW23" s="93"/>
      <c r="DX23" s="93"/>
      <c r="DY23" s="93"/>
      <c r="DZ23" s="93"/>
      <c r="EA23" s="93"/>
      <c r="EB23" s="93"/>
      <c r="EC23" s="93"/>
      <c r="ED23" s="93"/>
      <c r="EE23" s="93"/>
      <c r="EF23" s="93"/>
    </row>
    <row r="24" spans="1:136">
      <c r="A24" s="92" t="s">
        <v>21</v>
      </c>
      <c r="B24" s="93">
        <f t="shared" ref="B24:AG24" si="9">ROUNDUP(B10*0.82,)</f>
        <v>5330</v>
      </c>
      <c r="C24" s="93">
        <f t="shared" si="9"/>
        <v>5330</v>
      </c>
      <c r="D24" s="93">
        <f t="shared" si="9"/>
        <v>5576</v>
      </c>
      <c r="E24" s="93">
        <f t="shared" si="9"/>
        <v>5576</v>
      </c>
      <c r="F24" s="93">
        <f t="shared" si="9"/>
        <v>7298</v>
      </c>
      <c r="G24" s="93">
        <f t="shared" si="9"/>
        <v>7298</v>
      </c>
      <c r="H24" s="93">
        <f t="shared" si="9"/>
        <v>7298</v>
      </c>
      <c r="I24" s="93">
        <f t="shared" si="9"/>
        <v>8364</v>
      </c>
      <c r="J24" s="93">
        <f t="shared" si="9"/>
        <v>8364</v>
      </c>
      <c r="K24" s="99">
        <f t="shared" si="9"/>
        <v>9512</v>
      </c>
      <c r="L24" s="99">
        <f t="shared" si="9"/>
        <v>11644</v>
      </c>
      <c r="M24" s="99">
        <f t="shared" si="9"/>
        <v>9840</v>
      </c>
      <c r="N24" s="99">
        <f t="shared" si="9"/>
        <v>17548</v>
      </c>
      <c r="O24" s="99">
        <f t="shared" si="9"/>
        <v>21484</v>
      </c>
      <c r="P24" s="99">
        <f t="shared" si="9"/>
        <v>27880</v>
      </c>
      <c r="Q24" s="99">
        <f t="shared" si="9"/>
        <v>27880</v>
      </c>
      <c r="R24" s="99">
        <f t="shared" si="9"/>
        <v>26814</v>
      </c>
      <c r="S24" s="99">
        <f t="shared" si="9"/>
        <v>26814</v>
      </c>
      <c r="T24" s="99">
        <f t="shared" si="9"/>
        <v>29930</v>
      </c>
      <c r="U24" s="99">
        <f t="shared" si="9"/>
        <v>29930</v>
      </c>
      <c r="V24" s="99">
        <f t="shared" si="9"/>
        <v>28700</v>
      </c>
      <c r="W24" s="99">
        <f t="shared" si="9"/>
        <v>28700</v>
      </c>
      <c r="X24" s="99">
        <f t="shared" si="9"/>
        <v>25748</v>
      </c>
      <c r="Y24" s="99">
        <f t="shared" si="9"/>
        <v>19762</v>
      </c>
      <c r="Z24" s="99">
        <f t="shared" si="9"/>
        <v>14842</v>
      </c>
      <c r="AA24" s="99">
        <f t="shared" si="9"/>
        <v>14268</v>
      </c>
      <c r="AB24" s="99">
        <f t="shared" si="9"/>
        <v>14268</v>
      </c>
      <c r="AC24" s="99">
        <f t="shared" si="9"/>
        <v>14268</v>
      </c>
      <c r="AD24" s="99">
        <f t="shared" si="9"/>
        <v>13694</v>
      </c>
      <c r="AE24" s="99">
        <f t="shared" si="9"/>
        <v>13694</v>
      </c>
      <c r="AF24" s="99">
        <f t="shared" si="9"/>
        <v>11562</v>
      </c>
      <c r="AG24" s="99">
        <f t="shared" si="9"/>
        <v>11562</v>
      </c>
      <c r="AH24" s="99">
        <f t="shared" ref="AH24:CS24" si="10">ROUNDUP(AH10*0.82,)</f>
        <v>11562</v>
      </c>
      <c r="AI24" s="99">
        <f t="shared" si="10"/>
        <v>11562</v>
      </c>
      <c r="AJ24" s="99">
        <f t="shared" si="10"/>
        <v>13858</v>
      </c>
      <c r="AK24" s="99">
        <f t="shared" si="10"/>
        <v>13858</v>
      </c>
      <c r="AL24" s="99">
        <f t="shared" si="10"/>
        <v>16072</v>
      </c>
      <c r="AM24" s="99">
        <f t="shared" si="10"/>
        <v>16072</v>
      </c>
      <c r="AN24" s="99">
        <f t="shared" si="10"/>
        <v>18532</v>
      </c>
      <c r="AO24" s="99">
        <f t="shared" si="10"/>
        <v>18532</v>
      </c>
      <c r="AP24" s="99">
        <f t="shared" si="10"/>
        <v>16072</v>
      </c>
      <c r="AQ24" s="99">
        <f t="shared" si="10"/>
        <v>16072</v>
      </c>
      <c r="AR24" s="99">
        <f t="shared" si="10"/>
        <v>17302</v>
      </c>
      <c r="AS24" s="99">
        <f t="shared" si="10"/>
        <v>17302</v>
      </c>
      <c r="AT24" s="99">
        <f t="shared" si="10"/>
        <v>17302</v>
      </c>
      <c r="AU24" s="99">
        <f t="shared" si="10"/>
        <v>17302</v>
      </c>
      <c r="AV24" s="99">
        <f t="shared" si="10"/>
        <v>17302</v>
      </c>
      <c r="AW24" s="99">
        <f t="shared" si="10"/>
        <v>17302</v>
      </c>
      <c r="AX24" s="99">
        <f t="shared" si="10"/>
        <v>18532</v>
      </c>
      <c r="AY24" s="99">
        <f t="shared" si="10"/>
        <v>18532</v>
      </c>
      <c r="AZ24" s="99">
        <f t="shared" si="10"/>
        <v>18532</v>
      </c>
      <c r="BA24" s="99">
        <f t="shared" si="10"/>
        <v>16072</v>
      </c>
      <c r="BB24" s="99">
        <f t="shared" si="10"/>
        <v>16072</v>
      </c>
      <c r="BC24" s="99">
        <f t="shared" si="10"/>
        <v>16072</v>
      </c>
      <c r="BD24" s="99">
        <f t="shared" si="10"/>
        <v>16072</v>
      </c>
      <c r="BE24" s="99">
        <f t="shared" si="10"/>
        <v>16072</v>
      </c>
      <c r="BF24" s="99">
        <f t="shared" si="10"/>
        <v>17302</v>
      </c>
      <c r="BG24" s="99">
        <f t="shared" si="10"/>
        <v>17302</v>
      </c>
      <c r="BH24" s="99">
        <f t="shared" si="10"/>
        <v>17302</v>
      </c>
      <c r="BI24" s="99">
        <f t="shared" si="10"/>
        <v>19762</v>
      </c>
      <c r="BJ24" s="99">
        <f t="shared" si="10"/>
        <v>19762</v>
      </c>
      <c r="BK24" s="99">
        <f t="shared" si="10"/>
        <v>19762</v>
      </c>
      <c r="BL24" s="99">
        <f t="shared" si="10"/>
        <v>19762</v>
      </c>
      <c r="BM24" s="99">
        <f t="shared" si="10"/>
        <v>19762</v>
      </c>
      <c r="BN24" s="99">
        <f t="shared" si="10"/>
        <v>19762</v>
      </c>
      <c r="BO24" s="99">
        <f t="shared" si="10"/>
        <v>21730</v>
      </c>
      <c r="BP24" s="99">
        <f t="shared" si="10"/>
        <v>21730</v>
      </c>
      <c r="BQ24" s="99">
        <f t="shared" si="10"/>
        <v>24928</v>
      </c>
      <c r="BR24" s="99">
        <f t="shared" si="10"/>
        <v>26978</v>
      </c>
      <c r="BS24" s="99">
        <f t="shared" si="10"/>
        <v>26978</v>
      </c>
      <c r="BT24" s="99">
        <f t="shared" si="10"/>
        <v>26978</v>
      </c>
      <c r="BU24" s="99">
        <f t="shared" si="10"/>
        <v>26978</v>
      </c>
      <c r="BV24" s="99">
        <f t="shared" si="10"/>
        <v>26978</v>
      </c>
      <c r="BW24" s="99">
        <f t="shared" si="10"/>
        <v>19762</v>
      </c>
      <c r="BX24" s="99">
        <f t="shared" si="10"/>
        <v>16072</v>
      </c>
      <c r="BY24" s="99">
        <f t="shared" si="10"/>
        <v>16072</v>
      </c>
      <c r="BZ24" s="99">
        <f t="shared" si="10"/>
        <v>14842</v>
      </c>
      <c r="CA24" s="99">
        <f t="shared" si="10"/>
        <v>14842</v>
      </c>
      <c r="CB24" s="99">
        <f t="shared" si="10"/>
        <v>14842</v>
      </c>
      <c r="CC24" s="99">
        <f t="shared" si="10"/>
        <v>16072</v>
      </c>
      <c r="CD24" s="99">
        <f t="shared" si="10"/>
        <v>16072</v>
      </c>
      <c r="CE24" s="99">
        <f t="shared" si="10"/>
        <v>16072</v>
      </c>
      <c r="CF24" s="99">
        <f t="shared" si="10"/>
        <v>13120</v>
      </c>
      <c r="CG24" s="99">
        <f t="shared" si="10"/>
        <v>9676</v>
      </c>
      <c r="CH24" s="99">
        <f t="shared" si="10"/>
        <v>9676</v>
      </c>
      <c r="CI24" s="99">
        <f t="shared" si="10"/>
        <v>9676</v>
      </c>
      <c r="CJ24" s="99">
        <f t="shared" si="10"/>
        <v>9676</v>
      </c>
      <c r="CK24" s="99">
        <f t="shared" si="10"/>
        <v>9676</v>
      </c>
      <c r="CL24" s="99">
        <f t="shared" si="10"/>
        <v>9676</v>
      </c>
      <c r="CM24" s="99">
        <f t="shared" si="10"/>
        <v>9676</v>
      </c>
      <c r="CN24" s="99">
        <f t="shared" si="10"/>
        <v>9676</v>
      </c>
      <c r="CO24" s="99">
        <f t="shared" si="10"/>
        <v>9676</v>
      </c>
      <c r="CP24" s="99">
        <f t="shared" si="10"/>
        <v>9102</v>
      </c>
      <c r="CQ24" s="99">
        <f t="shared" si="10"/>
        <v>9102</v>
      </c>
      <c r="CR24" s="99">
        <f t="shared" si="10"/>
        <v>9102</v>
      </c>
      <c r="CS24" s="99">
        <f t="shared" si="10"/>
        <v>8528</v>
      </c>
      <c r="CT24" s="99">
        <f t="shared" ref="CT24:EF24" si="11">ROUNDUP(CT10*0.82,)</f>
        <v>8528</v>
      </c>
      <c r="CU24" s="99">
        <f t="shared" si="11"/>
        <v>8528</v>
      </c>
      <c r="CV24" s="99">
        <f t="shared" si="11"/>
        <v>8528</v>
      </c>
      <c r="CW24" s="99">
        <f t="shared" si="11"/>
        <v>8528</v>
      </c>
      <c r="CX24" s="99">
        <f t="shared" si="11"/>
        <v>8528</v>
      </c>
      <c r="CY24" s="99">
        <f t="shared" si="11"/>
        <v>8528</v>
      </c>
      <c r="CZ24" s="99">
        <f t="shared" si="11"/>
        <v>7954</v>
      </c>
      <c r="DA24" s="99">
        <f t="shared" si="11"/>
        <v>7954</v>
      </c>
      <c r="DB24" s="99">
        <f t="shared" si="11"/>
        <v>7954</v>
      </c>
      <c r="DC24" s="99">
        <f t="shared" si="11"/>
        <v>7544</v>
      </c>
      <c r="DD24" s="99">
        <f t="shared" si="11"/>
        <v>7544</v>
      </c>
      <c r="DE24" s="99">
        <f t="shared" si="11"/>
        <v>7544</v>
      </c>
      <c r="DF24" s="99">
        <f t="shared" si="11"/>
        <v>7544</v>
      </c>
      <c r="DG24" s="99">
        <f t="shared" si="11"/>
        <v>7544</v>
      </c>
      <c r="DH24" s="99">
        <f t="shared" si="11"/>
        <v>7134</v>
      </c>
      <c r="DI24" s="99">
        <f t="shared" si="11"/>
        <v>7134</v>
      </c>
      <c r="DJ24" s="99">
        <f t="shared" si="11"/>
        <v>7134</v>
      </c>
      <c r="DK24" s="99">
        <f t="shared" si="11"/>
        <v>7134</v>
      </c>
      <c r="DL24" s="99">
        <f t="shared" si="11"/>
        <v>7134</v>
      </c>
      <c r="DM24" s="99">
        <f t="shared" si="11"/>
        <v>7134</v>
      </c>
      <c r="DN24" s="93">
        <f t="shared" si="11"/>
        <v>5494</v>
      </c>
      <c r="DO24" s="93">
        <f t="shared" si="11"/>
        <v>5494</v>
      </c>
      <c r="DP24" s="93">
        <f t="shared" si="11"/>
        <v>5494</v>
      </c>
      <c r="DQ24" s="93">
        <f t="shared" si="11"/>
        <v>5494</v>
      </c>
      <c r="DR24" s="93">
        <f t="shared" si="11"/>
        <v>5494</v>
      </c>
      <c r="DS24" s="93">
        <f t="shared" si="11"/>
        <v>5904</v>
      </c>
      <c r="DT24" s="93">
        <f t="shared" si="11"/>
        <v>5904</v>
      </c>
      <c r="DU24" s="93">
        <f t="shared" si="11"/>
        <v>5494</v>
      </c>
      <c r="DV24" s="93">
        <f t="shared" si="11"/>
        <v>5494</v>
      </c>
      <c r="DW24" s="93">
        <f t="shared" si="11"/>
        <v>5494</v>
      </c>
      <c r="DX24" s="93">
        <f t="shared" si="11"/>
        <v>5494</v>
      </c>
      <c r="DY24" s="93">
        <f t="shared" si="11"/>
        <v>5494</v>
      </c>
      <c r="DZ24" s="93">
        <f t="shared" si="11"/>
        <v>5904</v>
      </c>
      <c r="EA24" s="93">
        <f t="shared" si="11"/>
        <v>5904</v>
      </c>
      <c r="EB24" s="93">
        <f t="shared" si="11"/>
        <v>5494</v>
      </c>
      <c r="EC24" s="93">
        <f t="shared" si="11"/>
        <v>5494</v>
      </c>
      <c r="ED24" s="93">
        <f t="shared" si="11"/>
        <v>5494</v>
      </c>
      <c r="EE24" s="93">
        <f t="shared" si="11"/>
        <v>5494</v>
      </c>
      <c r="EF24" s="93">
        <f t="shared" si="11"/>
        <v>6314</v>
      </c>
    </row>
    <row r="25" spans="1:136">
      <c r="A25" s="30" t="s">
        <v>6</v>
      </c>
      <c r="B25" s="93"/>
      <c r="C25" s="93"/>
      <c r="D25" s="93"/>
      <c r="E25" s="93"/>
      <c r="F25" s="93"/>
      <c r="G25" s="93"/>
      <c r="H25" s="93"/>
      <c r="I25" s="93"/>
      <c r="J25" s="93"/>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3"/>
      <c r="DO25" s="93"/>
      <c r="DP25" s="93"/>
      <c r="DQ25" s="93"/>
      <c r="DR25" s="93"/>
      <c r="DS25" s="93"/>
      <c r="DT25" s="93"/>
      <c r="DU25" s="93"/>
      <c r="DV25" s="93"/>
      <c r="DW25" s="93"/>
      <c r="DX25" s="93"/>
      <c r="DY25" s="93"/>
      <c r="DZ25" s="93"/>
      <c r="EA25" s="93"/>
      <c r="EB25" s="93"/>
      <c r="EC25" s="93"/>
      <c r="ED25" s="93"/>
      <c r="EE25" s="93"/>
      <c r="EF25" s="93"/>
    </row>
    <row r="26" spans="1:136">
      <c r="A26" s="94" t="s">
        <v>21</v>
      </c>
      <c r="B26" s="93">
        <f t="shared" ref="B26:AG26" si="12">B24</f>
        <v>5330</v>
      </c>
      <c r="C26" s="93">
        <f t="shared" si="12"/>
        <v>5330</v>
      </c>
      <c r="D26" s="93">
        <f t="shared" si="12"/>
        <v>5576</v>
      </c>
      <c r="E26" s="93">
        <f t="shared" si="12"/>
        <v>5576</v>
      </c>
      <c r="F26" s="93">
        <f t="shared" si="12"/>
        <v>7298</v>
      </c>
      <c r="G26" s="93">
        <f t="shared" si="12"/>
        <v>7298</v>
      </c>
      <c r="H26" s="93">
        <f t="shared" si="12"/>
        <v>7298</v>
      </c>
      <c r="I26" s="93">
        <f t="shared" si="12"/>
        <v>8364</v>
      </c>
      <c r="J26" s="93">
        <f t="shared" si="12"/>
        <v>8364</v>
      </c>
      <c r="K26" s="99">
        <f t="shared" si="12"/>
        <v>9512</v>
      </c>
      <c r="L26" s="99">
        <f t="shared" si="12"/>
        <v>11644</v>
      </c>
      <c r="M26" s="99">
        <f t="shared" si="12"/>
        <v>9840</v>
      </c>
      <c r="N26" s="99">
        <f t="shared" si="12"/>
        <v>17548</v>
      </c>
      <c r="O26" s="99">
        <f t="shared" si="12"/>
        <v>21484</v>
      </c>
      <c r="P26" s="99">
        <f t="shared" si="12"/>
        <v>27880</v>
      </c>
      <c r="Q26" s="99">
        <f t="shared" si="12"/>
        <v>27880</v>
      </c>
      <c r="R26" s="99">
        <f t="shared" si="12"/>
        <v>26814</v>
      </c>
      <c r="S26" s="99">
        <f t="shared" si="12"/>
        <v>26814</v>
      </c>
      <c r="T26" s="99">
        <f t="shared" si="12"/>
        <v>29930</v>
      </c>
      <c r="U26" s="99">
        <f t="shared" si="12"/>
        <v>29930</v>
      </c>
      <c r="V26" s="99">
        <f t="shared" si="12"/>
        <v>28700</v>
      </c>
      <c r="W26" s="99">
        <f t="shared" si="12"/>
        <v>28700</v>
      </c>
      <c r="X26" s="99">
        <f t="shared" si="12"/>
        <v>25748</v>
      </c>
      <c r="Y26" s="99">
        <f t="shared" si="12"/>
        <v>19762</v>
      </c>
      <c r="Z26" s="99">
        <f t="shared" si="12"/>
        <v>14842</v>
      </c>
      <c r="AA26" s="99">
        <f t="shared" si="12"/>
        <v>14268</v>
      </c>
      <c r="AB26" s="99">
        <f t="shared" si="12"/>
        <v>14268</v>
      </c>
      <c r="AC26" s="99">
        <f t="shared" si="12"/>
        <v>14268</v>
      </c>
      <c r="AD26" s="99">
        <f t="shared" si="12"/>
        <v>13694</v>
      </c>
      <c r="AE26" s="99">
        <f t="shared" si="12"/>
        <v>13694</v>
      </c>
      <c r="AF26" s="99">
        <f t="shared" si="12"/>
        <v>11562</v>
      </c>
      <c r="AG26" s="99">
        <f t="shared" si="12"/>
        <v>11562</v>
      </c>
      <c r="AH26" s="99">
        <f t="shared" ref="AH26:CS26" si="13">AH24</f>
        <v>11562</v>
      </c>
      <c r="AI26" s="99">
        <f t="shared" si="13"/>
        <v>11562</v>
      </c>
      <c r="AJ26" s="99">
        <f t="shared" si="13"/>
        <v>13858</v>
      </c>
      <c r="AK26" s="99">
        <f t="shared" si="13"/>
        <v>13858</v>
      </c>
      <c r="AL26" s="99">
        <f t="shared" si="13"/>
        <v>16072</v>
      </c>
      <c r="AM26" s="99">
        <f t="shared" si="13"/>
        <v>16072</v>
      </c>
      <c r="AN26" s="99">
        <f t="shared" si="13"/>
        <v>18532</v>
      </c>
      <c r="AO26" s="99">
        <f t="shared" si="13"/>
        <v>18532</v>
      </c>
      <c r="AP26" s="99">
        <f t="shared" si="13"/>
        <v>16072</v>
      </c>
      <c r="AQ26" s="99">
        <f t="shared" si="13"/>
        <v>16072</v>
      </c>
      <c r="AR26" s="99">
        <f t="shared" si="13"/>
        <v>17302</v>
      </c>
      <c r="AS26" s="99">
        <f t="shared" si="13"/>
        <v>17302</v>
      </c>
      <c r="AT26" s="99">
        <f t="shared" si="13"/>
        <v>17302</v>
      </c>
      <c r="AU26" s="99">
        <f t="shared" si="13"/>
        <v>17302</v>
      </c>
      <c r="AV26" s="99">
        <f t="shared" si="13"/>
        <v>17302</v>
      </c>
      <c r="AW26" s="99">
        <f t="shared" si="13"/>
        <v>17302</v>
      </c>
      <c r="AX26" s="99">
        <f t="shared" si="13"/>
        <v>18532</v>
      </c>
      <c r="AY26" s="99">
        <f t="shared" si="13"/>
        <v>18532</v>
      </c>
      <c r="AZ26" s="99">
        <f t="shared" si="13"/>
        <v>18532</v>
      </c>
      <c r="BA26" s="99">
        <f t="shared" si="13"/>
        <v>16072</v>
      </c>
      <c r="BB26" s="99">
        <f t="shared" si="13"/>
        <v>16072</v>
      </c>
      <c r="BC26" s="99">
        <f t="shared" si="13"/>
        <v>16072</v>
      </c>
      <c r="BD26" s="99">
        <f t="shared" si="13"/>
        <v>16072</v>
      </c>
      <c r="BE26" s="99">
        <f t="shared" si="13"/>
        <v>16072</v>
      </c>
      <c r="BF26" s="99">
        <f t="shared" si="13"/>
        <v>17302</v>
      </c>
      <c r="BG26" s="99">
        <f t="shared" si="13"/>
        <v>17302</v>
      </c>
      <c r="BH26" s="99">
        <f t="shared" si="13"/>
        <v>17302</v>
      </c>
      <c r="BI26" s="99">
        <f t="shared" si="13"/>
        <v>19762</v>
      </c>
      <c r="BJ26" s="99">
        <f t="shared" si="13"/>
        <v>19762</v>
      </c>
      <c r="BK26" s="99">
        <f t="shared" si="13"/>
        <v>19762</v>
      </c>
      <c r="BL26" s="99">
        <f t="shared" si="13"/>
        <v>19762</v>
      </c>
      <c r="BM26" s="99">
        <f t="shared" si="13"/>
        <v>19762</v>
      </c>
      <c r="BN26" s="99">
        <f t="shared" si="13"/>
        <v>19762</v>
      </c>
      <c r="BO26" s="99">
        <f t="shared" si="13"/>
        <v>21730</v>
      </c>
      <c r="BP26" s="99">
        <f t="shared" si="13"/>
        <v>21730</v>
      </c>
      <c r="BQ26" s="99">
        <f t="shared" si="13"/>
        <v>24928</v>
      </c>
      <c r="BR26" s="99">
        <f t="shared" si="13"/>
        <v>26978</v>
      </c>
      <c r="BS26" s="99">
        <f t="shared" si="13"/>
        <v>26978</v>
      </c>
      <c r="BT26" s="99">
        <f t="shared" si="13"/>
        <v>26978</v>
      </c>
      <c r="BU26" s="99">
        <f t="shared" si="13"/>
        <v>26978</v>
      </c>
      <c r="BV26" s="99">
        <f t="shared" si="13"/>
        <v>26978</v>
      </c>
      <c r="BW26" s="99">
        <f t="shared" si="13"/>
        <v>19762</v>
      </c>
      <c r="BX26" s="99">
        <f t="shared" si="13"/>
        <v>16072</v>
      </c>
      <c r="BY26" s="99">
        <f t="shared" si="13"/>
        <v>16072</v>
      </c>
      <c r="BZ26" s="99">
        <f t="shared" si="13"/>
        <v>14842</v>
      </c>
      <c r="CA26" s="99">
        <f t="shared" si="13"/>
        <v>14842</v>
      </c>
      <c r="CB26" s="99">
        <f t="shared" si="13"/>
        <v>14842</v>
      </c>
      <c r="CC26" s="99">
        <f t="shared" si="13"/>
        <v>16072</v>
      </c>
      <c r="CD26" s="99">
        <f t="shared" si="13"/>
        <v>16072</v>
      </c>
      <c r="CE26" s="99">
        <f t="shared" si="13"/>
        <v>16072</v>
      </c>
      <c r="CF26" s="99">
        <f t="shared" si="13"/>
        <v>13120</v>
      </c>
      <c r="CG26" s="99">
        <f t="shared" si="13"/>
        <v>9676</v>
      </c>
      <c r="CH26" s="99">
        <f t="shared" si="13"/>
        <v>9676</v>
      </c>
      <c r="CI26" s="99">
        <f t="shared" si="13"/>
        <v>9676</v>
      </c>
      <c r="CJ26" s="99">
        <f t="shared" si="13"/>
        <v>9676</v>
      </c>
      <c r="CK26" s="99">
        <f t="shared" si="13"/>
        <v>9676</v>
      </c>
      <c r="CL26" s="99">
        <f t="shared" si="13"/>
        <v>9676</v>
      </c>
      <c r="CM26" s="99">
        <f t="shared" si="13"/>
        <v>9676</v>
      </c>
      <c r="CN26" s="99">
        <f t="shared" si="13"/>
        <v>9676</v>
      </c>
      <c r="CO26" s="99">
        <f t="shared" si="13"/>
        <v>9676</v>
      </c>
      <c r="CP26" s="99">
        <f t="shared" si="13"/>
        <v>9102</v>
      </c>
      <c r="CQ26" s="99">
        <f t="shared" si="13"/>
        <v>9102</v>
      </c>
      <c r="CR26" s="99">
        <f t="shared" si="13"/>
        <v>9102</v>
      </c>
      <c r="CS26" s="99">
        <f t="shared" si="13"/>
        <v>8528</v>
      </c>
      <c r="CT26" s="99">
        <f t="shared" ref="CT26:EF26" si="14">CT24</f>
        <v>8528</v>
      </c>
      <c r="CU26" s="99">
        <f t="shared" si="14"/>
        <v>8528</v>
      </c>
      <c r="CV26" s="99">
        <f t="shared" si="14"/>
        <v>8528</v>
      </c>
      <c r="CW26" s="99">
        <f t="shared" si="14"/>
        <v>8528</v>
      </c>
      <c r="CX26" s="99">
        <f t="shared" si="14"/>
        <v>8528</v>
      </c>
      <c r="CY26" s="99">
        <f t="shared" si="14"/>
        <v>8528</v>
      </c>
      <c r="CZ26" s="99">
        <f t="shared" si="14"/>
        <v>7954</v>
      </c>
      <c r="DA26" s="99">
        <f t="shared" si="14"/>
        <v>7954</v>
      </c>
      <c r="DB26" s="99">
        <f t="shared" si="14"/>
        <v>7954</v>
      </c>
      <c r="DC26" s="99">
        <f t="shared" si="14"/>
        <v>7544</v>
      </c>
      <c r="DD26" s="99">
        <f t="shared" si="14"/>
        <v>7544</v>
      </c>
      <c r="DE26" s="99">
        <f t="shared" si="14"/>
        <v>7544</v>
      </c>
      <c r="DF26" s="99">
        <f t="shared" si="14"/>
        <v>7544</v>
      </c>
      <c r="DG26" s="99">
        <f t="shared" si="14"/>
        <v>7544</v>
      </c>
      <c r="DH26" s="99">
        <f t="shared" si="14"/>
        <v>7134</v>
      </c>
      <c r="DI26" s="99">
        <f t="shared" si="14"/>
        <v>7134</v>
      </c>
      <c r="DJ26" s="99">
        <f t="shared" si="14"/>
        <v>7134</v>
      </c>
      <c r="DK26" s="99">
        <f t="shared" si="14"/>
        <v>7134</v>
      </c>
      <c r="DL26" s="99">
        <f t="shared" si="14"/>
        <v>7134</v>
      </c>
      <c r="DM26" s="99">
        <f t="shared" si="14"/>
        <v>7134</v>
      </c>
      <c r="DN26" s="93">
        <f t="shared" si="14"/>
        <v>5494</v>
      </c>
      <c r="DO26" s="93">
        <f t="shared" si="14"/>
        <v>5494</v>
      </c>
      <c r="DP26" s="93">
        <f t="shared" si="14"/>
        <v>5494</v>
      </c>
      <c r="DQ26" s="93">
        <f t="shared" si="14"/>
        <v>5494</v>
      </c>
      <c r="DR26" s="93">
        <f t="shared" si="14"/>
        <v>5494</v>
      </c>
      <c r="DS26" s="93">
        <f t="shared" si="14"/>
        <v>5904</v>
      </c>
      <c r="DT26" s="93">
        <f t="shared" si="14"/>
        <v>5904</v>
      </c>
      <c r="DU26" s="93">
        <f t="shared" si="14"/>
        <v>5494</v>
      </c>
      <c r="DV26" s="93">
        <f t="shared" si="14"/>
        <v>5494</v>
      </c>
      <c r="DW26" s="93">
        <f t="shared" si="14"/>
        <v>5494</v>
      </c>
      <c r="DX26" s="93">
        <f t="shared" si="14"/>
        <v>5494</v>
      </c>
      <c r="DY26" s="93">
        <f t="shared" si="14"/>
        <v>5494</v>
      </c>
      <c r="DZ26" s="93">
        <f t="shared" si="14"/>
        <v>5904</v>
      </c>
      <c r="EA26" s="93">
        <f t="shared" si="14"/>
        <v>5904</v>
      </c>
      <c r="EB26" s="93">
        <f t="shared" si="14"/>
        <v>5494</v>
      </c>
      <c r="EC26" s="93">
        <f t="shared" si="14"/>
        <v>5494</v>
      </c>
      <c r="ED26" s="93">
        <f t="shared" si="14"/>
        <v>5494</v>
      </c>
      <c r="EE26" s="93">
        <f t="shared" si="14"/>
        <v>5494</v>
      </c>
      <c r="EF26" s="93">
        <f t="shared" si="14"/>
        <v>6314</v>
      </c>
    </row>
    <row r="27" spans="1:136">
      <c r="A27" s="14" t="s">
        <v>7</v>
      </c>
      <c r="B27" s="93"/>
      <c r="C27" s="93"/>
      <c r="D27" s="93"/>
      <c r="E27" s="93"/>
      <c r="F27" s="93"/>
      <c r="G27" s="93"/>
      <c r="H27" s="93"/>
      <c r="I27" s="93"/>
      <c r="J27" s="93"/>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3"/>
      <c r="DO27" s="93"/>
      <c r="DP27" s="93"/>
      <c r="DQ27" s="93"/>
      <c r="DR27" s="93"/>
      <c r="DS27" s="93"/>
      <c r="DT27" s="93"/>
      <c r="DU27" s="93"/>
      <c r="DV27" s="93"/>
      <c r="DW27" s="93"/>
      <c r="DX27" s="93"/>
      <c r="DY27" s="93"/>
      <c r="DZ27" s="93"/>
      <c r="EA27" s="93"/>
      <c r="EB27" s="93"/>
      <c r="EC27" s="93"/>
      <c r="ED27" s="93"/>
      <c r="EE27" s="93"/>
      <c r="EF27" s="93"/>
    </row>
    <row r="28" spans="1:136">
      <c r="A28" s="92" t="s">
        <v>21</v>
      </c>
      <c r="B28" s="93">
        <f t="shared" ref="B28:AG28" si="15">ROUNDUP(B14*0.82,)</f>
        <v>8200</v>
      </c>
      <c r="C28" s="93">
        <f t="shared" si="15"/>
        <v>8200</v>
      </c>
      <c r="D28" s="93">
        <f t="shared" si="15"/>
        <v>8446</v>
      </c>
      <c r="E28" s="93">
        <f t="shared" si="15"/>
        <v>8446</v>
      </c>
      <c r="F28" s="93">
        <f t="shared" si="15"/>
        <v>10168</v>
      </c>
      <c r="G28" s="93">
        <f t="shared" si="15"/>
        <v>10168</v>
      </c>
      <c r="H28" s="93">
        <f t="shared" si="15"/>
        <v>10168</v>
      </c>
      <c r="I28" s="93">
        <f t="shared" si="15"/>
        <v>11234</v>
      </c>
      <c r="J28" s="93">
        <f t="shared" si="15"/>
        <v>11234</v>
      </c>
      <c r="K28" s="99">
        <f t="shared" si="15"/>
        <v>12382</v>
      </c>
      <c r="L28" s="99">
        <f t="shared" si="15"/>
        <v>14514</v>
      </c>
      <c r="M28" s="99">
        <f t="shared" si="15"/>
        <v>12710</v>
      </c>
      <c r="N28" s="99">
        <f t="shared" si="15"/>
        <v>22878</v>
      </c>
      <c r="O28" s="99">
        <f t="shared" si="15"/>
        <v>26814</v>
      </c>
      <c r="P28" s="99">
        <f t="shared" si="15"/>
        <v>33210</v>
      </c>
      <c r="Q28" s="99">
        <f t="shared" si="15"/>
        <v>33210</v>
      </c>
      <c r="R28" s="99">
        <f t="shared" si="15"/>
        <v>32144</v>
      </c>
      <c r="S28" s="99">
        <f t="shared" si="15"/>
        <v>32144</v>
      </c>
      <c r="T28" s="99">
        <f t="shared" si="15"/>
        <v>35260</v>
      </c>
      <c r="U28" s="99">
        <f t="shared" si="15"/>
        <v>35260</v>
      </c>
      <c r="V28" s="99">
        <f t="shared" si="15"/>
        <v>34030</v>
      </c>
      <c r="W28" s="99">
        <f t="shared" si="15"/>
        <v>34030</v>
      </c>
      <c r="X28" s="99">
        <f t="shared" si="15"/>
        <v>31078</v>
      </c>
      <c r="Y28" s="99">
        <f t="shared" si="15"/>
        <v>24682</v>
      </c>
      <c r="Z28" s="99">
        <f t="shared" si="15"/>
        <v>19762</v>
      </c>
      <c r="AA28" s="99">
        <f t="shared" si="15"/>
        <v>19188</v>
      </c>
      <c r="AB28" s="99">
        <f t="shared" si="15"/>
        <v>19188</v>
      </c>
      <c r="AC28" s="99">
        <f t="shared" si="15"/>
        <v>19188</v>
      </c>
      <c r="AD28" s="99">
        <f t="shared" si="15"/>
        <v>18614</v>
      </c>
      <c r="AE28" s="99">
        <f t="shared" si="15"/>
        <v>18614</v>
      </c>
      <c r="AF28" s="99">
        <f t="shared" si="15"/>
        <v>16482</v>
      </c>
      <c r="AG28" s="99">
        <f t="shared" si="15"/>
        <v>16482</v>
      </c>
      <c r="AH28" s="99">
        <f t="shared" ref="AH28:CS28" si="16">ROUNDUP(AH14*0.82,)</f>
        <v>16482</v>
      </c>
      <c r="AI28" s="99">
        <f t="shared" si="16"/>
        <v>16482</v>
      </c>
      <c r="AJ28" s="99">
        <f t="shared" si="16"/>
        <v>18778</v>
      </c>
      <c r="AK28" s="99">
        <f t="shared" si="16"/>
        <v>18778</v>
      </c>
      <c r="AL28" s="99">
        <f t="shared" si="16"/>
        <v>20992</v>
      </c>
      <c r="AM28" s="99">
        <f t="shared" si="16"/>
        <v>20992</v>
      </c>
      <c r="AN28" s="99">
        <f t="shared" si="16"/>
        <v>23452</v>
      </c>
      <c r="AO28" s="99">
        <f t="shared" si="16"/>
        <v>23452</v>
      </c>
      <c r="AP28" s="99">
        <f t="shared" si="16"/>
        <v>20992</v>
      </c>
      <c r="AQ28" s="99">
        <f t="shared" si="16"/>
        <v>20992</v>
      </c>
      <c r="AR28" s="99">
        <f t="shared" si="16"/>
        <v>22222</v>
      </c>
      <c r="AS28" s="99">
        <f t="shared" si="16"/>
        <v>22222</v>
      </c>
      <c r="AT28" s="99">
        <f t="shared" si="16"/>
        <v>22222</v>
      </c>
      <c r="AU28" s="99">
        <f t="shared" si="16"/>
        <v>22222</v>
      </c>
      <c r="AV28" s="99">
        <f t="shared" si="16"/>
        <v>22222</v>
      </c>
      <c r="AW28" s="99">
        <f t="shared" si="16"/>
        <v>22222</v>
      </c>
      <c r="AX28" s="99">
        <f t="shared" si="16"/>
        <v>23452</v>
      </c>
      <c r="AY28" s="99">
        <f t="shared" si="16"/>
        <v>23452</v>
      </c>
      <c r="AZ28" s="99">
        <f t="shared" si="16"/>
        <v>23452</v>
      </c>
      <c r="BA28" s="99">
        <f t="shared" si="16"/>
        <v>20992</v>
      </c>
      <c r="BB28" s="99">
        <f t="shared" si="16"/>
        <v>20992</v>
      </c>
      <c r="BC28" s="99">
        <f t="shared" si="16"/>
        <v>20992</v>
      </c>
      <c r="BD28" s="99">
        <f t="shared" si="16"/>
        <v>20992</v>
      </c>
      <c r="BE28" s="99">
        <f t="shared" si="16"/>
        <v>20992</v>
      </c>
      <c r="BF28" s="99">
        <f t="shared" si="16"/>
        <v>22222</v>
      </c>
      <c r="BG28" s="99">
        <f t="shared" si="16"/>
        <v>22222</v>
      </c>
      <c r="BH28" s="99">
        <f t="shared" si="16"/>
        <v>22222</v>
      </c>
      <c r="BI28" s="99">
        <f t="shared" si="16"/>
        <v>24682</v>
      </c>
      <c r="BJ28" s="99">
        <f t="shared" si="16"/>
        <v>24682</v>
      </c>
      <c r="BK28" s="99">
        <f t="shared" si="16"/>
        <v>24682</v>
      </c>
      <c r="BL28" s="99">
        <f t="shared" si="16"/>
        <v>24682</v>
      </c>
      <c r="BM28" s="99">
        <f t="shared" si="16"/>
        <v>24682</v>
      </c>
      <c r="BN28" s="99">
        <f t="shared" si="16"/>
        <v>24682</v>
      </c>
      <c r="BO28" s="99">
        <f t="shared" si="16"/>
        <v>26650</v>
      </c>
      <c r="BP28" s="99">
        <f t="shared" si="16"/>
        <v>26650</v>
      </c>
      <c r="BQ28" s="99">
        <f t="shared" si="16"/>
        <v>29848</v>
      </c>
      <c r="BR28" s="99">
        <f t="shared" si="16"/>
        <v>31898</v>
      </c>
      <c r="BS28" s="99">
        <f t="shared" si="16"/>
        <v>31898</v>
      </c>
      <c r="BT28" s="99">
        <f t="shared" si="16"/>
        <v>31898</v>
      </c>
      <c r="BU28" s="99">
        <f t="shared" si="16"/>
        <v>31898</v>
      </c>
      <c r="BV28" s="99">
        <f t="shared" si="16"/>
        <v>31898</v>
      </c>
      <c r="BW28" s="99">
        <f t="shared" si="16"/>
        <v>24682</v>
      </c>
      <c r="BX28" s="99">
        <f t="shared" si="16"/>
        <v>20992</v>
      </c>
      <c r="BY28" s="99">
        <f t="shared" si="16"/>
        <v>20992</v>
      </c>
      <c r="BZ28" s="99">
        <f t="shared" si="16"/>
        <v>19762</v>
      </c>
      <c r="CA28" s="99">
        <f t="shared" si="16"/>
        <v>19762</v>
      </c>
      <c r="CB28" s="99">
        <f t="shared" si="16"/>
        <v>19762</v>
      </c>
      <c r="CC28" s="99">
        <f t="shared" si="16"/>
        <v>20992</v>
      </c>
      <c r="CD28" s="99">
        <f t="shared" si="16"/>
        <v>20992</v>
      </c>
      <c r="CE28" s="99">
        <f t="shared" si="16"/>
        <v>20992</v>
      </c>
      <c r="CF28" s="99">
        <f t="shared" si="16"/>
        <v>18040</v>
      </c>
      <c r="CG28" s="99">
        <f t="shared" si="16"/>
        <v>13776</v>
      </c>
      <c r="CH28" s="99">
        <f t="shared" si="16"/>
        <v>13776</v>
      </c>
      <c r="CI28" s="99">
        <f t="shared" si="16"/>
        <v>13776</v>
      </c>
      <c r="CJ28" s="99">
        <f t="shared" si="16"/>
        <v>13776</v>
      </c>
      <c r="CK28" s="99">
        <f t="shared" si="16"/>
        <v>13776</v>
      </c>
      <c r="CL28" s="99">
        <f t="shared" si="16"/>
        <v>13776</v>
      </c>
      <c r="CM28" s="99">
        <f t="shared" si="16"/>
        <v>13776</v>
      </c>
      <c r="CN28" s="99">
        <f t="shared" si="16"/>
        <v>13776</v>
      </c>
      <c r="CO28" s="99">
        <f t="shared" si="16"/>
        <v>13776</v>
      </c>
      <c r="CP28" s="99">
        <f t="shared" si="16"/>
        <v>13202</v>
      </c>
      <c r="CQ28" s="99">
        <f t="shared" si="16"/>
        <v>13202</v>
      </c>
      <c r="CR28" s="99">
        <f t="shared" si="16"/>
        <v>13202</v>
      </c>
      <c r="CS28" s="99">
        <f t="shared" si="16"/>
        <v>12628</v>
      </c>
      <c r="CT28" s="99">
        <f t="shared" ref="CT28:EF28" si="17">ROUNDUP(CT14*0.82,)</f>
        <v>12628</v>
      </c>
      <c r="CU28" s="99">
        <f t="shared" si="17"/>
        <v>12628</v>
      </c>
      <c r="CV28" s="99">
        <f t="shared" si="17"/>
        <v>12628</v>
      </c>
      <c r="CW28" s="99">
        <f t="shared" si="17"/>
        <v>12628</v>
      </c>
      <c r="CX28" s="99">
        <f t="shared" si="17"/>
        <v>12628</v>
      </c>
      <c r="CY28" s="99">
        <f t="shared" si="17"/>
        <v>12628</v>
      </c>
      <c r="CZ28" s="99">
        <f t="shared" si="17"/>
        <v>12054</v>
      </c>
      <c r="DA28" s="99">
        <f t="shared" si="17"/>
        <v>12054</v>
      </c>
      <c r="DB28" s="99">
        <f t="shared" si="17"/>
        <v>12054</v>
      </c>
      <c r="DC28" s="99">
        <f t="shared" si="17"/>
        <v>10824</v>
      </c>
      <c r="DD28" s="99">
        <f t="shared" si="17"/>
        <v>10824</v>
      </c>
      <c r="DE28" s="99">
        <f t="shared" si="17"/>
        <v>10824</v>
      </c>
      <c r="DF28" s="99">
        <f t="shared" si="17"/>
        <v>10824</v>
      </c>
      <c r="DG28" s="99">
        <f t="shared" si="17"/>
        <v>10824</v>
      </c>
      <c r="DH28" s="99">
        <f t="shared" si="17"/>
        <v>10414</v>
      </c>
      <c r="DI28" s="99">
        <f t="shared" si="17"/>
        <v>10414</v>
      </c>
      <c r="DJ28" s="99">
        <f t="shared" si="17"/>
        <v>10414</v>
      </c>
      <c r="DK28" s="99">
        <f t="shared" si="17"/>
        <v>10414</v>
      </c>
      <c r="DL28" s="99">
        <f t="shared" si="17"/>
        <v>10414</v>
      </c>
      <c r="DM28" s="99">
        <f t="shared" si="17"/>
        <v>10414</v>
      </c>
      <c r="DN28" s="93">
        <f t="shared" si="17"/>
        <v>8774</v>
      </c>
      <c r="DO28" s="93">
        <f t="shared" si="17"/>
        <v>8774</v>
      </c>
      <c r="DP28" s="93">
        <f t="shared" si="17"/>
        <v>8774</v>
      </c>
      <c r="DQ28" s="93">
        <f t="shared" si="17"/>
        <v>8774</v>
      </c>
      <c r="DR28" s="93">
        <f t="shared" si="17"/>
        <v>8774</v>
      </c>
      <c r="DS28" s="93">
        <f t="shared" si="17"/>
        <v>9184</v>
      </c>
      <c r="DT28" s="93">
        <f t="shared" si="17"/>
        <v>9184</v>
      </c>
      <c r="DU28" s="93">
        <f t="shared" si="17"/>
        <v>8774</v>
      </c>
      <c r="DV28" s="93">
        <f t="shared" si="17"/>
        <v>8774</v>
      </c>
      <c r="DW28" s="93">
        <f t="shared" si="17"/>
        <v>8774</v>
      </c>
      <c r="DX28" s="93">
        <f t="shared" si="17"/>
        <v>8774</v>
      </c>
      <c r="DY28" s="93">
        <f t="shared" si="17"/>
        <v>8774</v>
      </c>
      <c r="DZ28" s="93">
        <f t="shared" si="17"/>
        <v>9184</v>
      </c>
      <c r="EA28" s="93">
        <f t="shared" si="17"/>
        <v>9184</v>
      </c>
      <c r="EB28" s="93">
        <f t="shared" si="17"/>
        <v>8774</v>
      </c>
      <c r="EC28" s="93">
        <f t="shared" si="17"/>
        <v>8774</v>
      </c>
      <c r="ED28" s="93">
        <f t="shared" si="17"/>
        <v>8774</v>
      </c>
      <c r="EE28" s="93">
        <f t="shared" si="17"/>
        <v>8774</v>
      </c>
      <c r="EF28" s="93">
        <f t="shared" si="17"/>
        <v>9594</v>
      </c>
    </row>
    <row r="29" spans="1:136">
      <c r="A29" s="14" t="s">
        <v>8</v>
      </c>
      <c r="B29" s="93"/>
      <c r="C29" s="93"/>
      <c r="D29" s="93"/>
      <c r="E29" s="93"/>
      <c r="F29" s="93"/>
      <c r="G29" s="93"/>
      <c r="H29" s="93"/>
      <c r="I29" s="93"/>
      <c r="J29" s="93"/>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3"/>
      <c r="DO29" s="93"/>
      <c r="DP29" s="93"/>
      <c r="DQ29" s="93"/>
      <c r="DR29" s="93"/>
      <c r="DS29" s="93"/>
      <c r="DT29" s="93"/>
      <c r="DU29" s="93"/>
      <c r="DV29" s="93"/>
      <c r="DW29" s="93"/>
      <c r="DX29" s="93"/>
      <c r="DY29" s="93"/>
      <c r="DZ29" s="93"/>
      <c r="EA29" s="93"/>
      <c r="EB29" s="93"/>
      <c r="EC29" s="93"/>
      <c r="ED29" s="93"/>
      <c r="EE29" s="93"/>
      <c r="EF29" s="93"/>
    </row>
    <row r="30" spans="1:136">
      <c r="A30" s="92" t="s">
        <v>21</v>
      </c>
      <c r="B30" s="93">
        <f t="shared" ref="B30:AG30" si="18">ROUNDUP(B16*0.82,)</f>
        <v>10660</v>
      </c>
      <c r="C30" s="93">
        <f t="shared" si="18"/>
        <v>10660</v>
      </c>
      <c r="D30" s="93">
        <f t="shared" si="18"/>
        <v>10906</v>
      </c>
      <c r="E30" s="93">
        <f t="shared" si="18"/>
        <v>10906</v>
      </c>
      <c r="F30" s="93">
        <f t="shared" si="18"/>
        <v>12628</v>
      </c>
      <c r="G30" s="93">
        <f t="shared" si="18"/>
        <v>12628</v>
      </c>
      <c r="H30" s="93">
        <f t="shared" si="18"/>
        <v>12628</v>
      </c>
      <c r="I30" s="93">
        <f t="shared" si="18"/>
        <v>13694</v>
      </c>
      <c r="J30" s="93">
        <f t="shared" si="18"/>
        <v>13694</v>
      </c>
      <c r="K30" s="99">
        <f t="shared" si="18"/>
        <v>14842</v>
      </c>
      <c r="L30" s="99">
        <f t="shared" si="18"/>
        <v>16974</v>
      </c>
      <c r="M30" s="99">
        <f t="shared" si="18"/>
        <v>15170</v>
      </c>
      <c r="N30" s="99">
        <f t="shared" si="18"/>
        <v>24108</v>
      </c>
      <c r="O30" s="99">
        <f t="shared" si="18"/>
        <v>28044</v>
      </c>
      <c r="P30" s="99">
        <f t="shared" si="18"/>
        <v>34440</v>
      </c>
      <c r="Q30" s="99">
        <f t="shared" si="18"/>
        <v>34440</v>
      </c>
      <c r="R30" s="99">
        <f t="shared" si="18"/>
        <v>33374</v>
      </c>
      <c r="S30" s="99">
        <f t="shared" si="18"/>
        <v>33374</v>
      </c>
      <c r="T30" s="99">
        <f t="shared" si="18"/>
        <v>36490</v>
      </c>
      <c r="U30" s="99">
        <f t="shared" si="18"/>
        <v>36490</v>
      </c>
      <c r="V30" s="99">
        <f t="shared" si="18"/>
        <v>35260</v>
      </c>
      <c r="W30" s="99">
        <f t="shared" si="18"/>
        <v>35260</v>
      </c>
      <c r="X30" s="99">
        <f t="shared" si="18"/>
        <v>32308</v>
      </c>
      <c r="Y30" s="99">
        <f t="shared" si="18"/>
        <v>25912</v>
      </c>
      <c r="Z30" s="99">
        <f t="shared" si="18"/>
        <v>20992</v>
      </c>
      <c r="AA30" s="99">
        <f t="shared" si="18"/>
        <v>20418</v>
      </c>
      <c r="AB30" s="99">
        <f t="shared" si="18"/>
        <v>20418</v>
      </c>
      <c r="AC30" s="99">
        <f t="shared" si="18"/>
        <v>20418</v>
      </c>
      <c r="AD30" s="99">
        <f t="shared" si="18"/>
        <v>19844</v>
      </c>
      <c r="AE30" s="99">
        <f t="shared" si="18"/>
        <v>19844</v>
      </c>
      <c r="AF30" s="99">
        <f t="shared" si="18"/>
        <v>17712</v>
      </c>
      <c r="AG30" s="99">
        <f t="shared" si="18"/>
        <v>17712</v>
      </c>
      <c r="AH30" s="99">
        <f t="shared" ref="AH30:CS30" si="19">ROUNDUP(AH16*0.82,)</f>
        <v>17712</v>
      </c>
      <c r="AI30" s="99">
        <f t="shared" si="19"/>
        <v>17712</v>
      </c>
      <c r="AJ30" s="99">
        <f t="shared" si="19"/>
        <v>20008</v>
      </c>
      <c r="AK30" s="99">
        <f t="shared" si="19"/>
        <v>20008</v>
      </c>
      <c r="AL30" s="99">
        <f t="shared" si="19"/>
        <v>22222</v>
      </c>
      <c r="AM30" s="99">
        <f t="shared" si="19"/>
        <v>22222</v>
      </c>
      <c r="AN30" s="99">
        <f t="shared" si="19"/>
        <v>24682</v>
      </c>
      <c r="AO30" s="99">
        <f t="shared" si="19"/>
        <v>24682</v>
      </c>
      <c r="AP30" s="99">
        <f t="shared" si="19"/>
        <v>22222</v>
      </c>
      <c r="AQ30" s="99">
        <f t="shared" si="19"/>
        <v>22222</v>
      </c>
      <c r="AR30" s="99">
        <f t="shared" si="19"/>
        <v>23452</v>
      </c>
      <c r="AS30" s="99">
        <f t="shared" si="19"/>
        <v>23452</v>
      </c>
      <c r="AT30" s="99">
        <f t="shared" si="19"/>
        <v>23452</v>
      </c>
      <c r="AU30" s="99">
        <f t="shared" si="19"/>
        <v>23452</v>
      </c>
      <c r="AV30" s="99">
        <f t="shared" si="19"/>
        <v>23452</v>
      </c>
      <c r="AW30" s="99">
        <f t="shared" si="19"/>
        <v>23452</v>
      </c>
      <c r="AX30" s="99">
        <f t="shared" si="19"/>
        <v>24682</v>
      </c>
      <c r="AY30" s="99">
        <f t="shared" si="19"/>
        <v>24682</v>
      </c>
      <c r="AZ30" s="99">
        <f t="shared" si="19"/>
        <v>24682</v>
      </c>
      <c r="BA30" s="99">
        <f t="shared" si="19"/>
        <v>22222</v>
      </c>
      <c r="BB30" s="99">
        <f t="shared" si="19"/>
        <v>22222</v>
      </c>
      <c r="BC30" s="99">
        <f t="shared" si="19"/>
        <v>22222</v>
      </c>
      <c r="BD30" s="99">
        <f t="shared" si="19"/>
        <v>22222</v>
      </c>
      <c r="BE30" s="99">
        <f t="shared" si="19"/>
        <v>22222</v>
      </c>
      <c r="BF30" s="99">
        <f t="shared" si="19"/>
        <v>23452</v>
      </c>
      <c r="BG30" s="99">
        <f t="shared" si="19"/>
        <v>23452</v>
      </c>
      <c r="BH30" s="99">
        <f t="shared" si="19"/>
        <v>23452</v>
      </c>
      <c r="BI30" s="99">
        <f t="shared" si="19"/>
        <v>25912</v>
      </c>
      <c r="BJ30" s="99">
        <f t="shared" si="19"/>
        <v>25912</v>
      </c>
      <c r="BK30" s="99">
        <f t="shared" si="19"/>
        <v>25912</v>
      </c>
      <c r="BL30" s="99">
        <f t="shared" si="19"/>
        <v>25912</v>
      </c>
      <c r="BM30" s="99">
        <f t="shared" si="19"/>
        <v>25912</v>
      </c>
      <c r="BN30" s="99">
        <f t="shared" si="19"/>
        <v>25912</v>
      </c>
      <c r="BO30" s="99">
        <f t="shared" si="19"/>
        <v>27880</v>
      </c>
      <c r="BP30" s="99">
        <f t="shared" si="19"/>
        <v>27880</v>
      </c>
      <c r="BQ30" s="99">
        <f t="shared" si="19"/>
        <v>31078</v>
      </c>
      <c r="BR30" s="99">
        <f t="shared" si="19"/>
        <v>33128</v>
      </c>
      <c r="BS30" s="99">
        <f t="shared" si="19"/>
        <v>33128</v>
      </c>
      <c r="BT30" s="99">
        <f t="shared" si="19"/>
        <v>33128</v>
      </c>
      <c r="BU30" s="99">
        <f t="shared" si="19"/>
        <v>33128</v>
      </c>
      <c r="BV30" s="99">
        <f t="shared" si="19"/>
        <v>33128</v>
      </c>
      <c r="BW30" s="99">
        <f t="shared" si="19"/>
        <v>25912</v>
      </c>
      <c r="BX30" s="99">
        <f t="shared" si="19"/>
        <v>22222</v>
      </c>
      <c r="BY30" s="99">
        <f t="shared" si="19"/>
        <v>22222</v>
      </c>
      <c r="BZ30" s="99">
        <f t="shared" si="19"/>
        <v>20992</v>
      </c>
      <c r="CA30" s="99">
        <f t="shared" si="19"/>
        <v>20992</v>
      </c>
      <c r="CB30" s="99">
        <f t="shared" si="19"/>
        <v>20992</v>
      </c>
      <c r="CC30" s="99">
        <f t="shared" si="19"/>
        <v>22222</v>
      </c>
      <c r="CD30" s="99">
        <f t="shared" si="19"/>
        <v>22222</v>
      </c>
      <c r="CE30" s="99">
        <f t="shared" si="19"/>
        <v>22222</v>
      </c>
      <c r="CF30" s="99">
        <f t="shared" si="19"/>
        <v>19270</v>
      </c>
      <c r="CG30" s="99">
        <f t="shared" si="19"/>
        <v>15416</v>
      </c>
      <c r="CH30" s="99">
        <f t="shared" si="19"/>
        <v>15416</v>
      </c>
      <c r="CI30" s="99">
        <f t="shared" si="19"/>
        <v>15416</v>
      </c>
      <c r="CJ30" s="99">
        <f t="shared" si="19"/>
        <v>15416</v>
      </c>
      <c r="CK30" s="99">
        <f t="shared" si="19"/>
        <v>15416</v>
      </c>
      <c r="CL30" s="99">
        <f t="shared" si="19"/>
        <v>15416</v>
      </c>
      <c r="CM30" s="99">
        <f t="shared" si="19"/>
        <v>15416</v>
      </c>
      <c r="CN30" s="99">
        <f t="shared" si="19"/>
        <v>15416</v>
      </c>
      <c r="CO30" s="99">
        <f t="shared" si="19"/>
        <v>15416</v>
      </c>
      <c r="CP30" s="99">
        <f t="shared" si="19"/>
        <v>14842</v>
      </c>
      <c r="CQ30" s="99">
        <f t="shared" si="19"/>
        <v>14842</v>
      </c>
      <c r="CR30" s="99">
        <f t="shared" si="19"/>
        <v>14842</v>
      </c>
      <c r="CS30" s="99">
        <f t="shared" si="19"/>
        <v>14268</v>
      </c>
      <c r="CT30" s="99">
        <f t="shared" ref="CT30:EF30" si="20">ROUNDUP(CT16*0.82,)</f>
        <v>14268</v>
      </c>
      <c r="CU30" s="99">
        <f t="shared" si="20"/>
        <v>14268</v>
      </c>
      <c r="CV30" s="99">
        <f t="shared" si="20"/>
        <v>14268</v>
      </c>
      <c r="CW30" s="99">
        <f t="shared" si="20"/>
        <v>14268</v>
      </c>
      <c r="CX30" s="99">
        <f t="shared" si="20"/>
        <v>14268</v>
      </c>
      <c r="CY30" s="99">
        <f t="shared" si="20"/>
        <v>14268</v>
      </c>
      <c r="CZ30" s="99">
        <f t="shared" si="20"/>
        <v>13694</v>
      </c>
      <c r="DA30" s="99">
        <f t="shared" si="20"/>
        <v>13694</v>
      </c>
      <c r="DB30" s="99">
        <f t="shared" si="20"/>
        <v>13694</v>
      </c>
      <c r="DC30" s="99">
        <f t="shared" si="20"/>
        <v>13284</v>
      </c>
      <c r="DD30" s="99">
        <f t="shared" si="20"/>
        <v>13284</v>
      </c>
      <c r="DE30" s="99">
        <f t="shared" si="20"/>
        <v>13284</v>
      </c>
      <c r="DF30" s="99">
        <f t="shared" si="20"/>
        <v>13284</v>
      </c>
      <c r="DG30" s="99">
        <f t="shared" si="20"/>
        <v>13284</v>
      </c>
      <c r="DH30" s="99">
        <f t="shared" si="20"/>
        <v>12874</v>
      </c>
      <c r="DI30" s="99">
        <f t="shared" si="20"/>
        <v>12874</v>
      </c>
      <c r="DJ30" s="99">
        <f t="shared" si="20"/>
        <v>12874</v>
      </c>
      <c r="DK30" s="99">
        <f t="shared" si="20"/>
        <v>12874</v>
      </c>
      <c r="DL30" s="99">
        <f t="shared" si="20"/>
        <v>12874</v>
      </c>
      <c r="DM30" s="99">
        <f t="shared" si="20"/>
        <v>12874</v>
      </c>
      <c r="DN30" s="93">
        <f t="shared" si="20"/>
        <v>11234</v>
      </c>
      <c r="DO30" s="93">
        <f t="shared" si="20"/>
        <v>11234</v>
      </c>
      <c r="DP30" s="93">
        <f t="shared" si="20"/>
        <v>11234</v>
      </c>
      <c r="DQ30" s="93">
        <f t="shared" si="20"/>
        <v>11234</v>
      </c>
      <c r="DR30" s="93">
        <f t="shared" si="20"/>
        <v>11234</v>
      </c>
      <c r="DS30" s="93">
        <f t="shared" si="20"/>
        <v>11644</v>
      </c>
      <c r="DT30" s="93">
        <f t="shared" si="20"/>
        <v>11644</v>
      </c>
      <c r="DU30" s="93">
        <f t="shared" si="20"/>
        <v>11234</v>
      </c>
      <c r="DV30" s="93">
        <f t="shared" si="20"/>
        <v>11234</v>
      </c>
      <c r="DW30" s="93">
        <f t="shared" si="20"/>
        <v>11234</v>
      </c>
      <c r="DX30" s="93">
        <f t="shared" si="20"/>
        <v>11234</v>
      </c>
      <c r="DY30" s="93">
        <f t="shared" si="20"/>
        <v>11234</v>
      </c>
      <c r="DZ30" s="93">
        <f t="shared" si="20"/>
        <v>11644</v>
      </c>
      <c r="EA30" s="93">
        <f t="shared" si="20"/>
        <v>11644</v>
      </c>
      <c r="EB30" s="93">
        <f t="shared" si="20"/>
        <v>11234</v>
      </c>
      <c r="EC30" s="93">
        <f t="shared" si="20"/>
        <v>11234</v>
      </c>
      <c r="ED30" s="93">
        <f t="shared" si="20"/>
        <v>11234</v>
      </c>
      <c r="EE30" s="93">
        <f t="shared" si="20"/>
        <v>11234</v>
      </c>
      <c r="EF30" s="93">
        <f t="shared" si="20"/>
        <v>12054</v>
      </c>
    </row>
    <row r="31" spans="1:136" ht="16.5" customHeight="1"/>
    <row r="32" spans="1:136" ht="11.45" customHeight="1">
      <c r="A32" s="4" t="s">
        <v>13</v>
      </c>
    </row>
    <row r="33" spans="1:1" ht="12.75" customHeight="1">
      <c r="A33" s="19" t="s">
        <v>14</v>
      </c>
    </row>
    <row r="34" spans="1:1" ht="12.75" customHeight="1">
      <c r="A34" s="19" t="s">
        <v>15</v>
      </c>
    </row>
    <row r="35" spans="1:1" ht="12.75" customHeight="1">
      <c r="A35" s="19" t="s">
        <v>16</v>
      </c>
    </row>
    <row r="36" spans="1:1" ht="12.75" customHeight="1">
      <c r="A36" s="20" t="s">
        <v>17</v>
      </c>
    </row>
    <row r="37" spans="1:1" ht="11.45" customHeight="1">
      <c r="A37" s="19"/>
    </row>
    <row r="38" spans="1:1" ht="11.45" customHeight="1">
      <c r="A38" s="51" t="s">
        <v>18</v>
      </c>
    </row>
    <row r="39" spans="1:1" ht="60">
      <c r="A39" s="52" t="s">
        <v>22</v>
      </c>
    </row>
    <row r="40" spans="1:1">
      <c r="A40" s="21" t="s">
        <v>23</v>
      </c>
    </row>
    <row r="41" spans="1:1">
      <c r="A41" s="26" t="s">
        <v>24</v>
      </c>
    </row>
  </sheetData>
  <pageMargins left="0.7" right="0.7" top="0.75" bottom="0.75" header="0.3" footer="0.3"/>
  <pageSetup paperSize="9"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EF41"/>
  <sheetViews>
    <sheetView workbookViewId="0">
      <selection activeCell="B14" sqref="B14"/>
    </sheetView>
  </sheetViews>
  <sheetFormatPr defaultColWidth="9.140625" defaultRowHeight="12"/>
  <cols>
    <col min="1" max="1" width="91.42578125" style="2" customWidth="1"/>
    <col min="2" max="10" width="9.140625" style="60" customWidth="1"/>
    <col min="11" max="117" width="9.140625" style="60" hidden="1" customWidth="1"/>
    <col min="118" max="16384" width="9.140625" style="2"/>
  </cols>
  <sheetData>
    <row r="1" spans="1:136" ht="12" customHeight="1">
      <c r="A1" s="89" t="s">
        <v>0</v>
      </c>
    </row>
    <row r="2" spans="1:136" ht="15.6" customHeight="1">
      <c r="A2" s="90" t="s">
        <v>20</v>
      </c>
    </row>
    <row r="3" spans="1:136" ht="8.4499999999999993" customHeight="1">
      <c r="A3" s="4"/>
    </row>
    <row r="4" spans="1:136" s="11" customFormat="1" ht="11.45" customHeight="1">
      <c r="A4" s="4" t="s">
        <v>2</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row>
    <row r="5" spans="1:136" s="102" customFormat="1" ht="23.1" customHeight="1">
      <c r="A5" s="91"/>
      <c r="B5" s="9">
        <f>'RO 2025 | COMMISSION '!B5</f>
        <v>46008</v>
      </c>
      <c r="C5" s="9">
        <f>'RO 2025 | COMMISSION '!C5</f>
        <v>46009</v>
      </c>
      <c r="D5" s="9">
        <f>'RO 2025 | COMMISSION '!D5</f>
        <v>46010</v>
      </c>
      <c r="E5" s="9">
        <f>'RO 2025 | COMMISSION '!E5</f>
        <v>46011</v>
      </c>
      <c r="F5" s="9">
        <f>'RO 2025 | COMMISSION '!F5</f>
        <v>46012</v>
      </c>
      <c r="G5" s="9">
        <f>'RO 2025 | COMMISSION '!G5</f>
        <v>46013</v>
      </c>
      <c r="H5" s="9">
        <f>'RO 2025 | COMMISSION '!H5</f>
        <v>46014</v>
      </c>
      <c r="I5" s="9">
        <f>'RO 2025 | COMMISSION '!I5</f>
        <v>46015</v>
      </c>
      <c r="J5" s="9">
        <f>'RO 2025 | COMMISSION '!J5</f>
        <v>46016</v>
      </c>
      <c r="K5" s="57">
        <f>'RO 2025 | COMMISSION '!K5</f>
        <v>46017</v>
      </c>
      <c r="L5" s="57">
        <f>'RO 2025 | COMMISSION '!L5</f>
        <v>46018</v>
      </c>
      <c r="M5" s="57">
        <f>'RO 2025 | COMMISSION '!M5</f>
        <v>46019</v>
      </c>
      <c r="N5" s="57">
        <f>'RO 2025 | COMMISSION '!N5</f>
        <v>46020</v>
      </c>
      <c r="O5" s="57">
        <f>'RO 2025 | COMMISSION '!O5</f>
        <v>46021</v>
      </c>
      <c r="P5" s="57">
        <f>'RO 2025 | COMMISSION '!P5</f>
        <v>46022</v>
      </c>
      <c r="Q5" s="57">
        <f>'RO 2025 | COMMISSION '!Q5</f>
        <v>46023</v>
      </c>
      <c r="R5" s="57">
        <f>'RO 2025 | COMMISSION '!R5</f>
        <v>46024</v>
      </c>
      <c r="S5" s="57">
        <f>'RO 2025 | COMMISSION '!S5</f>
        <v>46025</v>
      </c>
      <c r="T5" s="57">
        <f>'RO 2025 | COMMISSION '!T5</f>
        <v>46026</v>
      </c>
      <c r="U5" s="57">
        <f>'RO 2025 | COMMISSION '!U5</f>
        <v>46027</v>
      </c>
      <c r="V5" s="57">
        <f>'RO 2025 | COMMISSION '!V5</f>
        <v>46028</v>
      </c>
      <c r="W5" s="57">
        <f>'RO 2025 | COMMISSION '!W5</f>
        <v>46029</v>
      </c>
      <c r="X5" s="57">
        <f>'RO 2025 | COMMISSION '!X5</f>
        <v>46030</v>
      </c>
      <c r="Y5" s="57">
        <f>'RO 2025 | COMMISSION '!Y5</f>
        <v>46031</v>
      </c>
      <c r="Z5" s="57">
        <f>'RO 2025 | COMMISSION '!Z5</f>
        <v>46032</v>
      </c>
      <c r="AA5" s="57">
        <f>'RO 2025 | COMMISSION '!AA5</f>
        <v>46033</v>
      </c>
      <c r="AB5" s="57">
        <f>'RO 2025 | COMMISSION '!AB5</f>
        <v>46034</v>
      </c>
      <c r="AC5" s="57">
        <f>'RO 2025 | COMMISSION '!AC5</f>
        <v>46035</v>
      </c>
      <c r="AD5" s="57">
        <f>'RO 2025 | COMMISSION '!AD5</f>
        <v>46036</v>
      </c>
      <c r="AE5" s="57">
        <f>'RO 2025 | COMMISSION '!AE5</f>
        <v>46037</v>
      </c>
      <c r="AF5" s="57">
        <f>'RO 2025 | COMMISSION '!AF5</f>
        <v>46038</v>
      </c>
      <c r="AG5" s="57">
        <f>'RO 2025 | COMMISSION '!AG5</f>
        <v>46039</v>
      </c>
      <c r="AH5" s="57">
        <f>'RO 2025 | COMMISSION '!AH5</f>
        <v>46040</v>
      </c>
      <c r="AI5" s="57">
        <f>'RO 2025 | COMMISSION '!AI5</f>
        <v>46041</v>
      </c>
      <c r="AJ5" s="57">
        <f>'RO 2025 | COMMISSION '!AJ5</f>
        <v>46042</v>
      </c>
      <c r="AK5" s="57">
        <f>'RO 2025 | COMMISSION '!AK5</f>
        <v>46043</v>
      </c>
      <c r="AL5" s="57">
        <f>'RO 2025 | COMMISSION '!AL5</f>
        <v>46044</v>
      </c>
      <c r="AM5" s="57">
        <f>'RO 2025 | COMMISSION '!AM5</f>
        <v>46045</v>
      </c>
      <c r="AN5" s="57">
        <f>'RO 2025 | COMMISSION '!AN5</f>
        <v>46046</v>
      </c>
      <c r="AO5" s="57">
        <f>'RO 2025 | COMMISSION '!AO5</f>
        <v>46047</v>
      </c>
      <c r="AP5" s="57">
        <f>'RO 2025 | COMMISSION '!AP5</f>
        <v>46048</v>
      </c>
      <c r="AQ5" s="57">
        <f>'RO 2025 | COMMISSION '!AQ5</f>
        <v>46049</v>
      </c>
      <c r="AR5" s="57">
        <f>'RO 2025 | COMMISSION '!AR5</f>
        <v>46050</v>
      </c>
      <c r="AS5" s="57">
        <f>'RO 2025 | COMMISSION '!AS5</f>
        <v>46051</v>
      </c>
      <c r="AT5" s="57">
        <f>'RO 2025 | COMMISSION '!AT5</f>
        <v>46052</v>
      </c>
      <c r="AU5" s="57">
        <f>'RO 2025 | COMMISSION '!AU5</f>
        <v>46053</v>
      </c>
      <c r="AV5" s="57">
        <f>'RO 2025 | COMMISSION '!AV5</f>
        <v>46054</v>
      </c>
      <c r="AW5" s="57">
        <f>'RO 2025 | COMMISSION '!AW5</f>
        <v>46055</v>
      </c>
      <c r="AX5" s="57">
        <f>'RO 2025 | COMMISSION '!AX5</f>
        <v>46056</v>
      </c>
      <c r="AY5" s="57">
        <f>'RO 2025 | COMMISSION '!AY5</f>
        <v>46057</v>
      </c>
      <c r="AZ5" s="57">
        <f>'RO 2025 | COMMISSION '!AZ5</f>
        <v>46058</v>
      </c>
      <c r="BA5" s="57">
        <f>'RO 2025 | COMMISSION '!BA5</f>
        <v>46059</v>
      </c>
      <c r="BB5" s="57">
        <f>'RO 2025 | COMMISSION '!BB5</f>
        <v>46060</v>
      </c>
      <c r="BC5" s="57">
        <f>'RO 2025 | COMMISSION '!BC5</f>
        <v>46061</v>
      </c>
      <c r="BD5" s="57">
        <f>'RO 2025 | COMMISSION '!BD5</f>
        <v>46062</v>
      </c>
      <c r="BE5" s="57">
        <f>'RO 2025 | COMMISSION '!BE5</f>
        <v>46063</v>
      </c>
      <c r="BF5" s="57">
        <f>'RO 2025 | COMMISSION '!BF5</f>
        <v>46064</v>
      </c>
      <c r="BG5" s="57">
        <f>'RO 2025 | COMMISSION '!BG5</f>
        <v>46065</v>
      </c>
      <c r="BH5" s="57">
        <f>'RO 2025 | COMMISSION '!BH5</f>
        <v>46066</v>
      </c>
      <c r="BI5" s="57">
        <f>'RO 2025 | COMMISSION '!BI5</f>
        <v>46067</v>
      </c>
      <c r="BJ5" s="57">
        <f>'RO 2025 | COMMISSION '!BJ5</f>
        <v>46068</v>
      </c>
      <c r="BK5" s="57">
        <f>'RO 2025 | COMMISSION '!BK5</f>
        <v>46069</v>
      </c>
      <c r="BL5" s="57">
        <f>'RO 2025 | COMMISSION '!BL5</f>
        <v>46070</v>
      </c>
      <c r="BM5" s="57">
        <f>'RO 2025 | COMMISSION '!BM5</f>
        <v>46071</v>
      </c>
      <c r="BN5" s="57">
        <f>'RO 2025 | COMMISSION '!BN5</f>
        <v>46072</v>
      </c>
      <c r="BO5" s="57">
        <f>'RO 2025 | COMMISSION '!BO5</f>
        <v>46073</v>
      </c>
      <c r="BP5" s="57">
        <f>'RO 2025 | COMMISSION '!BP5</f>
        <v>46074</v>
      </c>
      <c r="BQ5" s="57">
        <f>'RO 2025 | COMMISSION '!BQ5</f>
        <v>46075</v>
      </c>
      <c r="BR5" s="57">
        <f>'RO 2025 | COMMISSION '!BR5</f>
        <v>46076</v>
      </c>
      <c r="BS5" s="57">
        <f>'RO 2025 | COMMISSION '!BS5</f>
        <v>46077</v>
      </c>
      <c r="BT5" s="57">
        <f>'RO 2025 | COMMISSION '!BT5</f>
        <v>46078</v>
      </c>
      <c r="BU5" s="57">
        <f>'RO 2025 | COMMISSION '!BU5</f>
        <v>46079</v>
      </c>
      <c r="BV5" s="57">
        <f>'RO 2025 | COMMISSION '!BV5</f>
        <v>46080</v>
      </c>
      <c r="BW5" s="57">
        <f>'RO 2025 | COMMISSION '!BW5</f>
        <v>46081</v>
      </c>
      <c r="BX5" s="57">
        <f>'RO 2025 | COMMISSION '!BX5</f>
        <v>46082</v>
      </c>
      <c r="BY5" s="57">
        <f>'RO 2025 | COMMISSION '!BY5</f>
        <v>46083</v>
      </c>
      <c r="BZ5" s="57">
        <f>'RO 2025 | COMMISSION '!BZ5</f>
        <v>46084</v>
      </c>
      <c r="CA5" s="57">
        <f>'RO 2025 | COMMISSION '!CA5</f>
        <v>46085</v>
      </c>
      <c r="CB5" s="57">
        <f>'RO 2025 | COMMISSION '!CB5</f>
        <v>46086</v>
      </c>
      <c r="CC5" s="57">
        <f>'RO 2025 | COMMISSION '!CC5</f>
        <v>46087</v>
      </c>
      <c r="CD5" s="57">
        <f>'RO 2025 | COMMISSION '!CD5</f>
        <v>46088</v>
      </c>
      <c r="CE5" s="57">
        <f>'RO 2025 | COMMISSION '!CE5</f>
        <v>46089</v>
      </c>
      <c r="CF5" s="57">
        <f>'RO 2025 | COMMISSION '!CF5</f>
        <v>46090</v>
      </c>
      <c r="CG5" s="57">
        <f>'RO 2025 | COMMISSION '!CG5</f>
        <v>46091</v>
      </c>
      <c r="CH5" s="57">
        <f>'RO 2025 | COMMISSION '!CH5</f>
        <v>46092</v>
      </c>
      <c r="CI5" s="57">
        <f>'RO 2025 | COMMISSION '!CI5</f>
        <v>46093</v>
      </c>
      <c r="CJ5" s="57">
        <f>'RO 2025 | COMMISSION '!CJ5</f>
        <v>46094</v>
      </c>
      <c r="CK5" s="57">
        <f>'RO 2025 | COMMISSION '!CK5</f>
        <v>46095</v>
      </c>
      <c r="CL5" s="57">
        <f>'RO 2025 | COMMISSION '!CL5</f>
        <v>46096</v>
      </c>
      <c r="CM5" s="57">
        <f>'RO 2025 | COMMISSION '!CM5</f>
        <v>46097</v>
      </c>
      <c r="CN5" s="57">
        <f>'RO 2025 | COMMISSION '!CN5</f>
        <v>46098</v>
      </c>
      <c r="CO5" s="57">
        <f>'RO 2025 | COMMISSION '!CO5</f>
        <v>46099</v>
      </c>
      <c r="CP5" s="57">
        <f>'RO 2025 | COMMISSION '!CP5</f>
        <v>46100</v>
      </c>
      <c r="CQ5" s="57">
        <f>'RO 2025 | COMMISSION '!CQ5</f>
        <v>46101</v>
      </c>
      <c r="CR5" s="57">
        <f>'RO 2025 | COMMISSION '!CR5</f>
        <v>46102</v>
      </c>
      <c r="CS5" s="57">
        <f>'RO 2025 | COMMISSION '!CS5</f>
        <v>46103</v>
      </c>
      <c r="CT5" s="57">
        <f>'RO 2025 | COMMISSION '!CT5</f>
        <v>46104</v>
      </c>
      <c r="CU5" s="57">
        <f>'RO 2025 | COMMISSION '!CU5</f>
        <v>46105</v>
      </c>
      <c r="CV5" s="57">
        <f>'RO 2025 | COMMISSION '!CV5</f>
        <v>46106</v>
      </c>
      <c r="CW5" s="57">
        <f>'RO 2025 | COMMISSION '!CW5</f>
        <v>46107</v>
      </c>
      <c r="CX5" s="57">
        <f>'RO 2025 | COMMISSION '!CX5</f>
        <v>46108</v>
      </c>
      <c r="CY5" s="57">
        <f>'RO 2025 | COMMISSION '!CY5</f>
        <v>46109</v>
      </c>
      <c r="CZ5" s="57">
        <f>'RO 2025 | COMMISSION '!CZ5</f>
        <v>46110</v>
      </c>
      <c r="DA5" s="57">
        <f>'RO 2025 | COMMISSION '!DA5</f>
        <v>46111</v>
      </c>
      <c r="DB5" s="57">
        <f>'RO 2025 | COMMISSION '!DB5</f>
        <v>46112</v>
      </c>
      <c r="DC5" s="57">
        <f>'RO 2025 | COMMISSION '!DC5</f>
        <v>46113</v>
      </c>
      <c r="DD5" s="57">
        <f>'RO 2025 | COMMISSION '!DD5</f>
        <v>46114</v>
      </c>
      <c r="DE5" s="57">
        <f>'RO 2025 | COMMISSION '!DE5</f>
        <v>46115</v>
      </c>
      <c r="DF5" s="57">
        <f>'RO 2025 | COMMISSION '!DF5</f>
        <v>46116</v>
      </c>
      <c r="DG5" s="57">
        <f>'RO 2025 | COMMISSION '!DG5</f>
        <v>46117</v>
      </c>
      <c r="DH5" s="57">
        <f>'RO 2025 | COMMISSION '!DH5</f>
        <v>46118</v>
      </c>
      <c r="DI5" s="57">
        <f>'RO 2025 | COMMISSION '!DI5</f>
        <v>46119</v>
      </c>
      <c r="DJ5" s="57">
        <f>'RO 2025 | COMMISSION '!DJ5</f>
        <v>46120</v>
      </c>
      <c r="DK5" s="57">
        <f>'RO 2025 | COMMISSION '!DK5</f>
        <v>46121</v>
      </c>
      <c r="DL5" s="57">
        <f>'RO 2025 | COMMISSION '!DL5</f>
        <v>46122</v>
      </c>
      <c r="DM5" s="57">
        <f>'RO 2025 | COMMISSION '!DM5</f>
        <v>46123</v>
      </c>
      <c r="DN5" s="9">
        <f>'RO 2025 | COMMISSION '!DN5</f>
        <v>46124</v>
      </c>
      <c r="DO5" s="9">
        <f>'RO 2025 | COMMISSION '!DO5</f>
        <v>46125</v>
      </c>
      <c r="DP5" s="9">
        <f>'RO 2025 | COMMISSION '!DP5</f>
        <v>46126</v>
      </c>
      <c r="DQ5" s="9">
        <f>'RO 2025 | COMMISSION '!DQ5</f>
        <v>46127</v>
      </c>
      <c r="DR5" s="9">
        <f>'RO 2025 | COMMISSION '!DR5</f>
        <v>46128</v>
      </c>
      <c r="DS5" s="9">
        <f>'RO 2025 | COMMISSION '!DS5</f>
        <v>46129</v>
      </c>
      <c r="DT5" s="9">
        <f>'RO 2025 | COMMISSION '!DT5</f>
        <v>46130</v>
      </c>
      <c r="DU5" s="9">
        <f>'RO 2025 | COMMISSION '!DU5</f>
        <v>46131</v>
      </c>
      <c r="DV5" s="9">
        <f>'RO 2025 | COMMISSION '!DV5</f>
        <v>46132</v>
      </c>
      <c r="DW5" s="9">
        <f>'RO 2025 | COMMISSION '!DW5</f>
        <v>46133</v>
      </c>
      <c r="DX5" s="9">
        <f>'RO 2025 | COMMISSION '!DX5</f>
        <v>46134</v>
      </c>
      <c r="DY5" s="9">
        <f>'RO 2025 | COMMISSION '!DY5</f>
        <v>46135</v>
      </c>
      <c r="DZ5" s="9">
        <f>'RO 2025 | COMMISSION '!DZ5</f>
        <v>46136</v>
      </c>
      <c r="EA5" s="9">
        <f>'RO 2025 | COMMISSION '!EA5</f>
        <v>46137</v>
      </c>
      <c r="EB5" s="9">
        <f>'RO 2025 | COMMISSION '!EB5</f>
        <v>46138</v>
      </c>
      <c r="EC5" s="9">
        <f>'RO 2025 | COMMISSION '!EC5</f>
        <v>46139</v>
      </c>
      <c r="ED5" s="9">
        <f>'RO 2025 | COMMISSION '!ED5</f>
        <v>46140</v>
      </c>
      <c r="EE5" s="9">
        <f>'RO 2025 | COMMISSION '!EE5</f>
        <v>46141</v>
      </c>
      <c r="EF5" s="9">
        <f>'RO 2025 | COMMISSION '!EF5</f>
        <v>46142</v>
      </c>
    </row>
    <row r="6" spans="1:136" s="102" customFormat="1" ht="18.600000000000001" customHeight="1">
      <c r="A6" s="91"/>
      <c r="B6" s="9">
        <f>'RO 2025 | COMMISSION '!B6</f>
        <v>46008</v>
      </c>
      <c r="C6" s="9">
        <f>'RO 2025 | COMMISSION '!C6</f>
        <v>46009</v>
      </c>
      <c r="D6" s="9">
        <f>'RO 2025 | COMMISSION '!D6</f>
        <v>46010</v>
      </c>
      <c r="E6" s="9">
        <f>'RO 2025 | COMMISSION '!E6</f>
        <v>46011</v>
      </c>
      <c r="F6" s="9">
        <f>'RO 2025 | COMMISSION '!F6</f>
        <v>46012</v>
      </c>
      <c r="G6" s="9">
        <f>'RO 2025 | COMMISSION '!G6</f>
        <v>46013</v>
      </c>
      <c r="H6" s="9">
        <f>'RO 2025 | COMMISSION '!H6</f>
        <v>46014</v>
      </c>
      <c r="I6" s="9">
        <f>'RO 2025 | COMMISSION '!I6</f>
        <v>46015</v>
      </c>
      <c r="J6" s="9">
        <f>'RO 2025 | COMMISSION '!J6</f>
        <v>46016</v>
      </c>
      <c r="K6" s="57">
        <f>'RO 2025 | COMMISSION '!K6</f>
        <v>46017</v>
      </c>
      <c r="L6" s="57">
        <f>'RO 2025 | COMMISSION '!L6</f>
        <v>46018</v>
      </c>
      <c r="M6" s="57">
        <f>'RO 2025 | COMMISSION '!M6</f>
        <v>46019</v>
      </c>
      <c r="N6" s="57">
        <f>'RO 2025 | COMMISSION '!N6</f>
        <v>46020</v>
      </c>
      <c r="O6" s="57">
        <f>'RO 2025 | COMMISSION '!O6</f>
        <v>46021</v>
      </c>
      <c r="P6" s="57">
        <f>'RO 2025 | COMMISSION '!P6</f>
        <v>46022</v>
      </c>
      <c r="Q6" s="57">
        <f>'RO 2025 | COMMISSION '!Q6</f>
        <v>46023</v>
      </c>
      <c r="R6" s="57">
        <f>'RO 2025 | COMMISSION '!R6</f>
        <v>46024</v>
      </c>
      <c r="S6" s="57">
        <f>'RO 2025 | COMMISSION '!S6</f>
        <v>46025</v>
      </c>
      <c r="T6" s="57">
        <f>'RO 2025 | COMMISSION '!T6</f>
        <v>46026</v>
      </c>
      <c r="U6" s="57">
        <f>'RO 2025 | COMMISSION '!U6</f>
        <v>46027</v>
      </c>
      <c r="V6" s="57">
        <f>'RO 2025 | COMMISSION '!V6</f>
        <v>46028</v>
      </c>
      <c r="W6" s="57">
        <f>'RO 2025 | COMMISSION '!W6</f>
        <v>46029</v>
      </c>
      <c r="X6" s="57">
        <f>'RO 2025 | COMMISSION '!X6</f>
        <v>46030</v>
      </c>
      <c r="Y6" s="57">
        <f>'RO 2025 | COMMISSION '!Y6</f>
        <v>46031</v>
      </c>
      <c r="Z6" s="57">
        <f>'RO 2025 | COMMISSION '!Z6</f>
        <v>46032</v>
      </c>
      <c r="AA6" s="57">
        <f>'RO 2025 | COMMISSION '!AA6</f>
        <v>46033</v>
      </c>
      <c r="AB6" s="57">
        <f>'RO 2025 | COMMISSION '!AB6</f>
        <v>46034</v>
      </c>
      <c r="AC6" s="57">
        <f>'RO 2025 | COMMISSION '!AC6</f>
        <v>46035</v>
      </c>
      <c r="AD6" s="57">
        <f>'RO 2025 | COMMISSION '!AD6</f>
        <v>46036</v>
      </c>
      <c r="AE6" s="57">
        <f>'RO 2025 | COMMISSION '!AE6</f>
        <v>46037</v>
      </c>
      <c r="AF6" s="57">
        <f>'RO 2025 | COMMISSION '!AF6</f>
        <v>46038</v>
      </c>
      <c r="AG6" s="57">
        <f>'RO 2025 | COMMISSION '!AG6</f>
        <v>46039</v>
      </c>
      <c r="AH6" s="57">
        <f>'RO 2025 | COMMISSION '!AH6</f>
        <v>46040</v>
      </c>
      <c r="AI6" s="57">
        <f>'RO 2025 | COMMISSION '!AI6</f>
        <v>46041</v>
      </c>
      <c r="AJ6" s="57">
        <f>'RO 2025 | COMMISSION '!AJ6</f>
        <v>46042</v>
      </c>
      <c r="AK6" s="57">
        <f>'RO 2025 | COMMISSION '!AK6</f>
        <v>46043</v>
      </c>
      <c r="AL6" s="57">
        <f>'RO 2025 | COMMISSION '!AL6</f>
        <v>46044</v>
      </c>
      <c r="AM6" s="57">
        <f>'RO 2025 | COMMISSION '!AM6</f>
        <v>46045</v>
      </c>
      <c r="AN6" s="57">
        <f>'RO 2025 | COMMISSION '!AN6</f>
        <v>46046</v>
      </c>
      <c r="AO6" s="57">
        <f>'RO 2025 | COMMISSION '!AO6</f>
        <v>46047</v>
      </c>
      <c r="AP6" s="57">
        <f>'RO 2025 | COMMISSION '!AP6</f>
        <v>46048</v>
      </c>
      <c r="AQ6" s="57">
        <f>'RO 2025 | COMMISSION '!AQ6</f>
        <v>46049</v>
      </c>
      <c r="AR6" s="57">
        <f>'RO 2025 | COMMISSION '!AR6</f>
        <v>46050</v>
      </c>
      <c r="AS6" s="57">
        <f>'RO 2025 | COMMISSION '!AS6</f>
        <v>46051</v>
      </c>
      <c r="AT6" s="57">
        <f>'RO 2025 | COMMISSION '!AT6</f>
        <v>46052</v>
      </c>
      <c r="AU6" s="57">
        <f>'RO 2025 | COMMISSION '!AU6</f>
        <v>46053</v>
      </c>
      <c r="AV6" s="57">
        <f>'RO 2025 | COMMISSION '!AV6</f>
        <v>46054</v>
      </c>
      <c r="AW6" s="57">
        <f>'RO 2025 | COMMISSION '!AW6</f>
        <v>46055</v>
      </c>
      <c r="AX6" s="57">
        <f>'RO 2025 | COMMISSION '!AX6</f>
        <v>46056</v>
      </c>
      <c r="AY6" s="57">
        <f>'RO 2025 | COMMISSION '!AY6</f>
        <v>46057</v>
      </c>
      <c r="AZ6" s="57">
        <f>'RO 2025 | COMMISSION '!AZ6</f>
        <v>46058</v>
      </c>
      <c r="BA6" s="57">
        <f>'RO 2025 | COMMISSION '!BA6</f>
        <v>46059</v>
      </c>
      <c r="BB6" s="57">
        <f>'RO 2025 | COMMISSION '!BB6</f>
        <v>46060</v>
      </c>
      <c r="BC6" s="57">
        <f>'RO 2025 | COMMISSION '!BC6</f>
        <v>46061</v>
      </c>
      <c r="BD6" s="57">
        <f>'RO 2025 | COMMISSION '!BD6</f>
        <v>46062</v>
      </c>
      <c r="BE6" s="57">
        <f>'RO 2025 | COMMISSION '!BE6</f>
        <v>46063</v>
      </c>
      <c r="BF6" s="57">
        <f>'RO 2025 | COMMISSION '!BF6</f>
        <v>46064</v>
      </c>
      <c r="BG6" s="57">
        <f>'RO 2025 | COMMISSION '!BG6</f>
        <v>46065</v>
      </c>
      <c r="BH6" s="57">
        <f>'RO 2025 | COMMISSION '!BH6</f>
        <v>46066</v>
      </c>
      <c r="BI6" s="57">
        <f>'RO 2025 | COMMISSION '!BI6</f>
        <v>46067</v>
      </c>
      <c r="BJ6" s="57">
        <f>'RO 2025 | COMMISSION '!BJ6</f>
        <v>46068</v>
      </c>
      <c r="BK6" s="57">
        <f>'RO 2025 | COMMISSION '!BK6</f>
        <v>46069</v>
      </c>
      <c r="BL6" s="57">
        <f>'RO 2025 | COMMISSION '!BL6</f>
        <v>46070</v>
      </c>
      <c r="BM6" s="57">
        <f>'RO 2025 | COMMISSION '!BM6</f>
        <v>46071</v>
      </c>
      <c r="BN6" s="57">
        <f>'RO 2025 | COMMISSION '!BN6</f>
        <v>46072</v>
      </c>
      <c r="BO6" s="57">
        <f>'RO 2025 | COMMISSION '!BO6</f>
        <v>46073</v>
      </c>
      <c r="BP6" s="57">
        <f>'RO 2025 | COMMISSION '!BP6</f>
        <v>46074</v>
      </c>
      <c r="BQ6" s="57">
        <f>'RO 2025 | COMMISSION '!BQ6</f>
        <v>46075</v>
      </c>
      <c r="BR6" s="57">
        <f>'RO 2025 | COMMISSION '!BR6</f>
        <v>46076</v>
      </c>
      <c r="BS6" s="57">
        <f>'RO 2025 | COMMISSION '!BS6</f>
        <v>46077</v>
      </c>
      <c r="BT6" s="57">
        <f>'RO 2025 | COMMISSION '!BT6</f>
        <v>46078</v>
      </c>
      <c r="BU6" s="57">
        <f>'RO 2025 | COMMISSION '!BU6</f>
        <v>46079</v>
      </c>
      <c r="BV6" s="57">
        <f>'RO 2025 | COMMISSION '!BV6</f>
        <v>46080</v>
      </c>
      <c r="BW6" s="57">
        <f>'RO 2025 | COMMISSION '!BW6</f>
        <v>46081</v>
      </c>
      <c r="BX6" s="57">
        <f>'RO 2025 | COMMISSION '!BX6</f>
        <v>46082</v>
      </c>
      <c r="BY6" s="57">
        <f>'RO 2025 | COMMISSION '!BY6</f>
        <v>46083</v>
      </c>
      <c r="BZ6" s="57">
        <f>'RO 2025 | COMMISSION '!BZ6</f>
        <v>46084</v>
      </c>
      <c r="CA6" s="57">
        <f>'RO 2025 | COMMISSION '!CA6</f>
        <v>46085</v>
      </c>
      <c r="CB6" s="57">
        <f>'RO 2025 | COMMISSION '!CB6</f>
        <v>46086</v>
      </c>
      <c r="CC6" s="57">
        <f>'RO 2025 | COMMISSION '!CC6</f>
        <v>46087</v>
      </c>
      <c r="CD6" s="57">
        <f>'RO 2025 | COMMISSION '!CD6</f>
        <v>46088</v>
      </c>
      <c r="CE6" s="57">
        <f>'RO 2025 | COMMISSION '!CE6</f>
        <v>46089</v>
      </c>
      <c r="CF6" s="57">
        <f>'RO 2025 | COMMISSION '!CF6</f>
        <v>46090</v>
      </c>
      <c r="CG6" s="57">
        <f>'RO 2025 | COMMISSION '!CG6</f>
        <v>46091</v>
      </c>
      <c r="CH6" s="57">
        <f>'RO 2025 | COMMISSION '!CH6</f>
        <v>46092</v>
      </c>
      <c r="CI6" s="57">
        <f>'RO 2025 | COMMISSION '!CI6</f>
        <v>46093</v>
      </c>
      <c r="CJ6" s="57">
        <f>'RO 2025 | COMMISSION '!CJ6</f>
        <v>46094</v>
      </c>
      <c r="CK6" s="57">
        <f>'RO 2025 | COMMISSION '!CK6</f>
        <v>46095</v>
      </c>
      <c r="CL6" s="57">
        <f>'RO 2025 | COMMISSION '!CL6</f>
        <v>46096</v>
      </c>
      <c r="CM6" s="57">
        <f>'RO 2025 | COMMISSION '!CM6</f>
        <v>46097</v>
      </c>
      <c r="CN6" s="57">
        <f>'RO 2025 | COMMISSION '!CN6</f>
        <v>46098</v>
      </c>
      <c r="CO6" s="57">
        <f>'RO 2025 | COMMISSION '!CO6</f>
        <v>46099</v>
      </c>
      <c r="CP6" s="57">
        <f>'RO 2025 | COMMISSION '!CP6</f>
        <v>46100</v>
      </c>
      <c r="CQ6" s="57">
        <f>'RO 2025 | COMMISSION '!CQ6</f>
        <v>46101</v>
      </c>
      <c r="CR6" s="57">
        <f>'RO 2025 | COMMISSION '!CR6</f>
        <v>46102</v>
      </c>
      <c r="CS6" s="57">
        <f>'RO 2025 | COMMISSION '!CS6</f>
        <v>46103</v>
      </c>
      <c r="CT6" s="57">
        <f>'RO 2025 | COMMISSION '!CT6</f>
        <v>46104</v>
      </c>
      <c r="CU6" s="57">
        <f>'RO 2025 | COMMISSION '!CU6</f>
        <v>46105</v>
      </c>
      <c r="CV6" s="57">
        <f>'RO 2025 | COMMISSION '!CV6</f>
        <v>46106</v>
      </c>
      <c r="CW6" s="57">
        <f>'RO 2025 | COMMISSION '!CW6</f>
        <v>46107</v>
      </c>
      <c r="CX6" s="57">
        <f>'RO 2025 | COMMISSION '!CX6</f>
        <v>46108</v>
      </c>
      <c r="CY6" s="57">
        <f>'RO 2025 | COMMISSION '!CY6</f>
        <v>46109</v>
      </c>
      <c r="CZ6" s="57">
        <f>'RO 2025 | COMMISSION '!CZ6</f>
        <v>46110</v>
      </c>
      <c r="DA6" s="57">
        <f>'RO 2025 | COMMISSION '!DA6</f>
        <v>46111</v>
      </c>
      <c r="DB6" s="57">
        <f>'RO 2025 | COMMISSION '!DB6</f>
        <v>46112</v>
      </c>
      <c r="DC6" s="57">
        <f>'RO 2025 | COMMISSION '!DC6</f>
        <v>46113</v>
      </c>
      <c r="DD6" s="57">
        <f>'RO 2025 | COMMISSION '!DD6</f>
        <v>46114</v>
      </c>
      <c r="DE6" s="57">
        <f>'RO 2025 | COMMISSION '!DE6</f>
        <v>46115</v>
      </c>
      <c r="DF6" s="57">
        <f>'RO 2025 | COMMISSION '!DF6</f>
        <v>46116</v>
      </c>
      <c r="DG6" s="57">
        <f>'RO 2025 | COMMISSION '!DG6</f>
        <v>46117</v>
      </c>
      <c r="DH6" s="57">
        <f>'RO 2025 | COMMISSION '!DH6</f>
        <v>46118</v>
      </c>
      <c r="DI6" s="57">
        <f>'RO 2025 | COMMISSION '!DI6</f>
        <v>46119</v>
      </c>
      <c r="DJ6" s="57">
        <f>'RO 2025 | COMMISSION '!DJ6</f>
        <v>46120</v>
      </c>
      <c r="DK6" s="57">
        <f>'RO 2025 | COMMISSION '!DK6</f>
        <v>46121</v>
      </c>
      <c r="DL6" s="57">
        <f>'RO 2025 | COMMISSION '!DL6</f>
        <v>46122</v>
      </c>
      <c r="DM6" s="57">
        <f>'RO 2025 | COMMISSION '!DM6</f>
        <v>46123</v>
      </c>
      <c r="DN6" s="9">
        <f>'RO 2025 | COMMISSION '!DN6</f>
        <v>46124</v>
      </c>
      <c r="DO6" s="9">
        <f>'RO 2025 | COMMISSION '!DO6</f>
        <v>46125</v>
      </c>
      <c r="DP6" s="9">
        <f>'RO 2025 | COMMISSION '!DP6</f>
        <v>46126</v>
      </c>
      <c r="DQ6" s="9">
        <f>'RO 2025 | COMMISSION '!DQ6</f>
        <v>46127</v>
      </c>
      <c r="DR6" s="9">
        <f>'RO 2025 | COMMISSION '!DR6</f>
        <v>46128</v>
      </c>
      <c r="DS6" s="9">
        <f>'RO 2025 | COMMISSION '!DS6</f>
        <v>46129</v>
      </c>
      <c r="DT6" s="9">
        <f>'RO 2025 | COMMISSION '!DT6</f>
        <v>46130</v>
      </c>
      <c r="DU6" s="9">
        <f>'RO 2025 | COMMISSION '!DU6</f>
        <v>46131</v>
      </c>
      <c r="DV6" s="9">
        <f>'RO 2025 | COMMISSION '!DV6</f>
        <v>46132</v>
      </c>
      <c r="DW6" s="9">
        <f>'RO 2025 | COMMISSION '!DW6</f>
        <v>46133</v>
      </c>
      <c r="DX6" s="9">
        <f>'RO 2025 | COMMISSION '!DX6</f>
        <v>46134</v>
      </c>
      <c r="DY6" s="9">
        <f>'RO 2025 | COMMISSION '!DY6</f>
        <v>46135</v>
      </c>
      <c r="DZ6" s="9">
        <f>'RO 2025 | COMMISSION '!DZ6</f>
        <v>46136</v>
      </c>
      <c r="EA6" s="9">
        <f>'RO 2025 | COMMISSION '!EA6</f>
        <v>46137</v>
      </c>
      <c r="EB6" s="9">
        <f>'RO 2025 | COMMISSION '!EB6</f>
        <v>46138</v>
      </c>
      <c r="EC6" s="9">
        <f>'RO 2025 | COMMISSION '!EC6</f>
        <v>46139</v>
      </c>
      <c r="ED6" s="9">
        <f>'RO 2025 | COMMISSION '!ED6</f>
        <v>46140</v>
      </c>
      <c r="EE6" s="9">
        <f>'RO 2025 | COMMISSION '!EE6</f>
        <v>46141</v>
      </c>
      <c r="EF6" s="9">
        <f>'RO 2025 | COMMISSION '!EF6</f>
        <v>46142</v>
      </c>
    </row>
    <row r="7" spans="1:136" s="11" customFormat="1">
      <c r="A7" s="10" t="s">
        <v>4</v>
      </c>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row>
    <row r="8" spans="1:136" s="11" customFormat="1">
      <c r="A8" s="92" t="s">
        <v>21</v>
      </c>
      <c r="B8" s="93">
        <f>'RO 2025 | COMMISSION '!B8</f>
        <v>5500</v>
      </c>
      <c r="C8" s="93">
        <f>'RO 2025 | COMMISSION '!C8</f>
        <v>5500</v>
      </c>
      <c r="D8" s="93">
        <f>'RO 2025 | COMMISSION '!D8</f>
        <v>5800</v>
      </c>
      <c r="E8" s="93">
        <f>'RO 2025 | COMMISSION '!E8</f>
        <v>5800</v>
      </c>
      <c r="F8" s="93">
        <f>'RO 2025 | COMMISSION '!F8</f>
        <v>7900</v>
      </c>
      <c r="G8" s="93">
        <f>'RO 2025 | COMMISSION '!G8</f>
        <v>7900</v>
      </c>
      <c r="H8" s="93">
        <f>'RO 2025 | COMMISSION '!H8</f>
        <v>7900</v>
      </c>
      <c r="I8" s="93">
        <f>'RO 2025 | COMMISSION '!I8</f>
        <v>9200</v>
      </c>
      <c r="J8" s="93">
        <f>'RO 2025 | COMMISSION '!J8</f>
        <v>9200</v>
      </c>
      <c r="K8" s="99">
        <f>'RO 2025 | COMMISSION '!K8</f>
        <v>10600</v>
      </c>
      <c r="L8" s="99">
        <f>'RO 2025 | COMMISSION '!L8</f>
        <v>13200</v>
      </c>
      <c r="M8" s="99">
        <f>'RO 2025 | COMMISSION '!M8</f>
        <v>11000</v>
      </c>
      <c r="N8" s="99">
        <f>'RO 2025 | COMMISSION '!N8</f>
        <v>18900</v>
      </c>
      <c r="O8" s="99">
        <f>'RO 2025 | COMMISSION '!O8</f>
        <v>23700</v>
      </c>
      <c r="P8" s="99">
        <f>'RO 2025 | COMMISSION '!P8</f>
        <v>31500</v>
      </c>
      <c r="Q8" s="99">
        <f>'RO 2025 | COMMISSION '!Q8</f>
        <v>31500</v>
      </c>
      <c r="R8" s="99">
        <f>'RO 2025 | COMMISSION '!R8</f>
        <v>30200</v>
      </c>
      <c r="S8" s="99">
        <f>'RO 2025 | COMMISSION '!S8</f>
        <v>30200</v>
      </c>
      <c r="T8" s="99">
        <f>'RO 2025 | COMMISSION '!T8</f>
        <v>34000</v>
      </c>
      <c r="U8" s="99">
        <f>'RO 2025 | COMMISSION '!U8</f>
        <v>34000</v>
      </c>
      <c r="V8" s="99">
        <f>'RO 2025 | COMMISSION '!V8</f>
        <v>32500</v>
      </c>
      <c r="W8" s="99">
        <f>'RO 2025 | COMMISSION '!W8</f>
        <v>32500</v>
      </c>
      <c r="X8" s="99">
        <f>'RO 2025 | COMMISSION '!X8</f>
        <v>28900</v>
      </c>
      <c r="Y8" s="99">
        <f>'RO 2025 | COMMISSION '!Y8</f>
        <v>21600</v>
      </c>
      <c r="Z8" s="99">
        <f>'RO 2025 | COMMISSION '!Z8</f>
        <v>15600</v>
      </c>
      <c r="AA8" s="99">
        <f>'RO 2025 | COMMISSION '!AA8</f>
        <v>14900</v>
      </c>
      <c r="AB8" s="99">
        <f>'RO 2025 | COMMISSION '!AB8</f>
        <v>14900</v>
      </c>
      <c r="AC8" s="99">
        <f>'RO 2025 | COMMISSION '!AC8</f>
        <v>14900</v>
      </c>
      <c r="AD8" s="99">
        <f>'RO 2025 | COMMISSION '!AD8</f>
        <v>14200</v>
      </c>
      <c r="AE8" s="99">
        <f>'RO 2025 | COMMISSION '!AE8</f>
        <v>14200</v>
      </c>
      <c r="AF8" s="99">
        <f>'RO 2025 | COMMISSION '!AF8</f>
        <v>11600</v>
      </c>
      <c r="AG8" s="99">
        <f>'RO 2025 | COMMISSION '!AG8</f>
        <v>11600</v>
      </c>
      <c r="AH8" s="99">
        <f>'RO 2025 | COMMISSION '!AH8</f>
        <v>11600</v>
      </c>
      <c r="AI8" s="99">
        <f>'RO 2025 | COMMISSION '!AI8</f>
        <v>11600</v>
      </c>
      <c r="AJ8" s="99">
        <f>'RO 2025 | COMMISSION '!AJ8</f>
        <v>14400</v>
      </c>
      <c r="AK8" s="99">
        <f>'RO 2025 | COMMISSION '!AK8</f>
        <v>14400</v>
      </c>
      <c r="AL8" s="99">
        <f>'RO 2025 | COMMISSION '!AL8</f>
        <v>17100</v>
      </c>
      <c r="AM8" s="99">
        <f>'RO 2025 | COMMISSION '!AM8</f>
        <v>17100</v>
      </c>
      <c r="AN8" s="99">
        <f>'RO 2025 | COMMISSION '!AN8</f>
        <v>20100</v>
      </c>
      <c r="AO8" s="99">
        <f>'RO 2025 | COMMISSION '!AO8</f>
        <v>20100</v>
      </c>
      <c r="AP8" s="99">
        <f>'RO 2025 | COMMISSION '!AP8</f>
        <v>17100</v>
      </c>
      <c r="AQ8" s="99">
        <f>'RO 2025 | COMMISSION '!AQ8</f>
        <v>17100</v>
      </c>
      <c r="AR8" s="99">
        <f>'RO 2025 | COMMISSION '!AR8</f>
        <v>18600</v>
      </c>
      <c r="AS8" s="99">
        <f>'RO 2025 | COMMISSION '!AS8</f>
        <v>18600</v>
      </c>
      <c r="AT8" s="99">
        <f>'RO 2025 | COMMISSION '!AT8</f>
        <v>18600</v>
      </c>
      <c r="AU8" s="99">
        <f>'RO 2025 | COMMISSION '!AU8</f>
        <v>18600</v>
      </c>
      <c r="AV8" s="99">
        <f>'RO 2025 | COMMISSION '!AV8</f>
        <v>18600</v>
      </c>
      <c r="AW8" s="99">
        <f>'RO 2025 | COMMISSION '!AW8</f>
        <v>18600</v>
      </c>
      <c r="AX8" s="99">
        <f>'RO 2025 | COMMISSION '!AX8</f>
        <v>20100</v>
      </c>
      <c r="AY8" s="99">
        <f>'RO 2025 | COMMISSION '!AY8</f>
        <v>20100</v>
      </c>
      <c r="AZ8" s="99">
        <f>'RO 2025 | COMMISSION '!AZ8</f>
        <v>20100</v>
      </c>
      <c r="BA8" s="99">
        <f>'RO 2025 | COMMISSION '!BA8</f>
        <v>17100</v>
      </c>
      <c r="BB8" s="99">
        <f>'RO 2025 | COMMISSION '!BB8</f>
        <v>17100</v>
      </c>
      <c r="BC8" s="99">
        <f>'RO 2025 | COMMISSION '!BC8</f>
        <v>17100</v>
      </c>
      <c r="BD8" s="99">
        <f>'RO 2025 | COMMISSION '!BD8</f>
        <v>17100</v>
      </c>
      <c r="BE8" s="99">
        <f>'RO 2025 | COMMISSION '!BE8</f>
        <v>17100</v>
      </c>
      <c r="BF8" s="99">
        <f>'RO 2025 | COMMISSION '!BF8</f>
        <v>18600</v>
      </c>
      <c r="BG8" s="99">
        <f>'RO 2025 | COMMISSION '!BG8</f>
        <v>18600</v>
      </c>
      <c r="BH8" s="99">
        <f>'RO 2025 | COMMISSION '!BH8</f>
        <v>18600</v>
      </c>
      <c r="BI8" s="99">
        <f>'RO 2025 | COMMISSION '!BI8</f>
        <v>21600</v>
      </c>
      <c r="BJ8" s="99">
        <f>'RO 2025 | COMMISSION '!BJ8</f>
        <v>21600</v>
      </c>
      <c r="BK8" s="99">
        <f>'RO 2025 | COMMISSION '!BK8</f>
        <v>21600</v>
      </c>
      <c r="BL8" s="99">
        <f>'RO 2025 | COMMISSION '!BL8</f>
        <v>21600</v>
      </c>
      <c r="BM8" s="99">
        <f>'RO 2025 | COMMISSION '!BM8</f>
        <v>21600</v>
      </c>
      <c r="BN8" s="99">
        <f>'RO 2025 | COMMISSION '!BN8</f>
        <v>21600</v>
      </c>
      <c r="BO8" s="99">
        <f>'RO 2025 | COMMISSION '!BO8</f>
        <v>24000</v>
      </c>
      <c r="BP8" s="99">
        <f>'RO 2025 | COMMISSION '!BP8</f>
        <v>24000</v>
      </c>
      <c r="BQ8" s="99">
        <f>'RO 2025 | COMMISSION '!BQ8</f>
        <v>27900</v>
      </c>
      <c r="BR8" s="99">
        <f>'RO 2025 | COMMISSION '!BR8</f>
        <v>30400</v>
      </c>
      <c r="BS8" s="99">
        <f>'RO 2025 | COMMISSION '!BS8</f>
        <v>30400</v>
      </c>
      <c r="BT8" s="99">
        <f>'RO 2025 | COMMISSION '!BT8</f>
        <v>30400</v>
      </c>
      <c r="BU8" s="99">
        <f>'RO 2025 | COMMISSION '!BU8</f>
        <v>30400</v>
      </c>
      <c r="BV8" s="99">
        <f>'RO 2025 | COMMISSION '!BV8</f>
        <v>30400</v>
      </c>
      <c r="BW8" s="99">
        <f>'RO 2025 | COMMISSION '!BW8</f>
        <v>21600</v>
      </c>
      <c r="BX8" s="99">
        <f>'RO 2025 | COMMISSION '!BX8</f>
        <v>17100</v>
      </c>
      <c r="BY8" s="99">
        <f>'RO 2025 | COMMISSION '!BY8</f>
        <v>17100</v>
      </c>
      <c r="BZ8" s="99">
        <f>'RO 2025 | COMMISSION '!BZ8</f>
        <v>15600</v>
      </c>
      <c r="CA8" s="99">
        <f>'RO 2025 | COMMISSION '!CA8</f>
        <v>15600</v>
      </c>
      <c r="CB8" s="99">
        <f>'RO 2025 | COMMISSION '!CB8</f>
        <v>15600</v>
      </c>
      <c r="CC8" s="99">
        <f>'RO 2025 | COMMISSION '!CC8</f>
        <v>17100</v>
      </c>
      <c r="CD8" s="99">
        <f>'RO 2025 | COMMISSION '!CD8</f>
        <v>17100</v>
      </c>
      <c r="CE8" s="99">
        <f>'RO 2025 | COMMISSION '!CE8</f>
        <v>17100</v>
      </c>
      <c r="CF8" s="99">
        <f>'RO 2025 | COMMISSION '!CF8</f>
        <v>13500</v>
      </c>
      <c r="CG8" s="99">
        <f>'RO 2025 | COMMISSION '!CG8</f>
        <v>10300</v>
      </c>
      <c r="CH8" s="99">
        <f>'RO 2025 | COMMISSION '!CH8</f>
        <v>10300</v>
      </c>
      <c r="CI8" s="99">
        <f>'RO 2025 | COMMISSION '!CI8</f>
        <v>10300</v>
      </c>
      <c r="CJ8" s="99">
        <f>'RO 2025 | COMMISSION '!CJ8</f>
        <v>10300</v>
      </c>
      <c r="CK8" s="99">
        <f>'RO 2025 | COMMISSION '!CK8</f>
        <v>10300</v>
      </c>
      <c r="CL8" s="99">
        <f>'RO 2025 | COMMISSION '!CL8</f>
        <v>10300</v>
      </c>
      <c r="CM8" s="99">
        <f>'RO 2025 | COMMISSION '!CM8</f>
        <v>10300</v>
      </c>
      <c r="CN8" s="99">
        <f>'RO 2025 | COMMISSION '!CN8</f>
        <v>10300</v>
      </c>
      <c r="CO8" s="99">
        <f>'RO 2025 | COMMISSION '!CO8</f>
        <v>10300</v>
      </c>
      <c r="CP8" s="99">
        <f>'RO 2025 | COMMISSION '!CP8</f>
        <v>9600</v>
      </c>
      <c r="CQ8" s="99">
        <f>'RO 2025 | COMMISSION '!CQ8</f>
        <v>9600</v>
      </c>
      <c r="CR8" s="99">
        <f>'RO 2025 | COMMISSION '!CR8</f>
        <v>9600</v>
      </c>
      <c r="CS8" s="99">
        <f>'RO 2025 | COMMISSION '!CS8</f>
        <v>8900</v>
      </c>
      <c r="CT8" s="99">
        <f>'RO 2025 | COMMISSION '!CT8</f>
        <v>8900</v>
      </c>
      <c r="CU8" s="99">
        <f>'RO 2025 | COMMISSION '!CU8</f>
        <v>8900</v>
      </c>
      <c r="CV8" s="99">
        <f>'RO 2025 | COMMISSION '!CV8</f>
        <v>8900</v>
      </c>
      <c r="CW8" s="99">
        <f>'RO 2025 | COMMISSION '!CW8</f>
        <v>8900</v>
      </c>
      <c r="CX8" s="99">
        <f>'RO 2025 | COMMISSION '!CX8</f>
        <v>8900</v>
      </c>
      <c r="CY8" s="99">
        <f>'RO 2025 | COMMISSION '!CY8</f>
        <v>8900</v>
      </c>
      <c r="CZ8" s="99">
        <f>'RO 2025 | COMMISSION '!CZ8</f>
        <v>8200</v>
      </c>
      <c r="DA8" s="99">
        <f>'RO 2025 | COMMISSION '!DA8</f>
        <v>8200</v>
      </c>
      <c r="DB8" s="99">
        <f>'RO 2025 | COMMISSION '!DB8</f>
        <v>8200</v>
      </c>
      <c r="DC8" s="99">
        <f>'RO 2025 | COMMISSION '!DC8</f>
        <v>7700</v>
      </c>
      <c r="DD8" s="99">
        <f>'RO 2025 | COMMISSION '!DD8</f>
        <v>7700</v>
      </c>
      <c r="DE8" s="99">
        <f>'RO 2025 | COMMISSION '!DE8</f>
        <v>7700</v>
      </c>
      <c r="DF8" s="99">
        <f>'RO 2025 | COMMISSION '!DF8</f>
        <v>7700</v>
      </c>
      <c r="DG8" s="99">
        <f>'RO 2025 | COMMISSION '!DG8</f>
        <v>7700</v>
      </c>
      <c r="DH8" s="99">
        <f>'RO 2025 | COMMISSION '!DH8</f>
        <v>7200</v>
      </c>
      <c r="DI8" s="99">
        <f>'RO 2025 | COMMISSION '!DI8</f>
        <v>7200</v>
      </c>
      <c r="DJ8" s="99">
        <f>'RO 2025 | COMMISSION '!DJ8</f>
        <v>7200</v>
      </c>
      <c r="DK8" s="99">
        <f>'RO 2025 | COMMISSION '!DK8</f>
        <v>7200</v>
      </c>
      <c r="DL8" s="99">
        <f>'RO 2025 | COMMISSION '!DL8</f>
        <v>7200</v>
      </c>
      <c r="DM8" s="99">
        <f>'RO 2025 | COMMISSION '!DM8</f>
        <v>7200</v>
      </c>
      <c r="DN8" s="93">
        <f>'RO 2025 | COMMISSION '!DN8</f>
        <v>5200</v>
      </c>
      <c r="DO8" s="93">
        <f>'RO 2025 | COMMISSION '!DO8</f>
        <v>5200</v>
      </c>
      <c r="DP8" s="93">
        <f>'RO 2025 | COMMISSION '!DP8</f>
        <v>5200</v>
      </c>
      <c r="DQ8" s="93">
        <f>'RO 2025 | COMMISSION '!DQ8</f>
        <v>5200</v>
      </c>
      <c r="DR8" s="93">
        <f>'RO 2025 | COMMISSION '!DR8</f>
        <v>5200</v>
      </c>
      <c r="DS8" s="93">
        <f>'RO 2025 | COMMISSION '!DS8</f>
        <v>5700</v>
      </c>
      <c r="DT8" s="93">
        <f>'RO 2025 | COMMISSION '!DT8</f>
        <v>5700</v>
      </c>
      <c r="DU8" s="93">
        <f>'RO 2025 | COMMISSION '!DU8</f>
        <v>5200</v>
      </c>
      <c r="DV8" s="93">
        <f>'RO 2025 | COMMISSION '!DV8</f>
        <v>5200</v>
      </c>
      <c r="DW8" s="93">
        <f>'RO 2025 | COMMISSION '!DW8</f>
        <v>5200</v>
      </c>
      <c r="DX8" s="93">
        <f>'RO 2025 | COMMISSION '!DX8</f>
        <v>5200</v>
      </c>
      <c r="DY8" s="93">
        <f>'RO 2025 | COMMISSION '!DY8</f>
        <v>5200</v>
      </c>
      <c r="DZ8" s="93">
        <f>'RO 2025 | COMMISSION '!DZ8</f>
        <v>5700</v>
      </c>
      <c r="EA8" s="93">
        <f>'RO 2025 | COMMISSION '!EA8</f>
        <v>5700</v>
      </c>
      <c r="EB8" s="93">
        <f>'RO 2025 | COMMISSION '!EB8</f>
        <v>5200</v>
      </c>
      <c r="EC8" s="93">
        <f>'RO 2025 | COMMISSION '!EC8</f>
        <v>5200</v>
      </c>
      <c r="ED8" s="93">
        <f>'RO 2025 | COMMISSION '!ED8</f>
        <v>5200</v>
      </c>
      <c r="EE8" s="93">
        <f>'RO 2025 | COMMISSION '!EE8</f>
        <v>5200</v>
      </c>
      <c r="EF8" s="93">
        <f>'RO 2025 | COMMISSION '!EF8</f>
        <v>6200</v>
      </c>
    </row>
    <row r="9" spans="1:136" s="11" customFormat="1">
      <c r="A9" s="10" t="s">
        <v>5</v>
      </c>
      <c r="B9" s="93"/>
      <c r="C9" s="93"/>
      <c r="D9" s="93"/>
      <c r="E9" s="93"/>
      <c r="F9" s="93"/>
      <c r="G9" s="93"/>
      <c r="H9" s="93"/>
      <c r="I9" s="93"/>
      <c r="J9" s="93"/>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3"/>
      <c r="DO9" s="93"/>
      <c r="DP9" s="93"/>
      <c r="DQ9" s="93"/>
      <c r="DR9" s="93"/>
      <c r="DS9" s="93"/>
      <c r="DT9" s="93"/>
      <c r="DU9" s="93"/>
      <c r="DV9" s="93"/>
      <c r="DW9" s="93"/>
      <c r="DX9" s="93"/>
      <c r="DY9" s="93"/>
      <c r="DZ9" s="93"/>
      <c r="EA9" s="93"/>
      <c r="EB9" s="93"/>
      <c r="EC9" s="93"/>
      <c r="ED9" s="93"/>
      <c r="EE9" s="93"/>
      <c r="EF9" s="93"/>
    </row>
    <row r="10" spans="1:136" s="11" customFormat="1">
      <c r="A10" s="92" t="s">
        <v>21</v>
      </c>
      <c r="B10" s="93">
        <f>'RO 2025 | COMMISSION '!B10</f>
        <v>6500</v>
      </c>
      <c r="C10" s="93">
        <f>'RO 2025 | COMMISSION '!C10</f>
        <v>6500</v>
      </c>
      <c r="D10" s="93">
        <f>'RO 2025 | COMMISSION '!D10</f>
        <v>6800</v>
      </c>
      <c r="E10" s="93">
        <f>'RO 2025 | COMMISSION '!E10</f>
        <v>6800</v>
      </c>
      <c r="F10" s="93">
        <f>'RO 2025 | COMMISSION '!F10</f>
        <v>8900</v>
      </c>
      <c r="G10" s="93">
        <f>'RO 2025 | COMMISSION '!G10</f>
        <v>8900</v>
      </c>
      <c r="H10" s="93">
        <f>'RO 2025 | COMMISSION '!H10</f>
        <v>8900</v>
      </c>
      <c r="I10" s="93">
        <f>'RO 2025 | COMMISSION '!I10</f>
        <v>10200</v>
      </c>
      <c r="J10" s="93">
        <f>'RO 2025 | COMMISSION '!J10</f>
        <v>10200</v>
      </c>
      <c r="K10" s="99">
        <f>'RO 2025 | COMMISSION '!K10</f>
        <v>11600</v>
      </c>
      <c r="L10" s="99">
        <f>'RO 2025 | COMMISSION '!L10</f>
        <v>14200</v>
      </c>
      <c r="M10" s="99">
        <f>'RO 2025 | COMMISSION '!M10</f>
        <v>12000</v>
      </c>
      <c r="N10" s="99">
        <f>'RO 2025 | COMMISSION '!N10</f>
        <v>21400</v>
      </c>
      <c r="O10" s="99">
        <f>'RO 2025 | COMMISSION '!O10</f>
        <v>26200</v>
      </c>
      <c r="P10" s="99">
        <f>'RO 2025 | COMMISSION '!P10</f>
        <v>34000</v>
      </c>
      <c r="Q10" s="99">
        <f>'RO 2025 | COMMISSION '!Q10</f>
        <v>34000</v>
      </c>
      <c r="R10" s="99">
        <f>'RO 2025 | COMMISSION '!R10</f>
        <v>32700</v>
      </c>
      <c r="S10" s="99">
        <f>'RO 2025 | COMMISSION '!S10</f>
        <v>32700</v>
      </c>
      <c r="T10" s="99">
        <f>'RO 2025 | COMMISSION '!T10</f>
        <v>36500</v>
      </c>
      <c r="U10" s="99">
        <f>'RO 2025 | COMMISSION '!U10</f>
        <v>36500</v>
      </c>
      <c r="V10" s="99">
        <f>'RO 2025 | COMMISSION '!V10</f>
        <v>35000</v>
      </c>
      <c r="W10" s="99">
        <f>'RO 2025 | COMMISSION '!W10</f>
        <v>35000</v>
      </c>
      <c r="X10" s="99">
        <f>'RO 2025 | COMMISSION '!X10</f>
        <v>31400</v>
      </c>
      <c r="Y10" s="99">
        <f>'RO 2025 | COMMISSION '!Y10</f>
        <v>24100</v>
      </c>
      <c r="Z10" s="99">
        <f>'RO 2025 | COMMISSION '!Z10</f>
        <v>18100</v>
      </c>
      <c r="AA10" s="99">
        <f>'RO 2025 | COMMISSION '!AA10</f>
        <v>17400</v>
      </c>
      <c r="AB10" s="99">
        <f>'RO 2025 | COMMISSION '!AB10</f>
        <v>17400</v>
      </c>
      <c r="AC10" s="99">
        <f>'RO 2025 | COMMISSION '!AC10</f>
        <v>17400</v>
      </c>
      <c r="AD10" s="99">
        <f>'RO 2025 | COMMISSION '!AD10</f>
        <v>16700</v>
      </c>
      <c r="AE10" s="99">
        <f>'RO 2025 | COMMISSION '!AE10</f>
        <v>16700</v>
      </c>
      <c r="AF10" s="99">
        <f>'RO 2025 | COMMISSION '!AF10</f>
        <v>14100</v>
      </c>
      <c r="AG10" s="99">
        <f>'RO 2025 | COMMISSION '!AG10</f>
        <v>14100</v>
      </c>
      <c r="AH10" s="99">
        <f>'RO 2025 | COMMISSION '!AH10</f>
        <v>14100</v>
      </c>
      <c r="AI10" s="99">
        <f>'RO 2025 | COMMISSION '!AI10</f>
        <v>14100</v>
      </c>
      <c r="AJ10" s="99">
        <f>'RO 2025 | COMMISSION '!AJ10</f>
        <v>16900</v>
      </c>
      <c r="AK10" s="99">
        <f>'RO 2025 | COMMISSION '!AK10</f>
        <v>16900</v>
      </c>
      <c r="AL10" s="99">
        <f>'RO 2025 | COMMISSION '!AL10</f>
        <v>19600</v>
      </c>
      <c r="AM10" s="99">
        <f>'RO 2025 | COMMISSION '!AM10</f>
        <v>19600</v>
      </c>
      <c r="AN10" s="99">
        <f>'RO 2025 | COMMISSION '!AN10</f>
        <v>22600</v>
      </c>
      <c r="AO10" s="99">
        <f>'RO 2025 | COMMISSION '!AO10</f>
        <v>22600</v>
      </c>
      <c r="AP10" s="99">
        <f>'RO 2025 | COMMISSION '!AP10</f>
        <v>19600</v>
      </c>
      <c r="AQ10" s="99">
        <f>'RO 2025 | COMMISSION '!AQ10</f>
        <v>19600</v>
      </c>
      <c r="AR10" s="99">
        <f>'RO 2025 | COMMISSION '!AR10</f>
        <v>21100</v>
      </c>
      <c r="AS10" s="99">
        <f>'RO 2025 | COMMISSION '!AS10</f>
        <v>21100</v>
      </c>
      <c r="AT10" s="99">
        <f>'RO 2025 | COMMISSION '!AT10</f>
        <v>21100</v>
      </c>
      <c r="AU10" s="99">
        <f>'RO 2025 | COMMISSION '!AU10</f>
        <v>21100</v>
      </c>
      <c r="AV10" s="99">
        <f>'RO 2025 | COMMISSION '!AV10</f>
        <v>21100</v>
      </c>
      <c r="AW10" s="99">
        <f>'RO 2025 | COMMISSION '!AW10</f>
        <v>21100</v>
      </c>
      <c r="AX10" s="99">
        <f>'RO 2025 | COMMISSION '!AX10</f>
        <v>22600</v>
      </c>
      <c r="AY10" s="99">
        <f>'RO 2025 | COMMISSION '!AY10</f>
        <v>22600</v>
      </c>
      <c r="AZ10" s="99">
        <f>'RO 2025 | COMMISSION '!AZ10</f>
        <v>22600</v>
      </c>
      <c r="BA10" s="99">
        <f>'RO 2025 | COMMISSION '!BA10</f>
        <v>19600</v>
      </c>
      <c r="BB10" s="99">
        <f>'RO 2025 | COMMISSION '!BB10</f>
        <v>19600</v>
      </c>
      <c r="BC10" s="99">
        <f>'RO 2025 | COMMISSION '!BC10</f>
        <v>19600</v>
      </c>
      <c r="BD10" s="99">
        <f>'RO 2025 | COMMISSION '!BD10</f>
        <v>19600</v>
      </c>
      <c r="BE10" s="99">
        <f>'RO 2025 | COMMISSION '!BE10</f>
        <v>19600</v>
      </c>
      <c r="BF10" s="99">
        <f>'RO 2025 | COMMISSION '!BF10</f>
        <v>21100</v>
      </c>
      <c r="BG10" s="99">
        <f>'RO 2025 | COMMISSION '!BG10</f>
        <v>21100</v>
      </c>
      <c r="BH10" s="99">
        <f>'RO 2025 | COMMISSION '!BH10</f>
        <v>21100</v>
      </c>
      <c r="BI10" s="99">
        <f>'RO 2025 | COMMISSION '!BI10</f>
        <v>24100</v>
      </c>
      <c r="BJ10" s="99">
        <f>'RO 2025 | COMMISSION '!BJ10</f>
        <v>24100</v>
      </c>
      <c r="BK10" s="99">
        <f>'RO 2025 | COMMISSION '!BK10</f>
        <v>24100</v>
      </c>
      <c r="BL10" s="99">
        <f>'RO 2025 | COMMISSION '!BL10</f>
        <v>24100</v>
      </c>
      <c r="BM10" s="99">
        <f>'RO 2025 | COMMISSION '!BM10</f>
        <v>24100</v>
      </c>
      <c r="BN10" s="99">
        <f>'RO 2025 | COMMISSION '!BN10</f>
        <v>24100</v>
      </c>
      <c r="BO10" s="99">
        <f>'RO 2025 | COMMISSION '!BO10</f>
        <v>26500</v>
      </c>
      <c r="BP10" s="99">
        <f>'RO 2025 | COMMISSION '!BP10</f>
        <v>26500</v>
      </c>
      <c r="BQ10" s="99">
        <f>'RO 2025 | COMMISSION '!BQ10</f>
        <v>30400</v>
      </c>
      <c r="BR10" s="99">
        <f>'RO 2025 | COMMISSION '!BR10</f>
        <v>32900</v>
      </c>
      <c r="BS10" s="99">
        <f>'RO 2025 | COMMISSION '!BS10</f>
        <v>32900</v>
      </c>
      <c r="BT10" s="99">
        <f>'RO 2025 | COMMISSION '!BT10</f>
        <v>32900</v>
      </c>
      <c r="BU10" s="99">
        <f>'RO 2025 | COMMISSION '!BU10</f>
        <v>32900</v>
      </c>
      <c r="BV10" s="99">
        <f>'RO 2025 | COMMISSION '!BV10</f>
        <v>32900</v>
      </c>
      <c r="BW10" s="99">
        <f>'RO 2025 | COMMISSION '!BW10</f>
        <v>24100</v>
      </c>
      <c r="BX10" s="99">
        <f>'RO 2025 | COMMISSION '!BX10</f>
        <v>19600</v>
      </c>
      <c r="BY10" s="99">
        <f>'RO 2025 | COMMISSION '!BY10</f>
        <v>19600</v>
      </c>
      <c r="BZ10" s="99">
        <f>'RO 2025 | COMMISSION '!BZ10</f>
        <v>18100</v>
      </c>
      <c r="CA10" s="99">
        <f>'RO 2025 | COMMISSION '!CA10</f>
        <v>18100</v>
      </c>
      <c r="CB10" s="99">
        <f>'RO 2025 | COMMISSION '!CB10</f>
        <v>18100</v>
      </c>
      <c r="CC10" s="99">
        <f>'RO 2025 | COMMISSION '!CC10</f>
        <v>19600</v>
      </c>
      <c r="CD10" s="99">
        <f>'RO 2025 | COMMISSION '!CD10</f>
        <v>19600</v>
      </c>
      <c r="CE10" s="99">
        <f>'RO 2025 | COMMISSION '!CE10</f>
        <v>19600</v>
      </c>
      <c r="CF10" s="99">
        <f>'RO 2025 | COMMISSION '!CF10</f>
        <v>16000</v>
      </c>
      <c r="CG10" s="99">
        <f>'RO 2025 | COMMISSION '!CG10</f>
        <v>11800</v>
      </c>
      <c r="CH10" s="99">
        <f>'RO 2025 | COMMISSION '!CH10</f>
        <v>11800</v>
      </c>
      <c r="CI10" s="99">
        <f>'RO 2025 | COMMISSION '!CI10</f>
        <v>11800</v>
      </c>
      <c r="CJ10" s="99">
        <f>'RO 2025 | COMMISSION '!CJ10</f>
        <v>11800</v>
      </c>
      <c r="CK10" s="99">
        <f>'RO 2025 | COMMISSION '!CK10</f>
        <v>11800</v>
      </c>
      <c r="CL10" s="99">
        <f>'RO 2025 | COMMISSION '!CL10</f>
        <v>11800</v>
      </c>
      <c r="CM10" s="99">
        <f>'RO 2025 | COMMISSION '!CM10</f>
        <v>11800</v>
      </c>
      <c r="CN10" s="99">
        <f>'RO 2025 | COMMISSION '!CN10</f>
        <v>11800</v>
      </c>
      <c r="CO10" s="99">
        <f>'RO 2025 | COMMISSION '!CO10</f>
        <v>11800</v>
      </c>
      <c r="CP10" s="99">
        <f>'RO 2025 | COMMISSION '!CP10</f>
        <v>11100</v>
      </c>
      <c r="CQ10" s="99">
        <f>'RO 2025 | COMMISSION '!CQ10</f>
        <v>11100</v>
      </c>
      <c r="CR10" s="99">
        <f>'RO 2025 | COMMISSION '!CR10</f>
        <v>11100</v>
      </c>
      <c r="CS10" s="99">
        <f>'RO 2025 | COMMISSION '!CS10</f>
        <v>10400</v>
      </c>
      <c r="CT10" s="99">
        <f>'RO 2025 | COMMISSION '!CT10</f>
        <v>10400</v>
      </c>
      <c r="CU10" s="99">
        <f>'RO 2025 | COMMISSION '!CU10</f>
        <v>10400</v>
      </c>
      <c r="CV10" s="99">
        <f>'RO 2025 | COMMISSION '!CV10</f>
        <v>10400</v>
      </c>
      <c r="CW10" s="99">
        <f>'RO 2025 | COMMISSION '!CW10</f>
        <v>10400</v>
      </c>
      <c r="CX10" s="99">
        <f>'RO 2025 | COMMISSION '!CX10</f>
        <v>10400</v>
      </c>
      <c r="CY10" s="99">
        <f>'RO 2025 | COMMISSION '!CY10</f>
        <v>10400</v>
      </c>
      <c r="CZ10" s="99">
        <f>'RO 2025 | COMMISSION '!CZ10</f>
        <v>9700</v>
      </c>
      <c r="DA10" s="99">
        <f>'RO 2025 | COMMISSION '!DA10</f>
        <v>9700</v>
      </c>
      <c r="DB10" s="99">
        <f>'RO 2025 | COMMISSION '!DB10</f>
        <v>9700</v>
      </c>
      <c r="DC10" s="99">
        <f>'RO 2025 | COMMISSION '!DC10</f>
        <v>9200</v>
      </c>
      <c r="DD10" s="99">
        <f>'RO 2025 | COMMISSION '!DD10</f>
        <v>9200</v>
      </c>
      <c r="DE10" s="99">
        <f>'RO 2025 | COMMISSION '!DE10</f>
        <v>9200</v>
      </c>
      <c r="DF10" s="99">
        <f>'RO 2025 | COMMISSION '!DF10</f>
        <v>9200</v>
      </c>
      <c r="DG10" s="99">
        <f>'RO 2025 | COMMISSION '!DG10</f>
        <v>9200</v>
      </c>
      <c r="DH10" s="99">
        <f>'RO 2025 | COMMISSION '!DH10</f>
        <v>8700</v>
      </c>
      <c r="DI10" s="99">
        <f>'RO 2025 | COMMISSION '!DI10</f>
        <v>8700</v>
      </c>
      <c r="DJ10" s="99">
        <f>'RO 2025 | COMMISSION '!DJ10</f>
        <v>8700</v>
      </c>
      <c r="DK10" s="99">
        <f>'RO 2025 | COMMISSION '!DK10</f>
        <v>8700</v>
      </c>
      <c r="DL10" s="99">
        <f>'RO 2025 | COMMISSION '!DL10</f>
        <v>8700</v>
      </c>
      <c r="DM10" s="99">
        <f>'RO 2025 | COMMISSION '!DM10</f>
        <v>8700</v>
      </c>
      <c r="DN10" s="93">
        <f>'RO 2025 | COMMISSION '!DN10</f>
        <v>6700</v>
      </c>
      <c r="DO10" s="93">
        <f>'RO 2025 | COMMISSION '!DO10</f>
        <v>6700</v>
      </c>
      <c r="DP10" s="93">
        <f>'RO 2025 | COMMISSION '!DP10</f>
        <v>6700</v>
      </c>
      <c r="DQ10" s="93">
        <f>'RO 2025 | COMMISSION '!DQ10</f>
        <v>6700</v>
      </c>
      <c r="DR10" s="93">
        <f>'RO 2025 | COMMISSION '!DR10</f>
        <v>6700</v>
      </c>
      <c r="DS10" s="93">
        <f>'RO 2025 | COMMISSION '!DS10</f>
        <v>7200</v>
      </c>
      <c r="DT10" s="93">
        <f>'RO 2025 | COMMISSION '!DT10</f>
        <v>7200</v>
      </c>
      <c r="DU10" s="93">
        <f>'RO 2025 | COMMISSION '!DU10</f>
        <v>6700</v>
      </c>
      <c r="DV10" s="93">
        <f>'RO 2025 | COMMISSION '!DV10</f>
        <v>6700</v>
      </c>
      <c r="DW10" s="93">
        <f>'RO 2025 | COMMISSION '!DW10</f>
        <v>6700</v>
      </c>
      <c r="DX10" s="93">
        <f>'RO 2025 | COMMISSION '!DX10</f>
        <v>6700</v>
      </c>
      <c r="DY10" s="93">
        <f>'RO 2025 | COMMISSION '!DY10</f>
        <v>6700</v>
      </c>
      <c r="DZ10" s="93">
        <f>'RO 2025 | COMMISSION '!DZ10</f>
        <v>7200</v>
      </c>
      <c r="EA10" s="93">
        <f>'RO 2025 | COMMISSION '!EA10</f>
        <v>7200</v>
      </c>
      <c r="EB10" s="93">
        <f>'RO 2025 | COMMISSION '!EB10</f>
        <v>6700</v>
      </c>
      <c r="EC10" s="93">
        <f>'RO 2025 | COMMISSION '!EC10</f>
        <v>6700</v>
      </c>
      <c r="ED10" s="93">
        <f>'RO 2025 | COMMISSION '!ED10</f>
        <v>6700</v>
      </c>
      <c r="EE10" s="93">
        <f>'RO 2025 | COMMISSION '!EE10</f>
        <v>6700</v>
      </c>
      <c r="EF10" s="93">
        <f>'RO 2025 | COMMISSION '!EF10</f>
        <v>7700</v>
      </c>
    </row>
    <row r="11" spans="1:136" s="11" customFormat="1">
      <c r="A11" s="30" t="s">
        <v>6</v>
      </c>
      <c r="B11" s="93"/>
      <c r="C11" s="93"/>
      <c r="D11" s="93"/>
      <c r="E11" s="93"/>
      <c r="F11" s="93"/>
      <c r="G11" s="93"/>
      <c r="H11" s="93"/>
      <c r="I11" s="93"/>
      <c r="J11" s="93"/>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3"/>
      <c r="DO11" s="93"/>
      <c r="DP11" s="93"/>
      <c r="DQ11" s="93"/>
      <c r="DR11" s="93"/>
      <c r="DS11" s="93"/>
      <c r="DT11" s="93"/>
      <c r="DU11" s="93"/>
      <c r="DV11" s="93"/>
      <c r="DW11" s="93"/>
      <c r="DX11" s="93"/>
      <c r="DY11" s="93"/>
      <c r="DZ11" s="93"/>
      <c r="EA11" s="93"/>
      <c r="EB11" s="93"/>
      <c r="EC11" s="93"/>
      <c r="ED11" s="93"/>
      <c r="EE11" s="93"/>
      <c r="EF11" s="93"/>
    </row>
    <row r="12" spans="1:136" s="11" customFormat="1">
      <c r="A12" s="94" t="s">
        <v>21</v>
      </c>
      <c r="B12" s="93">
        <f>'RO 2025 | COMMISSION '!B12</f>
        <v>6000</v>
      </c>
      <c r="C12" s="93">
        <f>'RO 2025 | COMMISSION '!C12</f>
        <v>6000</v>
      </c>
      <c r="D12" s="93">
        <f>'RO 2025 | COMMISSION '!D12</f>
        <v>6300</v>
      </c>
      <c r="E12" s="93">
        <f>'RO 2025 | COMMISSION '!E12</f>
        <v>6300</v>
      </c>
      <c r="F12" s="93">
        <f>'RO 2025 | COMMISSION '!F12</f>
        <v>8400</v>
      </c>
      <c r="G12" s="93">
        <f>'RO 2025 | COMMISSION '!G12</f>
        <v>8400</v>
      </c>
      <c r="H12" s="93">
        <f>'RO 2025 | COMMISSION '!H12</f>
        <v>8400</v>
      </c>
      <c r="I12" s="93">
        <f>'RO 2025 | COMMISSION '!I12</f>
        <v>9700</v>
      </c>
      <c r="J12" s="93">
        <f>'RO 2025 | COMMISSION '!J12</f>
        <v>9700</v>
      </c>
      <c r="K12" s="99">
        <f>'RO 2025 | COMMISSION '!K12</f>
        <v>11100</v>
      </c>
      <c r="L12" s="99">
        <f>'RO 2025 | COMMISSION '!L12</f>
        <v>13700</v>
      </c>
      <c r="M12" s="99">
        <f>'RO 2025 | COMMISSION '!M12</f>
        <v>11500</v>
      </c>
      <c r="N12" s="99">
        <f>'RO 2025 | COMMISSION '!N12</f>
        <v>20900</v>
      </c>
      <c r="O12" s="99">
        <f>'RO 2025 | COMMISSION '!O12</f>
        <v>25700</v>
      </c>
      <c r="P12" s="99">
        <f>'RO 2025 | COMMISSION '!P12</f>
        <v>33500</v>
      </c>
      <c r="Q12" s="99">
        <f>'RO 2025 | COMMISSION '!Q12</f>
        <v>33500</v>
      </c>
      <c r="R12" s="99">
        <f>'RO 2025 | COMMISSION '!R12</f>
        <v>32200</v>
      </c>
      <c r="S12" s="99">
        <f>'RO 2025 | COMMISSION '!S12</f>
        <v>32200</v>
      </c>
      <c r="T12" s="99">
        <f>'RO 2025 | COMMISSION '!T12</f>
        <v>36000</v>
      </c>
      <c r="U12" s="99">
        <f>'RO 2025 | COMMISSION '!U12</f>
        <v>36000</v>
      </c>
      <c r="V12" s="99">
        <f>'RO 2025 | COMMISSION '!V12</f>
        <v>34500</v>
      </c>
      <c r="W12" s="99">
        <f>'RO 2025 | COMMISSION '!W12</f>
        <v>34500</v>
      </c>
      <c r="X12" s="99">
        <f>'RO 2025 | COMMISSION '!X12</f>
        <v>30900</v>
      </c>
      <c r="Y12" s="99">
        <f>'RO 2025 | COMMISSION '!Y12</f>
        <v>23100</v>
      </c>
      <c r="Z12" s="99">
        <f>'RO 2025 | COMMISSION '!Z12</f>
        <v>17100</v>
      </c>
      <c r="AA12" s="99">
        <f>'RO 2025 | COMMISSION '!AA12</f>
        <v>16400</v>
      </c>
      <c r="AB12" s="99">
        <f>'RO 2025 | COMMISSION '!AB12</f>
        <v>16400</v>
      </c>
      <c r="AC12" s="99">
        <f>'RO 2025 | COMMISSION '!AC12</f>
        <v>16400</v>
      </c>
      <c r="AD12" s="99">
        <f>'RO 2025 | COMMISSION '!AD12</f>
        <v>15700</v>
      </c>
      <c r="AE12" s="99">
        <f>'RO 2025 | COMMISSION '!AE12</f>
        <v>15700</v>
      </c>
      <c r="AF12" s="99">
        <f>'RO 2025 | COMMISSION '!AF12</f>
        <v>13100</v>
      </c>
      <c r="AG12" s="99">
        <f>'RO 2025 | COMMISSION '!AG12</f>
        <v>13100</v>
      </c>
      <c r="AH12" s="99">
        <f>'RO 2025 | COMMISSION '!AH12</f>
        <v>13100</v>
      </c>
      <c r="AI12" s="99">
        <f>'RO 2025 | COMMISSION '!AI12</f>
        <v>13100</v>
      </c>
      <c r="AJ12" s="99">
        <f>'RO 2025 | COMMISSION '!AJ12</f>
        <v>15900</v>
      </c>
      <c r="AK12" s="99">
        <f>'RO 2025 | COMMISSION '!AK12</f>
        <v>15900</v>
      </c>
      <c r="AL12" s="99">
        <f>'RO 2025 | COMMISSION '!AL12</f>
        <v>18600</v>
      </c>
      <c r="AM12" s="99">
        <f>'RO 2025 | COMMISSION '!AM12</f>
        <v>18600</v>
      </c>
      <c r="AN12" s="99">
        <f>'RO 2025 | COMMISSION '!AN12</f>
        <v>21600</v>
      </c>
      <c r="AO12" s="99">
        <f>'RO 2025 | COMMISSION '!AO12</f>
        <v>21600</v>
      </c>
      <c r="AP12" s="99">
        <f>'RO 2025 | COMMISSION '!AP12</f>
        <v>18600</v>
      </c>
      <c r="AQ12" s="99">
        <f>'RO 2025 | COMMISSION '!AQ12</f>
        <v>18600</v>
      </c>
      <c r="AR12" s="99">
        <f>'RO 2025 | COMMISSION '!AR12</f>
        <v>20100</v>
      </c>
      <c r="AS12" s="99">
        <f>'RO 2025 | COMMISSION '!AS12</f>
        <v>20100</v>
      </c>
      <c r="AT12" s="99">
        <f>'RO 2025 | COMMISSION '!AT12</f>
        <v>20100</v>
      </c>
      <c r="AU12" s="99">
        <f>'RO 2025 | COMMISSION '!AU12</f>
        <v>20100</v>
      </c>
      <c r="AV12" s="99">
        <f>'RO 2025 | COMMISSION '!AV12</f>
        <v>20100</v>
      </c>
      <c r="AW12" s="99">
        <f>'RO 2025 | COMMISSION '!AW12</f>
        <v>20100</v>
      </c>
      <c r="AX12" s="99">
        <f>'RO 2025 | COMMISSION '!AX12</f>
        <v>21600</v>
      </c>
      <c r="AY12" s="99">
        <f>'RO 2025 | COMMISSION '!AY12</f>
        <v>21600</v>
      </c>
      <c r="AZ12" s="99">
        <f>'RO 2025 | COMMISSION '!AZ12</f>
        <v>21600</v>
      </c>
      <c r="BA12" s="99">
        <f>'RO 2025 | COMMISSION '!BA12</f>
        <v>18600</v>
      </c>
      <c r="BB12" s="99">
        <f>'RO 2025 | COMMISSION '!BB12</f>
        <v>18600</v>
      </c>
      <c r="BC12" s="99">
        <f>'RO 2025 | COMMISSION '!BC12</f>
        <v>18600</v>
      </c>
      <c r="BD12" s="99">
        <f>'RO 2025 | COMMISSION '!BD12</f>
        <v>18600</v>
      </c>
      <c r="BE12" s="99">
        <f>'RO 2025 | COMMISSION '!BE12</f>
        <v>18600</v>
      </c>
      <c r="BF12" s="99">
        <f>'RO 2025 | COMMISSION '!BF12</f>
        <v>20100</v>
      </c>
      <c r="BG12" s="99">
        <f>'RO 2025 | COMMISSION '!BG12</f>
        <v>20100</v>
      </c>
      <c r="BH12" s="99">
        <f>'RO 2025 | COMMISSION '!BH12</f>
        <v>20100</v>
      </c>
      <c r="BI12" s="99">
        <f>'RO 2025 | COMMISSION '!BI12</f>
        <v>23100</v>
      </c>
      <c r="BJ12" s="99">
        <f>'RO 2025 | COMMISSION '!BJ12</f>
        <v>23100</v>
      </c>
      <c r="BK12" s="99">
        <f>'RO 2025 | COMMISSION '!BK12</f>
        <v>23100</v>
      </c>
      <c r="BL12" s="99">
        <f>'RO 2025 | COMMISSION '!BL12</f>
        <v>23100</v>
      </c>
      <c r="BM12" s="99">
        <f>'RO 2025 | COMMISSION '!BM12</f>
        <v>23100</v>
      </c>
      <c r="BN12" s="99">
        <f>'RO 2025 | COMMISSION '!BN12</f>
        <v>23100</v>
      </c>
      <c r="BO12" s="99">
        <f>'RO 2025 | COMMISSION '!BO12</f>
        <v>25500</v>
      </c>
      <c r="BP12" s="99">
        <f>'RO 2025 | COMMISSION '!BP12</f>
        <v>25500</v>
      </c>
      <c r="BQ12" s="99">
        <f>'RO 2025 | COMMISSION '!BQ12</f>
        <v>29400</v>
      </c>
      <c r="BR12" s="99">
        <f>'RO 2025 | COMMISSION '!BR12</f>
        <v>31900</v>
      </c>
      <c r="BS12" s="99">
        <f>'RO 2025 | COMMISSION '!BS12</f>
        <v>31900</v>
      </c>
      <c r="BT12" s="99">
        <f>'RO 2025 | COMMISSION '!BT12</f>
        <v>31900</v>
      </c>
      <c r="BU12" s="99">
        <f>'RO 2025 | COMMISSION '!BU12</f>
        <v>31900</v>
      </c>
      <c r="BV12" s="99">
        <f>'RO 2025 | COMMISSION '!BV12</f>
        <v>31900</v>
      </c>
      <c r="BW12" s="99">
        <f>'RO 2025 | COMMISSION '!BW12</f>
        <v>23100</v>
      </c>
      <c r="BX12" s="99">
        <f>'RO 2025 | COMMISSION '!BX12</f>
        <v>18600</v>
      </c>
      <c r="BY12" s="99">
        <f>'RO 2025 | COMMISSION '!BY12</f>
        <v>18600</v>
      </c>
      <c r="BZ12" s="99">
        <f>'RO 2025 | COMMISSION '!BZ12</f>
        <v>17100</v>
      </c>
      <c r="CA12" s="99">
        <f>'RO 2025 | COMMISSION '!CA12</f>
        <v>17100</v>
      </c>
      <c r="CB12" s="99">
        <f>'RO 2025 | COMMISSION '!CB12</f>
        <v>17100</v>
      </c>
      <c r="CC12" s="99">
        <f>'RO 2025 | COMMISSION '!CC12</f>
        <v>18600</v>
      </c>
      <c r="CD12" s="99">
        <f>'RO 2025 | COMMISSION '!CD12</f>
        <v>18600</v>
      </c>
      <c r="CE12" s="99">
        <f>'RO 2025 | COMMISSION '!CE12</f>
        <v>18600</v>
      </c>
      <c r="CF12" s="99">
        <f>'RO 2025 | COMMISSION '!CF12</f>
        <v>15000</v>
      </c>
      <c r="CG12" s="99">
        <f>'RO 2025 | COMMISSION '!CG12</f>
        <v>11300</v>
      </c>
      <c r="CH12" s="99">
        <f>'RO 2025 | COMMISSION '!CH12</f>
        <v>11300</v>
      </c>
      <c r="CI12" s="99">
        <f>'RO 2025 | COMMISSION '!CI12</f>
        <v>11300</v>
      </c>
      <c r="CJ12" s="99">
        <f>'RO 2025 | COMMISSION '!CJ12</f>
        <v>11300</v>
      </c>
      <c r="CK12" s="99">
        <f>'RO 2025 | COMMISSION '!CK12</f>
        <v>11300</v>
      </c>
      <c r="CL12" s="99">
        <f>'RO 2025 | COMMISSION '!CL12</f>
        <v>11300</v>
      </c>
      <c r="CM12" s="99">
        <f>'RO 2025 | COMMISSION '!CM12</f>
        <v>11300</v>
      </c>
      <c r="CN12" s="99">
        <f>'RO 2025 | COMMISSION '!CN12</f>
        <v>11300</v>
      </c>
      <c r="CO12" s="99">
        <f>'RO 2025 | COMMISSION '!CO12</f>
        <v>11300</v>
      </c>
      <c r="CP12" s="99">
        <f>'RO 2025 | COMMISSION '!CP12</f>
        <v>10600</v>
      </c>
      <c r="CQ12" s="99">
        <f>'RO 2025 | COMMISSION '!CQ12</f>
        <v>10600</v>
      </c>
      <c r="CR12" s="99">
        <f>'RO 2025 | COMMISSION '!CR12</f>
        <v>10600</v>
      </c>
      <c r="CS12" s="99">
        <f>'RO 2025 | COMMISSION '!CS12</f>
        <v>9900</v>
      </c>
      <c r="CT12" s="99">
        <f>'RO 2025 | COMMISSION '!CT12</f>
        <v>9900</v>
      </c>
      <c r="CU12" s="99">
        <f>'RO 2025 | COMMISSION '!CU12</f>
        <v>9900</v>
      </c>
      <c r="CV12" s="99">
        <f>'RO 2025 | COMMISSION '!CV12</f>
        <v>9900</v>
      </c>
      <c r="CW12" s="99">
        <f>'RO 2025 | COMMISSION '!CW12</f>
        <v>9900</v>
      </c>
      <c r="CX12" s="99">
        <f>'RO 2025 | COMMISSION '!CX12</f>
        <v>9900</v>
      </c>
      <c r="CY12" s="99">
        <f>'RO 2025 | COMMISSION '!CY12</f>
        <v>9900</v>
      </c>
      <c r="CZ12" s="99">
        <f>'RO 2025 | COMMISSION '!CZ12</f>
        <v>9200</v>
      </c>
      <c r="DA12" s="99">
        <f>'RO 2025 | COMMISSION '!DA12</f>
        <v>9200</v>
      </c>
      <c r="DB12" s="99">
        <f>'RO 2025 | COMMISSION '!DB12</f>
        <v>9200</v>
      </c>
      <c r="DC12" s="99">
        <f>'RO 2025 | COMMISSION '!DC12</f>
        <v>8700</v>
      </c>
      <c r="DD12" s="99">
        <f>'RO 2025 | COMMISSION '!DD12</f>
        <v>8700</v>
      </c>
      <c r="DE12" s="99">
        <f>'RO 2025 | COMMISSION '!DE12</f>
        <v>8700</v>
      </c>
      <c r="DF12" s="99">
        <f>'RO 2025 | COMMISSION '!DF12</f>
        <v>8700</v>
      </c>
      <c r="DG12" s="99">
        <f>'RO 2025 | COMMISSION '!DG12</f>
        <v>8700</v>
      </c>
      <c r="DH12" s="99">
        <f>'RO 2025 | COMMISSION '!DH12</f>
        <v>8200</v>
      </c>
      <c r="DI12" s="99">
        <f>'RO 2025 | COMMISSION '!DI12</f>
        <v>8200</v>
      </c>
      <c r="DJ12" s="99">
        <f>'RO 2025 | COMMISSION '!DJ12</f>
        <v>8200</v>
      </c>
      <c r="DK12" s="99">
        <f>'RO 2025 | COMMISSION '!DK12</f>
        <v>8200</v>
      </c>
      <c r="DL12" s="99">
        <f>'RO 2025 | COMMISSION '!DL12</f>
        <v>8200</v>
      </c>
      <c r="DM12" s="99">
        <f>'RO 2025 | COMMISSION '!DM12</f>
        <v>8200</v>
      </c>
      <c r="DN12" s="93">
        <f>'RO 2025 | COMMISSION '!DN12</f>
        <v>6200</v>
      </c>
      <c r="DO12" s="93">
        <f>'RO 2025 | COMMISSION '!DO12</f>
        <v>6200</v>
      </c>
      <c r="DP12" s="93">
        <f>'RO 2025 | COMMISSION '!DP12</f>
        <v>6200</v>
      </c>
      <c r="DQ12" s="93">
        <f>'RO 2025 | COMMISSION '!DQ12</f>
        <v>6200</v>
      </c>
      <c r="DR12" s="93">
        <f>'RO 2025 | COMMISSION '!DR12</f>
        <v>6200</v>
      </c>
      <c r="DS12" s="93">
        <f>'RO 2025 | COMMISSION '!DS12</f>
        <v>6700</v>
      </c>
      <c r="DT12" s="93">
        <f>'RO 2025 | COMMISSION '!DT12</f>
        <v>6700</v>
      </c>
      <c r="DU12" s="93">
        <f>'RO 2025 | COMMISSION '!DU12</f>
        <v>6200</v>
      </c>
      <c r="DV12" s="93">
        <f>'RO 2025 | COMMISSION '!DV12</f>
        <v>6200</v>
      </c>
      <c r="DW12" s="93">
        <f>'RO 2025 | COMMISSION '!DW12</f>
        <v>6200</v>
      </c>
      <c r="DX12" s="93">
        <f>'RO 2025 | COMMISSION '!DX12</f>
        <v>6200</v>
      </c>
      <c r="DY12" s="93">
        <f>'RO 2025 | COMMISSION '!DY12</f>
        <v>6200</v>
      </c>
      <c r="DZ12" s="93">
        <f>'RO 2025 | COMMISSION '!DZ12</f>
        <v>6700</v>
      </c>
      <c r="EA12" s="93">
        <f>'RO 2025 | COMMISSION '!EA12</f>
        <v>6700</v>
      </c>
      <c r="EB12" s="93">
        <f>'RO 2025 | COMMISSION '!EB12</f>
        <v>6200</v>
      </c>
      <c r="EC12" s="93">
        <f>'RO 2025 | COMMISSION '!EC12</f>
        <v>6200</v>
      </c>
      <c r="ED12" s="93">
        <f>'RO 2025 | COMMISSION '!ED12</f>
        <v>6200</v>
      </c>
      <c r="EE12" s="93">
        <f>'RO 2025 | COMMISSION '!EE12</f>
        <v>6200</v>
      </c>
      <c r="EF12" s="93">
        <f>'RO 2025 | COMMISSION '!EF12</f>
        <v>7200</v>
      </c>
    </row>
    <row r="13" spans="1:136" s="11" customFormat="1">
      <c r="A13" s="14" t="s">
        <v>7</v>
      </c>
      <c r="B13" s="93"/>
      <c r="C13" s="93"/>
      <c r="D13" s="93"/>
      <c r="E13" s="93"/>
      <c r="F13" s="93"/>
      <c r="G13" s="93"/>
      <c r="H13" s="93"/>
      <c r="I13" s="93"/>
      <c r="J13" s="93"/>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3"/>
      <c r="DO13" s="93"/>
      <c r="DP13" s="93"/>
      <c r="DQ13" s="93"/>
      <c r="DR13" s="93"/>
      <c r="DS13" s="93"/>
      <c r="DT13" s="93"/>
      <c r="DU13" s="93"/>
      <c r="DV13" s="93"/>
      <c r="DW13" s="93"/>
      <c r="DX13" s="93"/>
      <c r="DY13" s="93"/>
      <c r="DZ13" s="93"/>
      <c r="EA13" s="93"/>
      <c r="EB13" s="93"/>
      <c r="EC13" s="93"/>
      <c r="ED13" s="93"/>
      <c r="EE13" s="93"/>
      <c r="EF13" s="93"/>
    </row>
    <row r="14" spans="1:136" s="11" customFormat="1">
      <c r="A14" s="92" t="s">
        <v>21</v>
      </c>
      <c r="B14" s="93">
        <f>'RO 2025 | COMMISSION '!B14</f>
        <v>10000</v>
      </c>
      <c r="C14" s="93">
        <f>'RO 2025 | COMMISSION '!C14</f>
        <v>10000</v>
      </c>
      <c r="D14" s="93">
        <f>'RO 2025 | COMMISSION '!D14</f>
        <v>10300</v>
      </c>
      <c r="E14" s="93">
        <f>'RO 2025 | COMMISSION '!E14</f>
        <v>10300</v>
      </c>
      <c r="F14" s="93">
        <f>'RO 2025 | COMMISSION '!F14</f>
        <v>12400</v>
      </c>
      <c r="G14" s="93">
        <f>'RO 2025 | COMMISSION '!G14</f>
        <v>12400</v>
      </c>
      <c r="H14" s="93">
        <f>'RO 2025 | COMMISSION '!H14</f>
        <v>12400</v>
      </c>
      <c r="I14" s="93">
        <f>'RO 2025 | COMMISSION '!I14</f>
        <v>13700</v>
      </c>
      <c r="J14" s="93">
        <f>'RO 2025 | COMMISSION '!J14</f>
        <v>13700</v>
      </c>
      <c r="K14" s="99">
        <f>'RO 2025 | COMMISSION '!K14</f>
        <v>15100</v>
      </c>
      <c r="L14" s="99">
        <f>'RO 2025 | COMMISSION '!L14</f>
        <v>17700</v>
      </c>
      <c r="M14" s="99">
        <f>'RO 2025 | COMMISSION '!M14</f>
        <v>15500</v>
      </c>
      <c r="N14" s="99">
        <f>'RO 2025 | COMMISSION '!N14</f>
        <v>27900</v>
      </c>
      <c r="O14" s="99">
        <f>'RO 2025 | COMMISSION '!O14</f>
        <v>32700</v>
      </c>
      <c r="P14" s="99">
        <f>'RO 2025 | COMMISSION '!P14</f>
        <v>40500</v>
      </c>
      <c r="Q14" s="99">
        <f>'RO 2025 | COMMISSION '!Q14</f>
        <v>40500</v>
      </c>
      <c r="R14" s="99">
        <f>'RO 2025 | COMMISSION '!R14</f>
        <v>39200</v>
      </c>
      <c r="S14" s="99">
        <f>'RO 2025 | COMMISSION '!S14</f>
        <v>39200</v>
      </c>
      <c r="T14" s="99">
        <f>'RO 2025 | COMMISSION '!T14</f>
        <v>43000</v>
      </c>
      <c r="U14" s="99">
        <f>'RO 2025 | COMMISSION '!U14</f>
        <v>43000</v>
      </c>
      <c r="V14" s="99">
        <f>'RO 2025 | COMMISSION '!V14</f>
        <v>41500</v>
      </c>
      <c r="W14" s="99">
        <f>'RO 2025 | COMMISSION '!W14</f>
        <v>41500</v>
      </c>
      <c r="X14" s="99">
        <f>'RO 2025 | COMMISSION '!X14</f>
        <v>37900</v>
      </c>
      <c r="Y14" s="99">
        <f>'RO 2025 | COMMISSION '!Y14</f>
        <v>30100</v>
      </c>
      <c r="Z14" s="99">
        <f>'RO 2025 | COMMISSION '!Z14</f>
        <v>24100</v>
      </c>
      <c r="AA14" s="99">
        <f>'RO 2025 | COMMISSION '!AA14</f>
        <v>23400</v>
      </c>
      <c r="AB14" s="99">
        <f>'RO 2025 | COMMISSION '!AB14</f>
        <v>23400</v>
      </c>
      <c r="AC14" s="99">
        <f>'RO 2025 | COMMISSION '!AC14</f>
        <v>23400</v>
      </c>
      <c r="AD14" s="99">
        <f>'RO 2025 | COMMISSION '!AD14</f>
        <v>22700</v>
      </c>
      <c r="AE14" s="99">
        <f>'RO 2025 | COMMISSION '!AE14</f>
        <v>22700</v>
      </c>
      <c r="AF14" s="99">
        <f>'RO 2025 | COMMISSION '!AF14</f>
        <v>20100</v>
      </c>
      <c r="AG14" s="99">
        <f>'RO 2025 | COMMISSION '!AG14</f>
        <v>20100</v>
      </c>
      <c r="AH14" s="99">
        <f>'RO 2025 | COMMISSION '!AH14</f>
        <v>20100</v>
      </c>
      <c r="AI14" s="99">
        <f>'RO 2025 | COMMISSION '!AI14</f>
        <v>20100</v>
      </c>
      <c r="AJ14" s="99">
        <f>'RO 2025 | COMMISSION '!AJ14</f>
        <v>22900</v>
      </c>
      <c r="AK14" s="99">
        <f>'RO 2025 | COMMISSION '!AK14</f>
        <v>22900</v>
      </c>
      <c r="AL14" s="99">
        <f>'RO 2025 | COMMISSION '!AL14</f>
        <v>25600</v>
      </c>
      <c r="AM14" s="99">
        <f>'RO 2025 | COMMISSION '!AM14</f>
        <v>25600</v>
      </c>
      <c r="AN14" s="99">
        <f>'RO 2025 | COMMISSION '!AN14</f>
        <v>28600</v>
      </c>
      <c r="AO14" s="99">
        <f>'RO 2025 | COMMISSION '!AO14</f>
        <v>28600</v>
      </c>
      <c r="AP14" s="99">
        <f>'RO 2025 | COMMISSION '!AP14</f>
        <v>25600</v>
      </c>
      <c r="AQ14" s="99">
        <f>'RO 2025 | COMMISSION '!AQ14</f>
        <v>25600</v>
      </c>
      <c r="AR14" s="99">
        <f>'RO 2025 | COMMISSION '!AR14</f>
        <v>27100</v>
      </c>
      <c r="AS14" s="99">
        <f>'RO 2025 | COMMISSION '!AS14</f>
        <v>27100</v>
      </c>
      <c r="AT14" s="99">
        <f>'RO 2025 | COMMISSION '!AT14</f>
        <v>27100</v>
      </c>
      <c r="AU14" s="99">
        <f>'RO 2025 | COMMISSION '!AU14</f>
        <v>27100</v>
      </c>
      <c r="AV14" s="99">
        <f>'RO 2025 | COMMISSION '!AV14</f>
        <v>27100</v>
      </c>
      <c r="AW14" s="99">
        <f>'RO 2025 | COMMISSION '!AW14</f>
        <v>27100</v>
      </c>
      <c r="AX14" s="99">
        <f>'RO 2025 | COMMISSION '!AX14</f>
        <v>28600</v>
      </c>
      <c r="AY14" s="99">
        <f>'RO 2025 | COMMISSION '!AY14</f>
        <v>28600</v>
      </c>
      <c r="AZ14" s="99">
        <f>'RO 2025 | COMMISSION '!AZ14</f>
        <v>28600</v>
      </c>
      <c r="BA14" s="99">
        <f>'RO 2025 | COMMISSION '!BA14</f>
        <v>25600</v>
      </c>
      <c r="BB14" s="99">
        <f>'RO 2025 | COMMISSION '!BB14</f>
        <v>25600</v>
      </c>
      <c r="BC14" s="99">
        <f>'RO 2025 | COMMISSION '!BC14</f>
        <v>25600</v>
      </c>
      <c r="BD14" s="99">
        <f>'RO 2025 | COMMISSION '!BD14</f>
        <v>25600</v>
      </c>
      <c r="BE14" s="99">
        <f>'RO 2025 | COMMISSION '!BE14</f>
        <v>25600</v>
      </c>
      <c r="BF14" s="99">
        <f>'RO 2025 | COMMISSION '!BF14</f>
        <v>27100</v>
      </c>
      <c r="BG14" s="99">
        <f>'RO 2025 | COMMISSION '!BG14</f>
        <v>27100</v>
      </c>
      <c r="BH14" s="99">
        <f>'RO 2025 | COMMISSION '!BH14</f>
        <v>27100</v>
      </c>
      <c r="BI14" s="99">
        <f>'RO 2025 | COMMISSION '!BI14</f>
        <v>30100</v>
      </c>
      <c r="BJ14" s="99">
        <f>'RO 2025 | COMMISSION '!BJ14</f>
        <v>30100</v>
      </c>
      <c r="BK14" s="99">
        <f>'RO 2025 | COMMISSION '!BK14</f>
        <v>30100</v>
      </c>
      <c r="BL14" s="99">
        <f>'RO 2025 | COMMISSION '!BL14</f>
        <v>30100</v>
      </c>
      <c r="BM14" s="99">
        <f>'RO 2025 | COMMISSION '!BM14</f>
        <v>30100</v>
      </c>
      <c r="BN14" s="99">
        <f>'RO 2025 | COMMISSION '!BN14</f>
        <v>30100</v>
      </c>
      <c r="BO14" s="99">
        <f>'RO 2025 | COMMISSION '!BO14</f>
        <v>32500</v>
      </c>
      <c r="BP14" s="99">
        <f>'RO 2025 | COMMISSION '!BP14</f>
        <v>32500</v>
      </c>
      <c r="BQ14" s="99">
        <f>'RO 2025 | COMMISSION '!BQ14</f>
        <v>36400</v>
      </c>
      <c r="BR14" s="99">
        <f>'RO 2025 | COMMISSION '!BR14</f>
        <v>38900</v>
      </c>
      <c r="BS14" s="99">
        <f>'RO 2025 | COMMISSION '!BS14</f>
        <v>38900</v>
      </c>
      <c r="BT14" s="99">
        <f>'RO 2025 | COMMISSION '!BT14</f>
        <v>38900</v>
      </c>
      <c r="BU14" s="99">
        <f>'RO 2025 | COMMISSION '!BU14</f>
        <v>38900</v>
      </c>
      <c r="BV14" s="99">
        <f>'RO 2025 | COMMISSION '!BV14</f>
        <v>38900</v>
      </c>
      <c r="BW14" s="99">
        <f>'RO 2025 | COMMISSION '!BW14</f>
        <v>30100</v>
      </c>
      <c r="BX14" s="99">
        <f>'RO 2025 | COMMISSION '!BX14</f>
        <v>25600</v>
      </c>
      <c r="BY14" s="99">
        <f>'RO 2025 | COMMISSION '!BY14</f>
        <v>25600</v>
      </c>
      <c r="BZ14" s="99">
        <f>'RO 2025 | COMMISSION '!BZ14</f>
        <v>24100</v>
      </c>
      <c r="CA14" s="99">
        <f>'RO 2025 | COMMISSION '!CA14</f>
        <v>24100</v>
      </c>
      <c r="CB14" s="99">
        <f>'RO 2025 | COMMISSION '!CB14</f>
        <v>24100</v>
      </c>
      <c r="CC14" s="99">
        <f>'RO 2025 | COMMISSION '!CC14</f>
        <v>25600</v>
      </c>
      <c r="CD14" s="99">
        <f>'RO 2025 | COMMISSION '!CD14</f>
        <v>25600</v>
      </c>
      <c r="CE14" s="99">
        <f>'RO 2025 | COMMISSION '!CE14</f>
        <v>25600</v>
      </c>
      <c r="CF14" s="99">
        <f>'RO 2025 | COMMISSION '!CF14</f>
        <v>22000</v>
      </c>
      <c r="CG14" s="99">
        <f>'RO 2025 | COMMISSION '!CG14</f>
        <v>16800</v>
      </c>
      <c r="CH14" s="99">
        <f>'RO 2025 | COMMISSION '!CH14</f>
        <v>16800</v>
      </c>
      <c r="CI14" s="99">
        <f>'RO 2025 | COMMISSION '!CI14</f>
        <v>16800</v>
      </c>
      <c r="CJ14" s="99">
        <f>'RO 2025 | COMMISSION '!CJ14</f>
        <v>16800</v>
      </c>
      <c r="CK14" s="99">
        <f>'RO 2025 | COMMISSION '!CK14</f>
        <v>16800</v>
      </c>
      <c r="CL14" s="99">
        <f>'RO 2025 | COMMISSION '!CL14</f>
        <v>16800</v>
      </c>
      <c r="CM14" s="99">
        <f>'RO 2025 | COMMISSION '!CM14</f>
        <v>16800</v>
      </c>
      <c r="CN14" s="99">
        <f>'RO 2025 | COMMISSION '!CN14</f>
        <v>16800</v>
      </c>
      <c r="CO14" s="99">
        <f>'RO 2025 | COMMISSION '!CO14</f>
        <v>16800</v>
      </c>
      <c r="CP14" s="99">
        <f>'RO 2025 | COMMISSION '!CP14</f>
        <v>16100</v>
      </c>
      <c r="CQ14" s="99">
        <f>'RO 2025 | COMMISSION '!CQ14</f>
        <v>16100</v>
      </c>
      <c r="CR14" s="99">
        <f>'RO 2025 | COMMISSION '!CR14</f>
        <v>16100</v>
      </c>
      <c r="CS14" s="99">
        <f>'RO 2025 | COMMISSION '!CS14</f>
        <v>15400</v>
      </c>
      <c r="CT14" s="99">
        <f>'RO 2025 | COMMISSION '!CT14</f>
        <v>15400</v>
      </c>
      <c r="CU14" s="99">
        <f>'RO 2025 | COMMISSION '!CU14</f>
        <v>15400</v>
      </c>
      <c r="CV14" s="99">
        <f>'RO 2025 | COMMISSION '!CV14</f>
        <v>15400</v>
      </c>
      <c r="CW14" s="99">
        <f>'RO 2025 | COMMISSION '!CW14</f>
        <v>15400</v>
      </c>
      <c r="CX14" s="99">
        <f>'RO 2025 | COMMISSION '!CX14</f>
        <v>15400</v>
      </c>
      <c r="CY14" s="99">
        <f>'RO 2025 | COMMISSION '!CY14</f>
        <v>15400</v>
      </c>
      <c r="CZ14" s="99">
        <f>'RO 2025 | COMMISSION '!CZ14</f>
        <v>14700</v>
      </c>
      <c r="DA14" s="99">
        <f>'RO 2025 | COMMISSION '!DA14</f>
        <v>14700</v>
      </c>
      <c r="DB14" s="99">
        <f>'RO 2025 | COMMISSION '!DB14</f>
        <v>14700</v>
      </c>
      <c r="DC14" s="99">
        <f>'RO 2025 | COMMISSION '!DC14</f>
        <v>13200</v>
      </c>
      <c r="DD14" s="99">
        <f>'RO 2025 | COMMISSION '!DD14</f>
        <v>13200</v>
      </c>
      <c r="DE14" s="99">
        <f>'RO 2025 | COMMISSION '!DE14</f>
        <v>13200</v>
      </c>
      <c r="DF14" s="99">
        <f>'RO 2025 | COMMISSION '!DF14</f>
        <v>13200</v>
      </c>
      <c r="DG14" s="99">
        <f>'RO 2025 | COMMISSION '!DG14</f>
        <v>13200</v>
      </c>
      <c r="DH14" s="99">
        <f>'RO 2025 | COMMISSION '!DH14</f>
        <v>12700</v>
      </c>
      <c r="DI14" s="99">
        <f>'RO 2025 | COMMISSION '!DI14</f>
        <v>12700</v>
      </c>
      <c r="DJ14" s="99">
        <f>'RO 2025 | COMMISSION '!DJ14</f>
        <v>12700</v>
      </c>
      <c r="DK14" s="99">
        <f>'RO 2025 | COMMISSION '!DK14</f>
        <v>12700</v>
      </c>
      <c r="DL14" s="99">
        <f>'RO 2025 | COMMISSION '!DL14</f>
        <v>12700</v>
      </c>
      <c r="DM14" s="99">
        <f>'RO 2025 | COMMISSION '!DM14</f>
        <v>12700</v>
      </c>
      <c r="DN14" s="93">
        <f>'RO 2025 | COMMISSION '!DN14</f>
        <v>10700</v>
      </c>
      <c r="DO14" s="93">
        <f>'RO 2025 | COMMISSION '!DO14</f>
        <v>10700</v>
      </c>
      <c r="DP14" s="93">
        <f>'RO 2025 | COMMISSION '!DP14</f>
        <v>10700</v>
      </c>
      <c r="DQ14" s="93">
        <f>'RO 2025 | COMMISSION '!DQ14</f>
        <v>10700</v>
      </c>
      <c r="DR14" s="93">
        <f>'RO 2025 | COMMISSION '!DR14</f>
        <v>10700</v>
      </c>
      <c r="DS14" s="93">
        <f>'RO 2025 | COMMISSION '!DS14</f>
        <v>11200</v>
      </c>
      <c r="DT14" s="93">
        <f>'RO 2025 | COMMISSION '!DT14</f>
        <v>11200</v>
      </c>
      <c r="DU14" s="93">
        <f>'RO 2025 | COMMISSION '!DU14</f>
        <v>10700</v>
      </c>
      <c r="DV14" s="93">
        <f>'RO 2025 | COMMISSION '!DV14</f>
        <v>10700</v>
      </c>
      <c r="DW14" s="93">
        <f>'RO 2025 | COMMISSION '!DW14</f>
        <v>10700</v>
      </c>
      <c r="DX14" s="93">
        <f>'RO 2025 | COMMISSION '!DX14</f>
        <v>10700</v>
      </c>
      <c r="DY14" s="93">
        <f>'RO 2025 | COMMISSION '!DY14</f>
        <v>10700</v>
      </c>
      <c r="DZ14" s="93">
        <f>'RO 2025 | COMMISSION '!DZ14</f>
        <v>11200</v>
      </c>
      <c r="EA14" s="93">
        <f>'RO 2025 | COMMISSION '!EA14</f>
        <v>11200</v>
      </c>
      <c r="EB14" s="93">
        <f>'RO 2025 | COMMISSION '!EB14</f>
        <v>10700</v>
      </c>
      <c r="EC14" s="93">
        <f>'RO 2025 | COMMISSION '!EC14</f>
        <v>10700</v>
      </c>
      <c r="ED14" s="93">
        <f>'RO 2025 | COMMISSION '!ED14</f>
        <v>10700</v>
      </c>
      <c r="EE14" s="93">
        <f>'RO 2025 | COMMISSION '!EE14</f>
        <v>10700</v>
      </c>
      <c r="EF14" s="93">
        <f>'RO 2025 | COMMISSION '!EF14</f>
        <v>11700</v>
      </c>
    </row>
    <row r="15" spans="1:136" s="11" customFormat="1">
      <c r="A15" s="15" t="s">
        <v>8</v>
      </c>
      <c r="B15" s="93"/>
      <c r="C15" s="93"/>
      <c r="D15" s="93"/>
      <c r="E15" s="93"/>
      <c r="F15" s="93"/>
      <c r="G15" s="93"/>
      <c r="H15" s="93"/>
      <c r="I15" s="93"/>
      <c r="J15" s="93"/>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3"/>
      <c r="DO15" s="93"/>
      <c r="DP15" s="93"/>
      <c r="DQ15" s="93"/>
      <c r="DR15" s="93"/>
      <c r="DS15" s="93"/>
      <c r="DT15" s="93"/>
      <c r="DU15" s="93"/>
      <c r="DV15" s="93"/>
      <c r="DW15" s="93"/>
      <c r="DX15" s="93"/>
      <c r="DY15" s="93"/>
      <c r="DZ15" s="93"/>
      <c r="EA15" s="93"/>
      <c r="EB15" s="93"/>
      <c r="EC15" s="93"/>
      <c r="ED15" s="93"/>
      <c r="EE15" s="93"/>
      <c r="EF15" s="93"/>
    </row>
    <row r="16" spans="1:136" s="11" customFormat="1">
      <c r="A16" s="92" t="s">
        <v>21</v>
      </c>
      <c r="B16" s="93">
        <f>'RO 2025 | COMMISSION '!B16</f>
        <v>13000</v>
      </c>
      <c r="C16" s="93">
        <f>'RO 2025 | COMMISSION '!C16</f>
        <v>13000</v>
      </c>
      <c r="D16" s="93">
        <f>'RO 2025 | COMMISSION '!D16</f>
        <v>13300</v>
      </c>
      <c r="E16" s="93">
        <f>'RO 2025 | COMMISSION '!E16</f>
        <v>13300</v>
      </c>
      <c r="F16" s="93">
        <f>'RO 2025 | COMMISSION '!F16</f>
        <v>15400</v>
      </c>
      <c r="G16" s="93">
        <f>'RO 2025 | COMMISSION '!G16</f>
        <v>15400</v>
      </c>
      <c r="H16" s="93">
        <f>'RO 2025 | COMMISSION '!H16</f>
        <v>15400</v>
      </c>
      <c r="I16" s="93">
        <f>'RO 2025 | COMMISSION '!I16</f>
        <v>16700</v>
      </c>
      <c r="J16" s="93">
        <f>'RO 2025 | COMMISSION '!J16</f>
        <v>16700</v>
      </c>
      <c r="K16" s="99">
        <f>'RO 2025 | COMMISSION '!K16</f>
        <v>18100</v>
      </c>
      <c r="L16" s="99">
        <f>'RO 2025 | COMMISSION '!L16</f>
        <v>20700</v>
      </c>
      <c r="M16" s="99">
        <f>'RO 2025 | COMMISSION '!M16</f>
        <v>18500</v>
      </c>
      <c r="N16" s="99">
        <f>'RO 2025 | COMMISSION '!N16</f>
        <v>29400</v>
      </c>
      <c r="O16" s="99">
        <f>'RO 2025 | COMMISSION '!O16</f>
        <v>34200</v>
      </c>
      <c r="P16" s="99">
        <f>'RO 2025 | COMMISSION '!P16</f>
        <v>42000</v>
      </c>
      <c r="Q16" s="99">
        <f>'RO 2025 | COMMISSION '!Q16</f>
        <v>42000</v>
      </c>
      <c r="R16" s="99">
        <f>'RO 2025 | COMMISSION '!R16</f>
        <v>40700</v>
      </c>
      <c r="S16" s="99">
        <f>'RO 2025 | COMMISSION '!S16</f>
        <v>40700</v>
      </c>
      <c r="T16" s="99">
        <f>'RO 2025 | COMMISSION '!T16</f>
        <v>44500</v>
      </c>
      <c r="U16" s="99">
        <f>'RO 2025 | COMMISSION '!U16</f>
        <v>44500</v>
      </c>
      <c r="V16" s="99">
        <f>'RO 2025 | COMMISSION '!V16</f>
        <v>43000</v>
      </c>
      <c r="W16" s="99">
        <f>'RO 2025 | COMMISSION '!W16</f>
        <v>43000</v>
      </c>
      <c r="X16" s="99">
        <f>'RO 2025 | COMMISSION '!X16</f>
        <v>39400</v>
      </c>
      <c r="Y16" s="99">
        <f>'RO 2025 | COMMISSION '!Y16</f>
        <v>31600</v>
      </c>
      <c r="Z16" s="99">
        <f>'RO 2025 | COMMISSION '!Z16</f>
        <v>25600</v>
      </c>
      <c r="AA16" s="99">
        <f>'RO 2025 | COMMISSION '!AA16</f>
        <v>24900</v>
      </c>
      <c r="AB16" s="99">
        <f>'RO 2025 | COMMISSION '!AB16</f>
        <v>24900</v>
      </c>
      <c r="AC16" s="99">
        <f>'RO 2025 | COMMISSION '!AC16</f>
        <v>24900</v>
      </c>
      <c r="AD16" s="99">
        <f>'RO 2025 | COMMISSION '!AD16</f>
        <v>24200</v>
      </c>
      <c r="AE16" s="99">
        <f>'RO 2025 | COMMISSION '!AE16</f>
        <v>24200</v>
      </c>
      <c r="AF16" s="99">
        <f>'RO 2025 | COMMISSION '!AF16</f>
        <v>21600</v>
      </c>
      <c r="AG16" s="99">
        <f>'RO 2025 | COMMISSION '!AG16</f>
        <v>21600</v>
      </c>
      <c r="AH16" s="99">
        <f>'RO 2025 | COMMISSION '!AH16</f>
        <v>21600</v>
      </c>
      <c r="AI16" s="99">
        <f>'RO 2025 | COMMISSION '!AI16</f>
        <v>21600</v>
      </c>
      <c r="AJ16" s="99">
        <f>'RO 2025 | COMMISSION '!AJ16</f>
        <v>24400</v>
      </c>
      <c r="AK16" s="99">
        <f>'RO 2025 | COMMISSION '!AK16</f>
        <v>24400</v>
      </c>
      <c r="AL16" s="99">
        <f>'RO 2025 | COMMISSION '!AL16</f>
        <v>27100</v>
      </c>
      <c r="AM16" s="99">
        <f>'RO 2025 | COMMISSION '!AM16</f>
        <v>27100</v>
      </c>
      <c r="AN16" s="99">
        <f>'RO 2025 | COMMISSION '!AN16</f>
        <v>30100</v>
      </c>
      <c r="AO16" s="99">
        <f>'RO 2025 | COMMISSION '!AO16</f>
        <v>30100</v>
      </c>
      <c r="AP16" s="99">
        <f>'RO 2025 | COMMISSION '!AP16</f>
        <v>27100</v>
      </c>
      <c r="AQ16" s="99">
        <f>'RO 2025 | COMMISSION '!AQ16</f>
        <v>27100</v>
      </c>
      <c r="AR16" s="99">
        <f>'RO 2025 | COMMISSION '!AR16</f>
        <v>28600</v>
      </c>
      <c r="AS16" s="99">
        <f>'RO 2025 | COMMISSION '!AS16</f>
        <v>28600</v>
      </c>
      <c r="AT16" s="99">
        <f>'RO 2025 | COMMISSION '!AT16</f>
        <v>28600</v>
      </c>
      <c r="AU16" s="99">
        <f>'RO 2025 | COMMISSION '!AU16</f>
        <v>28600</v>
      </c>
      <c r="AV16" s="99">
        <f>'RO 2025 | COMMISSION '!AV16</f>
        <v>28600</v>
      </c>
      <c r="AW16" s="99">
        <f>'RO 2025 | COMMISSION '!AW16</f>
        <v>28600</v>
      </c>
      <c r="AX16" s="99">
        <f>'RO 2025 | COMMISSION '!AX16</f>
        <v>30100</v>
      </c>
      <c r="AY16" s="99">
        <f>'RO 2025 | COMMISSION '!AY16</f>
        <v>30100</v>
      </c>
      <c r="AZ16" s="99">
        <f>'RO 2025 | COMMISSION '!AZ16</f>
        <v>30100</v>
      </c>
      <c r="BA16" s="99">
        <f>'RO 2025 | COMMISSION '!BA16</f>
        <v>27100</v>
      </c>
      <c r="BB16" s="99">
        <f>'RO 2025 | COMMISSION '!BB16</f>
        <v>27100</v>
      </c>
      <c r="BC16" s="99">
        <f>'RO 2025 | COMMISSION '!BC16</f>
        <v>27100</v>
      </c>
      <c r="BD16" s="99">
        <f>'RO 2025 | COMMISSION '!BD16</f>
        <v>27100</v>
      </c>
      <c r="BE16" s="99">
        <f>'RO 2025 | COMMISSION '!BE16</f>
        <v>27100</v>
      </c>
      <c r="BF16" s="99">
        <f>'RO 2025 | COMMISSION '!BF16</f>
        <v>28600</v>
      </c>
      <c r="BG16" s="99">
        <f>'RO 2025 | COMMISSION '!BG16</f>
        <v>28600</v>
      </c>
      <c r="BH16" s="99">
        <f>'RO 2025 | COMMISSION '!BH16</f>
        <v>28600</v>
      </c>
      <c r="BI16" s="99">
        <f>'RO 2025 | COMMISSION '!BI16</f>
        <v>31600</v>
      </c>
      <c r="BJ16" s="99">
        <f>'RO 2025 | COMMISSION '!BJ16</f>
        <v>31600</v>
      </c>
      <c r="BK16" s="99">
        <f>'RO 2025 | COMMISSION '!BK16</f>
        <v>31600</v>
      </c>
      <c r="BL16" s="99">
        <f>'RO 2025 | COMMISSION '!BL16</f>
        <v>31600</v>
      </c>
      <c r="BM16" s="99">
        <f>'RO 2025 | COMMISSION '!BM16</f>
        <v>31600</v>
      </c>
      <c r="BN16" s="99">
        <f>'RO 2025 | COMMISSION '!BN16</f>
        <v>31600</v>
      </c>
      <c r="BO16" s="99">
        <f>'RO 2025 | COMMISSION '!BO16</f>
        <v>34000</v>
      </c>
      <c r="BP16" s="99">
        <f>'RO 2025 | COMMISSION '!BP16</f>
        <v>34000</v>
      </c>
      <c r="BQ16" s="99">
        <f>'RO 2025 | COMMISSION '!BQ16</f>
        <v>37900</v>
      </c>
      <c r="BR16" s="99">
        <f>'RO 2025 | COMMISSION '!BR16</f>
        <v>40400</v>
      </c>
      <c r="BS16" s="99">
        <f>'RO 2025 | COMMISSION '!BS16</f>
        <v>40400</v>
      </c>
      <c r="BT16" s="99">
        <f>'RO 2025 | COMMISSION '!BT16</f>
        <v>40400</v>
      </c>
      <c r="BU16" s="99">
        <f>'RO 2025 | COMMISSION '!BU16</f>
        <v>40400</v>
      </c>
      <c r="BV16" s="99">
        <f>'RO 2025 | COMMISSION '!BV16</f>
        <v>40400</v>
      </c>
      <c r="BW16" s="99">
        <f>'RO 2025 | COMMISSION '!BW16</f>
        <v>31600</v>
      </c>
      <c r="BX16" s="99">
        <f>'RO 2025 | COMMISSION '!BX16</f>
        <v>27100</v>
      </c>
      <c r="BY16" s="99">
        <f>'RO 2025 | COMMISSION '!BY16</f>
        <v>27100</v>
      </c>
      <c r="BZ16" s="99">
        <f>'RO 2025 | COMMISSION '!BZ16</f>
        <v>25600</v>
      </c>
      <c r="CA16" s="99">
        <f>'RO 2025 | COMMISSION '!CA16</f>
        <v>25600</v>
      </c>
      <c r="CB16" s="99">
        <f>'RO 2025 | COMMISSION '!CB16</f>
        <v>25600</v>
      </c>
      <c r="CC16" s="99">
        <f>'RO 2025 | COMMISSION '!CC16</f>
        <v>27100</v>
      </c>
      <c r="CD16" s="99">
        <f>'RO 2025 | COMMISSION '!CD16</f>
        <v>27100</v>
      </c>
      <c r="CE16" s="99">
        <f>'RO 2025 | COMMISSION '!CE16</f>
        <v>27100</v>
      </c>
      <c r="CF16" s="99">
        <f>'RO 2025 | COMMISSION '!CF16</f>
        <v>23500</v>
      </c>
      <c r="CG16" s="99">
        <f>'RO 2025 | COMMISSION '!CG16</f>
        <v>18800</v>
      </c>
      <c r="CH16" s="99">
        <f>'RO 2025 | COMMISSION '!CH16</f>
        <v>18800</v>
      </c>
      <c r="CI16" s="99">
        <f>'RO 2025 | COMMISSION '!CI16</f>
        <v>18800</v>
      </c>
      <c r="CJ16" s="99">
        <f>'RO 2025 | COMMISSION '!CJ16</f>
        <v>18800</v>
      </c>
      <c r="CK16" s="99">
        <f>'RO 2025 | COMMISSION '!CK16</f>
        <v>18800</v>
      </c>
      <c r="CL16" s="99">
        <f>'RO 2025 | COMMISSION '!CL16</f>
        <v>18800</v>
      </c>
      <c r="CM16" s="99">
        <f>'RO 2025 | COMMISSION '!CM16</f>
        <v>18800</v>
      </c>
      <c r="CN16" s="99">
        <f>'RO 2025 | COMMISSION '!CN16</f>
        <v>18800</v>
      </c>
      <c r="CO16" s="99">
        <f>'RO 2025 | COMMISSION '!CO16</f>
        <v>18800</v>
      </c>
      <c r="CP16" s="99">
        <f>'RO 2025 | COMMISSION '!CP16</f>
        <v>18100</v>
      </c>
      <c r="CQ16" s="99">
        <f>'RO 2025 | COMMISSION '!CQ16</f>
        <v>18100</v>
      </c>
      <c r="CR16" s="99">
        <f>'RO 2025 | COMMISSION '!CR16</f>
        <v>18100</v>
      </c>
      <c r="CS16" s="99">
        <f>'RO 2025 | COMMISSION '!CS16</f>
        <v>17400</v>
      </c>
      <c r="CT16" s="99">
        <f>'RO 2025 | COMMISSION '!CT16</f>
        <v>17400</v>
      </c>
      <c r="CU16" s="99">
        <f>'RO 2025 | COMMISSION '!CU16</f>
        <v>17400</v>
      </c>
      <c r="CV16" s="99">
        <f>'RO 2025 | COMMISSION '!CV16</f>
        <v>17400</v>
      </c>
      <c r="CW16" s="99">
        <f>'RO 2025 | COMMISSION '!CW16</f>
        <v>17400</v>
      </c>
      <c r="CX16" s="99">
        <f>'RO 2025 | COMMISSION '!CX16</f>
        <v>17400</v>
      </c>
      <c r="CY16" s="99">
        <f>'RO 2025 | COMMISSION '!CY16</f>
        <v>17400</v>
      </c>
      <c r="CZ16" s="99">
        <f>'RO 2025 | COMMISSION '!CZ16</f>
        <v>16700</v>
      </c>
      <c r="DA16" s="99">
        <f>'RO 2025 | COMMISSION '!DA16</f>
        <v>16700</v>
      </c>
      <c r="DB16" s="99">
        <f>'RO 2025 | COMMISSION '!DB16</f>
        <v>16700</v>
      </c>
      <c r="DC16" s="99">
        <f>'RO 2025 | COMMISSION '!DC16</f>
        <v>16200</v>
      </c>
      <c r="DD16" s="99">
        <f>'RO 2025 | COMMISSION '!DD16</f>
        <v>16200</v>
      </c>
      <c r="DE16" s="99">
        <f>'RO 2025 | COMMISSION '!DE16</f>
        <v>16200</v>
      </c>
      <c r="DF16" s="99">
        <f>'RO 2025 | COMMISSION '!DF16</f>
        <v>16200</v>
      </c>
      <c r="DG16" s="99">
        <f>'RO 2025 | COMMISSION '!DG16</f>
        <v>16200</v>
      </c>
      <c r="DH16" s="99">
        <f>'RO 2025 | COMMISSION '!DH16</f>
        <v>15700</v>
      </c>
      <c r="DI16" s="99">
        <f>'RO 2025 | COMMISSION '!DI16</f>
        <v>15700</v>
      </c>
      <c r="DJ16" s="99">
        <f>'RO 2025 | COMMISSION '!DJ16</f>
        <v>15700</v>
      </c>
      <c r="DK16" s="99">
        <f>'RO 2025 | COMMISSION '!DK16</f>
        <v>15700</v>
      </c>
      <c r="DL16" s="99">
        <f>'RO 2025 | COMMISSION '!DL16</f>
        <v>15700</v>
      </c>
      <c r="DM16" s="99">
        <f>'RO 2025 | COMMISSION '!DM16</f>
        <v>15700</v>
      </c>
      <c r="DN16" s="93">
        <f>'RO 2025 | COMMISSION '!DN16</f>
        <v>13700</v>
      </c>
      <c r="DO16" s="93">
        <f>'RO 2025 | COMMISSION '!DO16</f>
        <v>13700</v>
      </c>
      <c r="DP16" s="93">
        <f>'RO 2025 | COMMISSION '!DP16</f>
        <v>13700</v>
      </c>
      <c r="DQ16" s="93">
        <f>'RO 2025 | COMMISSION '!DQ16</f>
        <v>13700</v>
      </c>
      <c r="DR16" s="93">
        <f>'RO 2025 | COMMISSION '!DR16</f>
        <v>13700</v>
      </c>
      <c r="DS16" s="93">
        <f>'RO 2025 | COMMISSION '!DS16</f>
        <v>14200</v>
      </c>
      <c r="DT16" s="93">
        <f>'RO 2025 | COMMISSION '!DT16</f>
        <v>14200</v>
      </c>
      <c r="DU16" s="93">
        <f>'RO 2025 | COMMISSION '!DU16</f>
        <v>13700</v>
      </c>
      <c r="DV16" s="93">
        <f>'RO 2025 | COMMISSION '!DV16</f>
        <v>13700</v>
      </c>
      <c r="DW16" s="93">
        <f>'RO 2025 | COMMISSION '!DW16</f>
        <v>13700</v>
      </c>
      <c r="DX16" s="93">
        <f>'RO 2025 | COMMISSION '!DX16</f>
        <v>13700</v>
      </c>
      <c r="DY16" s="93">
        <f>'RO 2025 | COMMISSION '!DY16</f>
        <v>13700</v>
      </c>
      <c r="DZ16" s="93">
        <f>'RO 2025 | COMMISSION '!DZ16</f>
        <v>14200</v>
      </c>
      <c r="EA16" s="93">
        <f>'RO 2025 | COMMISSION '!EA16</f>
        <v>14200</v>
      </c>
      <c r="EB16" s="93">
        <f>'RO 2025 | COMMISSION '!EB16</f>
        <v>13700</v>
      </c>
      <c r="EC16" s="93">
        <f>'RO 2025 | COMMISSION '!EC16</f>
        <v>13700</v>
      </c>
      <c r="ED16" s="93">
        <f>'RO 2025 | COMMISSION '!ED16</f>
        <v>13700</v>
      </c>
      <c r="EE16" s="93">
        <f>'RO 2025 | COMMISSION '!EE16</f>
        <v>13700</v>
      </c>
      <c r="EF16" s="93">
        <f>'RO 2025 | COMMISSION '!EF16</f>
        <v>14700</v>
      </c>
    </row>
    <row r="17" spans="1:136" s="11" customFormat="1" ht="10.35" customHeight="1">
      <c r="A17" s="95"/>
      <c r="B17" s="96"/>
      <c r="C17" s="96"/>
      <c r="D17" s="96"/>
      <c r="E17" s="96"/>
      <c r="F17" s="96"/>
      <c r="G17" s="96"/>
      <c r="H17" s="96"/>
      <c r="I17" s="96"/>
      <c r="J17" s="96"/>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96"/>
      <c r="DO17" s="96"/>
      <c r="DP17" s="96"/>
      <c r="DQ17" s="96"/>
      <c r="DR17" s="96"/>
      <c r="DS17" s="96"/>
      <c r="DT17" s="96"/>
      <c r="DU17" s="96"/>
      <c r="DV17" s="96"/>
      <c r="DW17" s="96"/>
      <c r="DX17" s="96"/>
      <c r="DY17" s="96"/>
      <c r="DZ17" s="96"/>
      <c r="EA17" s="96"/>
      <c r="EB17" s="96"/>
      <c r="EC17" s="96"/>
      <c r="ED17" s="96"/>
      <c r="EE17" s="96"/>
      <c r="EF17" s="96"/>
    </row>
    <row r="18" spans="1:136" s="11" customFormat="1" ht="30.6" customHeight="1">
      <c r="A18" s="97" t="s">
        <v>41</v>
      </c>
      <c r="B18" s="96"/>
      <c r="C18" s="96"/>
      <c r="D18" s="96"/>
      <c r="E18" s="96"/>
      <c r="F18" s="96"/>
      <c r="G18" s="96"/>
      <c r="H18" s="96"/>
      <c r="I18" s="96"/>
      <c r="J18" s="96"/>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96"/>
      <c r="DO18" s="96"/>
      <c r="DP18" s="96"/>
      <c r="DQ18" s="96"/>
      <c r="DR18" s="96"/>
      <c r="DS18" s="96"/>
      <c r="DT18" s="96"/>
      <c r="DU18" s="96"/>
      <c r="DV18" s="96"/>
      <c r="DW18" s="96"/>
      <c r="DX18" s="96"/>
      <c r="DY18" s="96"/>
      <c r="DZ18" s="96"/>
      <c r="EA18" s="96"/>
      <c r="EB18" s="96"/>
      <c r="EC18" s="96"/>
      <c r="ED18" s="96"/>
      <c r="EE18" s="96"/>
      <c r="EF18" s="96"/>
    </row>
    <row r="19" spans="1:136" s="103" customFormat="1" ht="16.899999999999999" customHeight="1">
      <c r="A19" s="7"/>
      <c r="B19" s="9">
        <f t="shared" ref="B19:AG19" si="0">B5</f>
        <v>46008</v>
      </c>
      <c r="C19" s="9">
        <f t="shared" si="0"/>
        <v>46009</v>
      </c>
      <c r="D19" s="9">
        <f t="shared" si="0"/>
        <v>46010</v>
      </c>
      <c r="E19" s="9">
        <f t="shared" si="0"/>
        <v>46011</v>
      </c>
      <c r="F19" s="9">
        <f t="shared" si="0"/>
        <v>46012</v>
      </c>
      <c r="G19" s="9">
        <f t="shared" si="0"/>
        <v>46013</v>
      </c>
      <c r="H19" s="9">
        <f t="shared" si="0"/>
        <v>46014</v>
      </c>
      <c r="I19" s="9">
        <f t="shared" si="0"/>
        <v>46015</v>
      </c>
      <c r="J19" s="9">
        <f t="shared" si="0"/>
        <v>46016</v>
      </c>
      <c r="K19" s="57">
        <f t="shared" si="0"/>
        <v>46017</v>
      </c>
      <c r="L19" s="57">
        <f t="shared" si="0"/>
        <v>46018</v>
      </c>
      <c r="M19" s="57">
        <f t="shared" si="0"/>
        <v>46019</v>
      </c>
      <c r="N19" s="57">
        <f t="shared" si="0"/>
        <v>46020</v>
      </c>
      <c r="O19" s="57">
        <f t="shared" si="0"/>
        <v>46021</v>
      </c>
      <c r="P19" s="57">
        <f t="shared" si="0"/>
        <v>46022</v>
      </c>
      <c r="Q19" s="57">
        <f t="shared" si="0"/>
        <v>46023</v>
      </c>
      <c r="R19" s="57">
        <f t="shared" si="0"/>
        <v>46024</v>
      </c>
      <c r="S19" s="57">
        <f t="shared" si="0"/>
        <v>46025</v>
      </c>
      <c r="T19" s="57">
        <f t="shared" si="0"/>
        <v>46026</v>
      </c>
      <c r="U19" s="57">
        <f t="shared" si="0"/>
        <v>46027</v>
      </c>
      <c r="V19" s="57">
        <f t="shared" si="0"/>
        <v>46028</v>
      </c>
      <c r="W19" s="57">
        <f t="shared" si="0"/>
        <v>46029</v>
      </c>
      <c r="X19" s="57">
        <f t="shared" si="0"/>
        <v>46030</v>
      </c>
      <c r="Y19" s="57">
        <f t="shared" si="0"/>
        <v>46031</v>
      </c>
      <c r="Z19" s="57">
        <f t="shared" si="0"/>
        <v>46032</v>
      </c>
      <c r="AA19" s="57">
        <f t="shared" si="0"/>
        <v>46033</v>
      </c>
      <c r="AB19" s="57">
        <f t="shared" si="0"/>
        <v>46034</v>
      </c>
      <c r="AC19" s="57">
        <f t="shared" si="0"/>
        <v>46035</v>
      </c>
      <c r="AD19" s="57">
        <f t="shared" si="0"/>
        <v>46036</v>
      </c>
      <c r="AE19" s="57">
        <f t="shared" si="0"/>
        <v>46037</v>
      </c>
      <c r="AF19" s="57">
        <f t="shared" si="0"/>
        <v>46038</v>
      </c>
      <c r="AG19" s="57">
        <f t="shared" si="0"/>
        <v>46039</v>
      </c>
      <c r="AH19" s="57">
        <f t="shared" ref="AH19:CS19" si="1">AH5</f>
        <v>46040</v>
      </c>
      <c r="AI19" s="57">
        <f t="shared" si="1"/>
        <v>46041</v>
      </c>
      <c r="AJ19" s="57">
        <f t="shared" si="1"/>
        <v>46042</v>
      </c>
      <c r="AK19" s="57">
        <f t="shared" si="1"/>
        <v>46043</v>
      </c>
      <c r="AL19" s="57">
        <f t="shared" si="1"/>
        <v>46044</v>
      </c>
      <c r="AM19" s="57">
        <f t="shared" si="1"/>
        <v>46045</v>
      </c>
      <c r="AN19" s="57">
        <f t="shared" si="1"/>
        <v>46046</v>
      </c>
      <c r="AO19" s="57">
        <f t="shared" si="1"/>
        <v>46047</v>
      </c>
      <c r="AP19" s="57">
        <f t="shared" si="1"/>
        <v>46048</v>
      </c>
      <c r="AQ19" s="57">
        <f t="shared" si="1"/>
        <v>46049</v>
      </c>
      <c r="AR19" s="57">
        <f t="shared" si="1"/>
        <v>46050</v>
      </c>
      <c r="AS19" s="57">
        <f t="shared" si="1"/>
        <v>46051</v>
      </c>
      <c r="AT19" s="57">
        <f t="shared" si="1"/>
        <v>46052</v>
      </c>
      <c r="AU19" s="57">
        <f t="shared" si="1"/>
        <v>46053</v>
      </c>
      <c r="AV19" s="57">
        <f t="shared" si="1"/>
        <v>46054</v>
      </c>
      <c r="AW19" s="57">
        <f t="shared" si="1"/>
        <v>46055</v>
      </c>
      <c r="AX19" s="57">
        <f t="shared" si="1"/>
        <v>46056</v>
      </c>
      <c r="AY19" s="57">
        <f t="shared" si="1"/>
        <v>46057</v>
      </c>
      <c r="AZ19" s="57">
        <f t="shared" si="1"/>
        <v>46058</v>
      </c>
      <c r="BA19" s="57">
        <f t="shared" si="1"/>
        <v>46059</v>
      </c>
      <c r="BB19" s="57">
        <f t="shared" si="1"/>
        <v>46060</v>
      </c>
      <c r="BC19" s="57">
        <f t="shared" si="1"/>
        <v>46061</v>
      </c>
      <c r="BD19" s="57">
        <f t="shared" si="1"/>
        <v>46062</v>
      </c>
      <c r="BE19" s="57">
        <f t="shared" si="1"/>
        <v>46063</v>
      </c>
      <c r="BF19" s="57">
        <f t="shared" si="1"/>
        <v>46064</v>
      </c>
      <c r="BG19" s="57">
        <f t="shared" si="1"/>
        <v>46065</v>
      </c>
      <c r="BH19" s="57">
        <f t="shared" si="1"/>
        <v>46066</v>
      </c>
      <c r="BI19" s="57">
        <f t="shared" si="1"/>
        <v>46067</v>
      </c>
      <c r="BJ19" s="57">
        <f t="shared" si="1"/>
        <v>46068</v>
      </c>
      <c r="BK19" s="57">
        <f t="shared" si="1"/>
        <v>46069</v>
      </c>
      <c r="BL19" s="57">
        <f t="shared" si="1"/>
        <v>46070</v>
      </c>
      <c r="BM19" s="57">
        <f t="shared" si="1"/>
        <v>46071</v>
      </c>
      <c r="BN19" s="57">
        <f t="shared" si="1"/>
        <v>46072</v>
      </c>
      <c r="BO19" s="57">
        <f t="shared" si="1"/>
        <v>46073</v>
      </c>
      <c r="BP19" s="57">
        <f t="shared" si="1"/>
        <v>46074</v>
      </c>
      <c r="BQ19" s="57">
        <f t="shared" si="1"/>
        <v>46075</v>
      </c>
      <c r="BR19" s="57">
        <f t="shared" si="1"/>
        <v>46076</v>
      </c>
      <c r="BS19" s="57">
        <f t="shared" si="1"/>
        <v>46077</v>
      </c>
      <c r="BT19" s="57">
        <f t="shared" si="1"/>
        <v>46078</v>
      </c>
      <c r="BU19" s="57">
        <f t="shared" si="1"/>
        <v>46079</v>
      </c>
      <c r="BV19" s="57">
        <f t="shared" si="1"/>
        <v>46080</v>
      </c>
      <c r="BW19" s="57">
        <f t="shared" si="1"/>
        <v>46081</v>
      </c>
      <c r="BX19" s="57">
        <f t="shared" si="1"/>
        <v>46082</v>
      </c>
      <c r="BY19" s="57">
        <f t="shared" si="1"/>
        <v>46083</v>
      </c>
      <c r="BZ19" s="57">
        <f t="shared" si="1"/>
        <v>46084</v>
      </c>
      <c r="CA19" s="57">
        <f t="shared" si="1"/>
        <v>46085</v>
      </c>
      <c r="CB19" s="57">
        <f t="shared" si="1"/>
        <v>46086</v>
      </c>
      <c r="CC19" s="57">
        <f t="shared" si="1"/>
        <v>46087</v>
      </c>
      <c r="CD19" s="57">
        <f t="shared" si="1"/>
        <v>46088</v>
      </c>
      <c r="CE19" s="57">
        <f t="shared" si="1"/>
        <v>46089</v>
      </c>
      <c r="CF19" s="57">
        <f t="shared" si="1"/>
        <v>46090</v>
      </c>
      <c r="CG19" s="57">
        <f t="shared" si="1"/>
        <v>46091</v>
      </c>
      <c r="CH19" s="57">
        <f t="shared" si="1"/>
        <v>46092</v>
      </c>
      <c r="CI19" s="57">
        <f t="shared" si="1"/>
        <v>46093</v>
      </c>
      <c r="CJ19" s="57">
        <f t="shared" si="1"/>
        <v>46094</v>
      </c>
      <c r="CK19" s="57">
        <f t="shared" si="1"/>
        <v>46095</v>
      </c>
      <c r="CL19" s="57">
        <f t="shared" si="1"/>
        <v>46096</v>
      </c>
      <c r="CM19" s="57">
        <f t="shared" si="1"/>
        <v>46097</v>
      </c>
      <c r="CN19" s="57">
        <f t="shared" si="1"/>
        <v>46098</v>
      </c>
      <c r="CO19" s="57">
        <f t="shared" si="1"/>
        <v>46099</v>
      </c>
      <c r="CP19" s="57">
        <f t="shared" si="1"/>
        <v>46100</v>
      </c>
      <c r="CQ19" s="57">
        <f t="shared" si="1"/>
        <v>46101</v>
      </c>
      <c r="CR19" s="57">
        <f t="shared" si="1"/>
        <v>46102</v>
      </c>
      <c r="CS19" s="57">
        <f t="shared" si="1"/>
        <v>46103</v>
      </c>
      <c r="CT19" s="57">
        <f t="shared" ref="CT19:EF19" si="2">CT5</f>
        <v>46104</v>
      </c>
      <c r="CU19" s="57">
        <f t="shared" si="2"/>
        <v>46105</v>
      </c>
      <c r="CV19" s="57">
        <f t="shared" si="2"/>
        <v>46106</v>
      </c>
      <c r="CW19" s="57">
        <f t="shared" si="2"/>
        <v>46107</v>
      </c>
      <c r="CX19" s="57">
        <f t="shared" si="2"/>
        <v>46108</v>
      </c>
      <c r="CY19" s="57">
        <f t="shared" si="2"/>
        <v>46109</v>
      </c>
      <c r="CZ19" s="57">
        <f t="shared" si="2"/>
        <v>46110</v>
      </c>
      <c r="DA19" s="57">
        <f t="shared" si="2"/>
        <v>46111</v>
      </c>
      <c r="DB19" s="57">
        <f t="shared" si="2"/>
        <v>46112</v>
      </c>
      <c r="DC19" s="57">
        <f t="shared" si="2"/>
        <v>46113</v>
      </c>
      <c r="DD19" s="57">
        <f t="shared" si="2"/>
        <v>46114</v>
      </c>
      <c r="DE19" s="57">
        <f t="shared" si="2"/>
        <v>46115</v>
      </c>
      <c r="DF19" s="57">
        <f t="shared" si="2"/>
        <v>46116</v>
      </c>
      <c r="DG19" s="57">
        <f t="shared" si="2"/>
        <v>46117</v>
      </c>
      <c r="DH19" s="57">
        <f t="shared" si="2"/>
        <v>46118</v>
      </c>
      <c r="DI19" s="57">
        <f t="shared" si="2"/>
        <v>46119</v>
      </c>
      <c r="DJ19" s="57">
        <f t="shared" si="2"/>
        <v>46120</v>
      </c>
      <c r="DK19" s="57">
        <f t="shared" si="2"/>
        <v>46121</v>
      </c>
      <c r="DL19" s="57">
        <f t="shared" si="2"/>
        <v>46122</v>
      </c>
      <c r="DM19" s="57">
        <f t="shared" si="2"/>
        <v>46123</v>
      </c>
      <c r="DN19" s="9">
        <f t="shared" si="2"/>
        <v>46124</v>
      </c>
      <c r="DO19" s="9">
        <f t="shared" si="2"/>
        <v>46125</v>
      </c>
      <c r="DP19" s="9">
        <f t="shared" si="2"/>
        <v>46126</v>
      </c>
      <c r="DQ19" s="9">
        <f t="shared" si="2"/>
        <v>46127</v>
      </c>
      <c r="DR19" s="9">
        <f t="shared" si="2"/>
        <v>46128</v>
      </c>
      <c r="DS19" s="9">
        <f t="shared" si="2"/>
        <v>46129</v>
      </c>
      <c r="DT19" s="9">
        <f t="shared" si="2"/>
        <v>46130</v>
      </c>
      <c r="DU19" s="9">
        <f t="shared" si="2"/>
        <v>46131</v>
      </c>
      <c r="DV19" s="9">
        <f t="shared" si="2"/>
        <v>46132</v>
      </c>
      <c r="DW19" s="9">
        <f t="shared" si="2"/>
        <v>46133</v>
      </c>
      <c r="DX19" s="9">
        <f t="shared" si="2"/>
        <v>46134</v>
      </c>
      <c r="DY19" s="9">
        <f t="shared" si="2"/>
        <v>46135</v>
      </c>
      <c r="DZ19" s="9">
        <f t="shared" si="2"/>
        <v>46136</v>
      </c>
      <c r="EA19" s="9">
        <f t="shared" si="2"/>
        <v>46137</v>
      </c>
      <c r="EB19" s="9">
        <f t="shared" si="2"/>
        <v>46138</v>
      </c>
      <c r="EC19" s="9">
        <f t="shared" si="2"/>
        <v>46139</v>
      </c>
      <c r="ED19" s="9">
        <f t="shared" si="2"/>
        <v>46140</v>
      </c>
      <c r="EE19" s="9">
        <f t="shared" si="2"/>
        <v>46141</v>
      </c>
      <c r="EF19" s="9">
        <f t="shared" si="2"/>
        <v>46142</v>
      </c>
    </row>
    <row r="20" spans="1:136" s="103" customFormat="1" ht="16.149999999999999" customHeight="1">
      <c r="A20" s="7"/>
      <c r="B20" s="9">
        <f t="shared" ref="B20:AG20" si="3">B6</f>
        <v>46008</v>
      </c>
      <c r="C20" s="9">
        <f t="shared" si="3"/>
        <v>46009</v>
      </c>
      <c r="D20" s="9">
        <f t="shared" si="3"/>
        <v>46010</v>
      </c>
      <c r="E20" s="9">
        <f t="shared" si="3"/>
        <v>46011</v>
      </c>
      <c r="F20" s="9">
        <f t="shared" si="3"/>
        <v>46012</v>
      </c>
      <c r="G20" s="9">
        <f t="shared" si="3"/>
        <v>46013</v>
      </c>
      <c r="H20" s="9">
        <f t="shared" si="3"/>
        <v>46014</v>
      </c>
      <c r="I20" s="9">
        <f t="shared" si="3"/>
        <v>46015</v>
      </c>
      <c r="J20" s="9">
        <f t="shared" si="3"/>
        <v>46016</v>
      </c>
      <c r="K20" s="57">
        <f t="shared" si="3"/>
        <v>46017</v>
      </c>
      <c r="L20" s="57">
        <f t="shared" si="3"/>
        <v>46018</v>
      </c>
      <c r="M20" s="57">
        <f t="shared" si="3"/>
        <v>46019</v>
      </c>
      <c r="N20" s="57">
        <f t="shared" si="3"/>
        <v>46020</v>
      </c>
      <c r="O20" s="57">
        <f t="shared" si="3"/>
        <v>46021</v>
      </c>
      <c r="P20" s="57">
        <f t="shared" si="3"/>
        <v>46022</v>
      </c>
      <c r="Q20" s="57">
        <f t="shared" si="3"/>
        <v>46023</v>
      </c>
      <c r="R20" s="57">
        <f t="shared" si="3"/>
        <v>46024</v>
      </c>
      <c r="S20" s="57">
        <f t="shared" si="3"/>
        <v>46025</v>
      </c>
      <c r="T20" s="57">
        <f t="shared" si="3"/>
        <v>46026</v>
      </c>
      <c r="U20" s="57">
        <f t="shared" si="3"/>
        <v>46027</v>
      </c>
      <c r="V20" s="57">
        <f t="shared" si="3"/>
        <v>46028</v>
      </c>
      <c r="W20" s="57">
        <f t="shared" si="3"/>
        <v>46029</v>
      </c>
      <c r="X20" s="57">
        <f t="shared" si="3"/>
        <v>46030</v>
      </c>
      <c r="Y20" s="57">
        <f t="shared" si="3"/>
        <v>46031</v>
      </c>
      <c r="Z20" s="57">
        <f t="shared" si="3"/>
        <v>46032</v>
      </c>
      <c r="AA20" s="57">
        <f t="shared" si="3"/>
        <v>46033</v>
      </c>
      <c r="AB20" s="57">
        <f t="shared" si="3"/>
        <v>46034</v>
      </c>
      <c r="AC20" s="57">
        <f t="shared" si="3"/>
        <v>46035</v>
      </c>
      <c r="AD20" s="57">
        <f t="shared" si="3"/>
        <v>46036</v>
      </c>
      <c r="AE20" s="57">
        <f t="shared" si="3"/>
        <v>46037</v>
      </c>
      <c r="AF20" s="57">
        <f t="shared" si="3"/>
        <v>46038</v>
      </c>
      <c r="AG20" s="57">
        <f t="shared" si="3"/>
        <v>46039</v>
      </c>
      <c r="AH20" s="57">
        <f t="shared" ref="AH20:CS20" si="4">AH6</f>
        <v>46040</v>
      </c>
      <c r="AI20" s="57">
        <f t="shared" si="4"/>
        <v>46041</v>
      </c>
      <c r="AJ20" s="57">
        <f t="shared" si="4"/>
        <v>46042</v>
      </c>
      <c r="AK20" s="57">
        <f t="shared" si="4"/>
        <v>46043</v>
      </c>
      <c r="AL20" s="57">
        <f t="shared" si="4"/>
        <v>46044</v>
      </c>
      <c r="AM20" s="57">
        <f t="shared" si="4"/>
        <v>46045</v>
      </c>
      <c r="AN20" s="57">
        <f t="shared" si="4"/>
        <v>46046</v>
      </c>
      <c r="AO20" s="57">
        <f t="shared" si="4"/>
        <v>46047</v>
      </c>
      <c r="AP20" s="57">
        <f t="shared" si="4"/>
        <v>46048</v>
      </c>
      <c r="AQ20" s="57">
        <f t="shared" si="4"/>
        <v>46049</v>
      </c>
      <c r="AR20" s="57">
        <f t="shared" si="4"/>
        <v>46050</v>
      </c>
      <c r="AS20" s="57">
        <f t="shared" si="4"/>
        <v>46051</v>
      </c>
      <c r="AT20" s="57">
        <f t="shared" si="4"/>
        <v>46052</v>
      </c>
      <c r="AU20" s="57">
        <f t="shared" si="4"/>
        <v>46053</v>
      </c>
      <c r="AV20" s="57">
        <f t="shared" si="4"/>
        <v>46054</v>
      </c>
      <c r="AW20" s="57">
        <f t="shared" si="4"/>
        <v>46055</v>
      </c>
      <c r="AX20" s="57">
        <f t="shared" si="4"/>
        <v>46056</v>
      </c>
      <c r="AY20" s="57">
        <f t="shared" si="4"/>
        <v>46057</v>
      </c>
      <c r="AZ20" s="57">
        <f t="shared" si="4"/>
        <v>46058</v>
      </c>
      <c r="BA20" s="57">
        <f t="shared" si="4"/>
        <v>46059</v>
      </c>
      <c r="BB20" s="57">
        <f t="shared" si="4"/>
        <v>46060</v>
      </c>
      <c r="BC20" s="57">
        <f t="shared" si="4"/>
        <v>46061</v>
      </c>
      <c r="BD20" s="57">
        <f t="shared" si="4"/>
        <v>46062</v>
      </c>
      <c r="BE20" s="57">
        <f t="shared" si="4"/>
        <v>46063</v>
      </c>
      <c r="BF20" s="57">
        <f t="shared" si="4"/>
        <v>46064</v>
      </c>
      <c r="BG20" s="57">
        <f t="shared" si="4"/>
        <v>46065</v>
      </c>
      <c r="BH20" s="57">
        <f t="shared" si="4"/>
        <v>46066</v>
      </c>
      <c r="BI20" s="57">
        <f t="shared" si="4"/>
        <v>46067</v>
      </c>
      <c r="BJ20" s="57">
        <f t="shared" si="4"/>
        <v>46068</v>
      </c>
      <c r="BK20" s="57">
        <f t="shared" si="4"/>
        <v>46069</v>
      </c>
      <c r="BL20" s="57">
        <f t="shared" si="4"/>
        <v>46070</v>
      </c>
      <c r="BM20" s="57">
        <f t="shared" si="4"/>
        <v>46071</v>
      </c>
      <c r="BN20" s="57">
        <f t="shared" si="4"/>
        <v>46072</v>
      </c>
      <c r="BO20" s="57">
        <f t="shared" si="4"/>
        <v>46073</v>
      </c>
      <c r="BP20" s="57">
        <f t="shared" si="4"/>
        <v>46074</v>
      </c>
      <c r="BQ20" s="57">
        <f t="shared" si="4"/>
        <v>46075</v>
      </c>
      <c r="BR20" s="57">
        <f t="shared" si="4"/>
        <v>46076</v>
      </c>
      <c r="BS20" s="57">
        <f t="shared" si="4"/>
        <v>46077</v>
      </c>
      <c r="BT20" s="57">
        <f t="shared" si="4"/>
        <v>46078</v>
      </c>
      <c r="BU20" s="57">
        <f t="shared" si="4"/>
        <v>46079</v>
      </c>
      <c r="BV20" s="57">
        <f t="shared" si="4"/>
        <v>46080</v>
      </c>
      <c r="BW20" s="57">
        <f t="shared" si="4"/>
        <v>46081</v>
      </c>
      <c r="BX20" s="57">
        <f t="shared" si="4"/>
        <v>46082</v>
      </c>
      <c r="BY20" s="57">
        <f t="shared" si="4"/>
        <v>46083</v>
      </c>
      <c r="BZ20" s="57">
        <f t="shared" si="4"/>
        <v>46084</v>
      </c>
      <c r="CA20" s="57">
        <f t="shared" si="4"/>
        <v>46085</v>
      </c>
      <c r="CB20" s="57">
        <f t="shared" si="4"/>
        <v>46086</v>
      </c>
      <c r="CC20" s="57">
        <f t="shared" si="4"/>
        <v>46087</v>
      </c>
      <c r="CD20" s="57">
        <f t="shared" si="4"/>
        <v>46088</v>
      </c>
      <c r="CE20" s="57">
        <f t="shared" si="4"/>
        <v>46089</v>
      </c>
      <c r="CF20" s="57">
        <f t="shared" si="4"/>
        <v>46090</v>
      </c>
      <c r="CG20" s="57">
        <f t="shared" si="4"/>
        <v>46091</v>
      </c>
      <c r="CH20" s="57">
        <f t="shared" si="4"/>
        <v>46092</v>
      </c>
      <c r="CI20" s="57">
        <f t="shared" si="4"/>
        <v>46093</v>
      </c>
      <c r="CJ20" s="57">
        <f t="shared" si="4"/>
        <v>46094</v>
      </c>
      <c r="CK20" s="57">
        <f t="shared" si="4"/>
        <v>46095</v>
      </c>
      <c r="CL20" s="57">
        <f t="shared" si="4"/>
        <v>46096</v>
      </c>
      <c r="CM20" s="57">
        <f t="shared" si="4"/>
        <v>46097</v>
      </c>
      <c r="CN20" s="57">
        <f t="shared" si="4"/>
        <v>46098</v>
      </c>
      <c r="CO20" s="57">
        <f t="shared" si="4"/>
        <v>46099</v>
      </c>
      <c r="CP20" s="57">
        <f t="shared" si="4"/>
        <v>46100</v>
      </c>
      <c r="CQ20" s="57">
        <f t="shared" si="4"/>
        <v>46101</v>
      </c>
      <c r="CR20" s="57">
        <f t="shared" si="4"/>
        <v>46102</v>
      </c>
      <c r="CS20" s="57">
        <f t="shared" si="4"/>
        <v>46103</v>
      </c>
      <c r="CT20" s="57">
        <f t="shared" ref="CT20:EF20" si="5">CT6</f>
        <v>46104</v>
      </c>
      <c r="CU20" s="57">
        <f t="shared" si="5"/>
        <v>46105</v>
      </c>
      <c r="CV20" s="57">
        <f t="shared" si="5"/>
        <v>46106</v>
      </c>
      <c r="CW20" s="57">
        <f t="shared" si="5"/>
        <v>46107</v>
      </c>
      <c r="CX20" s="57">
        <f t="shared" si="5"/>
        <v>46108</v>
      </c>
      <c r="CY20" s="57">
        <f t="shared" si="5"/>
        <v>46109</v>
      </c>
      <c r="CZ20" s="57">
        <f t="shared" si="5"/>
        <v>46110</v>
      </c>
      <c r="DA20" s="57">
        <f t="shared" si="5"/>
        <v>46111</v>
      </c>
      <c r="DB20" s="57">
        <f t="shared" si="5"/>
        <v>46112</v>
      </c>
      <c r="DC20" s="57">
        <f t="shared" si="5"/>
        <v>46113</v>
      </c>
      <c r="DD20" s="57">
        <f t="shared" si="5"/>
        <v>46114</v>
      </c>
      <c r="DE20" s="57">
        <f t="shared" si="5"/>
        <v>46115</v>
      </c>
      <c r="DF20" s="57">
        <f t="shared" si="5"/>
        <v>46116</v>
      </c>
      <c r="DG20" s="57">
        <f t="shared" si="5"/>
        <v>46117</v>
      </c>
      <c r="DH20" s="57">
        <f t="shared" si="5"/>
        <v>46118</v>
      </c>
      <c r="DI20" s="57">
        <f t="shared" si="5"/>
        <v>46119</v>
      </c>
      <c r="DJ20" s="57">
        <f t="shared" si="5"/>
        <v>46120</v>
      </c>
      <c r="DK20" s="57">
        <f t="shared" si="5"/>
        <v>46121</v>
      </c>
      <c r="DL20" s="57">
        <f t="shared" si="5"/>
        <v>46122</v>
      </c>
      <c r="DM20" s="57">
        <f t="shared" si="5"/>
        <v>46123</v>
      </c>
      <c r="DN20" s="9">
        <f t="shared" si="5"/>
        <v>46124</v>
      </c>
      <c r="DO20" s="9">
        <f t="shared" si="5"/>
        <v>46125</v>
      </c>
      <c r="DP20" s="9">
        <f t="shared" si="5"/>
        <v>46126</v>
      </c>
      <c r="DQ20" s="9">
        <f t="shared" si="5"/>
        <v>46127</v>
      </c>
      <c r="DR20" s="9">
        <f t="shared" si="5"/>
        <v>46128</v>
      </c>
      <c r="DS20" s="9">
        <f t="shared" si="5"/>
        <v>46129</v>
      </c>
      <c r="DT20" s="9">
        <f t="shared" si="5"/>
        <v>46130</v>
      </c>
      <c r="DU20" s="9">
        <f t="shared" si="5"/>
        <v>46131</v>
      </c>
      <c r="DV20" s="9">
        <f t="shared" si="5"/>
        <v>46132</v>
      </c>
      <c r="DW20" s="9">
        <f t="shared" si="5"/>
        <v>46133</v>
      </c>
      <c r="DX20" s="9">
        <f t="shared" si="5"/>
        <v>46134</v>
      </c>
      <c r="DY20" s="9">
        <f t="shared" si="5"/>
        <v>46135</v>
      </c>
      <c r="DZ20" s="9">
        <f t="shared" si="5"/>
        <v>46136</v>
      </c>
      <c r="EA20" s="9">
        <f t="shared" si="5"/>
        <v>46137</v>
      </c>
      <c r="EB20" s="9">
        <f t="shared" si="5"/>
        <v>46138</v>
      </c>
      <c r="EC20" s="9">
        <f t="shared" si="5"/>
        <v>46139</v>
      </c>
      <c r="ED20" s="9">
        <f t="shared" si="5"/>
        <v>46140</v>
      </c>
      <c r="EE20" s="9">
        <f t="shared" si="5"/>
        <v>46141</v>
      </c>
      <c r="EF20" s="9">
        <f t="shared" si="5"/>
        <v>46142</v>
      </c>
    </row>
    <row r="21" spans="1:136" s="11" customFormat="1" ht="16.149999999999999" customHeight="1">
      <c r="A21" s="10" t="s">
        <v>4</v>
      </c>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row>
    <row r="22" spans="1:136">
      <c r="A22" s="92" t="s">
        <v>21</v>
      </c>
      <c r="B22" s="93">
        <f t="shared" ref="B22:AG22" si="6">ROUNDUP(B8*0.85,)+25</f>
        <v>4700</v>
      </c>
      <c r="C22" s="93">
        <f t="shared" si="6"/>
        <v>4700</v>
      </c>
      <c r="D22" s="93">
        <f t="shared" si="6"/>
        <v>4955</v>
      </c>
      <c r="E22" s="93">
        <f t="shared" si="6"/>
        <v>4955</v>
      </c>
      <c r="F22" s="93">
        <f t="shared" si="6"/>
        <v>6740</v>
      </c>
      <c r="G22" s="93">
        <f t="shared" si="6"/>
        <v>6740</v>
      </c>
      <c r="H22" s="93">
        <f t="shared" si="6"/>
        <v>6740</v>
      </c>
      <c r="I22" s="93">
        <f t="shared" si="6"/>
        <v>7845</v>
      </c>
      <c r="J22" s="93">
        <f t="shared" si="6"/>
        <v>7845</v>
      </c>
      <c r="K22" s="99">
        <f t="shared" si="6"/>
        <v>9035</v>
      </c>
      <c r="L22" s="99">
        <f t="shared" si="6"/>
        <v>11245</v>
      </c>
      <c r="M22" s="99">
        <f t="shared" si="6"/>
        <v>9375</v>
      </c>
      <c r="N22" s="99">
        <f t="shared" si="6"/>
        <v>16090</v>
      </c>
      <c r="O22" s="99">
        <f t="shared" si="6"/>
        <v>20170</v>
      </c>
      <c r="P22" s="99">
        <f t="shared" si="6"/>
        <v>26800</v>
      </c>
      <c r="Q22" s="99">
        <f t="shared" si="6"/>
        <v>26800</v>
      </c>
      <c r="R22" s="99">
        <f t="shared" si="6"/>
        <v>25695</v>
      </c>
      <c r="S22" s="99">
        <f t="shared" si="6"/>
        <v>25695</v>
      </c>
      <c r="T22" s="99">
        <f t="shared" si="6"/>
        <v>28925</v>
      </c>
      <c r="U22" s="99">
        <f t="shared" si="6"/>
        <v>28925</v>
      </c>
      <c r="V22" s="99">
        <f t="shared" si="6"/>
        <v>27650</v>
      </c>
      <c r="W22" s="99">
        <f t="shared" si="6"/>
        <v>27650</v>
      </c>
      <c r="X22" s="99">
        <f t="shared" si="6"/>
        <v>24590</v>
      </c>
      <c r="Y22" s="99">
        <f t="shared" si="6"/>
        <v>18385</v>
      </c>
      <c r="Z22" s="99">
        <f t="shared" si="6"/>
        <v>13285</v>
      </c>
      <c r="AA22" s="99">
        <f t="shared" si="6"/>
        <v>12690</v>
      </c>
      <c r="AB22" s="99">
        <f t="shared" si="6"/>
        <v>12690</v>
      </c>
      <c r="AC22" s="99">
        <f t="shared" si="6"/>
        <v>12690</v>
      </c>
      <c r="AD22" s="99">
        <f t="shared" si="6"/>
        <v>12095</v>
      </c>
      <c r="AE22" s="99">
        <f t="shared" si="6"/>
        <v>12095</v>
      </c>
      <c r="AF22" s="99">
        <f t="shared" si="6"/>
        <v>9885</v>
      </c>
      <c r="AG22" s="99">
        <f t="shared" si="6"/>
        <v>9885</v>
      </c>
      <c r="AH22" s="99">
        <f t="shared" ref="AH22:CS22" si="7">ROUNDUP(AH8*0.85,)+25</f>
        <v>9885</v>
      </c>
      <c r="AI22" s="99">
        <f t="shared" si="7"/>
        <v>9885</v>
      </c>
      <c r="AJ22" s="99">
        <f t="shared" si="7"/>
        <v>12265</v>
      </c>
      <c r="AK22" s="99">
        <f t="shared" si="7"/>
        <v>12265</v>
      </c>
      <c r="AL22" s="99">
        <f t="shared" si="7"/>
        <v>14560</v>
      </c>
      <c r="AM22" s="99">
        <f t="shared" si="7"/>
        <v>14560</v>
      </c>
      <c r="AN22" s="99">
        <f t="shared" si="7"/>
        <v>17110</v>
      </c>
      <c r="AO22" s="99">
        <f t="shared" si="7"/>
        <v>17110</v>
      </c>
      <c r="AP22" s="99">
        <f t="shared" si="7"/>
        <v>14560</v>
      </c>
      <c r="AQ22" s="99">
        <f t="shared" si="7"/>
        <v>14560</v>
      </c>
      <c r="AR22" s="99">
        <f t="shared" si="7"/>
        <v>15835</v>
      </c>
      <c r="AS22" s="99">
        <f t="shared" si="7"/>
        <v>15835</v>
      </c>
      <c r="AT22" s="99">
        <f t="shared" si="7"/>
        <v>15835</v>
      </c>
      <c r="AU22" s="99">
        <f t="shared" si="7"/>
        <v>15835</v>
      </c>
      <c r="AV22" s="99">
        <f t="shared" si="7"/>
        <v>15835</v>
      </c>
      <c r="AW22" s="99">
        <f t="shared" si="7"/>
        <v>15835</v>
      </c>
      <c r="AX22" s="99">
        <f t="shared" si="7"/>
        <v>17110</v>
      </c>
      <c r="AY22" s="99">
        <f t="shared" si="7"/>
        <v>17110</v>
      </c>
      <c r="AZ22" s="99">
        <f t="shared" si="7"/>
        <v>17110</v>
      </c>
      <c r="BA22" s="99">
        <f t="shared" si="7"/>
        <v>14560</v>
      </c>
      <c r="BB22" s="99">
        <f t="shared" si="7"/>
        <v>14560</v>
      </c>
      <c r="BC22" s="99">
        <f t="shared" si="7"/>
        <v>14560</v>
      </c>
      <c r="BD22" s="99">
        <f t="shared" si="7"/>
        <v>14560</v>
      </c>
      <c r="BE22" s="99">
        <f t="shared" si="7"/>
        <v>14560</v>
      </c>
      <c r="BF22" s="99">
        <f t="shared" si="7"/>
        <v>15835</v>
      </c>
      <c r="BG22" s="99">
        <f t="shared" si="7"/>
        <v>15835</v>
      </c>
      <c r="BH22" s="99">
        <f t="shared" si="7"/>
        <v>15835</v>
      </c>
      <c r="BI22" s="99">
        <f t="shared" si="7"/>
        <v>18385</v>
      </c>
      <c r="BJ22" s="99">
        <f t="shared" si="7"/>
        <v>18385</v>
      </c>
      <c r="BK22" s="99">
        <f t="shared" si="7"/>
        <v>18385</v>
      </c>
      <c r="BL22" s="99">
        <f t="shared" si="7"/>
        <v>18385</v>
      </c>
      <c r="BM22" s="99">
        <f t="shared" si="7"/>
        <v>18385</v>
      </c>
      <c r="BN22" s="99">
        <f t="shared" si="7"/>
        <v>18385</v>
      </c>
      <c r="BO22" s="99">
        <f t="shared" si="7"/>
        <v>20425</v>
      </c>
      <c r="BP22" s="99">
        <f t="shared" si="7"/>
        <v>20425</v>
      </c>
      <c r="BQ22" s="99">
        <f t="shared" si="7"/>
        <v>23740</v>
      </c>
      <c r="BR22" s="99">
        <f t="shared" si="7"/>
        <v>25865</v>
      </c>
      <c r="BS22" s="99">
        <f t="shared" si="7"/>
        <v>25865</v>
      </c>
      <c r="BT22" s="99">
        <f t="shared" si="7"/>
        <v>25865</v>
      </c>
      <c r="BU22" s="99">
        <f t="shared" si="7"/>
        <v>25865</v>
      </c>
      <c r="BV22" s="99">
        <f t="shared" si="7"/>
        <v>25865</v>
      </c>
      <c r="BW22" s="99">
        <f t="shared" si="7"/>
        <v>18385</v>
      </c>
      <c r="BX22" s="99">
        <f t="shared" si="7"/>
        <v>14560</v>
      </c>
      <c r="BY22" s="99">
        <f t="shared" si="7"/>
        <v>14560</v>
      </c>
      <c r="BZ22" s="99">
        <f t="shared" si="7"/>
        <v>13285</v>
      </c>
      <c r="CA22" s="99">
        <f t="shared" si="7"/>
        <v>13285</v>
      </c>
      <c r="CB22" s="99">
        <f t="shared" si="7"/>
        <v>13285</v>
      </c>
      <c r="CC22" s="99">
        <f t="shared" si="7"/>
        <v>14560</v>
      </c>
      <c r="CD22" s="99">
        <f t="shared" si="7"/>
        <v>14560</v>
      </c>
      <c r="CE22" s="99">
        <f t="shared" si="7"/>
        <v>14560</v>
      </c>
      <c r="CF22" s="99">
        <f t="shared" si="7"/>
        <v>11500</v>
      </c>
      <c r="CG22" s="99">
        <f t="shared" si="7"/>
        <v>8780</v>
      </c>
      <c r="CH22" s="99">
        <f t="shared" si="7"/>
        <v>8780</v>
      </c>
      <c r="CI22" s="99">
        <f t="shared" si="7"/>
        <v>8780</v>
      </c>
      <c r="CJ22" s="99">
        <f t="shared" si="7"/>
        <v>8780</v>
      </c>
      <c r="CK22" s="99">
        <f t="shared" si="7"/>
        <v>8780</v>
      </c>
      <c r="CL22" s="99">
        <f t="shared" si="7"/>
        <v>8780</v>
      </c>
      <c r="CM22" s="99">
        <f t="shared" si="7"/>
        <v>8780</v>
      </c>
      <c r="CN22" s="99">
        <f t="shared" si="7"/>
        <v>8780</v>
      </c>
      <c r="CO22" s="99">
        <f t="shared" si="7"/>
        <v>8780</v>
      </c>
      <c r="CP22" s="99">
        <f t="shared" si="7"/>
        <v>8185</v>
      </c>
      <c r="CQ22" s="99">
        <f t="shared" si="7"/>
        <v>8185</v>
      </c>
      <c r="CR22" s="99">
        <f t="shared" si="7"/>
        <v>8185</v>
      </c>
      <c r="CS22" s="99">
        <f t="shared" si="7"/>
        <v>7590</v>
      </c>
      <c r="CT22" s="99">
        <f t="shared" ref="CT22:EF22" si="8">ROUNDUP(CT8*0.85,)+25</f>
        <v>7590</v>
      </c>
      <c r="CU22" s="99">
        <f t="shared" si="8"/>
        <v>7590</v>
      </c>
      <c r="CV22" s="99">
        <f t="shared" si="8"/>
        <v>7590</v>
      </c>
      <c r="CW22" s="99">
        <f t="shared" si="8"/>
        <v>7590</v>
      </c>
      <c r="CX22" s="99">
        <f t="shared" si="8"/>
        <v>7590</v>
      </c>
      <c r="CY22" s="99">
        <f t="shared" si="8"/>
        <v>7590</v>
      </c>
      <c r="CZ22" s="99">
        <f t="shared" si="8"/>
        <v>6995</v>
      </c>
      <c r="DA22" s="99">
        <f t="shared" si="8"/>
        <v>6995</v>
      </c>
      <c r="DB22" s="99">
        <f t="shared" si="8"/>
        <v>6995</v>
      </c>
      <c r="DC22" s="99">
        <f t="shared" si="8"/>
        <v>6570</v>
      </c>
      <c r="DD22" s="99">
        <f t="shared" si="8"/>
        <v>6570</v>
      </c>
      <c r="DE22" s="99">
        <f t="shared" si="8"/>
        <v>6570</v>
      </c>
      <c r="DF22" s="99">
        <f t="shared" si="8"/>
        <v>6570</v>
      </c>
      <c r="DG22" s="99">
        <f t="shared" si="8"/>
        <v>6570</v>
      </c>
      <c r="DH22" s="99">
        <f t="shared" si="8"/>
        <v>6145</v>
      </c>
      <c r="DI22" s="99">
        <f t="shared" si="8"/>
        <v>6145</v>
      </c>
      <c r="DJ22" s="99">
        <f t="shared" si="8"/>
        <v>6145</v>
      </c>
      <c r="DK22" s="99">
        <f t="shared" si="8"/>
        <v>6145</v>
      </c>
      <c r="DL22" s="99">
        <f t="shared" si="8"/>
        <v>6145</v>
      </c>
      <c r="DM22" s="99">
        <f t="shared" si="8"/>
        <v>6145</v>
      </c>
      <c r="DN22" s="93">
        <f t="shared" si="8"/>
        <v>4445</v>
      </c>
      <c r="DO22" s="93">
        <f t="shared" si="8"/>
        <v>4445</v>
      </c>
      <c r="DP22" s="93">
        <f t="shared" si="8"/>
        <v>4445</v>
      </c>
      <c r="DQ22" s="93">
        <f t="shared" si="8"/>
        <v>4445</v>
      </c>
      <c r="DR22" s="93">
        <f t="shared" si="8"/>
        <v>4445</v>
      </c>
      <c r="DS22" s="93">
        <f t="shared" si="8"/>
        <v>4870</v>
      </c>
      <c r="DT22" s="93">
        <f t="shared" si="8"/>
        <v>4870</v>
      </c>
      <c r="DU22" s="93">
        <f t="shared" si="8"/>
        <v>4445</v>
      </c>
      <c r="DV22" s="93">
        <f t="shared" si="8"/>
        <v>4445</v>
      </c>
      <c r="DW22" s="93">
        <f t="shared" si="8"/>
        <v>4445</v>
      </c>
      <c r="DX22" s="93">
        <f t="shared" si="8"/>
        <v>4445</v>
      </c>
      <c r="DY22" s="93">
        <f t="shared" si="8"/>
        <v>4445</v>
      </c>
      <c r="DZ22" s="93">
        <f t="shared" si="8"/>
        <v>4870</v>
      </c>
      <c r="EA22" s="93">
        <f t="shared" si="8"/>
        <v>4870</v>
      </c>
      <c r="EB22" s="93">
        <f t="shared" si="8"/>
        <v>4445</v>
      </c>
      <c r="EC22" s="93">
        <f t="shared" si="8"/>
        <v>4445</v>
      </c>
      <c r="ED22" s="93">
        <f t="shared" si="8"/>
        <v>4445</v>
      </c>
      <c r="EE22" s="93">
        <f t="shared" si="8"/>
        <v>4445</v>
      </c>
      <c r="EF22" s="93">
        <f t="shared" si="8"/>
        <v>5295</v>
      </c>
    </row>
    <row r="23" spans="1:136">
      <c r="A23" s="10" t="s">
        <v>5</v>
      </c>
      <c r="B23" s="93"/>
      <c r="C23" s="93"/>
      <c r="D23" s="93"/>
      <c r="E23" s="93"/>
      <c r="F23" s="93"/>
      <c r="G23" s="93"/>
      <c r="H23" s="93"/>
      <c r="I23" s="93"/>
      <c r="J23" s="93"/>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3"/>
      <c r="DO23" s="93"/>
      <c r="DP23" s="93"/>
      <c r="DQ23" s="93"/>
      <c r="DR23" s="93"/>
      <c r="DS23" s="93"/>
      <c r="DT23" s="93"/>
      <c r="DU23" s="93"/>
      <c r="DV23" s="93"/>
      <c r="DW23" s="93"/>
      <c r="DX23" s="93"/>
      <c r="DY23" s="93"/>
      <c r="DZ23" s="93"/>
      <c r="EA23" s="93"/>
      <c r="EB23" s="93"/>
      <c r="EC23" s="93"/>
      <c r="ED23" s="93"/>
      <c r="EE23" s="93"/>
      <c r="EF23" s="93"/>
    </row>
    <row r="24" spans="1:136">
      <c r="A24" s="92" t="s">
        <v>21</v>
      </c>
      <c r="B24" s="93">
        <f t="shared" ref="B24:AG24" si="9">ROUNDUP(B10*0.85,)+25</f>
        <v>5550</v>
      </c>
      <c r="C24" s="93">
        <f t="shared" si="9"/>
        <v>5550</v>
      </c>
      <c r="D24" s="93">
        <f t="shared" si="9"/>
        <v>5805</v>
      </c>
      <c r="E24" s="93">
        <f t="shared" si="9"/>
        <v>5805</v>
      </c>
      <c r="F24" s="93">
        <f t="shared" si="9"/>
        <v>7590</v>
      </c>
      <c r="G24" s="93">
        <f t="shared" si="9"/>
        <v>7590</v>
      </c>
      <c r="H24" s="93">
        <f t="shared" si="9"/>
        <v>7590</v>
      </c>
      <c r="I24" s="93">
        <f t="shared" si="9"/>
        <v>8695</v>
      </c>
      <c r="J24" s="93">
        <f t="shared" si="9"/>
        <v>8695</v>
      </c>
      <c r="K24" s="99">
        <f t="shared" si="9"/>
        <v>9885</v>
      </c>
      <c r="L24" s="99">
        <f t="shared" si="9"/>
        <v>12095</v>
      </c>
      <c r="M24" s="99">
        <f t="shared" si="9"/>
        <v>10225</v>
      </c>
      <c r="N24" s="99">
        <f t="shared" si="9"/>
        <v>18215</v>
      </c>
      <c r="O24" s="99">
        <f t="shared" si="9"/>
        <v>22295</v>
      </c>
      <c r="P24" s="99">
        <f t="shared" si="9"/>
        <v>28925</v>
      </c>
      <c r="Q24" s="99">
        <f t="shared" si="9"/>
        <v>28925</v>
      </c>
      <c r="R24" s="99">
        <f t="shared" si="9"/>
        <v>27820</v>
      </c>
      <c r="S24" s="99">
        <f t="shared" si="9"/>
        <v>27820</v>
      </c>
      <c r="T24" s="99">
        <f t="shared" si="9"/>
        <v>31050</v>
      </c>
      <c r="U24" s="99">
        <f t="shared" si="9"/>
        <v>31050</v>
      </c>
      <c r="V24" s="99">
        <f t="shared" si="9"/>
        <v>29775</v>
      </c>
      <c r="W24" s="99">
        <f t="shared" si="9"/>
        <v>29775</v>
      </c>
      <c r="X24" s="99">
        <f t="shared" si="9"/>
        <v>26715</v>
      </c>
      <c r="Y24" s="99">
        <f t="shared" si="9"/>
        <v>20510</v>
      </c>
      <c r="Z24" s="99">
        <f t="shared" si="9"/>
        <v>15410</v>
      </c>
      <c r="AA24" s="99">
        <f t="shared" si="9"/>
        <v>14815</v>
      </c>
      <c r="AB24" s="99">
        <f t="shared" si="9"/>
        <v>14815</v>
      </c>
      <c r="AC24" s="99">
        <f t="shared" si="9"/>
        <v>14815</v>
      </c>
      <c r="AD24" s="99">
        <f t="shared" si="9"/>
        <v>14220</v>
      </c>
      <c r="AE24" s="99">
        <f t="shared" si="9"/>
        <v>14220</v>
      </c>
      <c r="AF24" s="99">
        <f t="shared" si="9"/>
        <v>12010</v>
      </c>
      <c r="AG24" s="99">
        <f t="shared" si="9"/>
        <v>12010</v>
      </c>
      <c r="AH24" s="99">
        <f t="shared" ref="AH24:CS24" si="10">ROUNDUP(AH10*0.85,)+25</f>
        <v>12010</v>
      </c>
      <c r="AI24" s="99">
        <f t="shared" si="10"/>
        <v>12010</v>
      </c>
      <c r="AJ24" s="99">
        <f t="shared" si="10"/>
        <v>14390</v>
      </c>
      <c r="AK24" s="99">
        <f t="shared" si="10"/>
        <v>14390</v>
      </c>
      <c r="AL24" s="99">
        <f t="shared" si="10"/>
        <v>16685</v>
      </c>
      <c r="AM24" s="99">
        <f t="shared" si="10"/>
        <v>16685</v>
      </c>
      <c r="AN24" s="99">
        <f t="shared" si="10"/>
        <v>19235</v>
      </c>
      <c r="AO24" s="99">
        <f t="shared" si="10"/>
        <v>19235</v>
      </c>
      <c r="AP24" s="99">
        <f t="shared" si="10"/>
        <v>16685</v>
      </c>
      <c r="AQ24" s="99">
        <f t="shared" si="10"/>
        <v>16685</v>
      </c>
      <c r="AR24" s="99">
        <f t="shared" si="10"/>
        <v>17960</v>
      </c>
      <c r="AS24" s="99">
        <f t="shared" si="10"/>
        <v>17960</v>
      </c>
      <c r="AT24" s="99">
        <f t="shared" si="10"/>
        <v>17960</v>
      </c>
      <c r="AU24" s="99">
        <f t="shared" si="10"/>
        <v>17960</v>
      </c>
      <c r="AV24" s="99">
        <f t="shared" si="10"/>
        <v>17960</v>
      </c>
      <c r="AW24" s="99">
        <f t="shared" si="10"/>
        <v>17960</v>
      </c>
      <c r="AX24" s="99">
        <f t="shared" si="10"/>
        <v>19235</v>
      </c>
      <c r="AY24" s="99">
        <f t="shared" si="10"/>
        <v>19235</v>
      </c>
      <c r="AZ24" s="99">
        <f t="shared" si="10"/>
        <v>19235</v>
      </c>
      <c r="BA24" s="99">
        <f t="shared" si="10"/>
        <v>16685</v>
      </c>
      <c r="BB24" s="99">
        <f t="shared" si="10"/>
        <v>16685</v>
      </c>
      <c r="BC24" s="99">
        <f t="shared" si="10"/>
        <v>16685</v>
      </c>
      <c r="BD24" s="99">
        <f t="shared" si="10"/>
        <v>16685</v>
      </c>
      <c r="BE24" s="99">
        <f t="shared" si="10"/>
        <v>16685</v>
      </c>
      <c r="BF24" s="99">
        <f t="shared" si="10"/>
        <v>17960</v>
      </c>
      <c r="BG24" s="99">
        <f t="shared" si="10"/>
        <v>17960</v>
      </c>
      <c r="BH24" s="99">
        <f t="shared" si="10"/>
        <v>17960</v>
      </c>
      <c r="BI24" s="99">
        <f t="shared" si="10"/>
        <v>20510</v>
      </c>
      <c r="BJ24" s="99">
        <f t="shared" si="10"/>
        <v>20510</v>
      </c>
      <c r="BK24" s="99">
        <f t="shared" si="10"/>
        <v>20510</v>
      </c>
      <c r="BL24" s="99">
        <f t="shared" si="10"/>
        <v>20510</v>
      </c>
      <c r="BM24" s="99">
        <f t="shared" si="10"/>
        <v>20510</v>
      </c>
      <c r="BN24" s="99">
        <f t="shared" si="10"/>
        <v>20510</v>
      </c>
      <c r="BO24" s="99">
        <f t="shared" si="10"/>
        <v>22550</v>
      </c>
      <c r="BP24" s="99">
        <f t="shared" si="10"/>
        <v>22550</v>
      </c>
      <c r="BQ24" s="99">
        <f t="shared" si="10"/>
        <v>25865</v>
      </c>
      <c r="BR24" s="99">
        <f t="shared" si="10"/>
        <v>27990</v>
      </c>
      <c r="BS24" s="99">
        <f t="shared" si="10"/>
        <v>27990</v>
      </c>
      <c r="BT24" s="99">
        <f t="shared" si="10"/>
        <v>27990</v>
      </c>
      <c r="BU24" s="99">
        <f t="shared" si="10"/>
        <v>27990</v>
      </c>
      <c r="BV24" s="99">
        <f t="shared" si="10"/>
        <v>27990</v>
      </c>
      <c r="BW24" s="99">
        <f t="shared" si="10"/>
        <v>20510</v>
      </c>
      <c r="BX24" s="99">
        <f t="shared" si="10"/>
        <v>16685</v>
      </c>
      <c r="BY24" s="99">
        <f t="shared" si="10"/>
        <v>16685</v>
      </c>
      <c r="BZ24" s="99">
        <f t="shared" si="10"/>
        <v>15410</v>
      </c>
      <c r="CA24" s="99">
        <f t="shared" si="10"/>
        <v>15410</v>
      </c>
      <c r="CB24" s="99">
        <f t="shared" si="10"/>
        <v>15410</v>
      </c>
      <c r="CC24" s="99">
        <f t="shared" si="10"/>
        <v>16685</v>
      </c>
      <c r="CD24" s="99">
        <f t="shared" si="10"/>
        <v>16685</v>
      </c>
      <c r="CE24" s="99">
        <f t="shared" si="10"/>
        <v>16685</v>
      </c>
      <c r="CF24" s="99">
        <f t="shared" si="10"/>
        <v>13625</v>
      </c>
      <c r="CG24" s="99">
        <f t="shared" si="10"/>
        <v>10055</v>
      </c>
      <c r="CH24" s="99">
        <f t="shared" si="10"/>
        <v>10055</v>
      </c>
      <c r="CI24" s="99">
        <f t="shared" si="10"/>
        <v>10055</v>
      </c>
      <c r="CJ24" s="99">
        <f t="shared" si="10"/>
        <v>10055</v>
      </c>
      <c r="CK24" s="99">
        <f t="shared" si="10"/>
        <v>10055</v>
      </c>
      <c r="CL24" s="99">
        <f t="shared" si="10"/>
        <v>10055</v>
      </c>
      <c r="CM24" s="99">
        <f t="shared" si="10"/>
        <v>10055</v>
      </c>
      <c r="CN24" s="99">
        <f t="shared" si="10"/>
        <v>10055</v>
      </c>
      <c r="CO24" s="99">
        <f t="shared" si="10"/>
        <v>10055</v>
      </c>
      <c r="CP24" s="99">
        <f t="shared" si="10"/>
        <v>9460</v>
      </c>
      <c r="CQ24" s="99">
        <f t="shared" si="10"/>
        <v>9460</v>
      </c>
      <c r="CR24" s="99">
        <f t="shared" si="10"/>
        <v>9460</v>
      </c>
      <c r="CS24" s="99">
        <f t="shared" si="10"/>
        <v>8865</v>
      </c>
      <c r="CT24" s="99">
        <f t="shared" ref="CT24:EF24" si="11">ROUNDUP(CT10*0.85,)+25</f>
        <v>8865</v>
      </c>
      <c r="CU24" s="99">
        <f t="shared" si="11"/>
        <v>8865</v>
      </c>
      <c r="CV24" s="99">
        <f t="shared" si="11"/>
        <v>8865</v>
      </c>
      <c r="CW24" s="99">
        <f t="shared" si="11"/>
        <v>8865</v>
      </c>
      <c r="CX24" s="99">
        <f t="shared" si="11"/>
        <v>8865</v>
      </c>
      <c r="CY24" s="99">
        <f t="shared" si="11"/>
        <v>8865</v>
      </c>
      <c r="CZ24" s="99">
        <f t="shared" si="11"/>
        <v>8270</v>
      </c>
      <c r="DA24" s="99">
        <f t="shared" si="11"/>
        <v>8270</v>
      </c>
      <c r="DB24" s="99">
        <f t="shared" si="11"/>
        <v>8270</v>
      </c>
      <c r="DC24" s="99">
        <f t="shared" si="11"/>
        <v>7845</v>
      </c>
      <c r="DD24" s="99">
        <f t="shared" si="11"/>
        <v>7845</v>
      </c>
      <c r="DE24" s="99">
        <f t="shared" si="11"/>
        <v>7845</v>
      </c>
      <c r="DF24" s="99">
        <f t="shared" si="11"/>
        <v>7845</v>
      </c>
      <c r="DG24" s="99">
        <f t="shared" si="11"/>
        <v>7845</v>
      </c>
      <c r="DH24" s="99">
        <f t="shared" si="11"/>
        <v>7420</v>
      </c>
      <c r="DI24" s="99">
        <f t="shared" si="11"/>
        <v>7420</v>
      </c>
      <c r="DJ24" s="99">
        <f t="shared" si="11"/>
        <v>7420</v>
      </c>
      <c r="DK24" s="99">
        <f t="shared" si="11"/>
        <v>7420</v>
      </c>
      <c r="DL24" s="99">
        <f t="shared" si="11"/>
        <v>7420</v>
      </c>
      <c r="DM24" s="99">
        <f t="shared" si="11"/>
        <v>7420</v>
      </c>
      <c r="DN24" s="93">
        <f t="shared" si="11"/>
        <v>5720</v>
      </c>
      <c r="DO24" s="93">
        <f t="shared" si="11"/>
        <v>5720</v>
      </c>
      <c r="DP24" s="93">
        <f t="shared" si="11"/>
        <v>5720</v>
      </c>
      <c r="DQ24" s="93">
        <f t="shared" si="11"/>
        <v>5720</v>
      </c>
      <c r="DR24" s="93">
        <f t="shared" si="11"/>
        <v>5720</v>
      </c>
      <c r="DS24" s="93">
        <f t="shared" si="11"/>
        <v>6145</v>
      </c>
      <c r="DT24" s="93">
        <f t="shared" si="11"/>
        <v>6145</v>
      </c>
      <c r="DU24" s="93">
        <f t="shared" si="11"/>
        <v>5720</v>
      </c>
      <c r="DV24" s="93">
        <f t="shared" si="11"/>
        <v>5720</v>
      </c>
      <c r="DW24" s="93">
        <f t="shared" si="11"/>
        <v>5720</v>
      </c>
      <c r="DX24" s="93">
        <f t="shared" si="11"/>
        <v>5720</v>
      </c>
      <c r="DY24" s="93">
        <f t="shared" si="11"/>
        <v>5720</v>
      </c>
      <c r="DZ24" s="93">
        <f t="shared" si="11"/>
        <v>6145</v>
      </c>
      <c r="EA24" s="93">
        <f t="shared" si="11"/>
        <v>6145</v>
      </c>
      <c r="EB24" s="93">
        <f t="shared" si="11"/>
        <v>5720</v>
      </c>
      <c r="EC24" s="93">
        <f t="shared" si="11"/>
        <v>5720</v>
      </c>
      <c r="ED24" s="93">
        <f t="shared" si="11"/>
        <v>5720</v>
      </c>
      <c r="EE24" s="93">
        <f t="shared" si="11"/>
        <v>5720</v>
      </c>
      <c r="EF24" s="93">
        <f t="shared" si="11"/>
        <v>6570</v>
      </c>
    </row>
    <row r="25" spans="1:136">
      <c r="A25" s="30" t="s">
        <v>6</v>
      </c>
      <c r="B25" s="93"/>
      <c r="C25" s="93"/>
      <c r="D25" s="93"/>
      <c r="E25" s="93"/>
      <c r="F25" s="93"/>
      <c r="G25" s="93"/>
      <c r="H25" s="93"/>
      <c r="I25" s="93"/>
      <c r="J25" s="93"/>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3"/>
      <c r="DO25" s="93"/>
      <c r="DP25" s="93"/>
      <c r="DQ25" s="93"/>
      <c r="DR25" s="93"/>
      <c r="DS25" s="93"/>
      <c r="DT25" s="93"/>
      <c r="DU25" s="93"/>
      <c r="DV25" s="93"/>
      <c r="DW25" s="93"/>
      <c r="DX25" s="93"/>
      <c r="DY25" s="93"/>
      <c r="DZ25" s="93"/>
      <c r="EA25" s="93"/>
      <c r="EB25" s="93"/>
      <c r="EC25" s="93"/>
      <c r="ED25" s="93"/>
      <c r="EE25" s="93"/>
      <c r="EF25" s="93"/>
    </row>
    <row r="26" spans="1:136">
      <c r="A26" s="94" t="s">
        <v>21</v>
      </c>
      <c r="B26" s="93">
        <f t="shared" ref="B26:AG26" si="12">B24</f>
        <v>5550</v>
      </c>
      <c r="C26" s="93">
        <f t="shared" si="12"/>
        <v>5550</v>
      </c>
      <c r="D26" s="93">
        <f t="shared" si="12"/>
        <v>5805</v>
      </c>
      <c r="E26" s="93">
        <f t="shared" si="12"/>
        <v>5805</v>
      </c>
      <c r="F26" s="93">
        <f t="shared" si="12"/>
        <v>7590</v>
      </c>
      <c r="G26" s="93">
        <f t="shared" si="12"/>
        <v>7590</v>
      </c>
      <c r="H26" s="93">
        <f t="shared" si="12"/>
        <v>7590</v>
      </c>
      <c r="I26" s="93">
        <f t="shared" si="12"/>
        <v>8695</v>
      </c>
      <c r="J26" s="93">
        <f t="shared" si="12"/>
        <v>8695</v>
      </c>
      <c r="K26" s="99">
        <f t="shared" si="12"/>
        <v>9885</v>
      </c>
      <c r="L26" s="99">
        <f t="shared" si="12"/>
        <v>12095</v>
      </c>
      <c r="M26" s="99">
        <f t="shared" si="12"/>
        <v>10225</v>
      </c>
      <c r="N26" s="99">
        <f t="shared" si="12"/>
        <v>18215</v>
      </c>
      <c r="O26" s="99">
        <f t="shared" si="12"/>
        <v>22295</v>
      </c>
      <c r="P26" s="99">
        <f t="shared" si="12"/>
        <v>28925</v>
      </c>
      <c r="Q26" s="99">
        <f t="shared" si="12"/>
        <v>28925</v>
      </c>
      <c r="R26" s="99">
        <f t="shared" si="12"/>
        <v>27820</v>
      </c>
      <c r="S26" s="99">
        <f t="shared" si="12"/>
        <v>27820</v>
      </c>
      <c r="T26" s="99">
        <f t="shared" si="12"/>
        <v>31050</v>
      </c>
      <c r="U26" s="99">
        <f t="shared" si="12"/>
        <v>31050</v>
      </c>
      <c r="V26" s="99">
        <f t="shared" si="12"/>
        <v>29775</v>
      </c>
      <c r="W26" s="99">
        <f t="shared" si="12"/>
        <v>29775</v>
      </c>
      <c r="X26" s="99">
        <f t="shared" si="12"/>
        <v>26715</v>
      </c>
      <c r="Y26" s="99">
        <f t="shared" si="12"/>
        <v>20510</v>
      </c>
      <c r="Z26" s="99">
        <f t="shared" si="12"/>
        <v>15410</v>
      </c>
      <c r="AA26" s="99">
        <f t="shared" si="12"/>
        <v>14815</v>
      </c>
      <c r="AB26" s="99">
        <f t="shared" si="12"/>
        <v>14815</v>
      </c>
      <c r="AC26" s="99">
        <f t="shared" si="12"/>
        <v>14815</v>
      </c>
      <c r="AD26" s="99">
        <f t="shared" si="12"/>
        <v>14220</v>
      </c>
      <c r="AE26" s="99">
        <f t="shared" si="12"/>
        <v>14220</v>
      </c>
      <c r="AF26" s="99">
        <f t="shared" si="12"/>
        <v>12010</v>
      </c>
      <c r="AG26" s="99">
        <f t="shared" si="12"/>
        <v>12010</v>
      </c>
      <c r="AH26" s="99">
        <f t="shared" ref="AH26:CS26" si="13">AH24</f>
        <v>12010</v>
      </c>
      <c r="AI26" s="99">
        <f t="shared" si="13"/>
        <v>12010</v>
      </c>
      <c r="AJ26" s="99">
        <f t="shared" si="13"/>
        <v>14390</v>
      </c>
      <c r="AK26" s="99">
        <f t="shared" si="13"/>
        <v>14390</v>
      </c>
      <c r="AL26" s="99">
        <f t="shared" si="13"/>
        <v>16685</v>
      </c>
      <c r="AM26" s="99">
        <f t="shared" si="13"/>
        <v>16685</v>
      </c>
      <c r="AN26" s="99">
        <f t="shared" si="13"/>
        <v>19235</v>
      </c>
      <c r="AO26" s="99">
        <f t="shared" si="13"/>
        <v>19235</v>
      </c>
      <c r="AP26" s="99">
        <f t="shared" si="13"/>
        <v>16685</v>
      </c>
      <c r="AQ26" s="99">
        <f t="shared" si="13"/>
        <v>16685</v>
      </c>
      <c r="AR26" s="99">
        <f t="shared" si="13"/>
        <v>17960</v>
      </c>
      <c r="AS26" s="99">
        <f t="shared" si="13"/>
        <v>17960</v>
      </c>
      <c r="AT26" s="99">
        <f t="shared" si="13"/>
        <v>17960</v>
      </c>
      <c r="AU26" s="99">
        <f t="shared" si="13"/>
        <v>17960</v>
      </c>
      <c r="AV26" s="99">
        <f t="shared" si="13"/>
        <v>17960</v>
      </c>
      <c r="AW26" s="99">
        <f t="shared" si="13"/>
        <v>17960</v>
      </c>
      <c r="AX26" s="99">
        <f t="shared" si="13"/>
        <v>19235</v>
      </c>
      <c r="AY26" s="99">
        <f t="shared" si="13"/>
        <v>19235</v>
      </c>
      <c r="AZ26" s="99">
        <f t="shared" si="13"/>
        <v>19235</v>
      </c>
      <c r="BA26" s="99">
        <f t="shared" si="13"/>
        <v>16685</v>
      </c>
      <c r="BB26" s="99">
        <f t="shared" si="13"/>
        <v>16685</v>
      </c>
      <c r="BC26" s="99">
        <f t="shared" si="13"/>
        <v>16685</v>
      </c>
      <c r="BD26" s="99">
        <f t="shared" si="13"/>
        <v>16685</v>
      </c>
      <c r="BE26" s="99">
        <f t="shared" si="13"/>
        <v>16685</v>
      </c>
      <c r="BF26" s="99">
        <f t="shared" si="13"/>
        <v>17960</v>
      </c>
      <c r="BG26" s="99">
        <f t="shared" si="13"/>
        <v>17960</v>
      </c>
      <c r="BH26" s="99">
        <f t="shared" si="13"/>
        <v>17960</v>
      </c>
      <c r="BI26" s="99">
        <f t="shared" si="13"/>
        <v>20510</v>
      </c>
      <c r="BJ26" s="99">
        <f t="shared" si="13"/>
        <v>20510</v>
      </c>
      <c r="BK26" s="99">
        <f t="shared" si="13"/>
        <v>20510</v>
      </c>
      <c r="BL26" s="99">
        <f t="shared" si="13"/>
        <v>20510</v>
      </c>
      <c r="BM26" s="99">
        <f t="shared" si="13"/>
        <v>20510</v>
      </c>
      <c r="BN26" s="99">
        <f t="shared" si="13"/>
        <v>20510</v>
      </c>
      <c r="BO26" s="99">
        <f t="shared" si="13"/>
        <v>22550</v>
      </c>
      <c r="BP26" s="99">
        <f t="shared" si="13"/>
        <v>22550</v>
      </c>
      <c r="BQ26" s="99">
        <f t="shared" si="13"/>
        <v>25865</v>
      </c>
      <c r="BR26" s="99">
        <f t="shared" si="13"/>
        <v>27990</v>
      </c>
      <c r="BS26" s="99">
        <f t="shared" si="13"/>
        <v>27990</v>
      </c>
      <c r="BT26" s="99">
        <f t="shared" si="13"/>
        <v>27990</v>
      </c>
      <c r="BU26" s="99">
        <f t="shared" si="13"/>
        <v>27990</v>
      </c>
      <c r="BV26" s="99">
        <f t="shared" si="13"/>
        <v>27990</v>
      </c>
      <c r="BW26" s="99">
        <f t="shared" si="13"/>
        <v>20510</v>
      </c>
      <c r="BX26" s="99">
        <f t="shared" si="13"/>
        <v>16685</v>
      </c>
      <c r="BY26" s="99">
        <f t="shared" si="13"/>
        <v>16685</v>
      </c>
      <c r="BZ26" s="99">
        <f t="shared" si="13"/>
        <v>15410</v>
      </c>
      <c r="CA26" s="99">
        <f t="shared" si="13"/>
        <v>15410</v>
      </c>
      <c r="CB26" s="99">
        <f t="shared" si="13"/>
        <v>15410</v>
      </c>
      <c r="CC26" s="99">
        <f t="shared" si="13"/>
        <v>16685</v>
      </c>
      <c r="CD26" s="99">
        <f t="shared" si="13"/>
        <v>16685</v>
      </c>
      <c r="CE26" s="99">
        <f t="shared" si="13"/>
        <v>16685</v>
      </c>
      <c r="CF26" s="99">
        <f t="shared" si="13"/>
        <v>13625</v>
      </c>
      <c r="CG26" s="99">
        <f t="shared" si="13"/>
        <v>10055</v>
      </c>
      <c r="CH26" s="99">
        <f t="shared" si="13"/>
        <v>10055</v>
      </c>
      <c r="CI26" s="99">
        <f t="shared" si="13"/>
        <v>10055</v>
      </c>
      <c r="CJ26" s="99">
        <f t="shared" si="13"/>
        <v>10055</v>
      </c>
      <c r="CK26" s="99">
        <f t="shared" si="13"/>
        <v>10055</v>
      </c>
      <c r="CL26" s="99">
        <f t="shared" si="13"/>
        <v>10055</v>
      </c>
      <c r="CM26" s="99">
        <f t="shared" si="13"/>
        <v>10055</v>
      </c>
      <c r="CN26" s="99">
        <f t="shared" si="13"/>
        <v>10055</v>
      </c>
      <c r="CO26" s="99">
        <f t="shared" si="13"/>
        <v>10055</v>
      </c>
      <c r="CP26" s="99">
        <f t="shared" si="13"/>
        <v>9460</v>
      </c>
      <c r="CQ26" s="99">
        <f t="shared" si="13"/>
        <v>9460</v>
      </c>
      <c r="CR26" s="99">
        <f t="shared" si="13"/>
        <v>9460</v>
      </c>
      <c r="CS26" s="99">
        <f t="shared" si="13"/>
        <v>8865</v>
      </c>
      <c r="CT26" s="99">
        <f t="shared" ref="CT26:EF26" si="14">CT24</f>
        <v>8865</v>
      </c>
      <c r="CU26" s="99">
        <f t="shared" si="14"/>
        <v>8865</v>
      </c>
      <c r="CV26" s="99">
        <f t="shared" si="14"/>
        <v>8865</v>
      </c>
      <c r="CW26" s="99">
        <f t="shared" si="14"/>
        <v>8865</v>
      </c>
      <c r="CX26" s="99">
        <f t="shared" si="14"/>
        <v>8865</v>
      </c>
      <c r="CY26" s="99">
        <f t="shared" si="14"/>
        <v>8865</v>
      </c>
      <c r="CZ26" s="99">
        <f t="shared" si="14"/>
        <v>8270</v>
      </c>
      <c r="DA26" s="99">
        <f t="shared" si="14"/>
        <v>8270</v>
      </c>
      <c r="DB26" s="99">
        <f t="shared" si="14"/>
        <v>8270</v>
      </c>
      <c r="DC26" s="99">
        <f t="shared" si="14"/>
        <v>7845</v>
      </c>
      <c r="DD26" s="99">
        <f t="shared" si="14"/>
        <v>7845</v>
      </c>
      <c r="DE26" s="99">
        <f t="shared" si="14"/>
        <v>7845</v>
      </c>
      <c r="DF26" s="99">
        <f t="shared" si="14"/>
        <v>7845</v>
      </c>
      <c r="DG26" s="99">
        <f t="shared" si="14"/>
        <v>7845</v>
      </c>
      <c r="DH26" s="99">
        <f t="shared" si="14"/>
        <v>7420</v>
      </c>
      <c r="DI26" s="99">
        <f t="shared" si="14"/>
        <v>7420</v>
      </c>
      <c r="DJ26" s="99">
        <f t="shared" si="14"/>
        <v>7420</v>
      </c>
      <c r="DK26" s="99">
        <f t="shared" si="14"/>
        <v>7420</v>
      </c>
      <c r="DL26" s="99">
        <f t="shared" si="14"/>
        <v>7420</v>
      </c>
      <c r="DM26" s="99">
        <f t="shared" si="14"/>
        <v>7420</v>
      </c>
      <c r="DN26" s="93">
        <f t="shared" si="14"/>
        <v>5720</v>
      </c>
      <c r="DO26" s="93">
        <f t="shared" si="14"/>
        <v>5720</v>
      </c>
      <c r="DP26" s="93">
        <f t="shared" si="14"/>
        <v>5720</v>
      </c>
      <c r="DQ26" s="93">
        <f t="shared" si="14"/>
        <v>5720</v>
      </c>
      <c r="DR26" s="93">
        <f t="shared" si="14"/>
        <v>5720</v>
      </c>
      <c r="DS26" s="93">
        <f t="shared" si="14"/>
        <v>6145</v>
      </c>
      <c r="DT26" s="93">
        <f t="shared" si="14"/>
        <v>6145</v>
      </c>
      <c r="DU26" s="93">
        <f t="shared" si="14"/>
        <v>5720</v>
      </c>
      <c r="DV26" s="93">
        <f t="shared" si="14"/>
        <v>5720</v>
      </c>
      <c r="DW26" s="93">
        <f t="shared" si="14"/>
        <v>5720</v>
      </c>
      <c r="DX26" s="93">
        <f t="shared" si="14"/>
        <v>5720</v>
      </c>
      <c r="DY26" s="93">
        <f t="shared" si="14"/>
        <v>5720</v>
      </c>
      <c r="DZ26" s="93">
        <f t="shared" si="14"/>
        <v>6145</v>
      </c>
      <c r="EA26" s="93">
        <f t="shared" si="14"/>
        <v>6145</v>
      </c>
      <c r="EB26" s="93">
        <f t="shared" si="14"/>
        <v>5720</v>
      </c>
      <c r="EC26" s="93">
        <f t="shared" si="14"/>
        <v>5720</v>
      </c>
      <c r="ED26" s="93">
        <f t="shared" si="14"/>
        <v>5720</v>
      </c>
      <c r="EE26" s="93">
        <f t="shared" si="14"/>
        <v>5720</v>
      </c>
      <c r="EF26" s="93">
        <f t="shared" si="14"/>
        <v>6570</v>
      </c>
    </row>
    <row r="27" spans="1:136">
      <c r="A27" s="14" t="s">
        <v>7</v>
      </c>
      <c r="B27" s="93"/>
      <c r="C27" s="93"/>
      <c r="D27" s="93"/>
      <c r="E27" s="93"/>
      <c r="F27" s="93"/>
      <c r="G27" s="93"/>
      <c r="H27" s="93"/>
      <c r="I27" s="93"/>
      <c r="J27" s="93"/>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3"/>
      <c r="DO27" s="93"/>
      <c r="DP27" s="93"/>
      <c r="DQ27" s="93"/>
      <c r="DR27" s="93"/>
      <c r="DS27" s="93"/>
      <c r="DT27" s="93"/>
      <c r="DU27" s="93"/>
      <c r="DV27" s="93"/>
      <c r="DW27" s="93"/>
      <c r="DX27" s="93"/>
      <c r="DY27" s="93"/>
      <c r="DZ27" s="93"/>
      <c r="EA27" s="93"/>
      <c r="EB27" s="93"/>
      <c r="EC27" s="93"/>
      <c r="ED27" s="93"/>
      <c r="EE27" s="93"/>
      <c r="EF27" s="93"/>
    </row>
    <row r="28" spans="1:136">
      <c r="A28" s="92" t="s">
        <v>21</v>
      </c>
      <c r="B28" s="93">
        <f t="shared" ref="B28:AG28" si="15">ROUNDUP(B14*0.85,)+25</f>
        <v>8525</v>
      </c>
      <c r="C28" s="93">
        <f t="shared" si="15"/>
        <v>8525</v>
      </c>
      <c r="D28" s="93">
        <f t="shared" si="15"/>
        <v>8780</v>
      </c>
      <c r="E28" s="93">
        <f t="shared" si="15"/>
        <v>8780</v>
      </c>
      <c r="F28" s="93">
        <f t="shared" si="15"/>
        <v>10565</v>
      </c>
      <c r="G28" s="93">
        <f t="shared" si="15"/>
        <v>10565</v>
      </c>
      <c r="H28" s="93">
        <f t="shared" si="15"/>
        <v>10565</v>
      </c>
      <c r="I28" s="93">
        <f t="shared" si="15"/>
        <v>11670</v>
      </c>
      <c r="J28" s="93">
        <f t="shared" si="15"/>
        <v>11670</v>
      </c>
      <c r="K28" s="99">
        <f t="shared" si="15"/>
        <v>12860</v>
      </c>
      <c r="L28" s="99">
        <f t="shared" si="15"/>
        <v>15070</v>
      </c>
      <c r="M28" s="99">
        <f t="shared" si="15"/>
        <v>13200</v>
      </c>
      <c r="N28" s="99">
        <f t="shared" si="15"/>
        <v>23740</v>
      </c>
      <c r="O28" s="99">
        <f t="shared" si="15"/>
        <v>27820</v>
      </c>
      <c r="P28" s="99">
        <f t="shared" si="15"/>
        <v>34450</v>
      </c>
      <c r="Q28" s="99">
        <f t="shared" si="15"/>
        <v>34450</v>
      </c>
      <c r="R28" s="99">
        <f t="shared" si="15"/>
        <v>33345</v>
      </c>
      <c r="S28" s="99">
        <f t="shared" si="15"/>
        <v>33345</v>
      </c>
      <c r="T28" s="99">
        <f t="shared" si="15"/>
        <v>36575</v>
      </c>
      <c r="U28" s="99">
        <f t="shared" si="15"/>
        <v>36575</v>
      </c>
      <c r="V28" s="99">
        <f t="shared" si="15"/>
        <v>35300</v>
      </c>
      <c r="W28" s="99">
        <f t="shared" si="15"/>
        <v>35300</v>
      </c>
      <c r="X28" s="99">
        <f t="shared" si="15"/>
        <v>32240</v>
      </c>
      <c r="Y28" s="99">
        <f t="shared" si="15"/>
        <v>25610</v>
      </c>
      <c r="Z28" s="99">
        <f t="shared" si="15"/>
        <v>20510</v>
      </c>
      <c r="AA28" s="99">
        <f t="shared" si="15"/>
        <v>19915</v>
      </c>
      <c r="AB28" s="99">
        <f t="shared" si="15"/>
        <v>19915</v>
      </c>
      <c r="AC28" s="99">
        <f t="shared" si="15"/>
        <v>19915</v>
      </c>
      <c r="AD28" s="99">
        <f t="shared" si="15"/>
        <v>19320</v>
      </c>
      <c r="AE28" s="99">
        <f t="shared" si="15"/>
        <v>19320</v>
      </c>
      <c r="AF28" s="99">
        <f t="shared" si="15"/>
        <v>17110</v>
      </c>
      <c r="AG28" s="99">
        <f t="shared" si="15"/>
        <v>17110</v>
      </c>
      <c r="AH28" s="99">
        <f t="shared" ref="AH28:CS28" si="16">ROUNDUP(AH14*0.85,)+25</f>
        <v>17110</v>
      </c>
      <c r="AI28" s="99">
        <f t="shared" si="16"/>
        <v>17110</v>
      </c>
      <c r="AJ28" s="99">
        <f t="shared" si="16"/>
        <v>19490</v>
      </c>
      <c r="AK28" s="99">
        <f t="shared" si="16"/>
        <v>19490</v>
      </c>
      <c r="AL28" s="99">
        <f t="shared" si="16"/>
        <v>21785</v>
      </c>
      <c r="AM28" s="99">
        <f t="shared" si="16"/>
        <v>21785</v>
      </c>
      <c r="AN28" s="99">
        <f t="shared" si="16"/>
        <v>24335</v>
      </c>
      <c r="AO28" s="99">
        <f t="shared" si="16"/>
        <v>24335</v>
      </c>
      <c r="AP28" s="99">
        <f t="shared" si="16"/>
        <v>21785</v>
      </c>
      <c r="AQ28" s="99">
        <f t="shared" si="16"/>
        <v>21785</v>
      </c>
      <c r="AR28" s="99">
        <f t="shared" si="16"/>
        <v>23060</v>
      </c>
      <c r="AS28" s="99">
        <f t="shared" si="16"/>
        <v>23060</v>
      </c>
      <c r="AT28" s="99">
        <f t="shared" si="16"/>
        <v>23060</v>
      </c>
      <c r="AU28" s="99">
        <f t="shared" si="16"/>
        <v>23060</v>
      </c>
      <c r="AV28" s="99">
        <f t="shared" si="16"/>
        <v>23060</v>
      </c>
      <c r="AW28" s="99">
        <f t="shared" si="16"/>
        <v>23060</v>
      </c>
      <c r="AX28" s="99">
        <f t="shared" si="16"/>
        <v>24335</v>
      </c>
      <c r="AY28" s="99">
        <f t="shared" si="16"/>
        <v>24335</v>
      </c>
      <c r="AZ28" s="99">
        <f t="shared" si="16"/>
        <v>24335</v>
      </c>
      <c r="BA28" s="99">
        <f t="shared" si="16"/>
        <v>21785</v>
      </c>
      <c r="BB28" s="99">
        <f t="shared" si="16"/>
        <v>21785</v>
      </c>
      <c r="BC28" s="99">
        <f t="shared" si="16"/>
        <v>21785</v>
      </c>
      <c r="BD28" s="99">
        <f t="shared" si="16"/>
        <v>21785</v>
      </c>
      <c r="BE28" s="99">
        <f t="shared" si="16"/>
        <v>21785</v>
      </c>
      <c r="BF28" s="99">
        <f t="shared" si="16"/>
        <v>23060</v>
      </c>
      <c r="BG28" s="99">
        <f t="shared" si="16"/>
        <v>23060</v>
      </c>
      <c r="BH28" s="99">
        <f t="shared" si="16"/>
        <v>23060</v>
      </c>
      <c r="BI28" s="99">
        <f t="shared" si="16"/>
        <v>25610</v>
      </c>
      <c r="BJ28" s="99">
        <f t="shared" si="16"/>
        <v>25610</v>
      </c>
      <c r="BK28" s="99">
        <f t="shared" si="16"/>
        <v>25610</v>
      </c>
      <c r="BL28" s="99">
        <f t="shared" si="16"/>
        <v>25610</v>
      </c>
      <c r="BM28" s="99">
        <f t="shared" si="16"/>
        <v>25610</v>
      </c>
      <c r="BN28" s="99">
        <f t="shared" si="16"/>
        <v>25610</v>
      </c>
      <c r="BO28" s="99">
        <f t="shared" si="16"/>
        <v>27650</v>
      </c>
      <c r="BP28" s="99">
        <f t="shared" si="16"/>
        <v>27650</v>
      </c>
      <c r="BQ28" s="99">
        <f t="shared" si="16"/>
        <v>30965</v>
      </c>
      <c r="BR28" s="99">
        <f t="shared" si="16"/>
        <v>33090</v>
      </c>
      <c r="BS28" s="99">
        <f t="shared" si="16"/>
        <v>33090</v>
      </c>
      <c r="BT28" s="99">
        <f t="shared" si="16"/>
        <v>33090</v>
      </c>
      <c r="BU28" s="99">
        <f t="shared" si="16"/>
        <v>33090</v>
      </c>
      <c r="BV28" s="99">
        <f t="shared" si="16"/>
        <v>33090</v>
      </c>
      <c r="BW28" s="99">
        <f t="shared" si="16"/>
        <v>25610</v>
      </c>
      <c r="BX28" s="99">
        <f t="shared" si="16"/>
        <v>21785</v>
      </c>
      <c r="BY28" s="99">
        <f t="shared" si="16"/>
        <v>21785</v>
      </c>
      <c r="BZ28" s="99">
        <f t="shared" si="16"/>
        <v>20510</v>
      </c>
      <c r="CA28" s="99">
        <f t="shared" si="16"/>
        <v>20510</v>
      </c>
      <c r="CB28" s="99">
        <f t="shared" si="16"/>
        <v>20510</v>
      </c>
      <c r="CC28" s="99">
        <f t="shared" si="16"/>
        <v>21785</v>
      </c>
      <c r="CD28" s="99">
        <f t="shared" si="16"/>
        <v>21785</v>
      </c>
      <c r="CE28" s="99">
        <f t="shared" si="16"/>
        <v>21785</v>
      </c>
      <c r="CF28" s="99">
        <f t="shared" si="16"/>
        <v>18725</v>
      </c>
      <c r="CG28" s="99">
        <f t="shared" si="16"/>
        <v>14305</v>
      </c>
      <c r="CH28" s="99">
        <f t="shared" si="16"/>
        <v>14305</v>
      </c>
      <c r="CI28" s="99">
        <f t="shared" si="16"/>
        <v>14305</v>
      </c>
      <c r="CJ28" s="99">
        <f t="shared" si="16"/>
        <v>14305</v>
      </c>
      <c r="CK28" s="99">
        <f t="shared" si="16"/>
        <v>14305</v>
      </c>
      <c r="CL28" s="99">
        <f t="shared" si="16"/>
        <v>14305</v>
      </c>
      <c r="CM28" s="99">
        <f t="shared" si="16"/>
        <v>14305</v>
      </c>
      <c r="CN28" s="99">
        <f t="shared" si="16"/>
        <v>14305</v>
      </c>
      <c r="CO28" s="99">
        <f t="shared" si="16"/>
        <v>14305</v>
      </c>
      <c r="CP28" s="99">
        <f t="shared" si="16"/>
        <v>13710</v>
      </c>
      <c r="CQ28" s="99">
        <f t="shared" si="16"/>
        <v>13710</v>
      </c>
      <c r="CR28" s="99">
        <f t="shared" si="16"/>
        <v>13710</v>
      </c>
      <c r="CS28" s="99">
        <f t="shared" si="16"/>
        <v>13115</v>
      </c>
      <c r="CT28" s="99">
        <f t="shared" ref="CT28:EF28" si="17">ROUNDUP(CT14*0.85,)+25</f>
        <v>13115</v>
      </c>
      <c r="CU28" s="99">
        <f t="shared" si="17"/>
        <v>13115</v>
      </c>
      <c r="CV28" s="99">
        <f t="shared" si="17"/>
        <v>13115</v>
      </c>
      <c r="CW28" s="99">
        <f t="shared" si="17"/>
        <v>13115</v>
      </c>
      <c r="CX28" s="99">
        <f t="shared" si="17"/>
        <v>13115</v>
      </c>
      <c r="CY28" s="99">
        <f t="shared" si="17"/>
        <v>13115</v>
      </c>
      <c r="CZ28" s="99">
        <f t="shared" si="17"/>
        <v>12520</v>
      </c>
      <c r="DA28" s="99">
        <f t="shared" si="17"/>
        <v>12520</v>
      </c>
      <c r="DB28" s="99">
        <f t="shared" si="17"/>
        <v>12520</v>
      </c>
      <c r="DC28" s="99">
        <f t="shared" si="17"/>
        <v>11245</v>
      </c>
      <c r="DD28" s="99">
        <f t="shared" si="17"/>
        <v>11245</v>
      </c>
      <c r="DE28" s="99">
        <f t="shared" si="17"/>
        <v>11245</v>
      </c>
      <c r="DF28" s="99">
        <f t="shared" si="17"/>
        <v>11245</v>
      </c>
      <c r="DG28" s="99">
        <f t="shared" si="17"/>
        <v>11245</v>
      </c>
      <c r="DH28" s="99">
        <f t="shared" si="17"/>
        <v>10820</v>
      </c>
      <c r="DI28" s="99">
        <f t="shared" si="17"/>
        <v>10820</v>
      </c>
      <c r="DJ28" s="99">
        <f t="shared" si="17"/>
        <v>10820</v>
      </c>
      <c r="DK28" s="99">
        <f t="shared" si="17"/>
        <v>10820</v>
      </c>
      <c r="DL28" s="99">
        <f t="shared" si="17"/>
        <v>10820</v>
      </c>
      <c r="DM28" s="99">
        <f t="shared" si="17"/>
        <v>10820</v>
      </c>
      <c r="DN28" s="93">
        <f t="shared" si="17"/>
        <v>9120</v>
      </c>
      <c r="DO28" s="93">
        <f t="shared" si="17"/>
        <v>9120</v>
      </c>
      <c r="DP28" s="93">
        <f t="shared" si="17"/>
        <v>9120</v>
      </c>
      <c r="DQ28" s="93">
        <f t="shared" si="17"/>
        <v>9120</v>
      </c>
      <c r="DR28" s="93">
        <f t="shared" si="17"/>
        <v>9120</v>
      </c>
      <c r="DS28" s="93">
        <f t="shared" si="17"/>
        <v>9545</v>
      </c>
      <c r="DT28" s="93">
        <f t="shared" si="17"/>
        <v>9545</v>
      </c>
      <c r="DU28" s="93">
        <f t="shared" si="17"/>
        <v>9120</v>
      </c>
      <c r="DV28" s="93">
        <f t="shared" si="17"/>
        <v>9120</v>
      </c>
      <c r="DW28" s="93">
        <f t="shared" si="17"/>
        <v>9120</v>
      </c>
      <c r="DX28" s="93">
        <f t="shared" si="17"/>
        <v>9120</v>
      </c>
      <c r="DY28" s="93">
        <f t="shared" si="17"/>
        <v>9120</v>
      </c>
      <c r="DZ28" s="93">
        <f t="shared" si="17"/>
        <v>9545</v>
      </c>
      <c r="EA28" s="93">
        <f t="shared" si="17"/>
        <v>9545</v>
      </c>
      <c r="EB28" s="93">
        <f t="shared" si="17"/>
        <v>9120</v>
      </c>
      <c r="EC28" s="93">
        <f t="shared" si="17"/>
        <v>9120</v>
      </c>
      <c r="ED28" s="93">
        <f t="shared" si="17"/>
        <v>9120</v>
      </c>
      <c r="EE28" s="93">
        <f t="shared" si="17"/>
        <v>9120</v>
      </c>
      <c r="EF28" s="93">
        <f t="shared" si="17"/>
        <v>9970</v>
      </c>
    </row>
    <row r="29" spans="1:136">
      <c r="A29" s="14" t="s">
        <v>8</v>
      </c>
      <c r="B29" s="93"/>
      <c r="C29" s="93"/>
      <c r="D29" s="93"/>
      <c r="E29" s="93"/>
      <c r="F29" s="93"/>
      <c r="G29" s="93"/>
      <c r="H29" s="93"/>
      <c r="I29" s="93"/>
      <c r="J29" s="93"/>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3"/>
      <c r="DO29" s="93"/>
      <c r="DP29" s="93"/>
      <c r="DQ29" s="93"/>
      <c r="DR29" s="93"/>
      <c r="DS29" s="93"/>
      <c r="DT29" s="93"/>
      <c r="DU29" s="93"/>
      <c r="DV29" s="93"/>
      <c r="DW29" s="93"/>
      <c r="DX29" s="93"/>
      <c r="DY29" s="93"/>
      <c r="DZ29" s="93"/>
      <c r="EA29" s="93"/>
      <c r="EB29" s="93"/>
      <c r="EC29" s="93"/>
      <c r="ED29" s="93"/>
      <c r="EE29" s="93"/>
      <c r="EF29" s="93"/>
    </row>
    <row r="30" spans="1:136">
      <c r="A30" s="92" t="s">
        <v>21</v>
      </c>
      <c r="B30" s="93">
        <f t="shared" ref="B30:AG30" si="18">ROUNDUP(B16*0.85,)+25</f>
        <v>11075</v>
      </c>
      <c r="C30" s="93">
        <f t="shared" si="18"/>
        <v>11075</v>
      </c>
      <c r="D30" s="93">
        <f t="shared" si="18"/>
        <v>11330</v>
      </c>
      <c r="E30" s="93">
        <f t="shared" si="18"/>
        <v>11330</v>
      </c>
      <c r="F30" s="93">
        <f t="shared" si="18"/>
        <v>13115</v>
      </c>
      <c r="G30" s="93">
        <f t="shared" si="18"/>
        <v>13115</v>
      </c>
      <c r="H30" s="93">
        <f t="shared" si="18"/>
        <v>13115</v>
      </c>
      <c r="I30" s="93">
        <f t="shared" si="18"/>
        <v>14220</v>
      </c>
      <c r="J30" s="93">
        <f t="shared" si="18"/>
        <v>14220</v>
      </c>
      <c r="K30" s="99">
        <f t="shared" si="18"/>
        <v>15410</v>
      </c>
      <c r="L30" s="99">
        <f t="shared" si="18"/>
        <v>17620</v>
      </c>
      <c r="M30" s="99">
        <f t="shared" si="18"/>
        <v>15750</v>
      </c>
      <c r="N30" s="99">
        <f t="shared" si="18"/>
        <v>25015</v>
      </c>
      <c r="O30" s="99">
        <f t="shared" si="18"/>
        <v>29095</v>
      </c>
      <c r="P30" s="99">
        <f t="shared" si="18"/>
        <v>35725</v>
      </c>
      <c r="Q30" s="99">
        <f t="shared" si="18"/>
        <v>35725</v>
      </c>
      <c r="R30" s="99">
        <f t="shared" si="18"/>
        <v>34620</v>
      </c>
      <c r="S30" s="99">
        <f t="shared" si="18"/>
        <v>34620</v>
      </c>
      <c r="T30" s="99">
        <f t="shared" si="18"/>
        <v>37850</v>
      </c>
      <c r="U30" s="99">
        <f t="shared" si="18"/>
        <v>37850</v>
      </c>
      <c r="V30" s="99">
        <f t="shared" si="18"/>
        <v>36575</v>
      </c>
      <c r="W30" s="99">
        <f t="shared" si="18"/>
        <v>36575</v>
      </c>
      <c r="X30" s="99">
        <f t="shared" si="18"/>
        <v>33515</v>
      </c>
      <c r="Y30" s="99">
        <f t="shared" si="18"/>
        <v>26885</v>
      </c>
      <c r="Z30" s="99">
        <f t="shared" si="18"/>
        <v>21785</v>
      </c>
      <c r="AA30" s="99">
        <f t="shared" si="18"/>
        <v>21190</v>
      </c>
      <c r="AB30" s="99">
        <f t="shared" si="18"/>
        <v>21190</v>
      </c>
      <c r="AC30" s="99">
        <f t="shared" si="18"/>
        <v>21190</v>
      </c>
      <c r="AD30" s="99">
        <f t="shared" si="18"/>
        <v>20595</v>
      </c>
      <c r="AE30" s="99">
        <f t="shared" si="18"/>
        <v>20595</v>
      </c>
      <c r="AF30" s="99">
        <f t="shared" si="18"/>
        <v>18385</v>
      </c>
      <c r="AG30" s="99">
        <f t="shared" si="18"/>
        <v>18385</v>
      </c>
      <c r="AH30" s="99">
        <f t="shared" ref="AH30:CS30" si="19">ROUNDUP(AH16*0.85,)+25</f>
        <v>18385</v>
      </c>
      <c r="AI30" s="99">
        <f t="shared" si="19"/>
        <v>18385</v>
      </c>
      <c r="AJ30" s="99">
        <f t="shared" si="19"/>
        <v>20765</v>
      </c>
      <c r="AK30" s="99">
        <f t="shared" si="19"/>
        <v>20765</v>
      </c>
      <c r="AL30" s="99">
        <f t="shared" si="19"/>
        <v>23060</v>
      </c>
      <c r="AM30" s="99">
        <f t="shared" si="19"/>
        <v>23060</v>
      </c>
      <c r="AN30" s="99">
        <f t="shared" si="19"/>
        <v>25610</v>
      </c>
      <c r="AO30" s="99">
        <f t="shared" si="19"/>
        <v>25610</v>
      </c>
      <c r="AP30" s="99">
        <f t="shared" si="19"/>
        <v>23060</v>
      </c>
      <c r="AQ30" s="99">
        <f t="shared" si="19"/>
        <v>23060</v>
      </c>
      <c r="AR30" s="99">
        <f t="shared" si="19"/>
        <v>24335</v>
      </c>
      <c r="AS30" s="99">
        <f t="shared" si="19"/>
        <v>24335</v>
      </c>
      <c r="AT30" s="99">
        <f t="shared" si="19"/>
        <v>24335</v>
      </c>
      <c r="AU30" s="99">
        <f t="shared" si="19"/>
        <v>24335</v>
      </c>
      <c r="AV30" s="99">
        <f t="shared" si="19"/>
        <v>24335</v>
      </c>
      <c r="AW30" s="99">
        <f t="shared" si="19"/>
        <v>24335</v>
      </c>
      <c r="AX30" s="99">
        <f t="shared" si="19"/>
        <v>25610</v>
      </c>
      <c r="AY30" s="99">
        <f t="shared" si="19"/>
        <v>25610</v>
      </c>
      <c r="AZ30" s="99">
        <f t="shared" si="19"/>
        <v>25610</v>
      </c>
      <c r="BA30" s="99">
        <f t="shared" si="19"/>
        <v>23060</v>
      </c>
      <c r="BB30" s="99">
        <f t="shared" si="19"/>
        <v>23060</v>
      </c>
      <c r="BC30" s="99">
        <f t="shared" si="19"/>
        <v>23060</v>
      </c>
      <c r="BD30" s="99">
        <f t="shared" si="19"/>
        <v>23060</v>
      </c>
      <c r="BE30" s="99">
        <f t="shared" si="19"/>
        <v>23060</v>
      </c>
      <c r="BF30" s="99">
        <f t="shared" si="19"/>
        <v>24335</v>
      </c>
      <c r="BG30" s="99">
        <f t="shared" si="19"/>
        <v>24335</v>
      </c>
      <c r="BH30" s="99">
        <f t="shared" si="19"/>
        <v>24335</v>
      </c>
      <c r="BI30" s="99">
        <f t="shared" si="19"/>
        <v>26885</v>
      </c>
      <c r="BJ30" s="99">
        <f t="shared" si="19"/>
        <v>26885</v>
      </c>
      <c r="BK30" s="99">
        <f t="shared" si="19"/>
        <v>26885</v>
      </c>
      <c r="BL30" s="99">
        <f t="shared" si="19"/>
        <v>26885</v>
      </c>
      <c r="BM30" s="99">
        <f t="shared" si="19"/>
        <v>26885</v>
      </c>
      <c r="BN30" s="99">
        <f t="shared" si="19"/>
        <v>26885</v>
      </c>
      <c r="BO30" s="99">
        <f t="shared" si="19"/>
        <v>28925</v>
      </c>
      <c r="BP30" s="99">
        <f t="shared" si="19"/>
        <v>28925</v>
      </c>
      <c r="BQ30" s="99">
        <f t="shared" si="19"/>
        <v>32240</v>
      </c>
      <c r="BR30" s="99">
        <f t="shared" si="19"/>
        <v>34365</v>
      </c>
      <c r="BS30" s="99">
        <f t="shared" si="19"/>
        <v>34365</v>
      </c>
      <c r="BT30" s="99">
        <f t="shared" si="19"/>
        <v>34365</v>
      </c>
      <c r="BU30" s="99">
        <f t="shared" si="19"/>
        <v>34365</v>
      </c>
      <c r="BV30" s="99">
        <f t="shared" si="19"/>
        <v>34365</v>
      </c>
      <c r="BW30" s="99">
        <f t="shared" si="19"/>
        <v>26885</v>
      </c>
      <c r="BX30" s="99">
        <f t="shared" si="19"/>
        <v>23060</v>
      </c>
      <c r="BY30" s="99">
        <f t="shared" si="19"/>
        <v>23060</v>
      </c>
      <c r="BZ30" s="99">
        <f t="shared" si="19"/>
        <v>21785</v>
      </c>
      <c r="CA30" s="99">
        <f t="shared" si="19"/>
        <v>21785</v>
      </c>
      <c r="CB30" s="99">
        <f t="shared" si="19"/>
        <v>21785</v>
      </c>
      <c r="CC30" s="99">
        <f t="shared" si="19"/>
        <v>23060</v>
      </c>
      <c r="CD30" s="99">
        <f t="shared" si="19"/>
        <v>23060</v>
      </c>
      <c r="CE30" s="99">
        <f t="shared" si="19"/>
        <v>23060</v>
      </c>
      <c r="CF30" s="99">
        <f t="shared" si="19"/>
        <v>20000</v>
      </c>
      <c r="CG30" s="99">
        <f t="shared" si="19"/>
        <v>16005</v>
      </c>
      <c r="CH30" s="99">
        <f t="shared" si="19"/>
        <v>16005</v>
      </c>
      <c r="CI30" s="99">
        <f t="shared" si="19"/>
        <v>16005</v>
      </c>
      <c r="CJ30" s="99">
        <f t="shared" si="19"/>
        <v>16005</v>
      </c>
      <c r="CK30" s="99">
        <f t="shared" si="19"/>
        <v>16005</v>
      </c>
      <c r="CL30" s="99">
        <f t="shared" si="19"/>
        <v>16005</v>
      </c>
      <c r="CM30" s="99">
        <f t="shared" si="19"/>
        <v>16005</v>
      </c>
      <c r="CN30" s="99">
        <f t="shared" si="19"/>
        <v>16005</v>
      </c>
      <c r="CO30" s="99">
        <f t="shared" si="19"/>
        <v>16005</v>
      </c>
      <c r="CP30" s="99">
        <f t="shared" si="19"/>
        <v>15410</v>
      </c>
      <c r="CQ30" s="99">
        <f t="shared" si="19"/>
        <v>15410</v>
      </c>
      <c r="CR30" s="99">
        <f t="shared" si="19"/>
        <v>15410</v>
      </c>
      <c r="CS30" s="99">
        <f t="shared" si="19"/>
        <v>14815</v>
      </c>
      <c r="CT30" s="99">
        <f t="shared" ref="CT30:EF30" si="20">ROUNDUP(CT16*0.85,)+25</f>
        <v>14815</v>
      </c>
      <c r="CU30" s="99">
        <f t="shared" si="20"/>
        <v>14815</v>
      </c>
      <c r="CV30" s="99">
        <f t="shared" si="20"/>
        <v>14815</v>
      </c>
      <c r="CW30" s="99">
        <f t="shared" si="20"/>
        <v>14815</v>
      </c>
      <c r="CX30" s="99">
        <f t="shared" si="20"/>
        <v>14815</v>
      </c>
      <c r="CY30" s="99">
        <f t="shared" si="20"/>
        <v>14815</v>
      </c>
      <c r="CZ30" s="99">
        <f t="shared" si="20"/>
        <v>14220</v>
      </c>
      <c r="DA30" s="99">
        <f t="shared" si="20"/>
        <v>14220</v>
      </c>
      <c r="DB30" s="99">
        <f t="shared" si="20"/>
        <v>14220</v>
      </c>
      <c r="DC30" s="99">
        <f t="shared" si="20"/>
        <v>13795</v>
      </c>
      <c r="DD30" s="99">
        <f t="shared" si="20"/>
        <v>13795</v>
      </c>
      <c r="DE30" s="99">
        <f t="shared" si="20"/>
        <v>13795</v>
      </c>
      <c r="DF30" s="99">
        <f t="shared" si="20"/>
        <v>13795</v>
      </c>
      <c r="DG30" s="99">
        <f t="shared" si="20"/>
        <v>13795</v>
      </c>
      <c r="DH30" s="99">
        <f t="shared" si="20"/>
        <v>13370</v>
      </c>
      <c r="DI30" s="99">
        <f t="shared" si="20"/>
        <v>13370</v>
      </c>
      <c r="DJ30" s="99">
        <f t="shared" si="20"/>
        <v>13370</v>
      </c>
      <c r="DK30" s="99">
        <f t="shared" si="20"/>
        <v>13370</v>
      </c>
      <c r="DL30" s="99">
        <f t="shared" si="20"/>
        <v>13370</v>
      </c>
      <c r="DM30" s="99">
        <f t="shared" si="20"/>
        <v>13370</v>
      </c>
      <c r="DN30" s="93">
        <f t="shared" si="20"/>
        <v>11670</v>
      </c>
      <c r="DO30" s="93">
        <f t="shared" si="20"/>
        <v>11670</v>
      </c>
      <c r="DP30" s="93">
        <f t="shared" si="20"/>
        <v>11670</v>
      </c>
      <c r="DQ30" s="93">
        <f t="shared" si="20"/>
        <v>11670</v>
      </c>
      <c r="DR30" s="93">
        <f t="shared" si="20"/>
        <v>11670</v>
      </c>
      <c r="DS30" s="93">
        <f t="shared" si="20"/>
        <v>12095</v>
      </c>
      <c r="DT30" s="93">
        <f t="shared" si="20"/>
        <v>12095</v>
      </c>
      <c r="DU30" s="93">
        <f t="shared" si="20"/>
        <v>11670</v>
      </c>
      <c r="DV30" s="93">
        <f t="shared" si="20"/>
        <v>11670</v>
      </c>
      <c r="DW30" s="93">
        <f t="shared" si="20"/>
        <v>11670</v>
      </c>
      <c r="DX30" s="93">
        <f t="shared" si="20"/>
        <v>11670</v>
      </c>
      <c r="DY30" s="93">
        <f t="shared" si="20"/>
        <v>11670</v>
      </c>
      <c r="DZ30" s="93">
        <f t="shared" si="20"/>
        <v>12095</v>
      </c>
      <c r="EA30" s="93">
        <f t="shared" si="20"/>
        <v>12095</v>
      </c>
      <c r="EB30" s="93">
        <f t="shared" si="20"/>
        <v>11670</v>
      </c>
      <c r="EC30" s="93">
        <f t="shared" si="20"/>
        <v>11670</v>
      </c>
      <c r="ED30" s="93">
        <f t="shared" si="20"/>
        <v>11670</v>
      </c>
      <c r="EE30" s="93">
        <f t="shared" si="20"/>
        <v>11670</v>
      </c>
      <c r="EF30" s="93">
        <f t="shared" si="20"/>
        <v>12520</v>
      </c>
    </row>
    <row r="31" spans="1:136" ht="16.5" customHeight="1"/>
    <row r="32" spans="1:136" ht="11.45" customHeight="1">
      <c r="A32" s="4" t="s">
        <v>13</v>
      </c>
    </row>
    <row r="33" spans="1:1" ht="12.75" customHeight="1">
      <c r="A33" s="19" t="s">
        <v>14</v>
      </c>
    </row>
    <row r="34" spans="1:1" ht="12.75" customHeight="1">
      <c r="A34" s="19" t="s">
        <v>15</v>
      </c>
    </row>
    <row r="35" spans="1:1" ht="12.75" customHeight="1">
      <c r="A35" s="19" t="s">
        <v>16</v>
      </c>
    </row>
    <row r="36" spans="1:1" ht="12.75" customHeight="1">
      <c r="A36" s="20" t="s">
        <v>17</v>
      </c>
    </row>
    <row r="37" spans="1:1" ht="11.45" customHeight="1">
      <c r="A37" s="19"/>
    </row>
    <row r="38" spans="1:1" ht="11.45" customHeight="1">
      <c r="A38" s="51" t="s">
        <v>18</v>
      </c>
    </row>
    <row r="39" spans="1:1" ht="60">
      <c r="A39" s="52" t="s">
        <v>22</v>
      </c>
    </row>
    <row r="40" spans="1:1">
      <c r="A40" s="21" t="s">
        <v>23</v>
      </c>
    </row>
    <row r="41" spans="1:1">
      <c r="A41" s="26" t="s">
        <v>24</v>
      </c>
    </row>
  </sheetData>
  <pageMargins left="0.7" right="0.7" top="0.75" bottom="0.75" header="0.3" footer="0.3"/>
  <pageSetup paperSize="9"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EF41"/>
  <sheetViews>
    <sheetView zoomScale="90" zoomScaleNormal="90" workbookViewId="0">
      <selection activeCell="B14" sqref="B14"/>
    </sheetView>
  </sheetViews>
  <sheetFormatPr defaultColWidth="9.140625" defaultRowHeight="12"/>
  <cols>
    <col min="1" max="1" width="91.42578125" style="2" customWidth="1"/>
    <col min="2" max="10" width="9.140625" style="60" customWidth="1"/>
    <col min="11" max="117" width="9.140625" style="60" hidden="1" customWidth="1"/>
    <col min="118" max="16384" width="9.140625" style="2"/>
  </cols>
  <sheetData>
    <row r="1" spans="1:136" ht="12" customHeight="1">
      <c r="A1" s="89" t="s">
        <v>0</v>
      </c>
    </row>
    <row r="2" spans="1:136" ht="15.6" customHeight="1">
      <c r="A2" s="90" t="s">
        <v>20</v>
      </c>
    </row>
    <row r="3" spans="1:136" ht="8.4499999999999993" customHeight="1">
      <c r="A3" s="4"/>
    </row>
    <row r="4" spans="1:136" ht="11.45" customHeight="1">
      <c r="A4" s="4" t="s">
        <v>2</v>
      </c>
    </row>
    <row r="5" spans="1:136" s="87" customFormat="1" ht="23.1" customHeight="1">
      <c r="A5" s="91"/>
      <c r="B5" s="9">
        <f>'RO 2025 | COMMISSION '!B5</f>
        <v>46008</v>
      </c>
      <c r="C5" s="9">
        <f>'RO 2025 | COMMISSION '!C5</f>
        <v>46009</v>
      </c>
      <c r="D5" s="9">
        <f>'RO 2025 | COMMISSION '!D5</f>
        <v>46010</v>
      </c>
      <c r="E5" s="9">
        <f>'RO 2025 | COMMISSION '!E5</f>
        <v>46011</v>
      </c>
      <c r="F5" s="9">
        <f>'RO 2025 | COMMISSION '!F5</f>
        <v>46012</v>
      </c>
      <c r="G5" s="9">
        <f>'RO 2025 | COMMISSION '!G5</f>
        <v>46013</v>
      </c>
      <c r="H5" s="9">
        <f>'RO 2025 | COMMISSION '!H5</f>
        <v>46014</v>
      </c>
      <c r="I5" s="9">
        <f>'RO 2025 | COMMISSION '!I5</f>
        <v>46015</v>
      </c>
      <c r="J5" s="9">
        <f>'RO 2025 | COMMISSION '!J5</f>
        <v>46016</v>
      </c>
      <c r="K5" s="57">
        <f>'RO 2025 | COMMISSION '!K5</f>
        <v>46017</v>
      </c>
      <c r="L5" s="57">
        <f>'RO 2025 | COMMISSION '!L5</f>
        <v>46018</v>
      </c>
      <c r="M5" s="57">
        <f>'RO 2025 | COMMISSION '!M5</f>
        <v>46019</v>
      </c>
      <c r="N5" s="57">
        <f>'RO 2025 | COMMISSION '!N5</f>
        <v>46020</v>
      </c>
      <c r="O5" s="57">
        <f>'RO 2025 | COMMISSION '!O5</f>
        <v>46021</v>
      </c>
      <c r="P5" s="57">
        <f>'RO 2025 | COMMISSION '!P5</f>
        <v>46022</v>
      </c>
      <c r="Q5" s="57">
        <f>'RO 2025 | COMMISSION '!Q5</f>
        <v>46023</v>
      </c>
      <c r="R5" s="57">
        <f>'RO 2025 | COMMISSION '!R5</f>
        <v>46024</v>
      </c>
      <c r="S5" s="57">
        <f>'RO 2025 | COMMISSION '!S5</f>
        <v>46025</v>
      </c>
      <c r="T5" s="57">
        <f>'RO 2025 | COMMISSION '!T5</f>
        <v>46026</v>
      </c>
      <c r="U5" s="57">
        <f>'RO 2025 | COMMISSION '!U5</f>
        <v>46027</v>
      </c>
      <c r="V5" s="57">
        <f>'RO 2025 | COMMISSION '!V5</f>
        <v>46028</v>
      </c>
      <c r="W5" s="57">
        <f>'RO 2025 | COMMISSION '!W5</f>
        <v>46029</v>
      </c>
      <c r="X5" s="57">
        <f>'RO 2025 | COMMISSION '!X5</f>
        <v>46030</v>
      </c>
      <c r="Y5" s="57">
        <f>'RO 2025 | COMMISSION '!Y5</f>
        <v>46031</v>
      </c>
      <c r="Z5" s="57">
        <f>'RO 2025 | COMMISSION '!Z5</f>
        <v>46032</v>
      </c>
      <c r="AA5" s="57">
        <f>'RO 2025 | COMMISSION '!AA5</f>
        <v>46033</v>
      </c>
      <c r="AB5" s="57">
        <f>'RO 2025 | COMMISSION '!AB5</f>
        <v>46034</v>
      </c>
      <c r="AC5" s="57">
        <f>'RO 2025 | COMMISSION '!AC5</f>
        <v>46035</v>
      </c>
      <c r="AD5" s="57">
        <f>'RO 2025 | COMMISSION '!AD5</f>
        <v>46036</v>
      </c>
      <c r="AE5" s="57">
        <f>'RO 2025 | COMMISSION '!AE5</f>
        <v>46037</v>
      </c>
      <c r="AF5" s="57">
        <f>'RO 2025 | COMMISSION '!AF5</f>
        <v>46038</v>
      </c>
      <c r="AG5" s="57">
        <f>'RO 2025 | COMMISSION '!AG5</f>
        <v>46039</v>
      </c>
      <c r="AH5" s="57">
        <f>'RO 2025 | COMMISSION '!AH5</f>
        <v>46040</v>
      </c>
      <c r="AI5" s="57">
        <f>'RO 2025 | COMMISSION '!AI5</f>
        <v>46041</v>
      </c>
      <c r="AJ5" s="57">
        <f>'RO 2025 | COMMISSION '!AJ5</f>
        <v>46042</v>
      </c>
      <c r="AK5" s="57">
        <f>'RO 2025 | COMMISSION '!AK5</f>
        <v>46043</v>
      </c>
      <c r="AL5" s="57">
        <f>'RO 2025 | COMMISSION '!AL5</f>
        <v>46044</v>
      </c>
      <c r="AM5" s="57">
        <f>'RO 2025 | COMMISSION '!AM5</f>
        <v>46045</v>
      </c>
      <c r="AN5" s="57">
        <f>'RO 2025 | COMMISSION '!AN5</f>
        <v>46046</v>
      </c>
      <c r="AO5" s="57">
        <f>'RO 2025 | COMMISSION '!AO5</f>
        <v>46047</v>
      </c>
      <c r="AP5" s="57">
        <f>'RO 2025 | COMMISSION '!AP5</f>
        <v>46048</v>
      </c>
      <c r="AQ5" s="57">
        <f>'RO 2025 | COMMISSION '!AQ5</f>
        <v>46049</v>
      </c>
      <c r="AR5" s="57">
        <f>'RO 2025 | COMMISSION '!AR5</f>
        <v>46050</v>
      </c>
      <c r="AS5" s="57">
        <f>'RO 2025 | COMMISSION '!AS5</f>
        <v>46051</v>
      </c>
      <c r="AT5" s="57">
        <f>'RO 2025 | COMMISSION '!AT5</f>
        <v>46052</v>
      </c>
      <c r="AU5" s="57">
        <f>'RO 2025 | COMMISSION '!AU5</f>
        <v>46053</v>
      </c>
      <c r="AV5" s="57">
        <f>'RO 2025 | COMMISSION '!AV5</f>
        <v>46054</v>
      </c>
      <c r="AW5" s="57">
        <f>'RO 2025 | COMMISSION '!AW5</f>
        <v>46055</v>
      </c>
      <c r="AX5" s="57">
        <f>'RO 2025 | COMMISSION '!AX5</f>
        <v>46056</v>
      </c>
      <c r="AY5" s="57">
        <f>'RO 2025 | COMMISSION '!AY5</f>
        <v>46057</v>
      </c>
      <c r="AZ5" s="57">
        <f>'RO 2025 | COMMISSION '!AZ5</f>
        <v>46058</v>
      </c>
      <c r="BA5" s="57">
        <f>'RO 2025 | COMMISSION '!BA5</f>
        <v>46059</v>
      </c>
      <c r="BB5" s="57">
        <f>'RO 2025 | COMMISSION '!BB5</f>
        <v>46060</v>
      </c>
      <c r="BC5" s="57">
        <f>'RO 2025 | COMMISSION '!BC5</f>
        <v>46061</v>
      </c>
      <c r="BD5" s="57">
        <f>'RO 2025 | COMMISSION '!BD5</f>
        <v>46062</v>
      </c>
      <c r="BE5" s="57">
        <f>'RO 2025 | COMMISSION '!BE5</f>
        <v>46063</v>
      </c>
      <c r="BF5" s="57">
        <f>'RO 2025 | COMMISSION '!BF5</f>
        <v>46064</v>
      </c>
      <c r="BG5" s="57">
        <f>'RO 2025 | COMMISSION '!BG5</f>
        <v>46065</v>
      </c>
      <c r="BH5" s="57">
        <f>'RO 2025 | COMMISSION '!BH5</f>
        <v>46066</v>
      </c>
      <c r="BI5" s="57">
        <f>'RO 2025 | COMMISSION '!BI5</f>
        <v>46067</v>
      </c>
      <c r="BJ5" s="57">
        <f>'RO 2025 | COMMISSION '!BJ5</f>
        <v>46068</v>
      </c>
      <c r="BK5" s="57">
        <f>'RO 2025 | COMMISSION '!BK5</f>
        <v>46069</v>
      </c>
      <c r="BL5" s="57">
        <f>'RO 2025 | COMMISSION '!BL5</f>
        <v>46070</v>
      </c>
      <c r="BM5" s="57">
        <f>'RO 2025 | COMMISSION '!BM5</f>
        <v>46071</v>
      </c>
      <c r="BN5" s="57">
        <f>'RO 2025 | COMMISSION '!BN5</f>
        <v>46072</v>
      </c>
      <c r="BO5" s="57">
        <f>'RO 2025 | COMMISSION '!BO5</f>
        <v>46073</v>
      </c>
      <c r="BP5" s="57">
        <f>'RO 2025 | COMMISSION '!BP5</f>
        <v>46074</v>
      </c>
      <c r="BQ5" s="57">
        <f>'RO 2025 | COMMISSION '!BQ5</f>
        <v>46075</v>
      </c>
      <c r="BR5" s="57">
        <f>'RO 2025 | COMMISSION '!BR5</f>
        <v>46076</v>
      </c>
      <c r="BS5" s="57">
        <f>'RO 2025 | COMMISSION '!BS5</f>
        <v>46077</v>
      </c>
      <c r="BT5" s="57">
        <f>'RO 2025 | COMMISSION '!BT5</f>
        <v>46078</v>
      </c>
      <c r="BU5" s="57">
        <f>'RO 2025 | COMMISSION '!BU5</f>
        <v>46079</v>
      </c>
      <c r="BV5" s="57">
        <f>'RO 2025 | COMMISSION '!BV5</f>
        <v>46080</v>
      </c>
      <c r="BW5" s="57">
        <f>'RO 2025 | COMMISSION '!BW5</f>
        <v>46081</v>
      </c>
      <c r="BX5" s="57">
        <f>'RO 2025 | COMMISSION '!BX5</f>
        <v>46082</v>
      </c>
      <c r="BY5" s="57">
        <f>'RO 2025 | COMMISSION '!BY5</f>
        <v>46083</v>
      </c>
      <c r="BZ5" s="57">
        <f>'RO 2025 | COMMISSION '!BZ5</f>
        <v>46084</v>
      </c>
      <c r="CA5" s="57">
        <f>'RO 2025 | COMMISSION '!CA5</f>
        <v>46085</v>
      </c>
      <c r="CB5" s="57">
        <f>'RO 2025 | COMMISSION '!CB5</f>
        <v>46086</v>
      </c>
      <c r="CC5" s="57">
        <f>'RO 2025 | COMMISSION '!CC5</f>
        <v>46087</v>
      </c>
      <c r="CD5" s="57">
        <f>'RO 2025 | COMMISSION '!CD5</f>
        <v>46088</v>
      </c>
      <c r="CE5" s="57">
        <f>'RO 2025 | COMMISSION '!CE5</f>
        <v>46089</v>
      </c>
      <c r="CF5" s="57">
        <f>'RO 2025 | COMMISSION '!CF5</f>
        <v>46090</v>
      </c>
      <c r="CG5" s="57">
        <f>'RO 2025 | COMMISSION '!CG5</f>
        <v>46091</v>
      </c>
      <c r="CH5" s="57">
        <f>'RO 2025 | COMMISSION '!CH5</f>
        <v>46092</v>
      </c>
      <c r="CI5" s="57">
        <f>'RO 2025 | COMMISSION '!CI5</f>
        <v>46093</v>
      </c>
      <c r="CJ5" s="57">
        <f>'RO 2025 | COMMISSION '!CJ5</f>
        <v>46094</v>
      </c>
      <c r="CK5" s="57">
        <f>'RO 2025 | COMMISSION '!CK5</f>
        <v>46095</v>
      </c>
      <c r="CL5" s="57">
        <f>'RO 2025 | COMMISSION '!CL5</f>
        <v>46096</v>
      </c>
      <c r="CM5" s="57">
        <f>'RO 2025 | COMMISSION '!CM5</f>
        <v>46097</v>
      </c>
      <c r="CN5" s="57">
        <f>'RO 2025 | COMMISSION '!CN5</f>
        <v>46098</v>
      </c>
      <c r="CO5" s="57">
        <f>'RO 2025 | COMMISSION '!CO5</f>
        <v>46099</v>
      </c>
      <c r="CP5" s="57">
        <f>'RO 2025 | COMMISSION '!CP5</f>
        <v>46100</v>
      </c>
      <c r="CQ5" s="57">
        <f>'RO 2025 | COMMISSION '!CQ5</f>
        <v>46101</v>
      </c>
      <c r="CR5" s="57">
        <f>'RO 2025 | COMMISSION '!CR5</f>
        <v>46102</v>
      </c>
      <c r="CS5" s="57">
        <f>'RO 2025 | COMMISSION '!CS5</f>
        <v>46103</v>
      </c>
      <c r="CT5" s="57">
        <f>'RO 2025 | COMMISSION '!CT5</f>
        <v>46104</v>
      </c>
      <c r="CU5" s="57">
        <f>'RO 2025 | COMMISSION '!CU5</f>
        <v>46105</v>
      </c>
      <c r="CV5" s="57">
        <f>'RO 2025 | COMMISSION '!CV5</f>
        <v>46106</v>
      </c>
      <c r="CW5" s="57">
        <f>'RO 2025 | COMMISSION '!CW5</f>
        <v>46107</v>
      </c>
      <c r="CX5" s="57">
        <f>'RO 2025 | COMMISSION '!CX5</f>
        <v>46108</v>
      </c>
      <c r="CY5" s="57">
        <f>'RO 2025 | COMMISSION '!CY5</f>
        <v>46109</v>
      </c>
      <c r="CZ5" s="57">
        <f>'RO 2025 | COMMISSION '!CZ5</f>
        <v>46110</v>
      </c>
      <c r="DA5" s="57">
        <f>'RO 2025 | COMMISSION '!DA5</f>
        <v>46111</v>
      </c>
      <c r="DB5" s="57">
        <f>'RO 2025 | COMMISSION '!DB5</f>
        <v>46112</v>
      </c>
      <c r="DC5" s="57">
        <f>'RO 2025 | COMMISSION '!DC5</f>
        <v>46113</v>
      </c>
      <c r="DD5" s="57">
        <f>'RO 2025 | COMMISSION '!DD5</f>
        <v>46114</v>
      </c>
      <c r="DE5" s="57">
        <f>'RO 2025 | COMMISSION '!DE5</f>
        <v>46115</v>
      </c>
      <c r="DF5" s="57">
        <f>'RO 2025 | COMMISSION '!DF5</f>
        <v>46116</v>
      </c>
      <c r="DG5" s="57">
        <f>'RO 2025 | COMMISSION '!DG5</f>
        <v>46117</v>
      </c>
      <c r="DH5" s="57">
        <f>'RO 2025 | COMMISSION '!DH5</f>
        <v>46118</v>
      </c>
      <c r="DI5" s="57">
        <f>'RO 2025 | COMMISSION '!DI5</f>
        <v>46119</v>
      </c>
      <c r="DJ5" s="57">
        <f>'RO 2025 | COMMISSION '!DJ5</f>
        <v>46120</v>
      </c>
      <c r="DK5" s="57">
        <f>'RO 2025 | COMMISSION '!DK5</f>
        <v>46121</v>
      </c>
      <c r="DL5" s="57">
        <f>'RO 2025 | COMMISSION '!DL5</f>
        <v>46122</v>
      </c>
      <c r="DM5" s="57">
        <f>'RO 2025 | COMMISSION '!DM5</f>
        <v>46123</v>
      </c>
      <c r="DN5" s="9">
        <f>'RO 2025 | COMMISSION '!DN5</f>
        <v>46124</v>
      </c>
      <c r="DO5" s="9">
        <f>'RO 2025 | COMMISSION '!DO5</f>
        <v>46125</v>
      </c>
      <c r="DP5" s="9">
        <f>'RO 2025 | COMMISSION '!DP5</f>
        <v>46126</v>
      </c>
      <c r="DQ5" s="9">
        <f>'RO 2025 | COMMISSION '!DQ5</f>
        <v>46127</v>
      </c>
      <c r="DR5" s="9">
        <f>'RO 2025 | COMMISSION '!DR5</f>
        <v>46128</v>
      </c>
      <c r="DS5" s="9">
        <f>'RO 2025 | COMMISSION '!DS5</f>
        <v>46129</v>
      </c>
      <c r="DT5" s="9">
        <f>'RO 2025 | COMMISSION '!DT5</f>
        <v>46130</v>
      </c>
      <c r="DU5" s="9">
        <f>'RO 2025 | COMMISSION '!DU5</f>
        <v>46131</v>
      </c>
      <c r="DV5" s="9">
        <f>'RO 2025 | COMMISSION '!DV5</f>
        <v>46132</v>
      </c>
      <c r="DW5" s="9">
        <f>'RO 2025 | COMMISSION '!DW5</f>
        <v>46133</v>
      </c>
      <c r="DX5" s="9">
        <f>'RO 2025 | COMMISSION '!DX5</f>
        <v>46134</v>
      </c>
      <c r="DY5" s="9">
        <f>'RO 2025 | COMMISSION '!DY5</f>
        <v>46135</v>
      </c>
      <c r="DZ5" s="9">
        <f>'RO 2025 | COMMISSION '!DZ5</f>
        <v>46136</v>
      </c>
      <c r="EA5" s="9">
        <f>'RO 2025 | COMMISSION '!EA5</f>
        <v>46137</v>
      </c>
      <c r="EB5" s="9">
        <f>'RO 2025 | COMMISSION '!EB5</f>
        <v>46138</v>
      </c>
      <c r="EC5" s="9">
        <f>'RO 2025 | COMMISSION '!EC5</f>
        <v>46139</v>
      </c>
      <c r="ED5" s="9">
        <f>'RO 2025 | COMMISSION '!ED5</f>
        <v>46140</v>
      </c>
      <c r="EE5" s="9">
        <f>'RO 2025 | COMMISSION '!EE5</f>
        <v>46141</v>
      </c>
      <c r="EF5" s="9">
        <f>'RO 2025 | COMMISSION '!EF5</f>
        <v>46142</v>
      </c>
    </row>
    <row r="6" spans="1:136" s="87" customFormat="1" ht="18.600000000000001" customHeight="1">
      <c r="A6" s="91"/>
      <c r="B6" s="9">
        <f>'RO 2025 | COMMISSION '!B6</f>
        <v>46008</v>
      </c>
      <c r="C6" s="9">
        <f>'RO 2025 | COMMISSION '!C6</f>
        <v>46009</v>
      </c>
      <c r="D6" s="9">
        <f>'RO 2025 | COMMISSION '!D6</f>
        <v>46010</v>
      </c>
      <c r="E6" s="9">
        <f>'RO 2025 | COMMISSION '!E6</f>
        <v>46011</v>
      </c>
      <c r="F6" s="9">
        <f>'RO 2025 | COMMISSION '!F6</f>
        <v>46012</v>
      </c>
      <c r="G6" s="9">
        <f>'RO 2025 | COMMISSION '!G6</f>
        <v>46013</v>
      </c>
      <c r="H6" s="9">
        <f>'RO 2025 | COMMISSION '!H6</f>
        <v>46014</v>
      </c>
      <c r="I6" s="9">
        <f>'RO 2025 | COMMISSION '!I6</f>
        <v>46015</v>
      </c>
      <c r="J6" s="9">
        <f>'RO 2025 | COMMISSION '!J6</f>
        <v>46016</v>
      </c>
      <c r="K6" s="57">
        <f>'RO 2025 | COMMISSION '!K6</f>
        <v>46017</v>
      </c>
      <c r="L6" s="57">
        <f>'RO 2025 | COMMISSION '!L6</f>
        <v>46018</v>
      </c>
      <c r="M6" s="57">
        <f>'RO 2025 | COMMISSION '!M6</f>
        <v>46019</v>
      </c>
      <c r="N6" s="57">
        <f>'RO 2025 | COMMISSION '!N6</f>
        <v>46020</v>
      </c>
      <c r="O6" s="57">
        <f>'RO 2025 | COMMISSION '!O6</f>
        <v>46021</v>
      </c>
      <c r="P6" s="57">
        <f>'RO 2025 | COMMISSION '!P6</f>
        <v>46022</v>
      </c>
      <c r="Q6" s="57">
        <f>'RO 2025 | COMMISSION '!Q6</f>
        <v>46023</v>
      </c>
      <c r="R6" s="57">
        <f>'RO 2025 | COMMISSION '!R6</f>
        <v>46024</v>
      </c>
      <c r="S6" s="57">
        <f>'RO 2025 | COMMISSION '!S6</f>
        <v>46025</v>
      </c>
      <c r="T6" s="57">
        <f>'RO 2025 | COMMISSION '!T6</f>
        <v>46026</v>
      </c>
      <c r="U6" s="57">
        <f>'RO 2025 | COMMISSION '!U6</f>
        <v>46027</v>
      </c>
      <c r="V6" s="57">
        <f>'RO 2025 | COMMISSION '!V6</f>
        <v>46028</v>
      </c>
      <c r="W6" s="57">
        <f>'RO 2025 | COMMISSION '!W6</f>
        <v>46029</v>
      </c>
      <c r="X6" s="57">
        <f>'RO 2025 | COMMISSION '!X6</f>
        <v>46030</v>
      </c>
      <c r="Y6" s="57">
        <f>'RO 2025 | COMMISSION '!Y6</f>
        <v>46031</v>
      </c>
      <c r="Z6" s="57">
        <f>'RO 2025 | COMMISSION '!Z6</f>
        <v>46032</v>
      </c>
      <c r="AA6" s="57">
        <f>'RO 2025 | COMMISSION '!AA6</f>
        <v>46033</v>
      </c>
      <c r="AB6" s="57">
        <f>'RO 2025 | COMMISSION '!AB6</f>
        <v>46034</v>
      </c>
      <c r="AC6" s="57">
        <f>'RO 2025 | COMMISSION '!AC6</f>
        <v>46035</v>
      </c>
      <c r="AD6" s="57">
        <f>'RO 2025 | COMMISSION '!AD6</f>
        <v>46036</v>
      </c>
      <c r="AE6" s="57">
        <f>'RO 2025 | COMMISSION '!AE6</f>
        <v>46037</v>
      </c>
      <c r="AF6" s="57">
        <f>'RO 2025 | COMMISSION '!AF6</f>
        <v>46038</v>
      </c>
      <c r="AG6" s="57">
        <f>'RO 2025 | COMMISSION '!AG6</f>
        <v>46039</v>
      </c>
      <c r="AH6" s="57">
        <f>'RO 2025 | COMMISSION '!AH6</f>
        <v>46040</v>
      </c>
      <c r="AI6" s="57">
        <f>'RO 2025 | COMMISSION '!AI6</f>
        <v>46041</v>
      </c>
      <c r="AJ6" s="57">
        <f>'RO 2025 | COMMISSION '!AJ6</f>
        <v>46042</v>
      </c>
      <c r="AK6" s="57">
        <f>'RO 2025 | COMMISSION '!AK6</f>
        <v>46043</v>
      </c>
      <c r="AL6" s="57">
        <f>'RO 2025 | COMMISSION '!AL6</f>
        <v>46044</v>
      </c>
      <c r="AM6" s="57">
        <f>'RO 2025 | COMMISSION '!AM6</f>
        <v>46045</v>
      </c>
      <c r="AN6" s="57">
        <f>'RO 2025 | COMMISSION '!AN6</f>
        <v>46046</v>
      </c>
      <c r="AO6" s="57">
        <f>'RO 2025 | COMMISSION '!AO6</f>
        <v>46047</v>
      </c>
      <c r="AP6" s="57">
        <f>'RO 2025 | COMMISSION '!AP6</f>
        <v>46048</v>
      </c>
      <c r="AQ6" s="57">
        <f>'RO 2025 | COMMISSION '!AQ6</f>
        <v>46049</v>
      </c>
      <c r="AR6" s="57">
        <f>'RO 2025 | COMMISSION '!AR6</f>
        <v>46050</v>
      </c>
      <c r="AS6" s="57">
        <f>'RO 2025 | COMMISSION '!AS6</f>
        <v>46051</v>
      </c>
      <c r="AT6" s="57">
        <f>'RO 2025 | COMMISSION '!AT6</f>
        <v>46052</v>
      </c>
      <c r="AU6" s="57">
        <f>'RO 2025 | COMMISSION '!AU6</f>
        <v>46053</v>
      </c>
      <c r="AV6" s="57">
        <f>'RO 2025 | COMMISSION '!AV6</f>
        <v>46054</v>
      </c>
      <c r="AW6" s="57">
        <f>'RO 2025 | COMMISSION '!AW6</f>
        <v>46055</v>
      </c>
      <c r="AX6" s="57">
        <f>'RO 2025 | COMMISSION '!AX6</f>
        <v>46056</v>
      </c>
      <c r="AY6" s="57">
        <f>'RO 2025 | COMMISSION '!AY6</f>
        <v>46057</v>
      </c>
      <c r="AZ6" s="57">
        <f>'RO 2025 | COMMISSION '!AZ6</f>
        <v>46058</v>
      </c>
      <c r="BA6" s="57">
        <f>'RO 2025 | COMMISSION '!BA6</f>
        <v>46059</v>
      </c>
      <c r="BB6" s="57">
        <f>'RO 2025 | COMMISSION '!BB6</f>
        <v>46060</v>
      </c>
      <c r="BC6" s="57">
        <f>'RO 2025 | COMMISSION '!BC6</f>
        <v>46061</v>
      </c>
      <c r="BD6" s="57">
        <f>'RO 2025 | COMMISSION '!BD6</f>
        <v>46062</v>
      </c>
      <c r="BE6" s="57">
        <f>'RO 2025 | COMMISSION '!BE6</f>
        <v>46063</v>
      </c>
      <c r="BF6" s="57">
        <f>'RO 2025 | COMMISSION '!BF6</f>
        <v>46064</v>
      </c>
      <c r="BG6" s="57">
        <f>'RO 2025 | COMMISSION '!BG6</f>
        <v>46065</v>
      </c>
      <c r="BH6" s="57">
        <f>'RO 2025 | COMMISSION '!BH6</f>
        <v>46066</v>
      </c>
      <c r="BI6" s="57">
        <f>'RO 2025 | COMMISSION '!BI6</f>
        <v>46067</v>
      </c>
      <c r="BJ6" s="57">
        <f>'RO 2025 | COMMISSION '!BJ6</f>
        <v>46068</v>
      </c>
      <c r="BK6" s="57">
        <f>'RO 2025 | COMMISSION '!BK6</f>
        <v>46069</v>
      </c>
      <c r="BL6" s="57">
        <f>'RO 2025 | COMMISSION '!BL6</f>
        <v>46070</v>
      </c>
      <c r="BM6" s="57">
        <f>'RO 2025 | COMMISSION '!BM6</f>
        <v>46071</v>
      </c>
      <c r="BN6" s="57">
        <f>'RO 2025 | COMMISSION '!BN6</f>
        <v>46072</v>
      </c>
      <c r="BO6" s="57">
        <f>'RO 2025 | COMMISSION '!BO6</f>
        <v>46073</v>
      </c>
      <c r="BP6" s="57">
        <f>'RO 2025 | COMMISSION '!BP6</f>
        <v>46074</v>
      </c>
      <c r="BQ6" s="57">
        <f>'RO 2025 | COMMISSION '!BQ6</f>
        <v>46075</v>
      </c>
      <c r="BR6" s="57">
        <f>'RO 2025 | COMMISSION '!BR6</f>
        <v>46076</v>
      </c>
      <c r="BS6" s="57">
        <f>'RO 2025 | COMMISSION '!BS6</f>
        <v>46077</v>
      </c>
      <c r="BT6" s="57">
        <f>'RO 2025 | COMMISSION '!BT6</f>
        <v>46078</v>
      </c>
      <c r="BU6" s="57">
        <f>'RO 2025 | COMMISSION '!BU6</f>
        <v>46079</v>
      </c>
      <c r="BV6" s="57">
        <f>'RO 2025 | COMMISSION '!BV6</f>
        <v>46080</v>
      </c>
      <c r="BW6" s="57">
        <f>'RO 2025 | COMMISSION '!BW6</f>
        <v>46081</v>
      </c>
      <c r="BX6" s="57">
        <f>'RO 2025 | COMMISSION '!BX6</f>
        <v>46082</v>
      </c>
      <c r="BY6" s="57">
        <f>'RO 2025 | COMMISSION '!BY6</f>
        <v>46083</v>
      </c>
      <c r="BZ6" s="57">
        <f>'RO 2025 | COMMISSION '!BZ6</f>
        <v>46084</v>
      </c>
      <c r="CA6" s="57">
        <f>'RO 2025 | COMMISSION '!CA6</f>
        <v>46085</v>
      </c>
      <c r="CB6" s="57">
        <f>'RO 2025 | COMMISSION '!CB6</f>
        <v>46086</v>
      </c>
      <c r="CC6" s="57">
        <f>'RO 2025 | COMMISSION '!CC6</f>
        <v>46087</v>
      </c>
      <c r="CD6" s="57">
        <f>'RO 2025 | COMMISSION '!CD6</f>
        <v>46088</v>
      </c>
      <c r="CE6" s="57">
        <f>'RO 2025 | COMMISSION '!CE6</f>
        <v>46089</v>
      </c>
      <c r="CF6" s="57">
        <f>'RO 2025 | COMMISSION '!CF6</f>
        <v>46090</v>
      </c>
      <c r="CG6" s="57">
        <f>'RO 2025 | COMMISSION '!CG6</f>
        <v>46091</v>
      </c>
      <c r="CH6" s="57">
        <f>'RO 2025 | COMMISSION '!CH6</f>
        <v>46092</v>
      </c>
      <c r="CI6" s="57">
        <f>'RO 2025 | COMMISSION '!CI6</f>
        <v>46093</v>
      </c>
      <c r="CJ6" s="57">
        <f>'RO 2025 | COMMISSION '!CJ6</f>
        <v>46094</v>
      </c>
      <c r="CK6" s="57">
        <f>'RO 2025 | COMMISSION '!CK6</f>
        <v>46095</v>
      </c>
      <c r="CL6" s="57">
        <f>'RO 2025 | COMMISSION '!CL6</f>
        <v>46096</v>
      </c>
      <c r="CM6" s="57">
        <f>'RO 2025 | COMMISSION '!CM6</f>
        <v>46097</v>
      </c>
      <c r="CN6" s="57">
        <f>'RO 2025 | COMMISSION '!CN6</f>
        <v>46098</v>
      </c>
      <c r="CO6" s="57">
        <f>'RO 2025 | COMMISSION '!CO6</f>
        <v>46099</v>
      </c>
      <c r="CP6" s="57">
        <f>'RO 2025 | COMMISSION '!CP6</f>
        <v>46100</v>
      </c>
      <c r="CQ6" s="57">
        <f>'RO 2025 | COMMISSION '!CQ6</f>
        <v>46101</v>
      </c>
      <c r="CR6" s="57">
        <f>'RO 2025 | COMMISSION '!CR6</f>
        <v>46102</v>
      </c>
      <c r="CS6" s="57">
        <f>'RO 2025 | COMMISSION '!CS6</f>
        <v>46103</v>
      </c>
      <c r="CT6" s="57">
        <f>'RO 2025 | COMMISSION '!CT6</f>
        <v>46104</v>
      </c>
      <c r="CU6" s="57">
        <f>'RO 2025 | COMMISSION '!CU6</f>
        <v>46105</v>
      </c>
      <c r="CV6" s="57">
        <f>'RO 2025 | COMMISSION '!CV6</f>
        <v>46106</v>
      </c>
      <c r="CW6" s="57">
        <f>'RO 2025 | COMMISSION '!CW6</f>
        <v>46107</v>
      </c>
      <c r="CX6" s="57">
        <f>'RO 2025 | COMMISSION '!CX6</f>
        <v>46108</v>
      </c>
      <c r="CY6" s="57">
        <f>'RO 2025 | COMMISSION '!CY6</f>
        <v>46109</v>
      </c>
      <c r="CZ6" s="57">
        <f>'RO 2025 | COMMISSION '!CZ6</f>
        <v>46110</v>
      </c>
      <c r="DA6" s="57">
        <f>'RO 2025 | COMMISSION '!DA6</f>
        <v>46111</v>
      </c>
      <c r="DB6" s="57">
        <f>'RO 2025 | COMMISSION '!DB6</f>
        <v>46112</v>
      </c>
      <c r="DC6" s="57">
        <f>'RO 2025 | COMMISSION '!DC6</f>
        <v>46113</v>
      </c>
      <c r="DD6" s="57">
        <f>'RO 2025 | COMMISSION '!DD6</f>
        <v>46114</v>
      </c>
      <c r="DE6" s="57">
        <f>'RO 2025 | COMMISSION '!DE6</f>
        <v>46115</v>
      </c>
      <c r="DF6" s="57">
        <f>'RO 2025 | COMMISSION '!DF6</f>
        <v>46116</v>
      </c>
      <c r="DG6" s="57">
        <f>'RO 2025 | COMMISSION '!DG6</f>
        <v>46117</v>
      </c>
      <c r="DH6" s="57">
        <f>'RO 2025 | COMMISSION '!DH6</f>
        <v>46118</v>
      </c>
      <c r="DI6" s="57">
        <f>'RO 2025 | COMMISSION '!DI6</f>
        <v>46119</v>
      </c>
      <c r="DJ6" s="57">
        <f>'RO 2025 | COMMISSION '!DJ6</f>
        <v>46120</v>
      </c>
      <c r="DK6" s="57">
        <f>'RO 2025 | COMMISSION '!DK6</f>
        <v>46121</v>
      </c>
      <c r="DL6" s="57">
        <f>'RO 2025 | COMMISSION '!DL6</f>
        <v>46122</v>
      </c>
      <c r="DM6" s="57">
        <f>'RO 2025 | COMMISSION '!DM6</f>
        <v>46123</v>
      </c>
      <c r="DN6" s="9">
        <f>'RO 2025 | COMMISSION '!DN6</f>
        <v>46124</v>
      </c>
      <c r="DO6" s="9">
        <f>'RO 2025 | COMMISSION '!DO6</f>
        <v>46125</v>
      </c>
      <c r="DP6" s="9">
        <f>'RO 2025 | COMMISSION '!DP6</f>
        <v>46126</v>
      </c>
      <c r="DQ6" s="9">
        <f>'RO 2025 | COMMISSION '!DQ6</f>
        <v>46127</v>
      </c>
      <c r="DR6" s="9">
        <f>'RO 2025 | COMMISSION '!DR6</f>
        <v>46128</v>
      </c>
      <c r="DS6" s="9">
        <f>'RO 2025 | COMMISSION '!DS6</f>
        <v>46129</v>
      </c>
      <c r="DT6" s="9">
        <f>'RO 2025 | COMMISSION '!DT6</f>
        <v>46130</v>
      </c>
      <c r="DU6" s="9">
        <f>'RO 2025 | COMMISSION '!DU6</f>
        <v>46131</v>
      </c>
      <c r="DV6" s="9">
        <f>'RO 2025 | COMMISSION '!DV6</f>
        <v>46132</v>
      </c>
      <c r="DW6" s="9">
        <f>'RO 2025 | COMMISSION '!DW6</f>
        <v>46133</v>
      </c>
      <c r="DX6" s="9">
        <f>'RO 2025 | COMMISSION '!DX6</f>
        <v>46134</v>
      </c>
      <c r="DY6" s="9">
        <f>'RO 2025 | COMMISSION '!DY6</f>
        <v>46135</v>
      </c>
      <c r="DZ6" s="9">
        <f>'RO 2025 | COMMISSION '!DZ6</f>
        <v>46136</v>
      </c>
      <c r="EA6" s="9">
        <f>'RO 2025 | COMMISSION '!EA6</f>
        <v>46137</v>
      </c>
      <c r="EB6" s="9">
        <f>'RO 2025 | COMMISSION '!EB6</f>
        <v>46138</v>
      </c>
      <c r="EC6" s="9">
        <f>'RO 2025 | COMMISSION '!EC6</f>
        <v>46139</v>
      </c>
      <c r="ED6" s="9">
        <f>'RO 2025 | COMMISSION '!ED6</f>
        <v>46140</v>
      </c>
      <c r="EE6" s="9">
        <f>'RO 2025 | COMMISSION '!EE6</f>
        <v>46141</v>
      </c>
      <c r="EF6" s="9">
        <f>'RO 2025 | COMMISSION '!EF6</f>
        <v>46142</v>
      </c>
    </row>
    <row r="7" spans="1:136">
      <c r="A7" s="10" t="s">
        <v>4</v>
      </c>
      <c r="B7" s="11"/>
      <c r="C7" s="11"/>
      <c r="D7" s="11"/>
      <c r="E7" s="11"/>
      <c r="F7" s="11"/>
      <c r="G7" s="11"/>
      <c r="H7" s="11"/>
      <c r="I7" s="11"/>
      <c r="J7" s="11"/>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11"/>
      <c r="DO7" s="11"/>
      <c r="DP7" s="11"/>
      <c r="DQ7" s="11"/>
      <c r="DR7" s="11"/>
      <c r="DS7" s="11"/>
      <c r="DT7" s="11"/>
      <c r="DU7" s="11"/>
      <c r="DV7" s="11"/>
      <c r="DW7" s="11"/>
      <c r="DX7" s="11"/>
      <c r="DY7" s="11"/>
      <c r="DZ7" s="11"/>
      <c r="EA7" s="11"/>
      <c r="EB7" s="11"/>
      <c r="EC7" s="11"/>
      <c r="ED7" s="11"/>
      <c r="EE7" s="11"/>
      <c r="EF7" s="11"/>
    </row>
    <row r="8" spans="1:136">
      <c r="A8" s="92" t="s">
        <v>21</v>
      </c>
      <c r="B8" s="93">
        <f>'RO 2025 | COMMISSION '!B8</f>
        <v>5500</v>
      </c>
      <c r="C8" s="93">
        <f>'RO 2025 | COMMISSION '!C8</f>
        <v>5500</v>
      </c>
      <c r="D8" s="93">
        <f>'RO 2025 | COMMISSION '!D8</f>
        <v>5800</v>
      </c>
      <c r="E8" s="93">
        <f>'RO 2025 | COMMISSION '!E8</f>
        <v>5800</v>
      </c>
      <c r="F8" s="93">
        <f>'RO 2025 | COMMISSION '!F8</f>
        <v>7900</v>
      </c>
      <c r="G8" s="93">
        <f>'RO 2025 | COMMISSION '!G8</f>
        <v>7900</v>
      </c>
      <c r="H8" s="93">
        <f>'RO 2025 | COMMISSION '!H8</f>
        <v>7900</v>
      </c>
      <c r="I8" s="93">
        <f>'RO 2025 | COMMISSION '!I8</f>
        <v>9200</v>
      </c>
      <c r="J8" s="93">
        <f>'RO 2025 | COMMISSION '!J8</f>
        <v>9200</v>
      </c>
      <c r="K8" s="99">
        <f>'RO 2025 | COMMISSION '!K8</f>
        <v>10600</v>
      </c>
      <c r="L8" s="99">
        <f>'RO 2025 | COMMISSION '!L8</f>
        <v>13200</v>
      </c>
      <c r="M8" s="99">
        <f>'RO 2025 | COMMISSION '!M8</f>
        <v>11000</v>
      </c>
      <c r="N8" s="99">
        <f>'RO 2025 | COMMISSION '!N8</f>
        <v>18900</v>
      </c>
      <c r="O8" s="99">
        <f>'RO 2025 | COMMISSION '!O8</f>
        <v>23700</v>
      </c>
      <c r="P8" s="99">
        <f>'RO 2025 | COMMISSION '!P8</f>
        <v>31500</v>
      </c>
      <c r="Q8" s="99">
        <f>'RO 2025 | COMMISSION '!Q8</f>
        <v>31500</v>
      </c>
      <c r="R8" s="99">
        <f>'RO 2025 | COMMISSION '!R8</f>
        <v>30200</v>
      </c>
      <c r="S8" s="99">
        <f>'RO 2025 | COMMISSION '!S8</f>
        <v>30200</v>
      </c>
      <c r="T8" s="99">
        <f>'RO 2025 | COMMISSION '!T8</f>
        <v>34000</v>
      </c>
      <c r="U8" s="99">
        <f>'RO 2025 | COMMISSION '!U8</f>
        <v>34000</v>
      </c>
      <c r="V8" s="99">
        <f>'RO 2025 | COMMISSION '!V8</f>
        <v>32500</v>
      </c>
      <c r="W8" s="99">
        <f>'RO 2025 | COMMISSION '!W8</f>
        <v>32500</v>
      </c>
      <c r="X8" s="99">
        <f>'RO 2025 | COMMISSION '!X8</f>
        <v>28900</v>
      </c>
      <c r="Y8" s="99">
        <f>'RO 2025 | COMMISSION '!Y8</f>
        <v>21600</v>
      </c>
      <c r="Z8" s="99">
        <f>'RO 2025 | COMMISSION '!Z8</f>
        <v>15600</v>
      </c>
      <c r="AA8" s="99">
        <f>'RO 2025 | COMMISSION '!AA8</f>
        <v>14900</v>
      </c>
      <c r="AB8" s="99">
        <f>'RO 2025 | COMMISSION '!AB8</f>
        <v>14900</v>
      </c>
      <c r="AC8" s="99">
        <f>'RO 2025 | COMMISSION '!AC8</f>
        <v>14900</v>
      </c>
      <c r="AD8" s="99">
        <f>'RO 2025 | COMMISSION '!AD8</f>
        <v>14200</v>
      </c>
      <c r="AE8" s="99">
        <f>'RO 2025 | COMMISSION '!AE8</f>
        <v>14200</v>
      </c>
      <c r="AF8" s="99">
        <f>'RO 2025 | COMMISSION '!AF8</f>
        <v>11600</v>
      </c>
      <c r="AG8" s="99">
        <f>'RO 2025 | COMMISSION '!AG8</f>
        <v>11600</v>
      </c>
      <c r="AH8" s="99">
        <f>'RO 2025 | COMMISSION '!AH8</f>
        <v>11600</v>
      </c>
      <c r="AI8" s="99">
        <f>'RO 2025 | COMMISSION '!AI8</f>
        <v>11600</v>
      </c>
      <c r="AJ8" s="99">
        <f>'RO 2025 | COMMISSION '!AJ8</f>
        <v>14400</v>
      </c>
      <c r="AK8" s="99">
        <f>'RO 2025 | COMMISSION '!AK8</f>
        <v>14400</v>
      </c>
      <c r="AL8" s="99">
        <f>'RO 2025 | COMMISSION '!AL8</f>
        <v>17100</v>
      </c>
      <c r="AM8" s="99">
        <f>'RO 2025 | COMMISSION '!AM8</f>
        <v>17100</v>
      </c>
      <c r="AN8" s="99">
        <f>'RO 2025 | COMMISSION '!AN8</f>
        <v>20100</v>
      </c>
      <c r="AO8" s="99">
        <f>'RO 2025 | COMMISSION '!AO8</f>
        <v>20100</v>
      </c>
      <c r="AP8" s="99">
        <f>'RO 2025 | COMMISSION '!AP8</f>
        <v>17100</v>
      </c>
      <c r="AQ8" s="99">
        <f>'RO 2025 | COMMISSION '!AQ8</f>
        <v>17100</v>
      </c>
      <c r="AR8" s="99">
        <f>'RO 2025 | COMMISSION '!AR8</f>
        <v>18600</v>
      </c>
      <c r="AS8" s="99">
        <f>'RO 2025 | COMMISSION '!AS8</f>
        <v>18600</v>
      </c>
      <c r="AT8" s="99">
        <f>'RO 2025 | COMMISSION '!AT8</f>
        <v>18600</v>
      </c>
      <c r="AU8" s="99">
        <f>'RO 2025 | COMMISSION '!AU8</f>
        <v>18600</v>
      </c>
      <c r="AV8" s="99">
        <f>'RO 2025 | COMMISSION '!AV8</f>
        <v>18600</v>
      </c>
      <c r="AW8" s="99">
        <f>'RO 2025 | COMMISSION '!AW8</f>
        <v>18600</v>
      </c>
      <c r="AX8" s="99">
        <f>'RO 2025 | COMMISSION '!AX8</f>
        <v>20100</v>
      </c>
      <c r="AY8" s="99">
        <f>'RO 2025 | COMMISSION '!AY8</f>
        <v>20100</v>
      </c>
      <c r="AZ8" s="99">
        <f>'RO 2025 | COMMISSION '!AZ8</f>
        <v>20100</v>
      </c>
      <c r="BA8" s="99">
        <f>'RO 2025 | COMMISSION '!BA8</f>
        <v>17100</v>
      </c>
      <c r="BB8" s="99">
        <f>'RO 2025 | COMMISSION '!BB8</f>
        <v>17100</v>
      </c>
      <c r="BC8" s="99">
        <f>'RO 2025 | COMMISSION '!BC8</f>
        <v>17100</v>
      </c>
      <c r="BD8" s="99">
        <f>'RO 2025 | COMMISSION '!BD8</f>
        <v>17100</v>
      </c>
      <c r="BE8" s="99">
        <f>'RO 2025 | COMMISSION '!BE8</f>
        <v>17100</v>
      </c>
      <c r="BF8" s="99">
        <f>'RO 2025 | COMMISSION '!BF8</f>
        <v>18600</v>
      </c>
      <c r="BG8" s="99">
        <f>'RO 2025 | COMMISSION '!BG8</f>
        <v>18600</v>
      </c>
      <c r="BH8" s="99">
        <f>'RO 2025 | COMMISSION '!BH8</f>
        <v>18600</v>
      </c>
      <c r="BI8" s="99">
        <f>'RO 2025 | COMMISSION '!BI8</f>
        <v>21600</v>
      </c>
      <c r="BJ8" s="99">
        <f>'RO 2025 | COMMISSION '!BJ8</f>
        <v>21600</v>
      </c>
      <c r="BK8" s="99">
        <f>'RO 2025 | COMMISSION '!BK8</f>
        <v>21600</v>
      </c>
      <c r="BL8" s="99">
        <f>'RO 2025 | COMMISSION '!BL8</f>
        <v>21600</v>
      </c>
      <c r="BM8" s="99">
        <f>'RO 2025 | COMMISSION '!BM8</f>
        <v>21600</v>
      </c>
      <c r="BN8" s="99">
        <f>'RO 2025 | COMMISSION '!BN8</f>
        <v>21600</v>
      </c>
      <c r="BO8" s="99">
        <f>'RO 2025 | COMMISSION '!BO8</f>
        <v>24000</v>
      </c>
      <c r="BP8" s="99">
        <f>'RO 2025 | COMMISSION '!BP8</f>
        <v>24000</v>
      </c>
      <c r="BQ8" s="99">
        <f>'RO 2025 | COMMISSION '!BQ8</f>
        <v>27900</v>
      </c>
      <c r="BR8" s="99">
        <f>'RO 2025 | COMMISSION '!BR8</f>
        <v>30400</v>
      </c>
      <c r="BS8" s="99">
        <f>'RO 2025 | COMMISSION '!BS8</f>
        <v>30400</v>
      </c>
      <c r="BT8" s="99">
        <f>'RO 2025 | COMMISSION '!BT8</f>
        <v>30400</v>
      </c>
      <c r="BU8" s="99">
        <f>'RO 2025 | COMMISSION '!BU8</f>
        <v>30400</v>
      </c>
      <c r="BV8" s="99">
        <f>'RO 2025 | COMMISSION '!BV8</f>
        <v>30400</v>
      </c>
      <c r="BW8" s="99">
        <f>'RO 2025 | COMMISSION '!BW8</f>
        <v>21600</v>
      </c>
      <c r="BX8" s="99">
        <f>'RO 2025 | COMMISSION '!BX8</f>
        <v>17100</v>
      </c>
      <c r="BY8" s="99">
        <f>'RO 2025 | COMMISSION '!BY8</f>
        <v>17100</v>
      </c>
      <c r="BZ8" s="99">
        <f>'RO 2025 | COMMISSION '!BZ8</f>
        <v>15600</v>
      </c>
      <c r="CA8" s="99">
        <f>'RO 2025 | COMMISSION '!CA8</f>
        <v>15600</v>
      </c>
      <c r="CB8" s="99">
        <f>'RO 2025 | COMMISSION '!CB8</f>
        <v>15600</v>
      </c>
      <c r="CC8" s="99">
        <f>'RO 2025 | COMMISSION '!CC8</f>
        <v>17100</v>
      </c>
      <c r="CD8" s="99">
        <f>'RO 2025 | COMMISSION '!CD8</f>
        <v>17100</v>
      </c>
      <c r="CE8" s="99">
        <f>'RO 2025 | COMMISSION '!CE8</f>
        <v>17100</v>
      </c>
      <c r="CF8" s="99">
        <f>'RO 2025 | COMMISSION '!CF8</f>
        <v>13500</v>
      </c>
      <c r="CG8" s="99">
        <f>'RO 2025 | COMMISSION '!CG8</f>
        <v>10300</v>
      </c>
      <c r="CH8" s="99">
        <f>'RO 2025 | COMMISSION '!CH8</f>
        <v>10300</v>
      </c>
      <c r="CI8" s="99">
        <f>'RO 2025 | COMMISSION '!CI8</f>
        <v>10300</v>
      </c>
      <c r="CJ8" s="99">
        <f>'RO 2025 | COMMISSION '!CJ8</f>
        <v>10300</v>
      </c>
      <c r="CK8" s="99">
        <f>'RO 2025 | COMMISSION '!CK8</f>
        <v>10300</v>
      </c>
      <c r="CL8" s="99">
        <f>'RO 2025 | COMMISSION '!CL8</f>
        <v>10300</v>
      </c>
      <c r="CM8" s="99">
        <f>'RO 2025 | COMMISSION '!CM8</f>
        <v>10300</v>
      </c>
      <c r="CN8" s="99">
        <f>'RO 2025 | COMMISSION '!CN8</f>
        <v>10300</v>
      </c>
      <c r="CO8" s="99">
        <f>'RO 2025 | COMMISSION '!CO8</f>
        <v>10300</v>
      </c>
      <c r="CP8" s="99">
        <f>'RO 2025 | COMMISSION '!CP8</f>
        <v>9600</v>
      </c>
      <c r="CQ8" s="99">
        <f>'RO 2025 | COMMISSION '!CQ8</f>
        <v>9600</v>
      </c>
      <c r="CR8" s="99">
        <f>'RO 2025 | COMMISSION '!CR8</f>
        <v>9600</v>
      </c>
      <c r="CS8" s="99">
        <f>'RO 2025 | COMMISSION '!CS8</f>
        <v>8900</v>
      </c>
      <c r="CT8" s="99">
        <f>'RO 2025 | COMMISSION '!CT8</f>
        <v>8900</v>
      </c>
      <c r="CU8" s="99">
        <f>'RO 2025 | COMMISSION '!CU8</f>
        <v>8900</v>
      </c>
      <c r="CV8" s="99">
        <f>'RO 2025 | COMMISSION '!CV8</f>
        <v>8900</v>
      </c>
      <c r="CW8" s="99">
        <f>'RO 2025 | COMMISSION '!CW8</f>
        <v>8900</v>
      </c>
      <c r="CX8" s="99">
        <f>'RO 2025 | COMMISSION '!CX8</f>
        <v>8900</v>
      </c>
      <c r="CY8" s="99">
        <f>'RO 2025 | COMMISSION '!CY8</f>
        <v>8900</v>
      </c>
      <c r="CZ8" s="99">
        <f>'RO 2025 | COMMISSION '!CZ8</f>
        <v>8200</v>
      </c>
      <c r="DA8" s="99">
        <f>'RO 2025 | COMMISSION '!DA8</f>
        <v>8200</v>
      </c>
      <c r="DB8" s="99">
        <f>'RO 2025 | COMMISSION '!DB8</f>
        <v>8200</v>
      </c>
      <c r="DC8" s="99">
        <f>'RO 2025 | COMMISSION '!DC8</f>
        <v>7700</v>
      </c>
      <c r="DD8" s="99">
        <f>'RO 2025 | COMMISSION '!DD8</f>
        <v>7700</v>
      </c>
      <c r="DE8" s="99">
        <f>'RO 2025 | COMMISSION '!DE8</f>
        <v>7700</v>
      </c>
      <c r="DF8" s="99">
        <f>'RO 2025 | COMMISSION '!DF8</f>
        <v>7700</v>
      </c>
      <c r="DG8" s="99">
        <f>'RO 2025 | COMMISSION '!DG8</f>
        <v>7700</v>
      </c>
      <c r="DH8" s="99">
        <f>'RO 2025 | COMMISSION '!DH8</f>
        <v>7200</v>
      </c>
      <c r="DI8" s="99">
        <f>'RO 2025 | COMMISSION '!DI8</f>
        <v>7200</v>
      </c>
      <c r="DJ8" s="99">
        <f>'RO 2025 | COMMISSION '!DJ8</f>
        <v>7200</v>
      </c>
      <c r="DK8" s="99">
        <f>'RO 2025 | COMMISSION '!DK8</f>
        <v>7200</v>
      </c>
      <c r="DL8" s="99">
        <f>'RO 2025 | COMMISSION '!DL8</f>
        <v>7200</v>
      </c>
      <c r="DM8" s="99">
        <f>'RO 2025 | COMMISSION '!DM8</f>
        <v>7200</v>
      </c>
      <c r="DN8" s="93">
        <f>'RO 2025 | COMMISSION '!DN8</f>
        <v>5200</v>
      </c>
      <c r="DO8" s="93">
        <f>'RO 2025 | COMMISSION '!DO8</f>
        <v>5200</v>
      </c>
      <c r="DP8" s="93">
        <f>'RO 2025 | COMMISSION '!DP8</f>
        <v>5200</v>
      </c>
      <c r="DQ8" s="93">
        <f>'RO 2025 | COMMISSION '!DQ8</f>
        <v>5200</v>
      </c>
      <c r="DR8" s="93">
        <f>'RO 2025 | COMMISSION '!DR8</f>
        <v>5200</v>
      </c>
      <c r="DS8" s="93">
        <f>'RO 2025 | COMMISSION '!DS8</f>
        <v>5700</v>
      </c>
      <c r="DT8" s="93">
        <f>'RO 2025 | COMMISSION '!DT8</f>
        <v>5700</v>
      </c>
      <c r="DU8" s="93">
        <f>'RO 2025 | COMMISSION '!DU8</f>
        <v>5200</v>
      </c>
      <c r="DV8" s="93">
        <f>'RO 2025 | COMMISSION '!DV8</f>
        <v>5200</v>
      </c>
      <c r="DW8" s="93">
        <f>'RO 2025 | COMMISSION '!DW8</f>
        <v>5200</v>
      </c>
      <c r="DX8" s="93">
        <f>'RO 2025 | COMMISSION '!DX8</f>
        <v>5200</v>
      </c>
      <c r="DY8" s="93">
        <f>'RO 2025 | COMMISSION '!DY8</f>
        <v>5200</v>
      </c>
      <c r="DZ8" s="93">
        <f>'RO 2025 | COMMISSION '!DZ8</f>
        <v>5700</v>
      </c>
      <c r="EA8" s="93">
        <f>'RO 2025 | COMMISSION '!EA8</f>
        <v>5700</v>
      </c>
      <c r="EB8" s="93">
        <f>'RO 2025 | COMMISSION '!EB8</f>
        <v>5200</v>
      </c>
      <c r="EC8" s="93">
        <f>'RO 2025 | COMMISSION '!EC8</f>
        <v>5200</v>
      </c>
      <c r="ED8" s="93">
        <f>'RO 2025 | COMMISSION '!ED8</f>
        <v>5200</v>
      </c>
      <c r="EE8" s="93">
        <f>'RO 2025 | COMMISSION '!EE8</f>
        <v>5200</v>
      </c>
      <c r="EF8" s="93">
        <f>'RO 2025 | COMMISSION '!EF8</f>
        <v>6200</v>
      </c>
    </row>
    <row r="9" spans="1:136">
      <c r="A9" s="10" t="s">
        <v>5</v>
      </c>
      <c r="B9" s="93"/>
      <c r="C9" s="93"/>
      <c r="D9" s="93"/>
      <c r="E9" s="93"/>
      <c r="F9" s="93"/>
      <c r="G9" s="93"/>
      <c r="H9" s="93"/>
      <c r="I9" s="93"/>
      <c r="J9" s="93"/>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3"/>
      <c r="DO9" s="93"/>
      <c r="DP9" s="93"/>
      <c r="DQ9" s="93"/>
      <c r="DR9" s="93"/>
      <c r="DS9" s="93"/>
      <c r="DT9" s="93"/>
      <c r="DU9" s="93"/>
      <c r="DV9" s="93"/>
      <c r="DW9" s="93"/>
      <c r="DX9" s="93"/>
      <c r="DY9" s="93"/>
      <c r="DZ9" s="93"/>
      <c r="EA9" s="93"/>
      <c r="EB9" s="93"/>
      <c r="EC9" s="93"/>
      <c r="ED9" s="93"/>
      <c r="EE9" s="93"/>
      <c r="EF9" s="93"/>
    </row>
    <row r="10" spans="1:136">
      <c r="A10" s="92" t="s">
        <v>21</v>
      </c>
      <c r="B10" s="93">
        <f>'RO 2025 | COMMISSION '!B10</f>
        <v>6500</v>
      </c>
      <c r="C10" s="93">
        <f>'RO 2025 | COMMISSION '!C10</f>
        <v>6500</v>
      </c>
      <c r="D10" s="93">
        <f>'RO 2025 | COMMISSION '!D10</f>
        <v>6800</v>
      </c>
      <c r="E10" s="93">
        <f>'RO 2025 | COMMISSION '!E10</f>
        <v>6800</v>
      </c>
      <c r="F10" s="93">
        <f>'RO 2025 | COMMISSION '!F10</f>
        <v>8900</v>
      </c>
      <c r="G10" s="93">
        <f>'RO 2025 | COMMISSION '!G10</f>
        <v>8900</v>
      </c>
      <c r="H10" s="93">
        <f>'RO 2025 | COMMISSION '!H10</f>
        <v>8900</v>
      </c>
      <c r="I10" s="93">
        <f>'RO 2025 | COMMISSION '!I10</f>
        <v>10200</v>
      </c>
      <c r="J10" s="93">
        <f>'RO 2025 | COMMISSION '!J10</f>
        <v>10200</v>
      </c>
      <c r="K10" s="99">
        <f>'RO 2025 | COMMISSION '!K10</f>
        <v>11600</v>
      </c>
      <c r="L10" s="99">
        <f>'RO 2025 | COMMISSION '!L10</f>
        <v>14200</v>
      </c>
      <c r="M10" s="99">
        <f>'RO 2025 | COMMISSION '!M10</f>
        <v>12000</v>
      </c>
      <c r="N10" s="99">
        <f>'RO 2025 | COMMISSION '!N10</f>
        <v>21400</v>
      </c>
      <c r="O10" s="99">
        <f>'RO 2025 | COMMISSION '!O10</f>
        <v>26200</v>
      </c>
      <c r="P10" s="99">
        <f>'RO 2025 | COMMISSION '!P10</f>
        <v>34000</v>
      </c>
      <c r="Q10" s="99">
        <f>'RO 2025 | COMMISSION '!Q10</f>
        <v>34000</v>
      </c>
      <c r="R10" s="99">
        <f>'RO 2025 | COMMISSION '!R10</f>
        <v>32700</v>
      </c>
      <c r="S10" s="99">
        <f>'RO 2025 | COMMISSION '!S10</f>
        <v>32700</v>
      </c>
      <c r="T10" s="99">
        <f>'RO 2025 | COMMISSION '!T10</f>
        <v>36500</v>
      </c>
      <c r="U10" s="99">
        <f>'RO 2025 | COMMISSION '!U10</f>
        <v>36500</v>
      </c>
      <c r="V10" s="99">
        <f>'RO 2025 | COMMISSION '!V10</f>
        <v>35000</v>
      </c>
      <c r="W10" s="99">
        <f>'RO 2025 | COMMISSION '!W10</f>
        <v>35000</v>
      </c>
      <c r="X10" s="99">
        <f>'RO 2025 | COMMISSION '!X10</f>
        <v>31400</v>
      </c>
      <c r="Y10" s="99">
        <f>'RO 2025 | COMMISSION '!Y10</f>
        <v>24100</v>
      </c>
      <c r="Z10" s="99">
        <f>'RO 2025 | COMMISSION '!Z10</f>
        <v>18100</v>
      </c>
      <c r="AA10" s="99">
        <f>'RO 2025 | COMMISSION '!AA10</f>
        <v>17400</v>
      </c>
      <c r="AB10" s="99">
        <f>'RO 2025 | COMMISSION '!AB10</f>
        <v>17400</v>
      </c>
      <c r="AC10" s="99">
        <f>'RO 2025 | COMMISSION '!AC10</f>
        <v>17400</v>
      </c>
      <c r="AD10" s="99">
        <f>'RO 2025 | COMMISSION '!AD10</f>
        <v>16700</v>
      </c>
      <c r="AE10" s="99">
        <f>'RO 2025 | COMMISSION '!AE10</f>
        <v>16700</v>
      </c>
      <c r="AF10" s="99">
        <f>'RO 2025 | COMMISSION '!AF10</f>
        <v>14100</v>
      </c>
      <c r="AG10" s="99">
        <f>'RO 2025 | COMMISSION '!AG10</f>
        <v>14100</v>
      </c>
      <c r="AH10" s="99">
        <f>'RO 2025 | COMMISSION '!AH10</f>
        <v>14100</v>
      </c>
      <c r="AI10" s="99">
        <f>'RO 2025 | COMMISSION '!AI10</f>
        <v>14100</v>
      </c>
      <c r="AJ10" s="99">
        <f>'RO 2025 | COMMISSION '!AJ10</f>
        <v>16900</v>
      </c>
      <c r="AK10" s="99">
        <f>'RO 2025 | COMMISSION '!AK10</f>
        <v>16900</v>
      </c>
      <c r="AL10" s="99">
        <f>'RO 2025 | COMMISSION '!AL10</f>
        <v>19600</v>
      </c>
      <c r="AM10" s="99">
        <f>'RO 2025 | COMMISSION '!AM10</f>
        <v>19600</v>
      </c>
      <c r="AN10" s="99">
        <f>'RO 2025 | COMMISSION '!AN10</f>
        <v>22600</v>
      </c>
      <c r="AO10" s="99">
        <f>'RO 2025 | COMMISSION '!AO10</f>
        <v>22600</v>
      </c>
      <c r="AP10" s="99">
        <f>'RO 2025 | COMMISSION '!AP10</f>
        <v>19600</v>
      </c>
      <c r="AQ10" s="99">
        <f>'RO 2025 | COMMISSION '!AQ10</f>
        <v>19600</v>
      </c>
      <c r="AR10" s="99">
        <f>'RO 2025 | COMMISSION '!AR10</f>
        <v>21100</v>
      </c>
      <c r="AS10" s="99">
        <f>'RO 2025 | COMMISSION '!AS10</f>
        <v>21100</v>
      </c>
      <c r="AT10" s="99">
        <f>'RO 2025 | COMMISSION '!AT10</f>
        <v>21100</v>
      </c>
      <c r="AU10" s="99">
        <f>'RO 2025 | COMMISSION '!AU10</f>
        <v>21100</v>
      </c>
      <c r="AV10" s="99">
        <f>'RO 2025 | COMMISSION '!AV10</f>
        <v>21100</v>
      </c>
      <c r="AW10" s="99">
        <f>'RO 2025 | COMMISSION '!AW10</f>
        <v>21100</v>
      </c>
      <c r="AX10" s="99">
        <f>'RO 2025 | COMMISSION '!AX10</f>
        <v>22600</v>
      </c>
      <c r="AY10" s="99">
        <f>'RO 2025 | COMMISSION '!AY10</f>
        <v>22600</v>
      </c>
      <c r="AZ10" s="99">
        <f>'RO 2025 | COMMISSION '!AZ10</f>
        <v>22600</v>
      </c>
      <c r="BA10" s="99">
        <f>'RO 2025 | COMMISSION '!BA10</f>
        <v>19600</v>
      </c>
      <c r="BB10" s="99">
        <f>'RO 2025 | COMMISSION '!BB10</f>
        <v>19600</v>
      </c>
      <c r="BC10" s="99">
        <f>'RO 2025 | COMMISSION '!BC10</f>
        <v>19600</v>
      </c>
      <c r="BD10" s="99">
        <f>'RO 2025 | COMMISSION '!BD10</f>
        <v>19600</v>
      </c>
      <c r="BE10" s="99">
        <f>'RO 2025 | COMMISSION '!BE10</f>
        <v>19600</v>
      </c>
      <c r="BF10" s="99">
        <f>'RO 2025 | COMMISSION '!BF10</f>
        <v>21100</v>
      </c>
      <c r="BG10" s="99">
        <f>'RO 2025 | COMMISSION '!BG10</f>
        <v>21100</v>
      </c>
      <c r="BH10" s="99">
        <f>'RO 2025 | COMMISSION '!BH10</f>
        <v>21100</v>
      </c>
      <c r="BI10" s="99">
        <f>'RO 2025 | COMMISSION '!BI10</f>
        <v>24100</v>
      </c>
      <c r="BJ10" s="99">
        <f>'RO 2025 | COMMISSION '!BJ10</f>
        <v>24100</v>
      </c>
      <c r="BK10" s="99">
        <f>'RO 2025 | COMMISSION '!BK10</f>
        <v>24100</v>
      </c>
      <c r="BL10" s="99">
        <f>'RO 2025 | COMMISSION '!BL10</f>
        <v>24100</v>
      </c>
      <c r="BM10" s="99">
        <f>'RO 2025 | COMMISSION '!BM10</f>
        <v>24100</v>
      </c>
      <c r="BN10" s="99">
        <f>'RO 2025 | COMMISSION '!BN10</f>
        <v>24100</v>
      </c>
      <c r="BO10" s="99">
        <f>'RO 2025 | COMMISSION '!BO10</f>
        <v>26500</v>
      </c>
      <c r="BP10" s="99">
        <f>'RO 2025 | COMMISSION '!BP10</f>
        <v>26500</v>
      </c>
      <c r="BQ10" s="99">
        <f>'RO 2025 | COMMISSION '!BQ10</f>
        <v>30400</v>
      </c>
      <c r="BR10" s="99">
        <f>'RO 2025 | COMMISSION '!BR10</f>
        <v>32900</v>
      </c>
      <c r="BS10" s="99">
        <f>'RO 2025 | COMMISSION '!BS10</f>
        <v>32900</v>
      </c>
      <c r="BT10" s="99">
        <f>'RO 2025 | COMMISSION '!BT10</f>
        <v>32900</v>
      </c>
      <c r="BU10" s="99">
        <f>'RO 2025 | COMMISSION '!BU10</f>
        <v>32900</v>
      </c>
      <c r="BV10" s="99">
        <f>'RO 2025 | COMMISSION '!BV10</f>
        <v>32900</v>
      </c>
      <c r="BW10" s="99">
        <f>'RO 2025 | COMMISSION '!BW10</f>
        <v>24100</v>
      </c>
      <c r="BX10" s="99">
        <f>'RO 2025 | COMMISSION '!BX10</f>
        <v>19600</v>
      </c>
      <c r="BY10" s="99">
        <f>'RO 2025 | COMMISSION '!BY10</f>
        <v>19600</v>
      </c>
      <c r="BZ10" s="99">
        <f>'RO 2025 | COMMISSION '!BZ10</f>
        <v>18100</v>
      </c>
      <c r="CA10" s="99">
        <f>'RO 2025 | COMMISSION '!CA10</f>
        <v>18100</v>
      </c>
      <c r="CB10" s="99">
        <f>'RO 2025 | COMMISSION '!CB10</f>
        <v>18100</v>
      </c>
      <c r="CC10" s="99">
        <f>'RO 2025 | COMMISSION '!CC10</f>
        <v>19600</v>
      </c>
      <c r="CD10" s="99">
        <f>'RO 2025 | COMMISSION '!CD10</f>
        <v>19600</v>
      </c>
      <c r="CE10" s="99">
        <f>'RO 2025 | COMMISSION '!CE10</f>
        <v>19600</v>
      </c>
      <c r="CF10" s="99">
        <f>'RO 2025 | COMMISSION '!CF10</f>
        <v>16000</v>
      </c>
      <c r="CG10" s="99">
        <f>'RO 2025 | COMMISSION '!CG10</f>
        <v>11800</v>
      </c>
      <c r="CH10" s="99">
        <f>'RO 2025 | COMMISSION '!CH10</f>
        <v>11800</v>
      </c>
      <c r="CI10" s="99">
        <f>'RO 2025 | COMMISSION '!CI10</f>
        <v>11800</v>
      </c>
      <c r="CJ10" s="99">
        <f>'RO 2025 | COMMISSION '!CJ10</f>
        <v>11800</v>
      </c>
      <c r="CK10" s="99">
        <f>'RO 2025 | COMMISSION '!CK10</f>
        <v>11800</v>
      </c>
      <c r="CL10" s="99">
        <f>'RO 2025 | COMMISSION '!CL10</f>
        <v>11800</v>
      </c>
      <c r="CM10" s="99">
        <f>'RO 2025 | COMMISSION '!CM10</f>
        <v>11800</v>
      </c>
      <c r="CN10" s="99">
        <f>'RO 2025 | COMMISSION '!CN10</f>
        <v>11800</v>
      </c>
      <c r="CO10" s="99">
        <f>'RO 2025 | COMMISSION '!CO10</f>
        <v>11800</v>
      </c>
      <c r="CP10" s="99">
        <f>'RO 2025 | COMMISSION '!CP10</f>
        <v>11100</v>
      </c>
      <c r="CQ10" s="99">
        <f>'RO 2025 | COMMISSION '!CQ10</f>
        <v>11100</v>
      </c>
      <c r="CR10" s="99">
        <f>'RO 2025 | COMMISSION '!CR10</f>
        <v>11100</v>
      </c>
      <c r="CS10" s="99">
        <f>'RO 2025 | COMMISSION '!CS10</f>
        <v>10400</v>
      </c>
      <c r="CT10" s="99">
        <f>'RO 2025 | COMMISSION '!CT10</f>
        <v>10400</v>
      </c>
      <c r="CU10" s="99">
        <f>'RO 2025 | COMMISSION '!CU10</f>
        <v>10400</v>
      </c>
      <c r="CV10" s="99">
        <f>'RO 2025 | COMMISSION '!CV10</f>
        <v>10400</v>
      </c>
      <c r="CW10" s="99">
        <f>'RO 2025 | COMMISSION '!CW10</f>
        <v>10400</v>
      </c>
      <c r="CX10" s="99">
        <f>'RO 2025 | COMMISSION '!CX10</f>
        <v>10400</v>
      </c>
      <c r="CY10" s="99">
        <f>'RO 2025 | COMMISSION '!CY10</f>
        <v>10400</v>
      </c>
      <c r="CZ10" s="99">
        <f>'RO 2025 | COMMISSION '!CZ10</f>
        <v>9700</v>
      </c>
      <c r="DA10" s="99">
        <f>'RO 2025 | COMMISSION '!DA10</f>
        <v>9700</v>
      </c>
      <c r="DB10" s="99">
        <f>'RO 2025 | COMMISSION '!DB10</f>
        <v>9700</v>
      </c>
      <c r="DC10" s="99">
        <f>'RO 2025 | COMMISSION '!DC10</f>
        <v>9200</v>
      </c>
      <c r="DD10" s="99">
        <f>'RO 2025 | COMMISSION '!DD10</f>
        <v>9200</v>
      </c>
      <c r="DE10" s="99">
        <f>'RO 2025 | COMMISSION '!DE10</f>
        <v>9200</v>
      </c>
      <c r="DF10" s="99">
        <f>'RO 2025 | COMMISSION '!DF10</f>
        <v>9200</v>
      </c>
      <c r="DG10" s="99">
        <f>'RO 2025 | COMMISSION '!DG10</f>
        <v>9200</v>
      </c>
      <c r="DH10" s="99">
        <f>'RO 2025 | COMMISSION '!DH10</f>
        <v>8700</v>
      </c>
      <c r="DI10" s="99">
        <f>'RO 2025 | COMMISSION '!DI10</f>
        <v>8700</v>
      </c>
      <c r="DJ10" s="99">
        <f>'RO 2025 | COMMISSION '!DJ10</f>
        <v>8700</v>
      </c>
      <c r="DK10" s="99">
        <f>'RO 2025 | COMMISSION '!DK10</f>
        <v>8700</v>
      </c>
      <c r="DL10" s="99">
        <f>'RO 2025 | COMMISSION '!DL10</f>
        <v>8700</v>
      </c>
      <c r="DM10" s="99">
        <f>'RO 2025 | COMMISSION '!DM10</f>
        <v>8700</v>
      </c>
      <c r="DN10" s="93">
        <f>'RO 2025 | COMMISSION '!DN10</f>
        <v>6700</v>
      </c>
      <c r="DO10" s="93">
        <f>'RO 2025 | COMMISSION '!DO10</f>
        <v>6700</v>
      </c>
      <c r="DP10" s="93">
        <f>'RO 2025 | COMMISSION '!DP10</f>
        <v>6700</v>
      </c>
      <c r="DQ10" s="93">
        <f>'RO 2025 | COMMISSION '!DQ10</f>
        <v>6700</v>
      </c>
      <c r="DR10" s="93">
        <f>'RO 2025 | COMMISSION '!DR10</f>
        <v>6700</v>
      </c>
      <c r="DS10" s="93">
        <f>'RO 2025 | COMMISSION '!DS10</f>
        <v>7200</v>
      </c>
      <c r="DT10" s="93">
        <f>'RO 2025 | COMMISSION '!DT10</f>
        <v>7200</v>
      </c>
      <c r="DU10" s="93">
        <f>'RO 2025 | COMMISSION '!DU10</f>
        <v>6700</v>
      </c>
      <c r="DV10" s="93">
        <f>'RO 2025 | COMMISSION '!DV10</f>
        <v>6700</v>
      </c>
      <c r="DW10" s="93">
        <f>'RO 2025 | COMMISSION '!DW10</f>
        <v>6700</v>
      </c>
      <c r="DX10" s="93">
        <f>'RO 2025 | COMMISSION '!DX10</f>
        <v>6700</v>
      </c>
      <c r="DY10" s="93">
        <f>'RO 2025 | COMMISSION '!DY10</f>
        <v>6700</v>
      </c>
      <c r="DZ10" s="93">
        <f>'RO 2025 | COMMISSION '!DZ10</f>
        <v>7200</v>
      </c>
      <c r="EA10" s="93">
        <f>'RO 2025 | COMMISSION '!EA10</f>
        <v>7200</v>
      </c>
      <c r="EB10" s="93">
        <f>'RO 2025 | COMMISSION '!EB10</f>
        <v>6700</v>
      </c>
      <c r="EC10" s="93">
        <f>'RO 2025 | COMMISSION '!EC10</f>
        <v>6700</v>
      </c>
      <c r="ED10" s="93">
        <f>'RO 2025 | COMMISSION '!ED10</f>
        <v>6700</v>
      </c>
      <c r="EE10" s="93">
        <f>'RO 2025 | COMMISSION '!EE10</f>
        <v>6700</v>
      </c>
      <c r="EF10" s="93">
        <f>'RO 2025 | COMMISSION '!EF10</f>
        <v>7700</v>
      </c>
    </row>
    <row r="11" spans="1:136">
      <c r="A11" s="30" t="s">
        <v>6</v>
      </c>
      <c r="B11" s="93"/>
      <c r="C11" s="93"/>
      <c r="D11" s="93"/>
      <c r="E11" s="93"/>
      <c r="F11" s="93"/>
      <c r="G11" s="93"/>
      <c r="H11" s="93"/>
      <c r="I11" s="93"/>
      <c r="J11" s="93"/>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3"/>
      <c r="DO11" s="93"/>
      <c r="DP11" s="93"/>
      <c r="DQ11" s="93"/>
      <c r="DR11" s="93"/>
      <c r="DS11" s="93"/>
      <c r="DT11" s="93"/>
      <c r="DU11" s="93"/>
      <c r="DV11" s="93"/>
      <c r="DW11" s="93"/>
      <c r="DX11" s="93"/>
      <c r="DY11" s="93"/>
      <c r="DZ11" s="93"/>
      <c r="EA11" s="93"/>
      <c r="EB11" s="93"/>
      <c r="EC11" s="93"/>
      <c r="ED11" s="93"/>
      <c r="EE11" s="93"/>
      <c r="EF11" s="93"/>
    </row>
    <row r="12" spans="1:136">
      <c r="A12" s="94" t="s">
        <v>21</v>
      </c>
      <c r="B12" s="93">
        <f>'RO 2025 | COMMISSION '!B12</f>
        <v>6000</v>
      </c>
      <c r="C12" s="93">
        <f>'RO 2025 | COMMISSION '!C12</f>
        <v>6000</v>
      </c>
      <c r="D12" s="93">
        <f>'RO 2025 | COMMISSION '!D12</f>
        <v>6300</v>
      </c>
      <c r="E12" s="93">
        <f>'RO 2025 | COMMISSION '!E12</f>
        <v>6300</v>
      </c>
      <c r="F12" s="93">
        <f>'RO 2025 | COMMISSION '!F12</f>
        <v>8400</v>
      </c>
      <c r="G12" s="93">
        <f>'RO 2025 | COMMISSION '!G12</f>
        <v>8400</v>
      </c>
      <c r="H12" s="93">
        <f>'RO 2025 | COMMISSION '!H12</f>
        <v>8400</v>
      </c>
      <c r="I12" s="93">
        <f>'RO 2025 | COMMISSION '!I12</f>
        <v>9700</v>
      </c>
      <c r="J12" s="93">
        <f>'RO 2025 | COMMISSION '!J12</f>
        <v>9700</v>
      </c>
      <c r="K12" s="99">
        <f>'RO 2025 | COMMISSION '!K12</f>
        <v>11100</v>
      </c>
      <c r="L12" s="99">
        <f>'RO 2025 | COMMISSION '!L12</f>
        <v>13700</v>
      </c>
      <c r="M12" s="99">
        <f>'RO 2025 | COMMISSION '!M12</f>
        <v>11500</v>
      </c>
      <c r="N12" s="99">
        <f>'RO 2025 | COMMISSION '!N12</f>
        <v>20900</v>
      </c>
      <c r="O12" s="99">
        <f>'RO 2025 | COMMISSION '!O12</f>
        <v>25700</v>
      </c>
      <c r="P12" s="99">
        <f>'RO 2025 | COMMISSION '!P12</f>
        <v>33500</v>
      </c>
      <c r="Q12" s="99">
        <f>'RO 2025 | COMMISSION '!Q12</f>
        <v>33500</v>
      </c>
      <c r="R12" s="99">
        <f>'RO 2025 | COMMISSION '!R12</f>
        <v>32200</v>
      </c>
      <c r="S12" s="99">
        <f>'RO 2025 | COMMISSION '!S12</f>
        <v>32200</v>
      </c>
      <c r="T12" s="99">
        <f>'RO 2025 | COMMISSION '!T12</f>
        <v>36000</v>
      </c>
      <c r="U12" s="99">
        <f>'RO 2025 | COMMISSION '!U12</f>
        <v>36000</v>
      </c>
      <c r="V12" s="99">
        <f>'RO 2025 | COMMISSION '!V12</f>
        <v>34500</v>
      </c>
      <c r="W12" s="99">
        <f>'RO 2025 | COMMISSION '!W12</f>
        <v>34500</v>
      </c>
      <c r="X12" s="99">
        <f>'RO 2025 | COMMISSION '!X12</f>
        <v>30900</v>
      </c>
      <c r="Y12" s="99">
        <f>'RO 2025 | COMMISSION '!Y12</f>
        <v>23100</v>
      </c>
      <c r="Z12" s="99">
        <f>'RO 2025 | COMMISSION '!Z12</f>
        <v>17100</v>
      </c>
      <c r="AA12" s="99">
        <f>'RO 2025 | COMMISSION '!AA12</f>
        <v>16400</v>
      </c>
      <c r="AB12" s="99">
        <f>'RO 2025 | COMMISSION '!AB12</f>
        <v>16400</v>
      </c>
      <c r="AC12" s="99">
        <f>'RO 2025 | COMMISSION '!AC12</f>
        <v>16400</v>
      </c>
      <c r="AD12" s="99">
        <f>'RO 2025 | COMMISSION '!AD12</f>
        <v>15700</v>
      </c>
      <c r="AE12" s="99">
        <f>'RO 2025 | COMMISSION '!AE12</f>
        <v>15700</v>
      </c>
      <c r="AF12" s="99">
        <f>'RO 2025 | COMMISSION '!AF12</f>
        <v>13100</v>
      </c>
      <c r="AG12" s="99">
        <f>'RO 2025 | COMMISSION '!AG12</f>
        <v>13100</v>
      </c>
      <c r="AH12" s="99">
        <f>'RO 2025 | COMMISSION '!AH12</f>
        <v>13100</v>
      </c>
      <c r="AI12" s="99">
        <f>'RO 2025 | COMMISSION '!AI12</f>
        <v>13100</v>
      </c>
      <c r="AJ12" s="99">
        <f>'RO 2025 | COMMISSION '!AJ12</f>
        <v>15900</v>
      </c>
      <c r="AK12" s="99">
        <f>'RO 2025 | COMMISSION '!AK12</f>
        <v>15900</v>
      </c>
      <c r="AL12" s="99">
        <f>'RO 2025 | COMMISSION '!AL12</f>
        <v>18600</v>
      </c>
      <c r="AM12" s="99">
        <f>'RO 2025 | COMMISSION '!AM12</f>
        <v>18600</v>
      </c>
      <c r="AN12" s="99">
        <f>'RO 2025 | COMMISSION '!AN12</f>
        <v>21600</v>
      </c>
      <c r="AO12" s="99">
        <f>'RO 2025 | COMMISSION '!AO12</f>
        <v>21600</v>
      </c>
      <c r="AP12" s="99">
        <f>'RO 2025 | COMMISSION '!AP12</f>
        <v>18600</v>
      </c>
      <c r="AQ12" s="99">
        <f>'RO 2025 | COMMISSION '!AQ12</f>
        <v>18600</v>
      </c>
      <c r="AR12" s="99">
        <f>'RO 2025 | COMMISSION '!AR12</f>
        <v>20100</v>
      </c>
      <c r="AS12" s="99">
        <f>'RO 2025 | COMMISSION '!AS12</f>
        <v>20100</v>
      </c>
      <c r="AT12" s="99">
        <f>'RO 2025 | COMMISSION '!AT12</f>
        <v>20100</v>
      </c>
      <c r="AU12" s="99">
        <f>'RO 2025 | COMMISSION '!AU12</f>
        <v>20100</v>
      </c>
      <c r="AV12" s="99">
        <f>'RO 2025 | COMMISSION '!AV12</f>
        <v>20100</v>
      </c>
      <c r="AW12" s="99">
        <f>'RO 2025 | COMMISSION '!AW12</f>
        <v>20100</v>
      </c>
      <c r="AX12" s="99">
        <f>'RO 2025 | COMMISSION '!AX12</f>
        <v>21600</v>
      </c>
      <c r="AY12" s="99">
        <f>'RO 2025 | COMMISSION '!AY12</f>
        <v>21600</v>
      </c>
      <c r="AZ12" s="99">
        <f>'RO 2025 | COMMISSION '!AZ12</f>
        <v>21600</v>
      </c>
      <c r="BA12" s="99">
        <f>'RO 2025 | COMMISSION '!BA12</f>
        <v>18600</v>
      </c>
      <c r="BB12" s="99">
        <f>'RO 2025 | COMMISSION '!BB12</f>
        <v>18600</v>
      </c>
      <c r="BC12" s="99">
        <f>'RO 2025 | COMMISSION '!BC12</f>
        <v>18600</v>
      </c>
      <c r="BD12" s="99">
        <f>'RO 2025 | COMMISSION '!BD12</f>
        <v>18600</v>
      </c>
      <c r="BE12" s="99">
        <f>'RO 2025 | COMMISSION '!BE12</f>
        <v>18600</v>
      </c>
      <c r="BF12" s="99">
        <f>'RO 2025 | COMMISSION '!BF12</f>
        <v>20100</v>
      </c>
      <c r="BG12" s="99">
        <f>'RO 2025 | COMMISSION '!BG12</f>
        <v>20100</v>
      </c>
      <c r="BH12" s="99">
        <f>'RO 2025 | COMMISSION '!BH12</f>
        <v>20100</v>
      </c>
      <c r="BI12" s="99">
        <f>'RO 2025 | COMMISSION '!BI12</f>
        <v>23100</v>
      </c>
      <c r="BJ12" s="99">
        <f>'RO 2025 | COMMISSION '!BJ12</f>
        <v>23100</v>
      </c>
      <c r="BK12" s="99">
        <f>'RO 2025 | COMMISSION '!BK12</f>
        <v>23100</v>
      </c>
      <c r="BL12" s="99">
        <f>'RO 2025 | COMMISSION '!BL12</f>
        <v>23100</v>
      </c>
      <c r="BM12" s="99">
        <f>'RO 2025 | COMMISSION '!BM12</f>
        <v>23100</v>
      </c>
      <c r="BN12" s="99">
        <f>'RO 2025 | COMMISSION '!BN12</f>
        <v>23100</v>
      </c>
      <c r="BO12" s="99">
        <f>'RO 2025 | COMMISSION '!BO12</f>
        <v>25500</v>
      </c>
      <c r="BP12" s="99">
        <f>'RO 2025 | COMMISSION '!BP12</f>
        <v>25500</v>
      </c>
      <c r="BQ12" s="99">
        <f>'RO 2025 | COMMISSION '!BQ12</f>
        <v>29400</v>
      </c>
      <c r="BR12" s="99">
        <f>'RO 2025 | COMMISSION '!BR12</f>
        <v>31900</v>
      </c>
      <c r="BS12" s="99">
        <f>'RO 2025 | COMMISSION '!BS12</f>
        <v>31900</v>
      </c>
      <c r="BT12" s="99">
        <f>'RO 2025 | COMMISSION '!BT12</f>
        <v>31900</v>
      </c>
      <c r="BU12" s="99">
        <f>'RO 2025 | COMMISSION '!BU12</f>
        <v>31900</v>
      </c>
      <c r="BV12" s="99">
        <f>'RO 2025 | COMMISSION '!BV12</f>
        <v>31900</v>
      </c>
      <c r="BW12" s="99">
        <f>'RO 2025 | COMMISSION '!BW12</f>
        <v>23100</v>
      </c>
      <c r="BX12" s="99">
        <f>'RO 2025 | COMMISSION '!BX12</f>
        <v>18600</v>
      </c>
      <c r="BY12" s="99">
        <f>'RO 2025 | COMMISSION '!BY12</f>
        <v>18600</v>
      </c>
      <c r="BZ12" s="99">
        <f>'RO 2025 | COMMISSION '!BZ12</f>
        <v>17100</v>
      </c>
      <c r="CA12" s="99">
        <f>'RO 2025 | COMMISSION '!CA12</f>
        <v>17100</v>
      </c>
      <c r="CB12" s="99">
        <f>'RO 2025 | COMMISSION '!CB12</f>
        <v>17100</v>
      </c>
      <c r="CC12" s="99">
        <f>'RO 2025 | COMMISSION '!CC12</f>
        <v>18600</v>
      </c>
      <c r="CD12" s="99">
        <f>'RO 2025 | COMMISSION '!CD12</f>
        <v>18600</v>
      </c>
      <c r="CE12" s="99">
        <f>'RO 2025 | COMMISSION '!CE12</f>
        <v>18600</v>
      </c>
      <c r="CF12" s="99">
        <f>'RO 2025 | COMMISSION '!CF12</f>
        <v>15000</v>
      </c>
      <c r="CG12" s="99">
        <f>'RO 2025 | COMMISSION '!CG12</f>
        <v>11300</v>
      </c>
      <c r="CH12" s="99">
        <f>'RO 2025 | COMMISSION '!CH12</f>
        <v>11300</v>
      </c>
      <c r="CI12" s="99">
        <f>'RO 2025 | COMMISSION '!CI12</f>
        <v>11300</v>
      </c>
      <c r="CJ12" s="99">
        <f>'RO 2025 | COMMISSION '!CJ12</f>
        <v>11300</v>
      </c>
      <c r="CK12" s="99">
        <f>'RO 2025 | COMMISSION '!CK12</f>
        <v>11300</v>
      </c>
      <c r="CL12" s="99">
        <f>'RO 2025 | COMMISSION '!CL12</f>
        <v>11300</v>
      </c>
      <c r="CM12" s="99">
        <f>'RO 2025 | COMMISSION '!CM12</f>
        <v>11300</v>
      </c>
      <c r="CN12" s="99">
        <f>'RO 2025 | COMMISSION '!CN12</f>
        <v>11300</v>
      </c>
      <c r="CO12" s="99">
        <f>'RO 2025 | COMMISSION '!CO12</f>
        <v>11300</v>
      </c>
      <c r="CP12" s="99">
        <f>'RO 2025 | COMMISSION '!CP12</f>
        <v>10600</v>
      </c>
      <c r="CQ12" s="99">
        <f>'RO 2025 | COMMISSION '!CQ12</f>
        <v>10600</v>
      </c>
      <c r="CR12" s="99">
        <f>'RO 2025 | COMMISSION '!CR12</f>
        <v>10600</v>
      </c>
      <c r="CS12" s="99">
        <f>'RO 2025 | COMMISSION '!CS12</f>
        <v>9900</v>
      </c>
      <c r="CT12" s="99">
        <f>'RO 2025 | COMMISSION '!CT12</f>
        <v>9900</v>
      </c>
      <c r="CU12" s="99">
        <f>'RO 2025 | COMMISSION '!CU12</f>
        <v>9900</v>
      </c>
      <c r="CV12" s="99">
        <f>'RO 2025 | COMMISSION '!CV12</f>
        <v>9900</v>
      </c>
      <c r="CW12" s="99">
        <f>'RO 2025 | COMMISSION '!CW12</f>
        <v>9900</v>
      </c>
      <c r="CX12" s="99">
        <f>'RO 2025 | COMMISSION '!CX12</f>
        <v>9900</v>
      </c>
      <c r="CY12" s="99">
        <f>'RO 2025 | COMMISSION '!CY12</f>
        <v>9900</v>
      </c>
      <c r="CZ12" s="99">
        <f>'RO 2025 | COMMISSION '!CZ12</f>
        <v>9200</v>
      </c>
      <c r="DA12" s="99">
        <f>'RO 2025 | COMMISSION '!DA12</f>
        <v>9200</v>
      </c>
      <c r="DB12" s="99">
        <f>'RO 2025 | COMMISSION '!DB12</f>
        <v>9200</v>
      </c>
      <c r="DC12" s="99">
        <f>'RO 2025 | COMMISSION '!DC12</f>
        <v>8700</v>
      </c>
      <c r="DD12" s="99">
        <f>'RO 2025 | COMMISSION '!DD12</f>
        <v>8700</v>
      </c>
      <c r="DE12" s="99">
        <f>'RO 2025 | COMMISSION '!DE12</f>
        <v>8700</v>
      </c>
      <c r="DF12" s="99">
        <f>'RO 2025 | COMMISSION '!DF12</f>
        <v>8700</v>
      </c>
      <c r="DG12" s="99">
        <f>'RO 2025 | COMMISSION '!DG12</f>
        <v>8700</v>
      </c>
      <c r="DH12" s="99">
        <f>'RO 2025 | COMMISSION '!DH12</f>
        <v>8200</v>
      </c>
      <c r="DI12" s="99">
        <f>'RO 2025 | COMMISSION '!DI12</f>
        <v>8200</v>
      </c>
      <c r="DJ12" s="99">
        <f>'RO 2025 | COMMISSION '!DJ12</f>
        <v>8200</v>
      </c>
      <c r="DK12" s="99">
        <f>'RO 2025 | COMMISSION '!DK12</f>
        <v>8200</v>
      </c>
      <c r="DL12" s="99">
        <f>'RO 2025 | COMMISSION '!DL12</f>
        <v>8200</v>
      </c>
      <c r="DM12" s="99">
        <f>'RO 2025 | COMMISSION '!DM12</f>
        <v>8200</v>
      </c>
      <c r="DN12" s="93">
        <f>'RO 2025 | COMMISSION '!DN12</f>
        <v>6200</v>
      </c>
      <c r="DO12" s="93">
        <f>'RO 2025 | COMMISSION '!DO12</f>
        <v>6200</v>
      </c>
      <c r="DP12" s="93">
        <f>'RO 2025 | COMMISSION '!DP12</f>
        <v>6200</v>
      </c>
      <c r="DQ12" s="93">
        <f>'RO 2025 | COMMISSION '!DQ12</f>
        <v>6200</v>
      </c>
      <c r="DR12" s="93">
        <f>'RO 2025 | COMMISSION '!DR12</f>
        <v>6200</v>
      </c>
      <c r="DS12" s="93">
        <f>'RO 2025 | COMMISSION '!DS12</f>
        <v>6700</v>
      </c>
      <c r="DT12" s="93">
        <f>'RO 2025 | COMMISSION '!DT12</f>
        <v>6700</v>
      </c>
      <c r="DU12" s="93">
        <f>'RO 2025 | COMMISSION '!DU12</f>
        <v>6200</v>
      </c>
      <c r="DV12" s="93">
        <f>'RO 2025 | COMMISSION '!DV12</f>
        <v>6200</v>
      </c>
      <c r="DW12" s="93">
        <f>'RO 2025 | COMMISSION '!DW12</f>
        <v>6200</v>
      </c>
      <c r="DX12" s="93">
        <f>'RO 2025 | COMMISSION '!DX12</f>
        <v>6200</v>
      </c>
      <c r="DY12" s="93">
        <f>'RO 2025 | COMMISSION '!DY12</f>
        <v>6200</v>
      </c>
      <c r="DZ12" s="93">
        <f>'RO 2025 | COMMISSION '!DZ12</f>
        <v>6700</v>
      </c>
      <c r="EA12" s="93">
        <f>'RO 2025 | COMMISSION '!EA12</f>
        <v>6700</v>
      </c>
      <c r="EB12" s="93">
        <f>'RO 2025 | COMMISSION '!EB12</f>
        <v>6200</v>
      </c>
      <c r="EC12" s="93">
        <f>'RO 2025 | COMMISSION '!EC12</f>
        <v>6200</v>
      </c>
      <c r="ED12" s="93">
        <f>'RO 2025 | COMMISSION '!ED12</f>
        <v>6200</v>
      </c>
      <c r="EE12" s="93">
        <f>'RO 2025 | COMMISSION '!EE12</f>
        <v>6200</v>
      </c>
      <c r="EF12" s="93">
        <f>'RO 2025 | COMMISSION '!EF12</f>
        <v>7200</v>
      </c>
    </row>
    <row r="13" spans="1:136">
      <c r="A13" s="14" t="s">
        <v>7</v>
      </c>
      <c r="B13" s="93"/>
      <c r="C13" s="93"/>
      <c r="D13" s="93"/>
      <c r="E13" s="93"/>
      <c r="F13" s="93"/>
      <c r="G13" s="93"/>
      <c r="H13" s="93"/>
      <c r="I13" s="93"/>
      <c r="J13" s="93"/>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3"/>
      <c r="DO13" s="93"/>
      <c r="DP13" s="93"/>
      <c r="DQ13" s="93"/>
      <c r="DR13" s="93"/>
      <c r="DS13" s="93"/>
      <c r="DT13" s="93"/>
      <c r="DU13" s="93"/>
      <c r="DV13" s="93"/>
      <c r="DW13" s="93"/>
      <c r="DX13" s="93"/>
      <c r="DY13" s="93"/>
      <c r="DZ13" s="93"/>
      <c r="EA13" s="93"/>
      <c r="EB13" s="93"/>
      <c r="EC13" s="93"/>
      <c r="ED13" s="93"/>
      <c r="EE13" s="93"/>
      <c r="EF13" s="93"/>
    </row>
    <row r="14" spans="1:136">
      <c r="A14" s="92" t="s">
        <v>21</v>
      </c>
      <c r="B14" s="93">
        <f>'RO 2025 | COMMISSION '!B14</f>
        <v>10000</v>
      </c>
      <c r="C14" s="93">
        <f>'RO 2025 | COMMISSION '!C14</f>
        <v>10000</v>
      </c>
      <c r="D14" s="93">
        <f>'RO 2025 | COMMISSION '!D14</f>
        <v>10300</v>
      </c>
      <c r="E14" s="93">
        <f>'RO 2025 | COMMISSION '!E14</f>
        <v>10300</v>
      </c>
      <c r="F14" s="93">
        <f>'RO 2025 | COMMISSION '!F14</f>
        <v>12400</v>
      </c>
      <c r="G14" s="93">
        <f>'RO 2025 | COMMISSION '!G14</f>
        <v>12400</v>
      </c>
      <c r="H14" s="93">
        <f>'RO 2025 | COMMISSION '!H14</f>
        <v>12400</v>
      </c>
      <c r="I14" s="93">
        <f>'RO 2025 | COMMISSION '!I14</f>
        <v>13700</v>
      </c>
      <c r="J14" s="93">
        <f>'RO 2025 | COMMISSION '!J14</f>
        <v>13700</v>
      </c>
      <c r="K14" s="99">
        <f>'RO 2025 | COMMISSION '!K14</f>
        <v>15100</v>
      </c>
      <c r="L14" s="99">
        <f>'RO 2025 | COMMISSION '!L14</f>
        <v>17700</v>
      </c>
      <c r="M14" s="99">
        <f>'RO 2025 | COMMISSION '!M14</f>
        <v>15500</v>
      </c>
      <c r="N14" s="99">
        <f>'RO 2025 | COMMISSION '!N14</f>
        <v>27900</v>
      </c>
      <c r="O14" s="99">
        <f>'RO 2025 | COMMISSION '!O14</f>
        <v>32700</v>
      </c>
      <c r="P14" s="99">
        <f>'RO 2025 | COMMISSION '!P14</f>
        <v>40500</v>
      </c>
      <c r="Q14" s="99">
        <f>'RO 2025 | COMMISSION '!Q14</f>
        <v>40500</v>
      </c>
      <c r="R14" s="99">
        <f>'RO 2025 | COMMISSION '!R14</f>
        <v>39200</v>
      </c>
      <c r="S14" s="99">
        <f>'RO 2025 | COMMISSION '!S14</f>
        <v>39200</v>
      </c>
      <c r="T14" s="99">
        <f>'RO 2025 | COMMISSION '!T14</f>
        <v>43000</v>
      </c>
      <c r="U14" s="99">
        <f>'RO 2025 | COMMISSION '!U14</f>
        <v>43000</v>
      </c>
      <c r="V14" s="99">
        <f>'RO 2025 | COMMISSION '!V14</f>
        <v>41500</v>
      </c>
      <c r="W14" s="99">
        <f>'RO 2025 | COMMISSION '!W14</f>
        <v>41500</v>
      </c>
      <c r="X14" s="99">
        <f>'RO 2025 | COMMISSION '!X14</f>
        <v>37900</v>
      </c>
      <c r="Y14" s="99">
        <f>'RO 2025 | COMMISSION '!Y14</f>
        <v>30100</v>
      </c>
      <c r="Z14" s="99">
        <f>'RO 2025 | COMMISSION '!Z14</f>
        <v>24100</v>
      </c>
      <c r="AA14" s="99">
        <f>'RO 2025 | COMMISSION '!AA14</f>
        <v>23400</v>
      </c>
      <c r="AB14" s="99">
        <f>'RO 2025 | COMMISSION '!AB14</f>
        <v>23400</v>
      </c>
      <c r="AC14" s="99">
        <f>'RO 2025 | COMMISSION '!AC14</f>
        <v>23400</v>
      </c>
      <c r="AD14" s="99">
        <f>'RO 2025 | COMMISSION '!AD14</f>
        <v>22700</v>
      </c>
      <c r="AE14" s="99">
        <f>'RO 2025 | COMMISSION '!AE14</f>
        <v>22700</v>
      </c>
      <c r="AF14" s="99">
        <f>'RO 2025 | COMMISSION '!AF14</f>
        <v>20100</v>
      </c>
      <c r="AG14" s="99">
        <f>'RO 2025 | COMMISSION '!AG14</f>
        <v>20100</v>
      </c>
      <c r="AH14" s="99">
        <f>'RO 2025 | COMMISSION '!AH14</f>
        <v>20100</v>
      </c>
      <c r="AI14" s="99">
        <f>'RO 2025 | COMMISSION '!AI14</f>
        <v>20100</v>
      </c>
      <c r="AJ14" s="99">
        <f>'RO 2025 | COMMISSION '!AJ14</f>
        <v>22900</v>
      </c>
      <c r="AK14" s="99">
        <f>'RO 2025 | COMMISSION '!AK14</f>
        <v>22900</v>
      </c>
      <c r="AL14" s="99">
        <f>'RO 2025 | COMMISSION '!AL14</f>
        <v>25600</v>
      </c>
      <c r="AM14" s="99">
        <f>'RO 2025 | COMMISSION '!AM14</f>
        <v>25600</v>
      </c>
      <c r="AN14" s="99">
        <f>'RO 2025 | COMMISSION '!AN14</f>
        <v>28600</v>
      </c>
      <c r="AO14" s="99">
        <f>'RO 2025 | COMMISSION '!AO14</f>
        <v>28600</v>
      </c>
      <c r="AP14" s="99">
        <f>'RO 2025 | COMMISSION '!AP14</f>
        <v>25600</v>
      </c>
      <c r="AQ14" s="99">
        <f>'RO 2025 | COMMISSION '!AQ14</f>
        <v>25600</v>
      </c>
      <c r="AR14" s="99">
        <f>'RO 2025 | COMMISSION '!AR14</f>
        <v>27100</v>
      </c>
      <c r="AS14" s="99">
        <f>'RO 2025 | COMMISSION '!AS14</f>
        <v>27100</v>
      </c>
      <c r="AT14" s="99">
        <f>'RO 2025 | COMMISSION '!AT14</f>
        <v>27100</v>
      </c>
      <c r="AU14" s="99">
        <f>'RO 2025 | COMMISSION '!AU14</f>
        <v>27100</v>
      </c>
      <c r="AV14" s="99">
        <f>'RO 2025 | COMMISSION '!AV14</f>
        <v>27100</v>
      </c>
      <c r="AW14" s="99">
        <f>'RO 2025 | COMMISSION '!AW14</f>
        <v>27100</v>
      </c>
      <c r="AX14" s="99">
        <f>'RO 2025 | COMMISSION '!AX14</f>
        <v>28600</v>
      </c>
      <c r="AY14" s="99">
        <f>'RO 2025 | COMMISSION '!AY14</f>
        <v>28600</v>
      </c>
      <c r="AZ14" s="99">
        <f>'RO 2025 | COMMISSION '!AZ14</f>
        <v>28600</v>
      </c>
      <c r="BA14" s="99">
        <f>'RO 2025 | COMMISSION '!BA14</f>
        <v>25600</v>
      </c>
      <c r="BB14" s="99">
        <f>'RO 2025 | COMMISSION '!BB14</f>
        <v>25600</v>
      </c>
      <c r="BC14" s="99">
        <f>'RO 2025 | COMMISSION '!BC14</f>
        <v>25600</v>
      </c>
      <c r="BD14" s="99">
        <f>'RO 2025 | COMMISSION '!BD14</f>
        <v>25600</v>
      </c>
      <c r="BE14" s="99">
        <f>'RO 2025 | COMMISSION '!BE14</f>
        <v>25600</v>
      </c>
      <c r="BF14" s="99">
        <f>'RO 2025 | COMMISSION '!BF14</f>
        <v>27100</v>
      </c>
      <c r="BG14" s="99">
        <f>'RO 2025 | COMMISSION '!BG14</f>
        <v>27100</v>
      </c>
      <c r="BH14" s="99">
        <f>'RO 2025 | COMMISSION '!BH14</f>
        <v>27100</v>
      </c>
      <c r="BI14" s="99">
        <f>'RO 2025 | COMMISSION '!BI14</f>
        <v>30100</v>
      </c>
      <c r="BJ14" s="99">
        <f>'RO 2025 | COMMISSION '!BJ14</f>
        <v>30100</v>
      </c>
      <c r="BK14" s="99">
        <f>'RO 2025 | COMMISSION '!BK14</f>
        <v>30100</v>
      </c>
      <c r="BL14" s="99">
        <f>'RO 2025 | COMMISSION '!BL14</f>
        <v>30100</v>
      </c>
      <c r="BM14" s="99">
        <f>'RO 2025 | COMMISSION '!BM14</f>
        <v>30100</v>
      </c>
      <c r="BN14" s="99">
        <f>'RO 2025 | COMMISSION '!BN14</f>
        <v>30100</v>
      </c>
      <c r="BO14" s="99">
        <f>'RO 2025 | COMMISSION '!BO14</f>
        <v>32500</v>
      </c>
      <c r="BP14" s="99">
        <f>'RO 2025 | COMMISSION '!BP14</f>
        <v>32500</v>
      </c>
      <c r="BQ14" s="99">
        <f>'RO 2025 | COMMISSION '!BQ14</f>
        <v>36400</v>
      </c>
      <c r="BR14" s="99">
        <f>'RO 2025 | COMMISSION '!BR14</f>
        <v>38900</v>
      </c>
      <c r="BS14" s="99">
        <f>'RO 2025 | COMMISSION '!BS14</f>
        <v>38900</v>
      </c>
      <c r="BT14" s="99">
        <f>'RO 2025 | COMMISSION '!BT14</f>
        <v>38900</v>
      </c>
      <c r="BU14" s="99">
        <f>'RO 2025 | COMMISSION '!BU14</f>
        <v>38900</v>
      </c>
      <c r="BV14" s="99">
        <f>'RO 2025 | COMMISSION '!BV14</f>
        <v>38900</v>
      </c>
      <c r="BW14" s="99">
        <f>'RO 2025 | COMMISSION '!BW14</f>
        <v>30100</v>
      </c>
      <c r="BX14" s="99">
        <f>'RO 2025 | COMMISSION '!BX14</f>
        <v>25600</v>
      </c>
      <c r="BY14" s="99">
        <f>'RO 2025 | COMMISSION '!BY14</f>
        <v>25600</v>
      </c>
      <c r="BZ14" s="99">
        <f>'RO 2025 | COMMISSION '!BZ14</f>
        <v>24100</v>
      </c>
      <c r="CA14" s="99">
        <f>'RO 2025 | COMMISSION '!CA14</f>
        <v>24100</v>
      </c>
      <c r="CB14" s="99">
        <f>'RO 2025 | COMMISSION '!CB14</f>
        <v>24100</v>
      </c>
      <c r="CC14" s="99">
        <f>'RO 2025 | COMMISSION '!CC14</f>
        <v>25600</v>
      </c>
      <c r="CD14" s="99">
        <f>'RO 2025 | COMMISSION '!CD14</f>
        <v>25600</v>
      </c>
      <c r="CE14" s="99">
        <f>'RO 2025 | COMMISSION '!CE14</f>
        <v>25600</v>
      </c>
      <c r="CF14" s="99">
        <f>'RO 2025 | COMMISSION '!CF14</f>
        <v>22000</v>
      </c>
      <c r="CG14" s="99">
        <f>'RO 2025 | COMMISSION '!CG14</f>
        <v>16800</v>
      </c>
      <c r="CH14" s="99">
        <f>'RO 2025 | COMMISSION '!CH14</f>
        <v>16800</v>
      </c>
      <c r="CI14" s="99">
        <f>'RO 2025 | COMMISSION '!CI14</f>
        <v>16800</v>
      </c>
      <c r="CJ14" s="99">
        <f>'RO 2025 | COMMISSION '!CJ14</f>
        <v>16800</v>
      </c>
      <c r="CK14" s="99">
        <f>'RO 2025 | COMMISSION '!CK14</f>
        <v>16800</v>
      </c>
      <c r="CL14" s="99">
        <f>'RO 2025 | COMMISSION '!CL14</f>
        <v>16800</v>
      </c>
      <c r="CM14" s="99">
        <f>'RO 2025 | COMMISSION '!CM14</f>
        <v>16800</v>
      </c>
      <c r="CN14" s="99">
        <f>'RO 2025 | COMMISSION '!CN14</f>
        <v>16800</v>
      </c>
      <c r="CO14" s="99">
        <f>'RO 2025 | COMMISSION '!CO14</f>
        <v>16800</v>
      </c>
      <c r="CP14" s="99">
        <f>'RO 2025 | COMMISSION '!CP14</f>
        <v>16100</v>
      </c>
      <c r="CQ14" s="99">
        <f>'RO 2025 | COMMISSION '!CQ14</f>
        <v>16100</v>
      </c>
      <c r="CR14" s="99">
        <f>'RO 2025 | COMMISSION '!CR14</f>
        <v>16100</v>
      </c>
      <c r="CS14" s="99">
        <f>'RO 2025 | COMMISSION '!CS14</f>
        <v>15400</v>
      </c>
      <c r="CT14" s="99">
        <f>'RO 2025 | COMMISSION '!CT14</f>
        <v>15400</v>
      </c>
      <c r="CU14" s="99">
        <f>'RO 2025 | COMMISSION '!CU14</f>
        <v>15400</v>
      </c>
      <c r="CV14" s="99">
        <f>'RO 2025 | COMMISSION '!CV14</f>
        <v>15400</v>
      </c>
      <c r="CW14" s="99">
        <f>'RO 2025 | COMMISSION '!CW14</f>
        <v>15400</v>
      </c>
      <c r="CX14" s="99">
        <f>'RO 2025 | COMMISSION '!CX14</f>
        <v>15400</v>
      </c>
      <c r="CY14" s="99">
        <f>'RO 2025 | COMMISSION '!CY14</f>
        <v>15400</v>
      </c>
      <c r="CZ14" s="99">
        <f>'RO 2025 | COMMISSION '!CZ14</f>
        <v>14700</v>
      </c>
      <c r="DA14" s="99">
        <f>'RO 2025 | COMMISSION '!DA14</f>
        <v>14700</v>
      </c>
      <c r="DB14" s="99">
        <f>'RO 2025 | COMMISSION '!DB14</f>
        <v>14700</v>
      </c>
      <c r="DC14" s="99">
        <f>'RO 2025 | COMMISSION '!DC14</f>
        <v>13200</v>
      </c>
      <c r="DD14" s="99">
        <f>'RO 2025 | COMMISSION '!DD14</f>
        <v>13200</v>
      </c>
      <c r="DE14" s="99">
        <f>'RO 2025 | COMMISSION '!DE14</f>
        <v>13200</v>
      </c>
      <c r="DF14" s="99">
        <f>'RO 2025 | COMMISSION '!DF14</f>
        <v>13200</v>
      </c>
      <c r="DG14" s="99">
        <f>'RO 2025 | COMMISSION '!DG14</f>
        <v>13200</v>
      </c>
      <c r="DH14" s="99">
        <f>'RO 2025 | COMMISSION '!DH14</f>
        <v>12700</v>
      </c>
      <c r="DI14" s="99">
        <f>'RO 2025 | COMMISSION '!DI14</f>
        <v>12700</v>
      </c>
      <c r="DJ14" s="99">
        <f>'RO 2025 | COMMISSION '!DJ14</f>
        <v>12700</v>
      </c>
      <c r="DK14" s="99">
        <f>'RO 2025 | COMMISSION '!DK14</f>
        <v>12700</v>
      </c>
      <c r="DL14" s="99">
        <f>'RO 2025 | COMMISSION '!DL14</f>
        <v>12700</v>
      </c>
      <c r="DM14" s="99">
        <f>'RO 2025 | COMMISSION '!DM14</f>
        <v>12700</v>
      </c>
      <c r="DN14" s="93">
        <f>'RO 2025 | COMMISSION '!DN14</f>
        <v>10700</v>
      </c>
      <c r="DO14" s="93">
        <f>'RO 2025 | COMMISSION '!DO14</f>
        <v>10700</v>
      </c>
      <c r="DP14" s="93">
        <f>'RO 2025 | COMMISSION '!DP14</f>
        <v>10700</v>
      </c>
      <c r="DQ14" s="93">
        <f>'RO 2025 | COMMISSION '!DQ14</f>
        <v>10700</v>
      </c>
      <c r="DR14" s="93">
        <f>'RO 2025 | COMMISSION '!DR14</f>
        <v>10700</v>
      </c>
      <c r="DS14" s="93">
        <f>'RO 2025 | COMMISSION '!DS14</f>
        <v>11200</v>
      </c>
      <c r="DT14" s="93">
        <f>'RO 2025 | COMMISSION '!DT14</f>
        <v>11200</v>
      </c>
      <c r="DU14" s="93">
        <f>'RO 2025 | COMMISSION '!DU14</f>
        <v>10700</v>
      </c>
      <c r="DV14" s="93">
        <f>'RO 2025 | COMMISSION '!DV14</f>
        <v>10700</v>
      </c>
      <c r="DW14" s="93">
        <f>'RO 2025 | COMMISSION '!DW14</f>
        <v>10700</v>
      </c>
      <c r="DX14" s="93">
        <f>'RO 2025 | COMMISSION '!DX14</f>
        <v>10700</v>
      </c>
      <c r="DY14" s="93">
        <f>'RO 2025 | COMMISSION '!DY14</f>
        <v>10700</v>
      </c>
      <c r="DZ14" s="93">
        <f>'RO 2025 | COMMISSION '!DZ14</f>
        <v>11200</v>
      </c>
      <c r="EA14" s="93">
        <f>'RO 2025 | COMMISSION '!EA14</f>
        <v>11200</v>
      </c>
      <c r="EB14" s="93">
        <f>'RO 2025 | COMMISSION '!EB14</f>
        <v>10700</v>
      </c>
      <c r="EC14" s="93">
        <f>'RO 2025 | COMMISSION '!EC14</f>
        <v>10700</v>
      </c>
      <c r="ED14" s="93">
        <f>'RO 2025 | COMMISSION '!ED14</f>
        <v>10700</v>
      </c>
      <c r="EE14" s="93">
        <f>'RO 2025 | COMMISSION '!EE14</f>
        <v>10700</v>
      </c>
      <c r="EF14" s="93">
        <f>'RO 2025 | COMMISSION '!EF14</f>
        <v>11700</v>
      </c>
    </row>
    <row r="15" spans="1:136">
      <c r="A15" s="15" t="s">
        <v>8</v>
      </c>
      <c r="B15" s="93"/>
      <c r="C15" s="93"/>
      <c r="D15" s="93"/>
      <c r="E15" s="93"/>
      <c r="F15" s="93"/>
      <c r="G15" s="93"/>
      <c r="H15" s="93"/>
      <c r="I15" s="93"/>
      <c r="J15" s="93"/>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3"/>
      <c r="DO15" s="93"/>
      <c r="DP15" s="93"/>
      <c r="DQ15" s="93"/>
      <c r="DR15" s="93"/>
      <c r="DS15" s="93"/>
      <c r="DT15" s="93"/>
      <c r="DU15" s="93"/>
      <c r="DV15" s="93"/>
      <c r="DW15" s="93"/>
      <c r="DX15" s="93"/>
      <c r="DY15" s="93"/>
      <c r="DZ15" s="93"/>
      <c r="EA15" s="93"/>
      <c r="EB15" s="93"/>
      <c r="EC15" s="93"/>
      <c r="ED15" s="93"/>
      <c r="EE15" s="93"/>
      <c r="EF15" s="93"/>
    </row>
    <row r="16" spans="1:136">
      <c r="A16" s="92" t="s">
        <v>21</v>
      </c>
      <c r="B16" s="93">
        <f>'RO 2025 | COMMISSION '!B16</f>
        <v>13000</v>
      </c>
      <c r="C16" s="93">
        <f>'RO 2025 | COMMISSION '!C16</f>
        <v>13000</v>
      </c>
      <c r="D16" s="93">
        <f>'RO 2025 | COMMISSION '!D16</f>
        <v>13300</v>
      </c>
      <c r="E16" s="93">
        <f>'RO 2025 | COMMISSION '!E16</f>
        <v>13300</v>
      </c>
      <c r="F16" s="93">
        <f>'RO 2025 | COMMISSION '!F16</f>
        <v>15400</v>
      </c>
      <c r="G16" s="93">
        <f>'RO 2025 | COMMISSION '!G16</f>
        <v>15400</v>
      </c>
      <c r="H16" s="93">
        <f>'RO 2025 | COMMISSION '!H16</f>
        <v>15400</v>
      </c>
      <c r="I16" s="93">
        <f>'RO 2025 | COMMISSION '!I16</f>
        <v>16700</v>
      </c>
      <c r="J16" s="93">
        <f>'RO 2025 | COMMISSION '!J16</f>
        <v>16700</v>
      </c>
      <c r="K16" s="99">
        <f>'RO 2025 | COMMISSION '!K16</f>
        <v>18100</v>
      </c>
      <c r="L16" s="99">
        <f>'RO 2025 | COMMISSION '!L16</f>
        <v>20700</v>
      </c>
      <c r="M16" s="99">
        <f>'RO 2025 | COMMISSION '!M16</f>
        <v>18500</v>
      </c>
      <c r="N16" s="99">
        <f>'RO 2025 | COMMISSION '!N16</f>
        <v>29400</v>
      </c>
      <c r="O16" s="99">
        <f>'RO 2025 | COMMISSION '!O16</f>
        <v>34200</v>
      </c>
      <c r="P16" s="99">
        <f>'RO 2025 | COMMISSION '!P16</f>
        <v>42000</v>
      </c>
      <c r="Q16" s="99">
        <f>'RO 2025 | COMMISSION '!Q16</f>
        <v>42000</v>
      </c>
      <c r="R16" s="99">
        <f>'RO 2025 | COMMISSION '!R16</f>
        <v>40700</v>
      </c>
      <c r="S16" s="99">
        <f>'RO 2025 | COMMISSION '!S16</f>
        <v>40700</v>
      </c>
      <c r="T16" s="99">
        <f>'RO 2025 | COMMISSION '!T16</f>
        <v>44500</v>
      </c>
      <c r="U16" s="99">
        <f>'RO 2025 | COMMISSION '!U16</f>
        <v>44500</v>
      </c>
      <c r="V16" s="99">
        <f>'RO 2025 | COMMISSION '!V16</f>
        <v>43000</v>
      </c>
      <c r="W16" s="99">
        <f>'RO 2025 | COMMISSION '!W16</f>
        <v>43000</v>
      </c>
      <c r="X16" s="99">
        <f>'RO 2025 | COMMISSION '!X16</f>
        <v>39400</v>
      </c>
      <c r="Y16" s="99">
        <f>'RO 2025 | COMMISSION '!Y16</f>
        <v>31600</v>
      </c>
      <c r="Z16" s="99">
        <f>'RO 2025 | COMMISSION '!Z16</f>
        <v>25600</v>
      </c>
      <c r="AA16" s="99">
        <f>'RO 2025 | COMMISSION '!AA16</f>
        <v>24900</v>
      </c>
      <c r="AB16" s="99">
        <f>'RO 2025 | COMMISSION '!AB16</f>
        <v>24900</v>
      </c>
      <c r="AC16" s="99">
        <f>'RO 2025 | COMMISSION '!AC16</f>
        <v>24900</v>
      </c>
      <c r="AD16" s="99">
        <f>'RO 2025 | COMMISSION '!AD16</f>
        <v>24200</v>
      </c>
      <c r="AE16" s="99">
        <f>'RO 2025 | COMMISSION '!AE16</f>
        <v>24200</v>
      </c>
      <c r="AF16" s="99">
        <f>'RO 2025 | COMMISSION '!AF16</f>
        <v>21600</v>
      </c>
      <c r="AG16" s="99">
        <f>'RO 2025 | COMMISSION '!AG16</f>
        <v>21600</v>
      </c>
      <c r="AH16" s="99">
        <f>'RO 2025 | COMMISSION '!AH16</f>
        <v>21600</v>
      </c>
      <c r="AI16" s="99">
        <f>'RO 2025 | COMMISSION '!AI16</f>
        <v>21600</v>
      </c>
      <c r="AJ16" s="99">
        <f>'RO 2025 | COMMISSION '!AJ16</f>
        <v>24400</v>
      </c>
      <c r="AK16" s="99">
        <f>'RO 2025 | COMMISSION '!AK16</f>
        <v>24400</v>
      </c>
      <c r="AL16" s="99">
        <f>'RO 2025 | COMMISSION '!AL16</f>
        <v>27100</v>
      </c>
      <c r="AM16" s="99">
        <f>'RO 2025 | COMMISSION '!AM16</f>
        <v>27100</v>
      </c>
      <c r="AN16" s="99">
        <f>'RO 2025 | COMMISSION '!AN16</f>
        <v>30100</v>
      </c>
      <c r="AO16" s="99">
        <f>'RO 2025 | COMMISSION '!AO16</f>
        <v>30100</v>
      </c>
      <c r="AP16" s="99">
        <f>'RO 2025 | COMMISSION '!AP16</f>
        <v>27100</v>
      </c>
      <c r="AQ16" s="99">
        <f>'RO 2025 | COMMISSION '!AQ16</f>
        <v>27100</v>
      </c>
      <c r="AR16" s="99">
        <f>'RO 2025 | COMMISSION '!AR16</f>
        <v>28600</v>
      </c>
      <c r="AS16" s="99">
        <f>'RO 2025 | COMMISSION '!AS16</f>
        <v>28600</v>
      </c>
      <c r="AT16" s="99">
        <f>'RO 2025 | COMMISSION '!AT16</f>
        <v>28600</v>
      </c>
      <c r="AU16" s="99">
        <f>'RO 2025 | COMMISSION '!AU16</f>
        <v>28600</v>
      </c>
      <c r="AV16" s="99">
        <f>'RO 2025 | COMMISSION '!AV16</f>
        <v>28600</v>
      </c>
      <c r="AW16" s="99">
        <f>'RO 2025 | COMMISSION '!AW16</f>
        <v>28600</v>
      </c>
      <c r="AX16" s="99">
        <f>'RO 2025 | COMMISSION '!AX16</f>
        <v>30100</v>
      </c>
      <c r="AY16" s="99">
        <f>'RO 2025 | COMMISSION '!AY16</f>
        <v>30100</v>
      </c>
      <c r="AZ16" s="99">
        <f>'RO 2025 | COMMISSION '!AZ16</f>
        <v>30100</v>
      </c>
      <c r="BA16" s="99">
        <f>'RO 2025 | COMMISSION '!BA16</f>
        <v>27100</v>
      </c>
      <c r="BB16" s="99">
        <f>'RO 2025 | COMMISSION '!BB16</f>
        <v>27100</v>
      </c>
      <c r="BC16" s="99">
        <f>'RO 2025 | COMMISSION '!BC16</f>
        <v>27100</v>
      </c>
      <c r="BD16" s="99">
        <f>'RO 2025 | COMMISSION '!BD16</f>
        <v>27100</v>
      </c>
      <c r="BE16" s="99">
        <f>'RO 2025 | COMMISSION '!BE16</f>
        <v>27100</v>
      </c>
      <c r="BF16" s="99">
        <f>'RO 2025 | COMMISSION '!BF16</f>
        <v>28600</v>
      </c>
      <c r="BG16" s="99">
        <f>'RO 2025 | COMMISSION '!BG16</f>
        <v>28600</v>
      </c>
      <c r="BH16" s="99">
        <f>'RO 2025 | COMMISSION '!BH16</f>
        <v>28600</v>
      </c>
      <c r="BI16" s="99">
        <f>'RO 2025 | COMMISSION '!BI16</f>
        <v>31600</v>
      </c>
      <c r="BJ16" s="99">
        <f>'RO 2025 | COMMISSION '!BJ16</f>
        <v>31600</v>
      </c>
      <c r="BK16" s="99">
        <f>'RO 2025 | COMMISSION '!BK16</f>
        <v>31600</v>
      </c>
      <c r="BL16" s="99">
        <f>'RO 2025 | COMMISSION '!BL16</f>
        <v>31600</v>
      </c>
      <c r="BM16" s="99">
        <f>'RO 2025 | COMMISSION '!BM16</f>
        <v>31600</v>
      </c>
      <c r="BN16" s="99">
        <f>'RO 2025 | COMMISSION '!BN16</f>
        <v>31600</v>
      </c>
      <c r="BO16" s="99">
        <f>'RO 2025 | COMMISSION '!BO16</f>
        <v>34000</v>
      </c>
      <c r="BP16" s="99">
        <f>'RO 2025 | COMMISSION '!BP16</f>
        <v>34000</v>
      </c>
      <c r="BQ16" s="99">
        <f>'RO 2025 | COMMISSION '!BQ16</f>
        <v>37900</v>
      </c>
      <c r="BR16" s="99">
        <f>'RO 2025 | COMMISSION '!BR16</f>
        <v>40400</v>
      </c>
      <c r="BS16" s="99">
        <f>'RO 2025 | COMMISSION '!BS16</f>
        <v>40400</v>
      </c>
      <c r="BT16" s="99">
        <f>'RO 2025 | COMMISSION '!BT16</f>
        <v>40400</v>
      </c>
      <c r="BU16" s="99">
        <f>'RO 2025 | COMMISSION '!BU16</f>
        <v>40400</v>
      </c>
      <c r="BV16" s="99">
        <f>'RO 2025 | COMMISSION '!BV16</f>
        <v>40400</v>
      </c>
      <c r="BW16" s="99">
        <f>'RO 2025 | COMMISSION '!BW16</f>
        <v>31600</v>
      </c>
      <c r="BX16" s="99">
        <f>'RO 2025 | COMMISSION '!BX16</f>
        <v>27100</v>
      </c>
      <c r="BY16" s="99">
        <f>'RO 2025 | COMMISSION '!BY16</f>
        <v>27100</v>
      </c>
      <c r="BZ16" s="99">
        <f>'RO 2025 | COMMISSION '!BZ16</f>
        <v>25600</v>
      </c>
      <c r="CA16" s="99">
        <f>'RO 2025 | COMMISSION '!CA16</f>
        <v>25600</v>
      </c>
      <c r="CB16" s="99">
        <f>'RO 2025 | COMMISSION '!CB16</f>
        <v>25600</v>
      </c>
      <c r="CC16" s="99">
        <f>'RO 2025 | COMMISSION '!CC16</f>
        <v>27100</v>
      </c>
      <c r="CD16" s="99">
        <f>'RO 2025 | COMMISSION '!CD16</f>
        <v>27100</v>
      </c>
      <c r="CE16" s="99">
        <f>'RO 2025 | COMMISSION '!CE16</f>
        <v>27100</v>
      </c>
      <c r="CF16" s="99">
        <f>'RO 2025 | COMMISSION '!CF16</f>
        <v>23500</v>
      </c>
      <c r="CG16" s="99">
        <f>'RO 2025 | COMMISSION '!CG16</f>
        <v>18800</v>
      </c>
      <c r="CH16" s="99">
        <f>'RO 2025 | COMMISSION '!CH16</f>
        <v>18800</v>
      </c>
      <c r="CI16" s="99">
        <f>'RO 2025 | COMMISSION '!CI16</f>
        <v>18800</v>
      </c>
      <c r="CJ16" s="99">
        <f>'RO 2025 | COMMISSION '!CJ16</f>
        <v>18800</v>
      </c>
      <c r="CK16" s="99">
        <f>'RO 2025 | COMMISSION '!CK16</f>
        <v>18800</v>
      </c>
      <c r="CL16" s="99">
        <f>'RO 2025 | COMMISSION '!CL16</f>
        <v>18800</v>
      </c>
      <c r="CM16" s="99">
        <f>'RO 2025 | COMMISSION '!CM16</f>
        <v>18800</v>
      </c>
      <c r="CN16" s="99">
        <f>'RO 2025 | COMMISSION '!CN16</f>
        <v>18800</v>
      </c>
      <c r="CO16" s="99">
        <f>'RO 2025 | COMMISSION '!CO16</f>
        <v>18800</v>
      </c>
      <c r="CP16" s="99">
        <f>'RO 2025 | COMMISSION '!CP16</f>
        <v>18100</v>
      </c>
      <c r="CQ16" s="99">
        <f>'RO 2025 | COMMISSION '!CQ16</f>
        <v>18100</v>
      </c>
      <c r="CR16" s="99">
        <f>'RO 2025 | COMMISSION '!CR16</f>
        <v>18100</v>
      </c>
      <c r="CS16" s="99">
        <f>'RO 2025 | COMMISSION '!CS16</f>
        <v>17400</v>
      </c>
      <c r="CT16" s="99">
        <f>'RO 2025 | COMMISSION '!CT16</f>
        <v>17400</v>
      </c>
      <c r="CU16" s="99">
        <f>'RO 2025 | COMMISSION '!CU16</f>
        <v>17400</v>
      </c>
      <c r="CV16" s="99">
        <f>'RO 2025 | COMMISSION '!CV16</f>
        <v>17400</v>
      </c>
      <c r="CW16" s="99">
        <f>'RO 2025 | COMMISSION '!CW16</f>
        <v>17400</v>
      </c>
      <c r="CX16" s="99">
        <f>'RO 2025 | COMMISSION '!CX16</f>
        <v>17400</v>
      </c>
      <c r="CY16" s="99">
        <f>'RO 2025 | COMMISSION '!CY16</f>
        <v>17400</v>
      </c>
      <c r="CZ16" s="99">
        <f>'RO 2025 | COMMISSION '!CZ16</f>
        <v>16700</v>
      </c>
      <c r="DA16" s="99">
        <f>'RO 2025 | COMMISSION '!DA16</f>
        <v>16700</v>
      </c>
      <c r="DB16" s="99">
        <f>'RO 2025 | COMMISSION '!DB16</f>
        <v>16700</v>
      </c>
      <c r="DC16" s="99">
        <f>'RO 2025 | COMMISSION '!DC16</f>
        <v>16200</v>
      </c>
      <c r="DD16" s="99">
        <f>'RO 2025 | COMMISSION '!DD16</f>
        <v>16200</v>
      </c>
      <c r="DE16" s="99">
        <f>'RO 2025 | COMMISSION '!DE16</f>
        <v>16200</v>
      </c>
      <c r="DF16" s="99">
        <f>'RO 2025 | COMMISSION '!DF16</f>
        <v>16200</v>
      </c>
      <c r="DG16" s="99">
        <f>'RO 2025 | COMMISSION '!DG16</f>
        <v>16200</v>
      </c>
      <c r="DH16" s="99">
        <f>'RO 2025 | COMMISSION '!DH16</f>
        <v>15700</v>
      </c>
      <c r="DI16" s="99">
        <f>'RO 2025 | COMMISSION '!DI16</f>
        <v>15700</v>
      </c>
      <c r="DJ16" s="99">
        <f>'RO 2025 | COMMISSION '!DJ16</f>
        <v>15700</v>
      </c>
      <c r="DK16" s="99">
        <f>'RO 2025 | COMMISSION '!DK16</f>
        <v>15700</v>
      </c>
      <c r="DL16" s="99">
        <f>'RO 2025 | COMMISSION '!DL16</f>
        <v>15700</v>
      </c>
      <c r="DM16" s="99">
        <f>'RO 2025 | COMMISSION '!DM16</f>
        <v>15700</v>
      </c>
      <c r="DN16" s="93">
        <f>'RO 2025 | COMMISSION '!DN16</f>
        <v>13700</v>
      </c>
      <c r="DO16" s="93">
        <f>'RO 2025 | COMMISSION '!DO16</f>
        <v>13700</v>
      </c>
      <c r="DP16" s="93">
        <f>'RO 2025 | COMMISSION '!DP16</f>
        <v>13700</v>
      </c>
      <c r="DQ16" s="93">
        <f>'RO 2025 | COMMISSION '!DQ16</f>
        <v>13700</v>
      </c>
      <c r="DR16" s="93">
        <f>'RO 2025 | COMMISSION '!DR16</f>
        <v>13700</v>
      </c>
      <c r="DS16" s="93">
        <f>'RO 2025 | COMMISSION '!DS16</f>
        <v>14200</v>
      </c>
      <c r="DT16" s="93">
        <f>'RO 2025 | COMMISSION '!DT16</f>
        <v>14200</v>
      </c>
      <c r="DU16" s="93">
        <f>'RO 2025 | COMMISSION '!DU16</f>
        <v>13700</v>
      </c>
      <c r="DV16" s="93">
        <f>'RO 2025 | COMMISSION '!DV16</f>
        <v>13700</v>
      </c>
      <c r="DW16" s="93">
        <f>'RO 2025 | COMMISSION '!DW16</f>
        <v>13700</v>
      </c>
      <c r="DX16" s="93">
        <f>'RO 2025 | COMMISSION '!DX16</f>
        <v>13700</v>
      </c>
      <c r="DY16" s="93">
        <f>'RO 2025 | COMMISSION '!DY16</f>
        <v>13700</v>
      </c>
      <c r="DZ16" s="93">
        <f>'RO 2025 | COMMISSION '!DZ16</f>
        <v>14200</v>
      </c>
      <c r="EA16" s="93">
        <f>'RO 2025 | COMMISSION '!EA16</f>
        <v>14200</v>
      </c>
      <c r="EB16" s="93">
        <f>'RO 2025 | COMMISSION '!EB16</f>
        <v>13700</v>
      </c>
      <c r="EC16" s="93">
        <f>'RO 2025 | COMMISSION '!EC16</f>
        <v>13700</v>
      </c>
      <c r="ED16" s="93">
        <f>'RO 2025 | COMMISSION '!ED16</f>
        <v>13700</v>
      </c>
      <c r="EE16" s="93">
        <f>'RO 2025 | COMMISSION '!EE16</f>
        <v>13700</v>
      </c>
      <c r="EF16" s="93">
        <f>'RO 2025 | COMMISSION '!EF16</f>
        <v>14700</v>
      </c>
    </row>
    <row r="17" spans="1:136" ht="10.35" customHeight="1">
      <c r="A17" s="95"/>
      <c r="B17" s="96"/>
      <c r="C17" s="96"/>
      <c r="D17" s="96"/>
      <c r="E17" s="96"/>
      <c r="F17" s="96"/>
      <c r="G17" s="96"/>
      <c r="H17" s="96"/>
      <c r="I17" s="96"/>
      <c r="J17" s="96"/>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96"/>
      <c r="DO17" s="96"/>
      <c r="DP17" s="96"/>
      <c r="DQ17" s="96"/>
      <c r="DR17" s="96"/>
      <c r="DS17" s="96"/>
      <c r="DT17" s="96"/>
      <c r="DU17" s="96"/>
      <c r="DV17" s="96"/>
      <c r="DW17" s="96"/>
      <c r="DX17" s="96"/>
      <c r="DY17" s="96"/>
      <c r="DZ17" s="96"/>
      <c r="EA17" s="96"/>
      <c r="EB17" s="96"/>
      <c r="EC17" s="96"/>
      <c r="ED17" s="96"/>
      <c r="EE17" s="96"/>
      <c r="EF17" s="96"/>
    </row>
    <row r="18" spans="1:136" ht="30.6" customHeight="1">
      <c r="A18" s="97" t="s">
        <v>41</v>
      </c>
      <c r="B18" s="96"/>
      <c r="C18" s="96"/>
      <c r="D18" s="96"/>
      <c r="E18" s="96"/>
      <c r="F18" s="96"/>
      <c r="G18" s="96"/>
      <c r="H18" s="96"/>
      <c r="I18" s="96"/>
      <c r="J18" s="96"/>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96"/>
      <c r="DO18" s="96"/>
      <c r="DP18" s="96"/>
      <c r="DQ18" s="96"/>
      <c r="DR18" s="96"/>
      <c r="DS18" s="96"/>
      <c r="DT18" s="96"/>
      <c r="DU18" s="96"/>
      <c r="DV18" s="96"/>
      <c r="DW18" s="96"/>
      <c r="DX18" s="96"/>
      <c r="DY18" s="96"/>
      <c r="DZ18" s="96"/>
      <c r="EA18" s="96"/>
      <c r="EB18" s="96"/>
      <c r="EC18" s="96"/>
      <c r="ED18" s="96"/>
      <c r="EE18" s="96"/>
      <c r="EF18" s="96"/>
    </row>
    <row r="19" spans="1:136" s="88" customFormat="1" ht="16.899999999999999" customHeight="1">
      <c r="A19" s="7"/>
      <c r="B19" s="9">
        <f t="shared" ref="B19:AG19" si="0">B5</f>
        <v>46008</v>
      </c>
      <c r="C19" s="9">
        <f t="shared" si="0"/>
        <v>46009</v>
      </c>
      <c r="D19" s="9">
        <f t="shared" si="0"/>
        <v>46010</v>
      </c>
      <c r="E19" s="9">
        <f t="shared" si="0"/>
        <v>46011</v>
      </c>
      <c r="F19" s="9">
        <f t="shared" si="0"/>
        <v>46012</v>
      </c>
      <c r="G19" s="9">
        <f t="shared" si="0"/>
        <v>46013</v>
      </c>
      <c r="H19" s="9">
        <f t="shared" si="0"/>
        <v>46014</v>
      </c>
      <c r="I19" s="9">
        <f t="shared" si="0"/>
        <v>46015</v>
      </c>
      <c r="J19" s="9">
        <f t="shared" si="0"/>
        <v>46016</v>
      </c>
      <c r="K19" s="57">
        <f t="shared" si="0"/>
        <v>46017</v>
      </c>
      <c r="L19" s="57">
        <f t="shared" si="0"/>
        <v>46018</v>
      </c>
      <c r="M19" s="57">
        <f t="shared" si="0"/>
        <v>46019</v>
      </c>
      <c r="N19" s="57">
        <f t="shared" si="0"/>
        <v>46020</v>
      </c>
      <c r="O19" s="57">
        <f t="shared" si="0"/>
        <v>46021</v>
      </c>
      <c r="P19" s="57">
        <f t="shared" si="0"/>
        <v>46022</v>
      </c>
      <c r="Q19" s="57">
        <f t="shared" si="0"/>
        <v>46023</v>
      </c>
      <c r="R19" s="57">
        <f t="shared" si="0"/>
        <v>46024</v>
      </c>
      <c r="S19" s="57">
        <f t="shared" si="0"/>
        <v>46025</v>
      </c>
      <c r="T19" s="57">
        <f t="shared" si="0"/>
        <v>46026</v>
      </c>
      <c r="U19" s="57">
        <f t="shared" si="0"/>
        <v>46027</v>
      </c>
      <c r="V19" s="57">
        <f t="shared" si="0"/>
        <v>46028</v>
      </c>
      <c r="W19" s="57">
        <f t="shared" si="0"/>
        <v>46029</v>
      </c>
      <c r="X19" s="57">
        <f t="shared" si="0"/>
        <v>46030</v>
      </c>
      <c r="Y19" s="57">
        <f t="shared" si="0"/>
        <v>46031</v>
      </c>
      <c r="Z19" s="57">
        <f t="shared" si="0"/>
        <v>46032</v>
      </c>
      <c r="AA19" s="57">
        <f t="shared" si="0"/>
        <v>46033</v>
      </c>
      <c r="AB19" s="57">
        <f t="shared" si="0"/>
        <v>46034</v>
      </c>
      <c r="AC19" s="57">
        <f t="shared" si="0"/>
        <v>46035</v>
      </c>
      <c r="AD19" s="57">
        <f t="shared" si="0"/>
        <v>46036</v>
      </c>
      <c r="AE19" s="57">
        <f t="shared" si="0"/>
        <v>46037</v>
      </c>
      <c r="AF19" s="57">
        <f t="shared" si="0"/>
        <v>46038</v>
      </c>
      <c r="AG19" s="57">
        <f t="shared" si="0"/>
        <v>46039</v>
      </c>
      <c r="AH19" s="57">
        <f t="shared" ref="AH19:CS19" si="1">AH5</f>
        <v>46040</v>
      </c>
      <c r="AI19" s="57">
        <f t="shared" si="1"/>
        <v>46041</v>
      </c>
      <c r="AJ19" s="57">
        <f t="shared" si="1"/>
        <v>46042</v>
      </c>
      <c r="AK19" s="57">
        <f t="shared" si="1"/>
        <v>46043</v>
      </c>
      <c r="AL19" s="57">
        <f t="shared" si="1"/>
        <v>46044</v>
      </c>
      <c r="AM19" s="57">
        <f t="shared" si="1"/>
        <v>46045</v>
      </c>
      <c r="AN19" s="57">
        <f t="shared" si="1"/>
        <v>46046</v>
      </c>
      <c r="AO19" s="57">
        <f t="shared" si="1"/>
        <v>46047</v>
      </c>
      <c r="AP19" s="57">
        <f t="shared" si="1"/>
        <v>46048</v>
      </c>
      <c r="AQ19" s="57">
        <f t="shared" si="1"/>
        <v>46049</v>
      </c>
      <c r="AR19" s="57">
        <f t="shared" si="1"/>
        <v>46050</v>
      </c>
      <c r="AS19" s="57">
        <f t="shared" si="1"/>
        <v>46051</v>
      </c>
      <c r="AT19" s="57">
        <f t="shared" si="1"/>
        <v>46052</v>
      </c>
      <c r="AU19" s="57">
        <f t="shared" si="1"/>
        <v>46053</v>
      </c>
      <c r="AV19" s="57">
        <f t="shared" si="1"/>
        <v>46054</v>
      </c>
      <c r="AW19" s="57">
        <f t="shared" si="1"/>
        <v>46055</v>
      </c>
      <c r="AX19" s="57">
        <f t="shared" si="1"/>
        <v>46056</v>
      </c>
      <c r="AY19" s="57">
        <f t="shared" si="1"/>
        <v>46057</v>
      </c>
      <c r="AZ19" s="57">
        <f t="shared" si="1"/>
        <v>46058</v>
      </c>
      <c r="BA19" s="57">
        <f t="shared" si="1"/>
        <v>46059</v>
      </c>
      <c r="BB19" s="57">
        <f t="shared" si="1"/>
        <v>46060</v>
      </c>
      <c r="BC19" s="57">
        <f t="shared" si="1"/>
        <v>46061</v>
      </c>
      <c r="BD19" s="57">
        <f t="shared" si="1"/>
        <v>46062</v>
      </c>
      <c r="BE19" s="57">
        <f t="shared" si="1"/>
        <v>46063</v>
      </c>
      <c r="BF19" s="57">
        <f t="shared" si="1"/>
        <v>46064</v>
      </c>
      <c r="BG19" s="57">
        <f t="shared" si="1"/>
        <v>46065</v>
      </c>
      <c r="BH19" s="57">
        <f t="shared" si="1"/>
        <v>46066</v>
      </c>
      <c r="BI19" s="57">
        <f t="shared" si="1"/>
        <v>46067</v>
      </c>
      <c r="BJ19" s="57">
        <f t="shared" si="1"/>
        <v>46068</v>
      </c>
      <c r="BK19" s="57">
        <f t="shared" si="1"/>
        <v>46069</v>
      </c>
      <c r="BL19" s="57">
        <f t="shared" si="1"/>
        <v>46070</v>
      </c>
      <c r="BM19" s="57">
        <f t="shared" si="1"/>
        <v>46071</v>
      </c>
      <c r="BN19" s="57">
        <f t="shared" si="1"/>
        <v>46072</v>
      </c>
      <c r="BO19" s="57">
        <f t="shared" si="1"/>
        <v>46073</v>
      </c>
      <c r="BP19" s="57">
        <f t="shared" si="1"/>
        <v>46074</v>
      </c>
      <c r="BQ19" s="57">
        <f t="shared" si="1"/>
        <v>46075</v>
      </c>
      <c r="BR19" s="57">
        <f t="shared" si="1"/>
        <v>46076</v>
      </c>
      <c r="BS19" s="57">
        <f t="shared" si="1"/>
        <v>46077</v>
      </c>
      <c r="BT19" s="57">
        <f t="shared" si="1"/>
        <v>46078</v>
      </c>
      <c r="BU19" s="57">
        <f t="shared" si="1"/>
        <v>46079</v>
      </c>
      <c r="BV19" s="57">
        <f t="shared" si="1"/>
        <v>46080</v>
      </c>
      <c r="BW19" s="57">
        <f t="shared" si="1"/>
        <v>46081</v>
      </c>
      <c r="BX19" s="57">
        <f t="shared" si="1"/>
        <v>46082</v>
      </c>
      <c r="BY19" s="57">
        <f t="shared" si="1"/>
        <v>46083</v>
      </c>
      <c r="BZ19" s="57">
        <f t="shared" si="1"/>
        <v>46084</v>
      </c>
      <c r="CA19" s="57">
        <f t="shared" si="1"/>
        <v>46085</v>
      </c>
      <c r="CB19" s="57">
        <f t="shared" si="1"/>
        <v>46086</v>
      </c>
      <c r="CC19" s="57">
        <f t="shared" si="1"/>
        <v>46087</v>
      </c>
      <c r="CD19" s="57">
        <f t="shared" si="1"/>
        <v>46088</v>
      </c>
      <c r="CE19" s="57">
        <f t="shared" si="1"/>
        <v>46089</v>
      </c>
      <c r="CF19" s="57">
        <f t="shared" si="1"/>
        <v>46090</v>
      </c>
      <c r="CG19" s="57">
        <f t="shared" si="1"/>
        <v>46091</v>
      </c>
      <c r="CH19" s="57">
        <f t="shared" si="1"/>
        <v>46092</v>
      </c>
      <c r="CI19" s="57">
        <f t="shared" si="1"/>
        <v>46093</v>
      </c>
      <c r="CJ19" s="57">
        <f t="shared" si="1"/>
        <v>46094</v>
      </c>
      <c r="CK19" s="57">
        <f t="shared" si="1"/>
        <v>46095</v>
      </c>
      <c r="CL19" s="57">
        <f t="shared" si="1"/>
        <v>46096</v>
      </c>
      <c r="CM19" s="57">
        <f t="shared" si="1"/>
        <v>46097</v>
      </c>
      <c r="CN19" s="57">
        <f t="shared" si="1"/>
        <v>46098</v>
      </c>
      <c r="CO19" s="57">
        <f t="shared" si="1"/>
        <v>46099</v>
      </c>
      <c r="CP19" s="57">
        <f t="shared" si="1"/>
        <v>46100</v>
      </c>
      <c r="CQ19" s="57">
        <f t="shared" si="1"/>
        <v>46101</v>
      </c>
      <c r="CR19" s="57">
        <f t="shared" si="1"/>
        <v>46102</v>
      </c>
      <c r="CS19" s="57">
        <f t="shared" si="1"/>
        <v>46103</v>
      </c>
      <c r="CT19" s="57">
        <f t="shared" ref="CT19:EF19" si="2">CT5</f>
        <v>46104</v>
      </c>
      <c r="CU19" s="57">
        <f t="shared" si="2"/>
        <v>46105</v>
      </c>
      <c r="CV19" s="57">
        <f t="shared" si="2"/>
        <v>46106</v>
      </c>
      <c r="CW19" s="57">
        <f t="shared" si="2"/>
        <v>46107</v>
      </c>
      <c r="CX19" s="57">
        <f t="shared" si="2"/>
        <v>46108</v>
      </c>
      <c r="CY19" s="57">
        <f t="shared" si="2"/>
        <v>46109</v>
      </c>
      <c r="CZ19" s="57">
        <f t="shared" si="2"/>
        <v>46110</v>
      </c>
      <c r="DA19" s="57">
        <f t="shared" si="2"/>
        <v>46111</v>
      </c>
      <c r="DB19" s="57">
        <f t="shared" si="2"/>
        <v>46112</v>
      </c>
      <c r="DC19" s="57">
        <f t="shared" si="2"/>
        <v>46113</v>
      </c>
      <c r="DD19" s="57">
        <f t="shared" si="2"/>
        <v>46114</v>
      </c>
      <c r="DE19" s="57">
        <f t="shared" si="2"/>
        <v>46115</v>
      </c>
      <c r="DF19" s="57">
        <f t="shared" si="2"/>
        <v>46116</v>
      </c>
      <c r="DG19" s="57">
        <f t="shared" si="2"/>
        <v>46117</v>
      </c>
      <c r="DH19" s="57">
        <f t="shared" si="2"/>
        <v>46118</v>
      </c>
      <c r="DI19" s="57">
        <f t="shared" si="2"/>
        <v>46119</v>
      </c>
      <c r="DJ19" s="57">
        <f t="shared" si="2"/>
        <v>46120</v>
      </c>
      <c r="DK19" s="57">
        <f t="shared" si="2"/>
        <v>46121</v>
      </c>
      <c r="DL19" s="57">
        <f t="shared" si="2"/>
        <v>46122</v>
      </c>
      <c r="DM19" s="57">
        <f t="shared" si="2"/>
        <v>46123</v>
      </c>
      <c r="DN19" s="9">
        <f t="shared" si="2"/>
        <v>46124</v>
      </c>
      <c r="DO19" s="9">
        <f t="shared" si="2"/>
        <v>46125</v>
      </c>
      <c r="DP19" s="9">
        <f t="shared" si="2"/>
        <v>46126</v>
      </c>
      <c r="DQ19" s="9">
        <f t="shared" si="2"/>
        <v>46127</v>
      </c>
      <c r="DR19" s="9">
        <f t="shared" si="2"/>
        <v>46128</v>
      </c>
      <c r="DS19" s="9">
        <f t="shared" si="2"/>
        <v>46129</v>
      </c>
      <c r="DT19" s="9">
        <f t="shared" si="2"/>
        <v>46130</v>
      </c>
      <c r="DU19" s="9">
        <f t="shared" si="2"/>
        <v>46131</v>
      </c>
      <c r="DV19" s="9">
        <f t="shared" si="2"/>
        <v>46132</v>
      </c>
      <c r="DW19" s="9">
        <f t="shared" si="2"/>
        <v>46133</v>
      </c>
      <c r="DX19" s="9">
        <f t="shared" si="2"/>
        <v>46134</v>
      </c>
      <c r="DY19" s="9">
        <f t="shared" si="2"/>
        <v>46135</v>
      </c>
      <c r="DZ19" s="9">
        <f t="shared" si="2"/>
        <v>46136</v>
      </c>
      <c r="EA19" s="9">
        <f t="shared" si="2"/>
        <v>46137</v>
      </c>
      <c r="EB19" s="9">
        <f t="shared" si="2"/>
        <v>46138</v>
      </c>
      <c r="EC19" s="9">
        <f t="shared" si="2"/>
        <v>46139</v>
      </c>
      <c r="ED19" s="9">
        <f t="shared" si="2"/>
        <v>46140</v>
      </c>
      <c r="EE19" s="9">
        <f t="shared" si="2"/>
        <v>46141</v>
      </c>
      <c r="EF19" s="9">
        <f t="shared" si="2"/>
        <v>46142</v>
      </c>
    </row>
    <row r="20" spans="1:136" s="88" customFormat="1" ht="16.149999999999999" customHeight="1">
      <c r="A20" s="7"/>
      <c r="B20" s="9">
        <f t="shared" ref="B20:AG20" si="3">B6</f>
        <v>46008</v>
      </c>
      <c r="C20" s="9">
        <f t="shared" si="3"/>
        <v>46009</v>
      </c>
      <c r="D20" s="9">
        <f t="shared" si="3"/>
        <v>46010</v>
      </c>
      <c r="E20" s="9">
        <f t="shared" si="3"/>
        <v>46011</v>
      </c>
      <c r="F20" s="9">
        <f t="shared" si="3"/>
        <v>46012</v>
      </c>
      <c r="G20" s="9">
        <f t="shared" si="3"/>
        <v>46013</v>
      </c>
      <c r="H20" s="9">
        <f t="shared" si="3"/>
        <v>46014</v>
      </c>
      <c r="I20" s="9">
        <f t="shared" si="3"/>
        <v>46015</v>
      </c>
      <c r="J20" s="9">
        <f t="shared" si="3"/>
        <v>46016</v>
      </c>
      <c r="K20" s="57">
        <f t="shared" si="3"/>
        <v>46017</v>
      </c>
      <c r="L20" s="57">
        <f t="shared" si="3"/>
        <v>46018</v>
      </c>
      <c r="M20" s="57">
        <f t="shared" si="3"/>
        <v>46019</v>
      </c>
      <c r="N20" s="57">
        <f t="shared" si="3"/>
        <v>46020</v>
      </c>
      <c r="O20" s="57">
        <f t="shared" si="3"/>
        <v>46021</v>
      </c>
      <c r="P20" s="57">
        <f t="shared" si="3"/>
        <v>46022</v>
      </c>
      <c r="Q20" s="57">
        <f t="shared" si="3"/>
        <v>46023</v>
      </c>
      <c r="R20" s="57">
        <f t="shared" si="3"/>
        <v>46024</v>
      </c>
      <c r="S20" s="57">
        <f t="shared" si="3"/>
        <v>46025</v>
      </c>
      <c r="T20" s="57">
        <f t="shared" si="3"/>
        <v>46026</v>
      </c>
      <c r="U20" s="57">
        <f t="shared" si="3"/>
        <v>46027</v>
      </c>
      <c r="V20" s="57">
        <f t="shared" si="3"/>
        <v>46028</v>
      </c>
      <c r="W20" s="57">
        <f t="shared" si="3"/>
        <v>46029</v>
      </c>
      <c r="X20" s="57">
        <f t="shared" si="3"/>
        <v>46030</v>
      </c>
      <c r="Y20" s="57">
        <f t="shared" si="3"/>
        <v>46031</v>
      </c>
      <c r="Z20" s="57">
        <f t="shared" si="3"/>
        <v>46032</v>
      </c>
      <c r="AA20" s="57">
        <f t="shared" si="3"/>
        <v>46033</v>
      </c>
      <c r="AB20" s="57">
        <f t="shared" si="3"/>
        <v>46034</v>
      </c>
      <c r="AC20" s="57">
        <f t="shared" si="3"/>
        <v>46035</v>
      </c>
      <c r="AD20" s="57">
        <f t="shared" si="3"/>
        <v>46036</v>
      </c>
      <c r="AE20" s="57">
        <f t="shared" si="3"/>
        <v>46037</v>
      </c>
      <c r="AF20" s="57">
        <f t="shared" si="3"/>
        <v>46038</v>
      </c>
      <c r="AG20" s="57">
        <f t="shared" si="3"/>
        <v>46039</v>
      </c>
      <c r="AH20" s="57">
        <f t="shared" ref="AH20:CS20" si="4">AH6</f>
        <v>46040</v>
      </c>
      <c r="AI20" s="57">
        <f t="shared" si="4"/>
        <v>46041</v>
      </c>
      <c r="AJ20" s="57">
        <f t="shared" si="4"/>
        <v>46042</v>
      </c>
      <c r="AK20" s="57">
        <f t="shared" si="4"/>
        <v>46043</v>
      </c>
      <c r="AL20" s="57">
        <f t="shared" si="4"/>
        <v>46044</v>
      </c>
      <c r="AM20" s="57">
        <f t="shared" si="4"/>
        <v>46045</v>
      </c>
      <c r="AN20" s="57">
        <f t="shared" si="4"/>
        <v>46046</v>
      </c>
      <c r="AO20" s="57">
        <f t="shared" si="4"/>
        <v>46047</v>
      </c>
      <c r="AP20" s="57">
        <f t="shared" si="4"/>
        <v>46048</v>
      </c>
      <c r="AQ20" s="57">
        <f t="shared" si="4"/>
        <v>46049</v>
      </c>
      <c r="AR20" s="57">
        <f t="shared" si="4"/>
        <v>46050</v>
      </c>
      <c r="AS20" s="57">
        <f t="shared" si="4"/>
        <v>46051</v>
      </c>
      <c r="AT20" s="57">
        <f t="shared" si="4"/>
        <v>46052</v>
      </c>
      <c r="AU20" s="57">
        <f t="shared" si="4"/>
        <v>46053</v>
      </c>
      <c r="AV20" s="57">
        <f t="shared" si="4"/>
        <v>46054</v>
      </c>
      <c r="AW20" s="57">
        <f t="shared" si="4"/>
        <v>46055</v>
      </c>
      <c r="AX20" s="57">
        <f t="shared" si="4"/>
        <v>46056</v>
      </c>
      <c r="AY20" s="57">
        <f t="shared" si="4"/>
        <v>46057</v>
      </c>
      <c r="AZ20" s="57">
        <f t="shared" si="4"/>
        <v>46058</v>
      </c>
      <c r="BA20" s="57">
        <f t="shared" si="4"/>
        <v>46059</v>
      </c>
      <c r="BB20" s="57">
        <f t="shared" si="4"/>
        <v>46060</v>
      </c>
      <c r="BC20" s="57">
        <f t="shared" si="4"/>
        <v>46061</v>
      </c>
      <c r="BD20" s="57">
        <f t="shared" si="4"/>
        <v>46062</v>
      </c>
      <c r="BE20" s="57">
        <f t="shared" si="4"/>
        <v>46063</v>
      </c>
      <c r="BF20" s="57">
        <f t="shared" si="4"/>
        <v>46064</v>
      </c>
      <c r="BG20" s="57">
        <f t="shared" si="4"/>
        <v>46065</v>
      </c>
      <c r="BH20" s="57">
        <f t="shared" si="4"/>
        <v>46066</v>
      </c>
      <c r="BI20" s="57">
        <f t="shared" si="4"/>
        <v>46067</v>
      </c>
      <c r="BJ20" s="57">
        <f t="shared" si="4"/>
        <v>46068</v>
      </c>
      <c r="BK20" s="57">
        <f t="shared" si="4"/>
        <v>46069</v>
      </c>
      <c r="BL20" s="57">
        <f t="shared" si="4"/>
        <v>46070</v>
      </c>
      <c r="BM20" s="57">
        <f t="shared" si="4"/>
        <v>46071</v>
      </c>
      <c r="BN20" s="57">
        <f t="shared" si="4"/>
        <v>46072</v>
      </c>
      <c r="BO20" s="57">
        <f t="shared" si="4"/>
        <v>46073</v>
      </c>
      <c r="BP20" s="57">
        <f t="shared" si="4"/>
        <v>46074</v>
      </c>
      <c r="BQ20" s="57">
        <f t="shared" si="4"/>
        <v>46075</v>
      </c>
      <c r="BR20" s="57">
        <f t="shared" si="4"/>
        <v>46076</v>
      </c>
      <c r="BS20" s="57">
        <f t="shared" si="4"/>
        <v>46077</v>
      </c>
      <c r="BT20" s="57">
        <f t="shared" si="4"/>
        <v>46078</v>
      </c>
      <c r="BU20" s="57">
        <f t="shared" si="4"/>
        <v>46079</v>
      </c>
      <c r="BV20" s="57">
        <f t="shared" si="4"/>
        <v>46080</v>
      </c>
      <c r="BW20" s="57">
        <f t="shared" si="4"/>
        <v>46081</v>
      </c>
      <c r="BX20" s="57">
        <f t="shared" si="4"/>
        <v>46082</v>
      </c>
      <c r="BY20" s="57">
        <f t="shared" si="4"/>
        <v>46083</v>
      </c>
      <c r="BZ20" s="57">
        <f t="shared" si="4"/>
        <v>46084</v>
      </c>
      <c r="CA20" s="57">
        <f t="shared" si="4"/>
        <v>46085</v>
      </c>
      <c r="CB20" s="57">
        <f t="shared" si="4"/>
        <v>46086</v>
      </c>
      <c r="CC20" s="57">
        <f t="shared" si="4"/>
        <v>46087</v>
      </c>
      <c r="CD20" s="57">
        <f t="shared" si="4"/>
        <v>46088</v>
      </c>
      <c r="CE20" s="57">
        <f t="shared" si="4"/>
        <v>46089</v>
      </c>
      <c r="CF20" s="57">
        <f t="shared" si="4"/>
        <v>46090</v>
      </c>
      <c r="CG20" s="57">
        <f t="shared" si="4"/>
        <v>46091</v>
      </c>
      <c r="CH20" s="57">
        <f t="shared" si="4"/>
        <v>46092</v>
      </c>
      <c r="CI20" s="57">
        <f t="shared" si="4"/>
        <v>46093</v>
      </c>
      <c r="CJ20" s="57">
        <f t="shared" si="4"/>
        <v>46094</v>
      </c>
      <c r="CK20" s="57">
        <f t="shared" si="4"/>
        <v>46095</v>
      </c>
      <c r="CL20" s="57">
        <f t="shared" si="4"/>
        <v>46096</v>
      </c>
      <c r="CM20" s="57">
        <f t="shared" si="4"/>
        <v>46097</v>
      </c>
      <c r="CN20" s="57">
        <f t="shared" si="4"/>
        <v>46098</v>
      </c>
      <c r="CO20" s="57">
        <f t="shared" si="4"/>
        <v>46099</v>
      </c>
      <c r="CP20" s="57">
        <f t="shared" si="4"/>
        <v>46100</v>
      </c>
      <c r="CQ20" s="57">
        <f t="shared" si="4"/>
        <v>46101</v>
      </c>
      <c r="CR20" s="57">
        <f t="shared" si="4"/>
        <v>46102</v>
      </c>
      <c r="CS20" s="57">
        <f t="shared" si="4"/>
        <v>46103</v>
      </c>
      <c r="CT20" s="57">
        <f t="shared" ref="CT20:EF20" si="5">CT6</f>
        <v>46104</v>
      </c>
      <c r="CU20" s="57">
        <f t="shared" si="5"/>
        <v>46105</v>
      </c>
      <c r="CV20" s="57">
        <f t="shared" si="5"/>
        <v>46106</v>
      </c>
      <c r="CW20" s="57">
        <f t="shared" si="5"/>
        <v>46107</v>
      </c>
      <c r="CX20" s="57">
        <f t="shared" si="5"/>
        <v>46108</v>
      </c>
      <c r="CY20" s="57">
        <f t="shared" si="5"/>
        <v>46109</v>
      </c>
      <c r="CZ20" s="57">
        <f t="shared" si="5"/>
        <v>46110</v>
      </c>
      <c r="DA20" s="57">
        <f t="shared" si="5"/>
        <v>46111</v>
      </c>
      <c r="DB20" s="57">
        <f t="shared" si="5"/>
        <v>46112</v>
      </c>
      <c r="DC20" s="57">
        <f t="shared" si="5"/>
        <v>46113</v>
      </c>
      <c r="DD20" s="57">
        <f t="shared" si="5"/>
        <v>46114</v>
      </c>
      <c r="DE20" s="57">
        <f t="shared" si="5"/>
        <v>46115</v>
      </c>
      <c r="DF20" s="57">
        <f t="shared" si="5"/>
        <v>46116</v>
      </c>
      <c r="DG20" s="57">
        <f t="shared" si="5"/>
        <v>46117</v>
      </c>
      <c r="DH20" s="57">
        <f t="shared" si="5"/>
        <v>46118</v>
      </c>
      <c r="DI20" s="57">
        <f t="shared" si="5"/>
        <v>46119</v>
      </c>
      <c r="DJ20" s="57">
        <f t="shared" si="5"/>
        <v>46120</v>
      </c>
      <c r="DK20" s="57">
        <f t="shared" si="5"/>
        <v>46121</v>
      </c>
      <c r="DL20" s="57">
        <f t="shared" si="5"/>
        <v>46122</v>
      </c>
      <c r="DM20" s="57">
        <f t="shared" si="5"/>
        <v>46123</v>
      </c>
      <c r="DN20" s="9">
        <f t="shared" si="5"/>
        <v>46124</v>
      </c>
      <c r="DO20" s="9">
        <f t="shared" si="5"/>
        <v>46125</v>
      </c>
      <c r="DP20" s="9">
        <f t="shared" si="5"/>
        <v>46126</v>
      </c>
      <c r="DQ20" s="9">
        <f t="shared" si="5"/>
        <v>46127</v>
      </c>
      <c r="DR20" s="9">
        <f t="shared" si="5"/>
        <v>46128</v>
      </c>
      <c r="DS20" s="9">
        <f t="shared" si="5"/>
        <v>46129</v>
      </c>
      <c r="DT20" s="9">
        <f t="shared" si="5"/>
        <v>46130</v>
      </c>
      <c r="DU20" s="9">
        <f t="shared" si="5"/>
        <v>46131</v>
      </c>
      <c r="DV20" s="9">
        <f t="shared" si="5"/>
        <v>46132</v>
      </c>
      <c r="DW20" s="9">
        <f t="shared" si="5"/>
        <v>46133</v>
      </c>
      <c r="DX20" s="9">
        <f t="shared" si="5"/>
        <v>46134</v>
      </c>
      <c r="DY20" s="9">
        <f t="shared" si="5"/>
        <v>46135</v>
      </c>
      <c r="DZ20" s="9">
        <f t="shared" si="5"/>
        <v>46136</v>
      </c>
      <c r="EA20" s="9">
        <f t="shared" si="5"/>
        <v>46137</v>
      </c>
      <c r="EB20" s="9">
        <f t="shared" si="5"/>
        <v>46138</v>
      </c>
      <c r="EC20" s="9">
        <f t="shared" si="5"/>
        <v>46139</v>
      </c>
      <c r="ED20" s="9">
        <f t="shared" si="5"/>
        <v>46140</v>
      </c>
      <c r="EE20" s="9">
        <f t="shared" si="5"/>
        <v>46141</v>
      </c>
      <c r="EF20" s="9">
        <f t="shared" si="5"/>
        <v>46142</v>
      </c>
    </row>
    <row r="21" spans="1:136" ht="16.149999999999999" customHeight="1">
      <c r="A21" s="10" t="s">
        <v>4</v>
      </c>
      <c r="B21" s="11"/>
      <c r="C21" s="11"/>
      <c r="D21" s="11"/>
      <c r="E21" s="11"/>
      <c r="F21" s="11"/>
      <c r="G21" s="11"/>
      <c r="H21" s="11"/>
      <c r="I21" s="11"/>
      <c r="J21" s="11"/>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11"/>
      <c r="DO21" s="11"/>
      <c r="DP21" s="11"/>
      <c r="DQ21" s="11"/>
      <c r="DR21" s="11"/>
      <c r="DS21" s="11"/>
      <c r="DT21" s="11"/>
      <c r="DU21" s="11"/>
      <c r="DV21" s="11"/>
      <c r="DW21" s="11"/>
      <c r="DX21" s="11"/>
      <c r="DY21" s="11"/>
      <c r="DZ21" s="11"/>
      <c r="EA21" s="11"/>
      <c r="EB21" s="11"/>
      <c r="EC21" s="11"/>
      <c r="ED21" s="11"/>
      <c r="EE21" s="11"/>
      <c r="EF21" s="11"/>
    </row>
    <row r="22" spans="1:136">
      <c r="A22" s="92" t="s">
        <v>21</v>
      </c>
      <c r="B22" s="93">
        <f t="shared" ref="B22:AG22" si="6">ROUNDUP(B8*0.85,)</f>
        <v>4675</v>
      </c>
      <c r="C22" s="93">
        <f t="shared" si="6"/>
        <v>4675</v>
      </c>
      <c r="D22" s="93">
        <f t="shared" si="6"/>
        <v>4930</v>
      </c>
      <c r="E22" s="93">
        <f t="shared" si="6"/>
        <v>4930</v>
      </c>
      <c r="F22" s="93">
        <f t="shared" si="6"/>
        <v>6715</v>
      </c>
      <c r="G22" s="93">
        <f t="shared" si="6"/>
        <v>6715</v>
      </c>
      <c r="H22" s="93">
        <f t="shared" si="6"/>
        <v>6715</v>
      </c>
      <c r="I22" s="93">
        <f t="shared" si="6"/>
        <v>7820</v>
      </c>
      <c r="J22" s="93">
        <f t="shared" si="6"/>
        <v>7820</v>
      </c>
      <c r="K22" s="99">
        <f t="shared" si="6"/>
        <v>9010</v>
      </c>
      <c r="L22" s="99">
        <f t="shared" si="6"/>
        <v>11220</v>
      </c>
      <c r="M22" s="99">
        <f t="shared" si="6"/>
        <v>9350</v>
      </c>
      <c r="N22" s="99">
        <f t="shared" si="6"/>
        <v>16065</v>
      </c>
      <c r="O22" s="99">
        <f t="shared" si="6"/>
        <v>20145</v>
      </c>
      <c r="P22" s="99">
        <f t="shared" si="6"/>
        <v>26775</v>
      </c>
      <c r="Q22" s="99">
        <f t="shared" si="6"/>
        <v>26775</v>
      </c>
      <c r="R22" s="99">
        <f t="shared" si="6"/>
        <v>25670</v>
      </c>
      <c r="S22" s="99">
        <f t="shared" si="6"/>
        <v>25670</v>
      </c>
      <c r="T22" s="99">
        <f t="shared" si="6"/>
        <v>28900</v>
      </c>
      <c r="U22" s="99">
        <f t="shared" si="6"/>
        <v>28900</v>
      </c>
      <c r="V22" s="99">
        <f t="shared" si="6"/>
        <v>27625</v>
      </c>
      <c r="W22" s="99">
        <f t="shared" si="6"/>
        <v>27625</v>
      </c>
      <c r="X22" s="99">
        <f t="shared" si="6"/>
        <v>24565</v>
      </c>
      <c r="Y22" s="99">
        <f t="shared" si="6"/>
        <v>18360</v>
      </c>
      <c r="Z22" s="99">
        <f t="shared" si="6"/>
        <v>13260</v>
      </c>
      <c r="AA22" s="99">
        <f t="shared" si="6"/>
        <v>12665</v>
      </c>
      <c r="AB22" s="99">
        <f t="shared" si="6"/>
        <v>12665</v>
      </c>
      <c r="AC22" s="99">
        <f t="shared" si="6"/>
        <v>12665</v>
      </c>
      <c r="AD22" s="99">
        <f t="shared" si="6"/>
        <v>12070</v>
      </c>
      <c r="AE22" s="99">
        <f t="shared" si="6"/>
        <v>12070</v>
      </c>
      <c r="AF22" s="99">
        <f t="shared" si="6"/>
        <v>9860</v>
      </c>
      <c r="AG22" s="99">
        <f t="shared" si="6"/>
        <v>9860</v>
      </c>
      <c r="AH22" s="99">
        <f t="shared" ref="AH22:CS22" si="7">ROUNDUP(AH8*0.85,)</f>
        <v>9860</v>
      </c>
      <c r="AI22" s="99">
        <f t="shared" si="7"/>
        <v>9860</v>
      </c>
      <c r="AJ22" s="99">
        <f t="shared" si="7"/>
        <v>12240</v>
      </c>
      <c r="AK22" s="99">
        <f t="shared" si="7"/>
        <v>12240</v>
      </c>
      <c r="AL22" s="99">
        <f t="shared" si="7"/>
        <v>14535</v>
      </c>
      <c r="AM22" s="99">
        <f t="shared" si="7"/>
        <v>14535</v>
      </c>
      <c r="AN22" s="99">
        <f t="shared" si="7"/>
        <v>17085</v>
      </c>
      <c r="AO22" s="99">
        <f t="shared" si="7"/>
        <v>17085</v>
      </c>
      <c r="AP22" s="99">
        <f t="shared" si="7"/>
        <v>14535</v>
      </c>
      <c r="AQ22" s="99">
        <f t="shared" si="7"/>
        <v>14535</v>
      </c>
      <c r="AR22" s="99">
        <f t="shared" si="7"/>
        <v>15810</v>
      </c>
      <c r="AS22" s="99">
        <f t="shared" si="7"/>
        <v>15810</v>
      </c>
      <c r="AT22" s="99">
        <f t="shared" si="7"/>
        <v>15810</v>
      </c>
      <c r="AU22" s="99">
        <f t="shared" si="7"/>
        <v>15810</v>
      </c>
      <c r="AV22" s="99">
        <f t="shared" si="7"/>
        <v>15810</v>
      </c>
      <c r="AW22" s="99">
        <f t="shared" si="7"/>
        <v>15810</v>
      </c>
      <c r="AX22" s="99">
        <f t="shared" si="7"/>
        <v>17085</v>
      </c>
      <c r="AY22" s="99">
        <f t="shared" si="7"/>
        <v>17085</v>
      </c>
      <c r="AZ22" s="99">
        <f t="shared" si="7"/>
        <v>17085</v>
      </c>
      <c r="BA22" s="99">
        <f t="shared" si="7"/>
        <v>14535</v>
      </c>
      <c r="BB22" s="99">
        <f t="shared" si="7"/>
        <v>14535</v>
      </c>
      <c r="BC22" s="99">
        <f t="shared" si="7"/>
        <v>14535</v>
      </c>
      <c r="BD22" s="99">
        <f t="shared" si="7"/>
        <v>14535</v>
      </c>
      <c r="BE22" s="99">
        <f t="shared" si="7"/>
        <v>14535</v>
      </c>
      <c r="BF22" s="99">
        <f t="shared" si="7"/>
        <v>15810</v>
      </c>
      <c r="BG22" s="99">
        <f t="shared" si="7"/>
        <v>15810</v>
      </c>
      <c r="BH22" s="99">
        <f t="shared" si="7"/>
        <v>15810</v>
      </c>
      <c r="BI22" s="99">
        <f t="shared" si="7"/>
        <v>18360</v>
      </c>
      <c r="BJ22" s="99">
        <f t="shared" si="7"/>
        <v>18360</v>
      </c>
      <c r="BK22" s="99">
        <f t="shared" si="7"/>
        <v>18360</v>
      </c>
      <c r="BL22" s="99">
        <f t="shared" si="7"/>
        <v>18360</v>
      </c>
      <c r="BM22" s="99">
        <f t="shared" si="7"/>
        <v>18360</v>
      </c>
      <c r="BN22" s="99">
        <f t="shared" si="7"/>
        <v>18360</v>
      </c>
      <c r="BO22" s="99">
        <f t="shared" si="7"/>
        <v>20400</v>
      </c>
      <c r="BP22" s="99">
        <f t="shared" si="7"/>
        <v>20400</v>
      </c>
      <c r="BQ22" s="99">
        <f t="shared" si="7"/>
        <v>23715</v>
      </c>
      <c r="BR22" s="99">
        <f t="shared" si="7"/>
        <v>25840</v>
      </c>
      <c r="BS22" s="99">
        <f t="shared" si="7"/>
        <v>25840</v>
      </c>
      <c r="BT22" s="99">
        <f t="shared" si="7"/>
        <v>25840</v>
      </c>
      <c r="BU22" s="99">
        <f t="shared" si="7"/>
        <v>25840</v>
      </c>
      <c r="BV22" s="99">
        <f t="shared" si="7"/>
        <v>25840</v>
      </c>
      <c r="BW22" s="99">
        <f t="shared" si="7"/>
        <v>18360</v>
      </c>
      <c r="BX22" s="99">
        <f t="shared" si="7"/>
        <v>14535</v>
      </c>
      <c r="BY22" s="99">
        <f t="shared" si="7"/>
        <v>14535</v>
      </c>
      <c r="BZ22" s="99">
        <f t="shared" si="7"/>
        <v>13260</v>
      </c>
      <c r="CA22" s="99">
        <f t="shared" si="7"/>
        <v>13260</v>
      </c>
      <c r="CB22" s="99">
        <f t="shared" si="7"/>
        <v>13260</v>
      </c>
      <c r="CC22" s="99">
        <f t="shared" si="7"/>
        <v>14535</v>
      </c>
      <c r="CD22" s="99">
        <f t="shared" si="7"/>
        <v>14535</v>
      </c>
      <c r="CE22" s="99">
        <f t="shared" si="7"/>
        <v>14535</v>
      </c>
      <c r="CF22" s="99">
        <f t="shared" si="7"/>
        <v>11475</v>
      </c>
      <c r="CG22" s="99">
        <f t="shared" si="7"/>
        <v>8755</v>
      </c>
      <c r="CH22" s="99">
        <f t="shared" si="7"/>
        <v>8755</v>
      </c>
      <c r="CI22" s="99">
        <f t="shared" si="7"/>
        <v>8755</v>
      </c>
      <c r="CJ22" s="99">
        <f t="shared" si="7"/>
        <v>8755</v>
      </c>
      <c r="CK22" s="99">
        <f t="shared" si="7"/>
        <v>8755</v>
      </c>
      <c r="CL22" s="99">
        <f t="shared" si="7"/>
        <v>8755</v>
      </c>
      <c r="CM22" s="99">
        <f t="shared" si="7"/>
        <v>8755</v>
      </c>
      <c r="CN22" s="99">
        <f t="shared" si="7"/>
        <v>8755</v>
      </c>
      <c r="CO22" s="99">
        <f t="shared" si="7"/>
        <v>8755</v>
      </c>
      <c r="CP22" s="99">
        <f t="shared" si="7"/>
        <v>8160</v>
      </c>
      <c r="CQ22" s="99">
        <f t="shared" si="7"/>
        <v>8160</v>
      </c>
      <c r="CR22" s="99">
        <f t="shared" si="7"/>
        <v>8160</v>
      </c>
      <c r="CS22" s="99">
        <f t="shared" si="7"/>
        <v>7565</v>
      </c>
      <c r="CT22" s="99">
        <f t="shared" ref="CT22:EF22" si="8">ROUNDUP(CT8*0.85,)</f>
        <v>7565</v>
      </c>
      <c r="CU22" s="99">
        <f t="shared" si="8"/>
        <v>7565</v>
      </c>
      <c r="CV22" s="99">
        <f t="shared" si="8"/>
        <v>7565</v>
      </c>
      <c r="CW22" s="99">
        <f t="shared" si="8"/>
        <v>7565</v>
      </c>
      <c r="CX22" s="99">
        <f t="shared" si="8"/>
        <v>7565</v>
      </c>
      <c r="CY22" s="99">
        <f t="shared" si="8"/>
        <v>7565</v>
      </c>
      <c r="CZ22" s="99">
        <f t="shared" si="8"/>
        <v>6970</v>
      </c>
      <c r="DA22" s="99">
        <f t="shared" si="8"/>
        <v>6970</v>
      </c>
      <c r="DB22" s="99">
        <f t="shared" si="8"/>
        <v>6970</v>
      </c>
      <c r="DC22" s="99">
        <f t="shared" si="8"/>
        <v>6545</v>
      </c>
      <c r="DD22" s="99">
        <f t="shared" si="8"/>
        <v>6545</v>
      </c>
      <c r="DE22" s="99">
        <f t="shared" si="8"/>
        <v>6545</v>
      </c>
      <c r="DF22" s="99">
        <f t="shared" si="8"/>
        <v>6545</v>
      </c>
      <c r="DG22" s="99">
        <f t="shared" si="8"/>
        <v>6545</v>
      </c>
      <c r="DH22" s="99">
        <f t="shared" si="8"/>
        <v>6120</v>
      </c>
      <c r="DI22" s="99">
        <f t="shared" si="8"/>
        <v>6120</v>
      </c>
      <c r="DJ22" s="99">
        <f t="shared" si="8"/>
        <v>6120</v>
      </c>
      <c r="DK22" s="99">
        <f t="shared" si="8"/>
        <v>6120</v>
      </c>
      <c r="DL22" s="99">
        <f t="shared" si="8"/>
        <v>6120</v>
      </c>
      <c r="DM22" s="99">
        <f t="shared" si="8"/>
        <v>6120</v>
      </c>
      <c r="DN22" s="93">
        <f t="shared" si="8"/>
        <v>4420</v>
      </c>
      <c r="DO22" s="93">
        <f t="shared" si="8"/>
        <v>4420</v>
      </c>
      <c r="DP22" s="93">
        <f t="shared" si="8"/>
        <v>4420</v>
      </c>
      <c r="DQ22" s="93">
        <f t="shared" si="8"/>
        <v>4420</v>
      </c>
      <c r="DR22" s="93">
        <f t="shared" si="8"/>
        <v>4420</v>
      </c>
      <c r="DS22" s="93">
        <f t="shared" si="8"/>
        <v>4845</v>
      </c>
      <c r="DT22" s="93">
        <f t="shared" si="8"/>
        <v>4845</v>
      </c>
      <c r="DU22" s="93">
        <f t="shared" si="8"/>
        <v>4420</v>
      </c>
      <c r="DV22" s="93">
        <f t="shared" si="8"/>
        <v>4420</v>
      </c>
      <c r="DW22" s="93">
        <f t="shared" si="8"/>
        <v>4420</v>
      </c>
      <c r="DX22" s="93">
        <f t="shared" si="8"/>
        <v>4420</v>
      </c>
      <c r="DY22" s="93">
        <f t="shared" si="8"/>
        <v>4420</v>
      </c>
      <c r="DZ22" s="93">
        <f t="shared" si="8"/>
        <v>4845</v>
      </c>
      <c r="EA22" s="93">
        <f t="shared" si="8"/>
        <v>4845</v>
      </c>
      <c r="EB22" s="93">
        <f t="shared" si="8"/>
        <v>4420</v>
      </c>
      <c r="EC22" s="93">
        <f t="shared" si="8"/>
        <v>4420</v>
      </c>
      <c r="ED22" s="93">
        <f t="shared" si="8"/>
        <v>4420</v>
      </c>
      <c r="EE22" s="93">
        <f t="shared" si="8"/>
        <v>4420</v>
      </c>
      <c r="EF22" s="93">
        <f t="shared" si="8"/>
        <v>5270</v>
      </c>
    </row>
    <row r="23" spans="1:136">
      <c r="A23" s="10" t="s">
        <v>5</v>
      </c>
      <c r="B23" s="93"/>
      <c r="C23" s="93"/>
      <c r="D23" s="93"/>
      <c r="E23" s="93"/>
      <c r="F23" s="93"/>
      <c r="G23" s="93"/>
      <c r="H23" s="93"/>
      <c r="I23" s="93"/>
      <c r="J23" s="93"/>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3"/>
      <c r="DO23" s="93"/>
      <c r="DP23" s="93"/>
      <c r="DQ23" s="93"/>
      <c r="DR23" s="93"/>
      <c r="DS23" s="93"/>
      <c r="DT23" s="93"/>
      <c r="DU23" s="93"/>
      <c r="DV23" s="93"/>
      <c r="DW23" s="93"/>
      <c r="DX23" s="93"/>
      <c r="DY23" s="93"/>
      <c r="DZ23" s="93"/>
      <c r="EA23" s="93"/>
      <c r="EB23" s="93"/>
      <c r="EC23" s="93"/>
      <c r="ED23" s="93"/>
      <c r="EE23" s="93"/>
      <c r="EF23" s="93"/>
    </row>
    <row r="24" spans="1:136">
      <c r="A24" s="92" t="s">
        <v>21</v>
      </c>
      <c r="B24" s="98">
        <f t="shared" ref="B24:AG24" si="9">ROUNDUP(B10*0.85,)</f>
        <v>5525</v>
      </c>
      <c r="C24" s="98">
        <f t="shared" si="9"/>
        <v>5525</v>
      </c>
      <c r="D24" s="98">
        <f t="shared" si="9"/>
        <v>5780</v>
      </c>
      <c r="E24" s="98">
        <f t="shared" si="9"/>
        <v>5780</v>
      </c>
      <c r="F24" s="98">
        <f t="shared" si="9"/>
        <v>7565</v>
      </c>
      <c r="G24" s="98">
        <f t="shared" si="9"/>
        <v>7565</v>
      </c>
      <c r="H24" s="98">
        <f t="shared" si="9"/>
        <v>7565</v>
      </c>
      <c r="I24" s="98">
        <f t="shared" si="9"/>
        <v>8670</v>
      </c>
      <c r="J24" s="98">
        <f t="shared" si="9"/>
        <v>8670</v>
      </c>
      <c r="K24" s="101">
        <f t="shared" si="9"/>
        <v>9860</v>
      </c>
      <c r="L24" s="101">
        <f t="shared" si="9"/>
        <v>12070</v>
      </c>
      <c r="M24" s="101">
        <f t="shared" si="9"/>
        <v>10200</v>
      </c>
      <c r="N24" s="101">
        <f t="shared" si="9"/>
        <v>18190</v>
      </c>
      <c r="O24" s="101">
        <f t="shared" si="9"/>
        <v>22270</v>
      </c>
      <c r="P24" s="101">
        <f t="shared" si="9"/>
        <v>28900</v>
      </c>
      <c r="Q24" s="101">
        <f t="shared" si="9"/>
        <v>28900</v>
      </c>
      <c r="R24" s="101">
        <f t="shared" si="9"/>
        <v>27795</v>
      </c>
      <c r="S24" s="101">
        <f t="shared" si="9"/>
        <v>27795</v>
      </c>
      <c r="T24" s="101">
        <f t="shared" si="9"/>
        <v>31025</v>
      </c>
      <c r="U24" s="101">
        <f t="shared" si="9"/>
        <v>31025</v>
      </c>
      <c r="V24" s="101">
        <f t="shared" si="9"/>
        <v>29750</v>
      </c>
      <c r="W24" s="101">
        <f t="shared" si="9"/>
        <v>29750</v>
      </c>
      <c r="X24" s="101">
        <f t="shared" si="9"/>
        <v>26690</v>
      </c>
      <c r="Y24" s="101">
        <f t="shared" si="9"/>
        <v>20485</v>
      </c>
      <c r="Z24" s="101">
        <f t="shared" si="9"/>
        <v>15385</v>
      </c>
      <c r="AA24" s="101">
        <f t="shared" si="9"/>
        <v>14790</v>
      </c>
      <c r="AB24" s="101">
        <f t="shared" si="9"/>
        <v>14790</v>
      </c>
      <c r="AC24" s="101">
        <f t="shared" si="9"/>
        <v>14790</v>
      </c>
      <c r="AD24" s="101">
        <f t="shared" si="9"/>
        <v>14195</v>
      </c>
      <c r="AE24" s="101">
        <f t="shared" si="9"/>
        <v>14195</v>
      </c>
      <c r="AF24" s="101">
        <f t="shared" si="9"/>
        <v>11985</v>
      </c>
      <c r="AG24" s="101">
        <f t="shared" si="9"/>
        <v>11985</v>
      </c>
      <c r="AH24" s="101">
        <f t="shared" ref="AH24:CS24" si="10">ROUNDUP(AH10*0.85,)</f>
        <v>11985</v>
      </c>
      <c r="AI24" s="101">
        <f t="shared" si="10"/>
        <v>11985</v>
      </c>
      <c r="AJ24" s="101">
        <f t="shared" si="10"/>
        <v>14365</v>
      </c>
      <c r="AK24" s="101">
        <f t="shared" si="10"/>
        <v>14365</v>
      </c>
      <c r="AL24" s="101">
        <f t="shared" si="10"/>
        <v>16660</v>
      </c>
      <c r="AM24" s="101">
        <f t="shared" si="10"/>
        <v>16660</v>
      </c>
      <c r="AN24" s="101">
        <f t="shared" si="10"/>
        <v>19210</v>
      </c>
      <c r="AO24" s="101">
        <f t="shared" si="10"/>
        <v>19210</v>
      </c>
      <c r="AP24" s="101">
        <f t="shared" si="10"/>
        <v>16660</v>
      </c>
      <c r="AQ24" s="101">
        <f t="shared" si="10"/>
        <v>16660</v>
      </c>
      <c r="AR24" s="101">
        <f t="shared" si="10"/>
        <v>17935</v>
      </c>
      <c r="AS24" s="101">
        <f t="shared" si="10"/>
        <v>17935</v>
      </c>
      <c r="AT24" s="101">
        <f t="shared" si="10"/>
        <v>17935</v>
      </c>
      <c r="AU24" s="101">
        <f t="shared" si="10"/>
        <v>17935</v>
      </c>
      <c r="AV24" s="101">
        <f t="shared" si="10"/>
        <v>17935</v>
      </c>
      <c r="AW24" s="101">
        <f t="shared" si="10"/>
        <v>17935</v>
      </c>
      <c r="AX24" s="101">
        <f t="shared" si="10"/>
        <v>19210</v>
      </c>
      <c r="AY24" s="101">
        <f t="shared" si="10"/>
        <v>19210</v>
      </c>
      <c r="AZ24" s="101">
        <f t="shared" si="10"/>
        <v>19210</v>
      </c>
      <c r="BA24" s="101">
        <f t="shared" si="10"/>
        <v>16660</v>
      </c>
      <c r="BB24" s="101">
        <f t="shared" si="10"/>
        <v>16660</v>
      </c>
      <c r="BC24" s="101">
        <f t="shared" si="10"/>
        <v>16660</v>
      </c>
      <c r="BD24" s="101">
        <f t="shared" si="10"/>
        <v>16660</v>
      </c>
      <c r="BE24" s="101">
        <f t="shared" si="10"/>
        <v>16660</v>
      </c>
      <c r="BF24" s="101">
        <f t="shared" si="10"/>
        <v>17935</v>
      </c>
      <c r="BG24" s="101">
        <f t="shared" si="10"/>
        <v>17935</v>
      </c>
      <c r="BH24" s="101">
        <f t="shared" si="10"/>
        <v>17935</v>
      </c>
      <c r="BI24" s="101">
        <f t="shared" si="10"/>
        <v>20485</v>
      </c>
      <c r="BJ24" s="101">
        <f t="shared" si="10"/>
        <v>20485</v>
      </c>
      <c r="BK24" s="101">
        <f t="shared" si="10"/>
        <v>20485</v>
      </c>
      <c r="BL24" s="101">
        <f t="shared" si="10"/>
        <v>20485</v>
      </c>
      <c r="BM24" s="101">
        <f t="shared" si="10"/>
        <v>20485</v>
      </c>
      <c r="BN24" s="101">
        <f t="shared" si="10"/>
        <v>20485</v>
      </c>
      <c r="BO24" s="101">
        <f t="shared" si="10"/>
        <v>22525</v>
      </c>
      <c r="BP24" s="101">
        <f t="shared" si="10"/>
        <v>22525</v>
      </c>
      <c r="BQ24" s="101">
        <f t="shared" si="10"/>
        <v>25840</v>
      </c>
      <c r="BR24" s="101">
        <f t="shared" si="10"/>
        <v>27965</v>
      </c>
      <c r="BS24" s="101">
        <f t="shared" si="10"/>
        <v>27965</v>
      </c>
      <c r="BT24" s="101">
        <f t="shared" si="10"/>
        <v>27965</v>
      </c>
      <c r="BU24" s="101">
        <f t="shared" si="10"/>
        <v>27965</v>
      </c>
      <c r="BV24" s="101">
        <f t="shared" si="10"/>
        <v>27965</v>
      </c>
      <c r="BW24" s="101">
        <f t="shared" si="10"/>
        <v>20485</v>
      </c>
      <c r="BX24" s="101">
        <f t="shared" si="10"/>
        <v>16660</v>
      </c>
      <c r="BY24" s="101">
        <f t="shared" si="10"/>
        <v>16660</v>
      </c>
      <c r="BZ24" s="101">
        <f t="shared" si="10"/>
        <v>15385</v>
      </c>
      <c r="CA24" s="101">
        <f t="shared" si="10"/>
        <v>15385</v>
      </c>
      <c r="CB24" s="101">
        <f t="shared" si="10"/>
        <v>15385</v>
      </c>
      <c r="CC24" s="101">
        <f t="shared" si="10"/>
        <v>16660</v>
      </c>
      <c r="CD24" s="101">
        <f t="shared" si="10"/>
        <v>16660</v>
      </c>
      <c r="CE24" s="101">
        <f t="shared" si="10"/>
        <v>16660</v>
      </c>
      <c r="CF24" s="101">
        <f t="shared" si="10"/>
        <v>13600</v>
      </c>
      <c r="CG24" s="101">
        <f t="shared" si="10"/>
        <v>10030</v>
      </c>
      <c r="CH24" s="101">
        <f t="shared" si="10"/>
        <v>10030</v>
      </c>
      <c r="CI24" s="101">
        <f t="shared" si="10"/>
        <v>10030</v>
      </c>
      <c r="CJ24" s="101">
        <f t="shared" si="10"/>
        <v>10030</v>
      </c>
      <c r="CK24" s="101">
        <f t="shared" si="10"/>
        <v>10030</v>
      </c>
      <c r="CL24" s="101">
        <f t="shared" si="10"/>
        <v>10030</v>
      </c>
      <c r="CM24" s="101">
        <f t="shared" si="10"/>
        <v>10030</v>
      </c>
      <c r="CN24" s="101">
        <f t="shared" si="10"/>
        <v>10030</v>
      </c>
      <c r="CO24" s="101">
        <f t="shared" si="10"/>
        <v>10030</v>
      </c>
      <c r="CP24" s="101">
        <f t="shared" si="10"/>
        <v>9435</v>
      </c>
      <c r="CQ24" s="101">
        <f t="shared" si="10"/>
        <v>9435</v>
      </c>
      <c r="CR24" s="101">
        <f t="shared" si="10"/>
        <v>9435</v>
      </c>
      <c r="CS24" s="101">
        <f t="shared" si="10"/>
        <v>8840</v>
      </c>
      <c r="CT24" s="101">
        <f t="shared" ref="CT24:EF24" si="11">ROUNDUP(CT10*0.85,)</f>
        <v>8840</v>
      </c>
      <c r="CU24" s="101">
        <f t="shared" si="11"/>
        <v>8840</v>
      </c>
      <c r="CV24" s="101">
        <f t="shared" si="11"/>
        <v>8840</v>
      </c>
      <c r="CW24" s="101">
        <f t="shared" si="11"/>
        <v>8840</v>
      </c>
      <c r="CX24" s="101">
        <f t="shared" si="11"/>
        <v>8840</v>
      </c>
      <c r="CY24" s="101">
        <f t="shared" si="11"/>
        <v>8840</v>
      </c>
      <c r="CZ24" s="101">
        <f t="shared" si="11"/>
        <v>8245</v>
      </c>
      <c r="DA24" s="101">
        <f t="shared" si="11"/>
        <v>8245</v>
      </c>
      <c r="DB24" s="101">
        <f t="shared" si="11"/>
        <v>8245</v>
      </c>
      <c r="DC24" s="101">
        <f t="shared" si="11"/>
        <v>7820</v>
      </c>
      <c r="DD24" s="101">
        <f t="shared" si="11"/>
        <v>7820</v>
      </c>
      <c r="DE24" s="101">
        <f t="shared" si="11"/>
        <v>7820</v>
      </c>
      <c r="DF24" s="101">
        <f t="shared" si="11"/>
        <v>7820</v>
      </c>
      <c r="DG24" s="101">
        <f t="shared" si="11"/>
        <v>7820</v>
      </c>
      <c r="DH24" s="101">
        <f t="shared" si="11"/>
        <v>7395</v>
      </c>
      <c r="DI24" s="101">
        <f t="shared" si="11"/>
        <v>7395</v>
      </c>
      <c r="DJ24" s="101">
        <f t="shared" si="11"/>
        <v>7395</v>
      </c>
      <c r="DK24" s="101">
        <f t="shared" si="11"/>
        <v>7395</v>
      </c>
      <c r="DL24" s="101">
        <f t="shared" si="11"/>
        <v>7395</v>
      </c>
      <c r="DM24" s="101">
        <f t="shared" si="11"/>
        <v>7395</v>
      </c>
      <c r="DN24" s="98">
        <f t="shared" si="11"/>
        <v>5695</v>
      </c>
      <c r="DO24" s="98">
        <f t="shared" si="11"/>
        <v>5695</v>
      </c>
      <c r="DP24" s="98">
        <f t="shared" si="11"/>
        <v>5695</v>
      </c>
      <c r="DQ24" s="98">
        <f t="shared" si="11"/>
        <v>5695</v>
      </c>
      <c r="DR24" s="98">
        <f t="shared" si="11"/>
        <v>5695</v>
      </c>
      <c r="DS24" s="98">
        <f t="shared" si="11"/>
        <v>6120</v>
      </c>
      <c r="DT24" s="98">
        <f t="shared" si="11"/>
        <v>6120</v>
      </c>
      <c r="DU24" s="98">
        <f t="shared" si="11"/>
        <v>5695</v>
      </c>
      <c r="DV24" s="98">
        <f t="shared" si="11"/>
        <v>5695</v>
      </c>
      <c r="DW24" s="98">
        <f t="shared" si="11"/>
        <v>5695</v>
      </c>
      <c r="DX24" s="98">
        <f t="shared" si="11"/>
        <v>5695</v>
      </c>
      <c r="DY24" s="98">
        <f t="shared" si="11"/>
        <v>5695</v>
      </c>
      <c r="DZ24" s="98">
        <f t="shared" si="11"/>
        <v>6120</v>
      </c>
      <c r="EA24" s="98">
        <f t="shared" si="11"/>
        <v>6120</v>
      </c>
      <c r="EB24" s="98">
        <f t="shared" si="11"/>
        <v>5695</v>
      </c>
      <c r="EC24" s="98">
        <f t="shared" si="11"/>
        <v>5695</v>
      </c>
      <c r="ED24" s="98">
        <f t="shared" si="11"/>
        <v>5695</v>
      </c>
      <c r="EE24" s="98">
        <f t="shared" si="11"/>
        <v>5695</v>
      </c>
      <c r="EF24" s="98">
        <f t="shared" si="11"/>
        <v>6545</v>
      </c>
    </row>
    <row r="25" spans="1:136">
      <c r="A25" s="30" t="s">
        <v>6</v>
      </c>
      <c r="B25" s="93"/>
      <c r="C25" s="93"/>
      <c r="D25" s="93"/>
      <c r="E25" s="93"/>
      <c r="F25" s="93"/>
      <c r="G25" s="93"/>
      <c r="H25" s="93"/>
      <c r="I25" s="93"/>
      <c r="J25" s="93"/>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3"/>
      <c r="DO25" s="93"/>
      <c r="DP25" s="93"/>
      <c r="DQ25" s="93"/>
      <c r="DR25" s="93"/>
      <c r="DS25" s="93"/>
      <c r="DT25" s="93"/>
      <c r="DU25" s="93"/>
      <c r="DV25" s="93"/>
      <c r="DW25" s="93"/>
      <c r="DX25" s="93"/>
      <c r="DY25" s="93"/>
      <c r="DZ25" s="93"/>
      <c r="EA25" s="93"/>
      <c r="EB25" s="93"/>
      <c r="EC25" s="93"/>
      <c r="ED25" s="93"/>
      <c r="EE25" s="93"/>
      <c r="EF25" s="93"/>
    </row>
    <row r="26" spans="1:136">
      <c r="A26" s="94" t="s">
        <v>21</v>
      </c>
      <c r="B26" s="93">
        <f t="shared" ref="B26:AG26" si="12">B24</f>
        <v>5525</v>
      </c>
      <c r="C26" s="93">
        <f t="shared" si="12"/>
        <v>5525</v>
      </c>
      <c r="D26" s="93">
        <f t="shared" si="12"/>
        <v>5780</v>
      </c>
      <c r="E26" s="93">
        <f t="shared" si="12"/>
        <v>5780</v>
      </c>
      <c r="F26" s="93">
        <f t="shared" si="12"/>
        <v>7565</v>
      </c>
      <c r="G26" s="93">
        <f t="shared" si="12"/>
        <v>7565</v>
      </c>
      <c r="H26" s="93">
        <f t="shared" si="12"/>
        <v>7565</v>
      </c>
      <c r="I26" s="93">
        <f t="shared" si="12"/>
        <v>8670</v>
      </c>
      <c r="J26" s="93">
        <f t="shared" si="12"/>
        <v>8670</v>
      </c>
      <c r="K26" s="99">
        <f t="shared" si="12"/>
        <v>9860</v>
      </c>
      <c r="L26" s="99">
        <f t="shared" si="12"/>
        <v>12070</v>
      </c>
      <c r="M26" s="99">
        <f t="shared" si="12"/>
        <v>10200</v>
      </c>
      <c r="N26" s="99">
        <f t="shared" si="12"/>
        <v>18190</v>
      </c>
      <c r="O26" s="99">
        <f t="shared" si="12"/>
        <v>22270</v>
      </c>
      <c r="P26" s="99">
        <f t="shared" si="12"/>
        <v>28900</v>
      </c>
      <c r="Q26" s="99">
        <f t="shared" si="12"/>
        <v>28900</v>
      </c>
      <c r="R26" s="99">
        <f t="shared" si="12"/>
        <v>27795</v>
      </c>
      <c r="S26" s="99">
        <f t="shared" si="12"/>
        <v>27795</v>
      </c>
      <c r="T26" s="99">
        <f t="shared" si="12"/>
        <v>31025</v>
      </c>
      <c r="U26" s="99">
        <f t="shared" si="12"/>
        <v>31025</v>
      </c>
      <c r="V26" s="99">
        <f t="shared" si="12"/>
        <v>29750</v>
      </c>
      <c r="W26" s="99">
        <f t="shared" si="12"/>
        <v>29750</v>
      </c>
      <c r="X26" s="99">
        <f t="shared" si="12"/>
        <v>26690</v>
      </c>
      <c r="Y26" s="99">
        <f t="shared" si="12"/>
        <v>20485</v>
      </c>
      <c r="Z26" s="99">
        <f t="shared" si="12"/>
        <v>15385</v>
      </c>
      <c r="AA26" s="99">
        <f t="shared" si="12"/>
        <v>14790</v>
      </c>
      <c r="AB26" s="99">
        <f t="shared" si="12"/>
        <v>14790</v>
      </c>
      <c r="AC26" s="99">
        <f t="shared" si="12"/>
        <v>14790</v>
      </c>
      <c r="AD26" s="99">
        <f t="shared" si="12"/>
        <v>14195</v>
      </c>
      <c r="AE26" s="99">
        <f t="shared" si="12"/>
        <v>14195</v>
      </c>
      <c r="AF26" s="99">
        <f t="shared" si="12"/>
        <v>11985</v>
      </c>
      <c r="AG26" s="99">
        <f t="shared" si="12"/>
        <v>11985</v>
      </c>
      <c r="AH26" s="99">
        <f t="shared" ref="AH26:CS26" si="13">AH24</f>
        <v>11985</v>
      </c>
      <c r="AI26" s="99">
        <f t="shared" si="13"/>
        <v>11985</v>
      </c>
      <c r="AJ26" s="99">
        <f t="shared" si="13"/>
        <v>14365</v>
      </c>
      <c r="AK26" s="99">
        <f t="shared" si="13"/>
        <v>14365</v>
      </c>
      <c r="AL26" s="99">
        <f t="shared" si="13"/>
        <v>16660</v>
      </c>
      <c r="AM26" s="99">
        <f t="shared" si="13"/>
        <v>16660</v>
      </c>
      <c r="AN26" s="99">
        <f t="shared" si="13"/>
        <v>19210</v>
      </c>
      <c r="AO26" s="99">
        <f t="shared" si="13"/>
        <v>19210</v>
      </c>
      <c r="AP26" s="99">
        <f t="shared" si="13"/>
        <v>16660</v>
      </c>
      <c r="AQ26" s="99">
        <f t="shared" si="13"/>
        <v>16660</v>
      </c>
      <c r="AR26" s="99">
        <f t="shared" si="13"/>
        <v>17935</v>
      </c>
      <c r="AS26" s="99">
        <f t="shared" si="13"/>
        <v>17935</v>
      </c>
      <c r="AT26" s="99">
        <f t="shared" si="13"/>
        <v>17935</v>
      </c>
      <c r="AU26" s="99">
        <f t="shared" si="13"/>
        <v>17935</v>
      </c>
      <c r="AV26" s="99">
        <f t="shared" si="13"/>
        <v>17935</v>
      </c>
      <c r="AW26" s="99">
        <f t="shared" si="13"/>
        <v>17935</v>
      </c>
      <c r="AX26" s="99">
        <f t="shared" si="13"/>
        <v>19210</v>
      </c>
      <c r="AY26" s="99">
        <f t="shared" si="13"/>
        <v>19210</v>
      </c>
      <c r="AZ26" s="99">
        <f t="shared" si="13"/>
        <v>19210</v>
      </c>
      <c r="BA26" s="99">
        <f t="shared" si="13"/>
        <v>16660</v>
      </c>
      <c r="BB26" s="99">
        <f t="shared" si="13"/>
        <v>16660</v>
      </c>
      <c r="BC26" s="99">
        <f t="shared" si="13"/>
        <v>16660</v>
      </c>
      <c r="BD26" s="99">
        <f t="shared" si="13"/>
        <v>16660</v>
      </c>
      <c r="BE26" s="99">
        <f t="shared" si="13"/>
        <v>16660</v>
      </c>
      <c r="BF26" s="99">
        <f t="shared" si="13"/>
        <v>17935</v>
      </c>
      <c r="BG26" s="99">
        <f t="shared" si="13"/>
        <v>17935</v>
      </c>
      <c r="BH26" s="99">
        <f t="shared" si="13"/>
        <v>17935</v>
      </c>
      <c r="BI26" s="99">
        <f t="shared" si="13"/>
        <v>20485</v>
      </c>
      <c r="BJ26" s="99">
        <f t="shared" si="13"/>
        <v>20485</v>
      </c>
      <c r="BK26" s="99">
        <f t="shared" si="13"/>
        <v>20485</v>
      </c>
      <c r="BL26" s="99">
        <f t="shared" si="13"/>
        <v>20485</v>
      </c>
      <c r="BM26" s="99">
        <f t="shared" si="13"/>
        <v>20485</v>
      </c>
      <c r="BN26" s="99">
        <f t="shared" si="13"/>
        <v>20485</v>
      </c>
      <c r="BO26" s="99">
        <f t="shared" si="13"/>
        <v>22525</v>
      </c>
      <c r="BP26" s="99">
        <f t="shared" si="13"/>
        <v>22525</v>
      </c>
      <c r="BQ26" s="99">
        <f t="shared" si="13"/>
        <v>25840</v>
      </c>
      <c r="BR26" s="99">
        <f t="shared" si="13"/>
        <v>27965</v>
      </c>
      <c r="BS26" s="99">
        <f t="shared" si="13"/>
        <v>27965</v>
      </c>
      <c r="BT26" s="99">
        <f t="shared" si="13"/>
        <v>27965</v>
      </c>
      <c r="BU26" s="99">
        <f t="shared" si="13"/>
        <v>27965</v>
      </c>
      <c r="BV26" s="99">
        <f t="shared" si="13"/>
        <v>27965</v>
      </c>
      <c r="BW26" s="99">
        <f t="shared" si="13"/>
        <v>20485</v>
      </c>
      <c r="BX26" s="99">
        <f t="shared" si="13"/>
        <v>16660</v>
      </c>
      <c r="BY26" s="99">
        <f t="shared" si="13"/>
        <v>16660</v>
      </c>
      <c r="BZ26" s="99">
        <f t="shared" si="13"/>
        <v>15385</v>
      </c>
      <c r="CA26" s="99">
        <f t="shared" si="13"/>
        <v>15385</v>
      </c>
      <c r="CB26" s="99">
        <f t="shared" si="13"/>
        <v>15385</v>
      </c>
      <c r="CC26" s="99">
        <f t="shared" si="13"/>
        <v>16660</v>
      </c>
      <c r="CD26" s="99">
        <f t="shared" si="13"/>
        <v>16660</v>
      </c>
      <c r="CE26" s="99">
        <f t="shared" si="13"/>
        <v>16660</v>
      </c>
      <c r="CF26" s="99">
        <f t="shared" si="13"/>
        <v>13600</v>
      </c>
      <c r="CG26" s="99">
        <f t="shared" si="13"/>
        <v>10030</v>
      </c>
      <c r="CH26" s="99">
        <f t="shared" si="13"/>
        <v>10030</v>
      </c>
      <c r="CI26" s="99">
        <f t="shared" si="13"/>
        <v>10030</v>
      </c>
      <c r="CJ26" s="99">
        <f t="shared" si="13"/>
        <v>10030</v>
      </c>
      <c r="CK26" s="99">
        <f t="shared" si="13"/>
        <v>10030</v>
      </c>
      <c r="CL26" s="99">
        <f t="shared" si="13"/>
        <v>10030</v>
      </c>
      <c r="CM26" s="99">
        <f t="shared" si="13"/>
        <v>10030</v>
      </c>
      <c r="CN26" s="99">
        <f t="shared" si="13"/>
        <v>10030</v>
      </c>
      <c r="CO26" s="99">
        <f t="shared" si="13"/>
        <v>10030</v>
      </c>
      <c r="CP26" s="99">
        <f t="shared" si="13"/>
        <v>9435</v>
      </c>
      <c r="CQ26" s="99">
        <f t="shared" si="13"/>
        <v>9435</v>
      </c>
      <c r="CR26" s="99">
        <f t="shared" si="13"/>
        <v>9435</v>
      </c>
      <c r="CS26" s="99">
        <f t="shared" si="13"/>
        <v>8840</v>
      </c>
      <c r="CT26" s="99">
        <f t="shared" ref="CT26:EF26" si="14">CT24</f>
        <v>8840</v>
      </c>
      <c r="CU26" s="99">
        <f t="shared" si="14"/>
        <v>8840</v>
      </c>
      <c r="CV26" s="99">
        <f t="shared" si="14"/>
        <v>8840</v>
      </c>
      <c r="CW26" s="99">
        <f t="shared" si="14"/>
        <v>8840</v>
      </c>
      <c r="CX26" s="99">
        <f t="shared" si="14"/>
        <v>8840</v>
      </c>
      <c r="CY26" s="99">
        <f t="shared" si="14"/>
        <v>8840</v>
      </c>
      <c r="CZ26" s="99">
        <f t="shared" si="14"/>
        <v>8245</v>
      </c>
      <c r="DA26" s="99">
        <f t="shared" si="14"/>
        <v>8245</v>
      </c>
      <c r="DB26" s="99">
        <f t="shared" si="14"/>
        <v>8245</v>
      </c>
      <c r="DC26" s="99">
        <f t="shared" si="14"/>
        <v>7820</v>
      </c>
      <c r="DD26" s="99">
        <f t="shared" si="14"/>
        <v>7820</v>
      </c>
      <c r="DE26" s="99">
        <f t="shared" si="14"/>
        <v>7820</v>
      </c>
      <c r="DF26" s="99">
        <f t="shared" si="14"/>
        <v>7820</v>
      </c>
      <c r="DG26" s="99">
        <f t="shared" si="14"/>
        <v>7820</v>
      </c>
      <c r="DH26" s="99">
        <f t="shared" si="14"/>
        <v>7395</v>
      </c>
      <c r="DI26" s="99">
        <f t="shared" si="14"/>
        <v>7395</v>
      </c>
      <c r="DJ26" s="99">
        <f t="shared" si="14"/>
        <v>7395</v>
      </c>
      <c r="DK26" s="99">
        <f t="shared" si="14"/>
        <v>7395</v>
      </c>
      <c r="DL26" s="99">
        <f t="shared" si="14"/>
        <v>7395</v>
      </c>
      <c r="DM26" s="99">
        <f t="shared" si="14"/>
        <v>7395</v>
      </c>
      <c r="DN26" s="93">
        <f t="shared" si="14"/>
        <v>5695</v>
      </c>
      <c r="DO26" s="93">
        <f t="shared" si="14"/>
        <v>5695</v>
      </c>
      <c r="DP26" s="93">
        <f t="shared" si="14"/>
        <v>5695</v>
      </c>
      <c r="DQ26" s="93">
        <f t="shared" si="14"/>
        <v>5695</v>
      </c>
      <c r="DR26" s="93">
        <f t="shared" si="14"/>
        <v>5695</v>
      </c>
      <c r="DS26" s="93">
        <f t="shared" si="14"/>
        <v>6120</v>
      </c>
      <c r="DT26" s="93">
        <f t="shared" si="14"/>
        <v>6120</v>
      </c>
      <c r="DU26" s="93">
        <f t="shared" si="14"/>
        <v>5695</v>
      </c>
      <c r="DV26" s="93">
        <f t="shared" si="14"/>
        <v>5695</v>
      </c>
      <c r="DW26" s="93">
        <f t="shared" si="14"/>
        <v>5695</v>
      </c>
      <c r="DX26" s="93">
        <f t="shared" si="14"/>
        <v>5695</v>
      </c>
      <c r="DY26" s="93">
        <f t="shared" si="14"/>
        <v>5695</v>
      </c>
      <c r="DZ26" s="93">
        <f t="shared" si="14"/>
        <v>6120</v>
      </c>
      <c r="EA26" s="93">
        <f t="shared" si="14"/>
        <v>6120</v>
      </c>
      <c r="EB26" s="93">
        <f t="shared" si="14"/>
        <v>5695</v>
      </c>
      <c r="EC26" s="93">
        <f t="shared" si="14"/>
        <v>5695</v>
      </c>
      <c r="ED26" s="93">
        <f t="shared" si="14"/>
        <v>5695</v>
      </c>
      <c r="EE26" s="93">
        <f t="shared" si="14"/>
        <v>5695</v>
      </c>
      <c r="EF26" s="93">
        <f t="shared" si="14"/>
        <v>6545</v>
      </c>
    </row>
    <row r="27" spans="1:136">
      <c r="A27" s="14" t="s">
        <v>7</v>
      </c>
      <c r="B27" s="98"/>
      <c r="C27" s="98"/>
      <c r="D27" s="98"/>
      <c r="E27" s="98"/>
      <c r="F27" s="98"/>
      <c r="G27" s="98"/>
      <c r="H27" s="98"/>
      <c r="I27" s="98"/>
      <c r="J27" s="98"/>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98"/>
      <c r="DO27" s="98"/>
      <c r="DP27" s="98"/>
      <c r="DQ27" s="98"/>
      <c r="DR27" s="98"/>
      <c r="DS27" s="98"/>
      <c r="DT27" s="98"/>
      <c r="DU27" s="98"/>
      <c r="DV27" s="98"/>
      <c r="DW27" s="98"/>
      <c r="DX27" s="98"/>
      <c r="DY27" s="98"/>
      <c r="DZ27" s="98"/>
      <c r="EA27" s="98"/>
      <c r="EB27" s="98"/>
      <c r="EC27" s="98"/>
      <c r="ED27" s="98"/>
      <c r="EE27" s="98"/>
      <c r="EF27" s="98"/>
    </row>
    <row r="28" spans="1:136">
      <c r="A28" s="92" t="s">
        <v>21</v>
      </c>
      <c r="B28" s="98">
        <f t="shared" ref="B28:AG28" si="15">ROUNDUP(B14*0.85,)</f>
        <v>8500</v>
      </c>
      <c r="C28" s="98">
        <f t="shared" si="15"/>
        <v>8500</v>
      </c>
      <c r="D28" s="98">
        <f t="shared" si="15"/>
        <v>8755</v>
      </c>
      <c r="E28" s="98">
        <f t="shared" si="15"/>
        <v>8755</v>
      </c>
      <c r="F28" s="98">
        <f t="shared" si="15"/>
        <v>10540</v>
      </c>
      <c r="G28" s="98">
        <f t="shared" si="15"/>
        <v>10540</v>
      </c>
      <c r="H28" s="98">
        <f t="shared" si="15"/>
        <v>10540</v>
      </c>
      <c r="I28" s="98">
        <f t="shared" si="15"/>
        <v>11645</v>
      </c>
      <c r="J28" s="98">
        <f t="shared" si="15"/>
        <v>11645</v>
      </c>
      <c r="K28" s="101">
        <f t="shared" si="15"/>
        <v>12835</v>
      </c>
      <c r="L28" s="101">
        <f t="shared" si="15"/>
        <v>15045</v>
      </c>
      <c r="M28" s="101">
        <f t="shared" si="15"/>
        <v>13175</v>
      </c>
      <c r="N28" s="101">
        <f t="shared" si="15"/>
        <v>23715</v>
      </c>
      <c r="O28" s="101">
        <f t="shared" si="15"/>
        <v>27795</v>
      </c>
      <c r="P28" s="101">
        <f t="shared" si="15"/>
        <v>34425</v>
      </c>
      <c r="Q28" s="101">
        <f t="shared" si="15"/>
        <v>34425</v>
      </c>
      <c r="R28" s="101">
        <f t="shared" si="15"/>
        <v>33320</v>
      </c>
      <c r="S28" s="101">
        <f t="shared" si="15"/>
        <v>33320</v>
      </c>
      <c r="T28" s="101">
        <f t="shared" si="15"/>
        <v>36550</v>
      </c>
      <c r="U28" s="101">
        <f t="shared" si="15"/>
        <v>36550</v>
      </c>
      <c r="V28" s="101">
        <f t="shared" si="15"/>
        <v>35275</v>
      </c>
      <c r="W28" s="101">
        <f t="shared" si="15"/>
        <v>35275</v>
      </c>
      <c r="X28" s="101">
        <f t="shared" si="15"/>
        <v>32215</v>
      </c>
      <c r="Y28" s="101">
        <f t="shared" si="15"/>
        <v>25585</v>
      </c>
      <c r="Z28" s="101">
        <f t="shared" si="15"/>
        <v>20485</v>
      </c>
      <c r="AA28" s="101">
        <f t="shared" si="15"/>
        <v>19890</v>
      </c>
      <c r="AB28" s="101">
        <f t="shared" si="15"/>
        <v>19890</v>
      </c>
      <c r="AC28" s="101">
        <f t="shared" si="15"/>
        <v>19890</v>
      </c>
      <c r="AD28" s="101">
        <f t="shared" si="15"/>
        <v>19295</v>
      </c>
      <c r="AE28" s="101">
        <f t="shared" si="15"/>
        <v>19295</v>
      </c>
      <c r="AF28" s="101">
        <f t="shared" si="15"/>
        <v>17085</v>
      </c>
      <c r="AG28" s="101">
        <f t="shared" si="15"/>
        <v>17085</v>
      </c>
      <c r="AH28" s="101">
        <f t="shared" ref="AH28:CS28" si="16">ROUNDUP(AH14*0.85,)</f>
        <v>17085</v>
      </c>
      <c r="AI28" s="101">
        <f t="shared" si="16"/>
        <v>17085</v>
      </c>
      <c r="AJ28" s="101">
        <f t="shared" si="16"/>
        <v>19465</v>
      </c>
      <c r="AK28" s="101">
        <f t="shared" si="16"/>
        <v>19465</v>
      </c>
      <c r="AL28" s="101">
        <f t="shared" si="16"/>
        <v>21760</v>
      </c>
      <c r="AM28" s="101">
        <f t="shared" si="16"/>
        <v>21760</v>
      </c>
      <c r="AN28" s="101">
        <f t="shared" si="16"/>
        <v>24310</v>
      </c>
      <c r="AO28" s="101">
        <f t="shared" si="16"/>
        <v>24310</v>
      </c>
      <c r="AP28" s="101">
        <f t="shared" si="16"/>
        <v>21760</v>
      </c>
      <c r="AQ28" s="101">
        <f t="shared" si="16"/>
        <v>21760</v>
      </c>
      <c r="AR28" s="101">
        <f t="shared" si="16"/>
        <v>23035</v>
      </c>
      <c r="AS28" s="101">
        <f t="shared" si="16"/>
        <v>23035</v>
      </c>
      <c r="AT28" s="101">
        <f t="shared" si="16"/>
        <v>23035</v>
      </c>
      <c r="AU28" s="101">
        <f t="shared" si="16"/>
        <v>23035</v>
      </c>
      <c r="AV28" s="101">
        <f t="shared" si="16"/>
        <v>23035</v>
      </c>
      <c r="AW28" s="101">
        <f t="shared" si="16"/>
        <v>23035</v>
      </c>
      <c r="AX28" s="101">
        <f t="shared" si="16"/>
        <v>24310</v>
      </c>
      <c r="AY28" s="101">
        <f t="shared" si="16"/>
        <v>24310</v>
      </c>
      <c r="AZ28" s="101">
        <f t="shared" si="16"/>
        <v>24310</v>
      </c>
      <c r="BA28" s="101">
        <f t="shared" si="16"/>
        <v>21760</v>
      </c>
      <c r="BB28" s="101">
        <f t="shared" si="16"/>
        <v>21760</v>
      </c>
      <c r="BC28" s="101">
        <f t="shared" si="16"/>
        <v>21760</v>
      </c>
      <c r="BD28" s="101">
        <f t="shared" si="16"/>
        <v>21760</v>
      </c>
      <c r="BE28" s="101">
        <f t="shared" si="16"/>
        <v>21760</v>
      </c>
      <c r="BF28" s="101">
        <f t="shared" si="16"/>
        <v>23035</v>
      </c>
      <c r="BG28" s="101">
        <f t="shared" si="16"/>
        <v>23035</v>
      </c>
      <c r="BH28" s="101">
        <f t="shared" si="16"/>
        <v>23035</v>
      </c>
      <c r="BI28" s="101">
        <f t="shared" si="16"/>
        <v>25585</v>
      </c>
      <c r="BJ28" s="101">
        <f t="shared" si="16"/>
        <v>25585</v>
      </c>
      <c r="BK28" s="101">
        <f t="shared" si="16"/>
        <v>25585</v>
      </c>
      <c r="BL28" s="101">
        <f t="shared" si="16"/>
        <v>25585</v>
      </c>
      <c r="BM28" s="101">
        <f t="shared" si="16"/>
        <v>25585</v>
      </c>
      <c r="BN28" s="101">
        <f t="shared" si="16"/>
        <v>25585</v>
      </c>
      <c r="BO28" s="101">
        <f t="shared" si="16"/>
        <v>27625</v>
      </c>
      <c r="BP28" s="101">
        <f t="shared" si="16"/>
        <v>27625</v>
      </c>
      <c r="BQ28" s="101">
        <f t="shared" si="16"/>
        <v>30940</v>
      </c>
      <c r="BR28" s="101">
        <f t="shared" si="16"/>
        <v>33065</v>
      </c>
      <c r="BS28" s="101">
        <f t="shared" si="16"/>
        <v>33065</v>
      </c>
      <c r="BT28" s="101">
        <f t="shared" si="16"/>
        <v>33065</v>
      </c>
      <c r="BU28" s="101">
        <f t="shared" si="16"/>
        <v>33065</v>
      </c>
      <c r="BV28" s="101">
        <f t="shared" si="16"/>
        <v>33065</v>
      </c>
      <c r="BW28" s="101">
        <f t="shared" si="16"/>
        <v>25585</v>
      </c>
      <c r="BX28" s="101">
        <f t="shared" si="16"/>
        <v>21760</v>
      </c>
      <c r="BY28" s="101">
        <f t="shared" si="16"/>
        <v>21760</v>
      </c>
      <c r="BZ28" s="101">
        <f t="shared" si="16"/>
        <v>20485</v>
      </c>
      <c r="CA28" s="101">
        <f t="shared" si="16"/>
        <v>20485</v>
      </c>
      <c r="CB28" s="101">
        <f t="shared" si="16"/>
        <v>20485</v>
      </c>
      <c r="CC28" s="101">
        <f t="shared" si="16"/>
        <v>21760</v>
      </c>
      <c r="CD28" s="101">
        <f t="shared" si="16"/>
        <v>21760</v>
      </c>
      <c r="CE28" s="101">
        <f t="shared" si="16"/>
        <v>21760</v>
      </c>
      <c r="CF28" s="101">
        <f t="shared" si="16"/>
        <v>18700</v>
      </c>
      <c r="CG28" s="101">
        <f t="shared" si="16"/>
        <v>14280</v>
      </c>
      <c r="CH28" s="101">
        <f t="shared" si="16"/>
        <v>14280</v>
      </c>
      <c r="CI28" s="101">
        <f t="shared" si="16"/>
        <v>14280</v>
      </c>
      <c r="CJ28" s="101">
        <f t="shared" si="16"/>
        <v>14280</v>
      </c>
      <c r="CK28" s="101">
        <f t="shared" si="16"/>
        <v>14280</v>
      </c>
      <c r="CL28" s="101">
        <f t="shared" si="16"/>
        <v>14280</v>
      </c>
      <c r="CM28" s="101">
        <f t="shared" si="16"/>
        <v>14280</v>
      </c>
      <c r="CN28" s="101">
        <f t="shared" si="16"/>
        <v>14280</v>
      </c>
      <c r="CO28" s="101">
        <f t="shared" si="16"/>
        <v>14280</v>
      </c>
      <c r="CP28" s="101">
        <f t="shared" si="16"/>
        <v>13685</v>
      </c>
      <c r="CQ28" s="101">
        <f t="shared" si="16"/>
        <v>13685</v>
      </c>
      <c r="CR28" s="101">
        <f t="shared" si="16"/>
        <v>13685</v>
      </c>
      <c r="CS28" s="101">
        <f t="shared" si="16"/>
        <v>13090</v>
      </c>
      <c r="CT28" s="101">
        <f t="shared" ref="CT28:EF28" si="17">ROUNDUP(CT14*0.85,)</f>
        <v>13090</v>
      </c>
      <c r="CU28" s="101">
        <f t="shared" si="17"/>
        <v>13090</v>
      </c>
      <c r="CV28" s="101">
        <f t="shared" si="17"/>
        <v>13090</v>
      </c>
      <c r="CW28" s="101">
        <f t="shared" si="17"/>
        <v>13090</v>
      </c>
      <c r="CX28" s="101">
        <f t="shared" si="17"/>
        <v>13090</v>
      </c>
      <c r="CY28" s="101">
        <f t="shared" si="17"/>
        <v>13090</v>
      </c>
      <c r="CZ28" s="101">
        <f t="shared" si="17"/>
        <v>12495</v>
      </c>
      <c r="DA28" s="101">
        <f t="shared" si="17"/>
        <v>12495</v>
      </c>
      <c r="DB28" s="101">
        <f t="shared" si="17"/>
        <v>12495</v>
      </c>
      <c r="DC28" s="101">
        <f t="shared" si="17"/>
        <v>11220</v>
      </c>
      <c r="DD28" s="101">
        <f t="shared" si="17"/>
        <v>11220</v>
      </c>
      <c r="DE28" s="101">
        <f t="shared" si="17"/>
        <v>11220</v>
      </c>
      <c r="DF28" s="101">
        <f t="shared" si="17"/>
        <v>11220</v>
      </c>
      <c r="DG28" s="101">
        <f t="shared" si="17"/>
        <v>11220</v>
      </c>
      <c r="DH28" s="101">
        <f t="shared" si="17"/>
        <v>10795</v>
      </c>
      <c r="DI28" s="101">
        <f t="shared" si="17"/>
        <v>10795</v>
      </c>
      <c r="DJ28" s="101">
        <f t="shared" si="17"/>
        <v>10795</v>
      </c>
      <c r="DK28" s="101">
        <f t="shared" si="17"/>
        <v>10795</v>
      </c>
      <c r="DL28" s="101">
        <f t="shared" si="17"/>
        <v>10795</v>
      </c>
      <c r="DM28" s="101">
        <f t="shared" si="17"/>
        <v>10795</v>
      </c>
      <c r="DN28" s="98">
        <f t="shared" si="17"/>
        <v>9095</v>
      </c>
      <c r="DO28" s="98">
        <f t="shared" si="17"/>
        <v>9095</v>
      </c>
      <c r="DP28" s="98">
        <f t="shared" si="17"/>
        <v>9095</v>
      </c>
      <c r="DQ28" s="98">
        <f t="shared" si="17"/>
        <v>9095</v>
      </c>
      <c r="DR28" s="98">
        <f t="shared" si="17"/>
        <v>9095</v>
      </c>
      <c r="DS28" s="98">
        <f t="shared" si="17"/>
        <v>9520</v>
      </c>
      <c r="DT28" s="98">
        <f t="shared" si="17"/>
        <v>9520</v>
      </c>
      <c r="DU28" s="98">
        <f t="shared" si="17"/>
        <v>9095</v>
      </c>
      <c r="DV28" s="98">
        <f t="shared" si="17"/>
        <v>9095</v>
      </c>
      <c r="DW28" s="98">
        <f t="shared" si="17"/>
        <v>9095</v>
      </c>
      <c r="DX28" s="98">
        <f t="shared" si="17"/>
        <v>9095</v>
      </c>
      <c r="DY28" s="98">
        <f t="shared" si="17"/>
        <v>9095</v>
      </c>
      <c r="DZ28" s="98">
        <f t="shared" si="17"/>
        <v>9520</v>
      </c>
      <c r="EA28" s="98">
        <f t="shared" si="17"/>
        <v>9520</v>
      </c>
      <c r="EB28" s="98">
        <f t="shared" si="17"/>
        <v>9095</v>
      </c>
      <c r="EC28" s="98">
        <f t="shared" si="17"/>
        <v>9095</v>
      </c>
      <c r="ED28" s="98">
        <f t="shared" si="17"/>
        <v>9095</v>
      </c>
      <c r="EE28" s="98">
        <f t="shared" si="17"/>
        <v>9095</v>
      </c>
      <c r="EF28" s="98">
        <f t="shared" si="17"/>
        <v>9945</v>
      </c>
    </row>
    <row r="29" spans="1:136">
      <c r="A29" s="14" t="s">
        <v>8</v>
      </c>
      <c r="B29" s="98"/>
      <c r="C29" s="98"/>
      <c r="D29" s="98"/>
      <c r="E29" s="98"/>
      <c r="F29" s="98"/>
      <c r="G29" s="98"/>
      <c r="H29" s="98"/>
      <c r="I29" s="98"/>
      <c r="J29" s="98"/>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98"/>
      <c r="DO29" s="98"/>
      <c r="DP29" s="98"/>
      <c r="DQ29" s="98"/>
      <c r="DR29" s="98"/>
      <c r="DS29" s="98"/>
      <c r="DT29" s="98"/>
      <c r="DU29" s="98"/>
      <c r="DV29" s="98"/>
      <c r="DW29" s="98"/>
      <c r="DX29" s="98"/>
      <c r="DY29" s="98"/>
      <c r="DZ29" s="98"/>
      <c r="EA29" s="98"/>
      <c r="EB29" s="98"/>
      <c r="EC29" s="98"/>
      <c r="ED29" s="98"/>
      <c r="EE29" s="98"/>
      <c r="EF29" s="98"/>
    </row>
    <row r="30" spans="1:136">
      <c r="A30" s="92" t="s">
        <v>21</v>
      </c>
      <c r="B30" s="98">
        <f t="shared" ref="B30:AG30" si="18">ROUNDUP(B16*0.85,)</f>
        <v>11050</v>
      </c>
      <c r="C30" s="98">
        <f t="shared" si="18"/>
        <v>11050</v>
      </c>
      <c r="D30" s="98">
        <f t="shared" si="18"/>
        <v>11305</v>
      </c>
      <c r="E30" s="98">
        <f t="shared" si="18"/>
        <v>11305</v>
      </c>
      <c r="F30" s="98">
        <f t="shared" si="18"/>
        <v>13090</v>
      </c>
      <c r="G30" s="98">
        <f t="shared" si="18"/>
        <v>13090</v>
      </c>
      <c r="H30" s="98">
        <f t="shared" si="18"/>
        <v>13090</v>
      </c>
      <c r="I30" s="98">
        <f t="shared" si="18"/>
        <v>14195</v>
      </c>
      <c r="J30" s="98">
        <f t="shared" si="18"/>
        <v>14195</v>
      </c>
      <c r="K30" s="101">
        <f t="shared" si="18"/>
        <v>15385</v>
      </c>
      <c r="L30" s="101">
        <f t="shared" si="18"/>
        <v>17595</v>
      </c>
      <c r="M30" s="101">
        <f t="shared" si="18"/>
        <v>15725</v>
      </c>
      <c r="N30" s="101">
        <f t="shared" si="18"/>
        <v>24990</v>
      </c>
      <c r="O30" s="101">
        <f t="shared" si="18"/>
        <v>29070</v>
      </c>
      <c r="P30" s="101">
        <f t="shared" si="18"/>
        <v>35700</v>
      </c>
      <c r="Q30" s="101">
        <f t="shared" si="18"/>
        <v>35700</v>
      </c>
      <c r="R30" s="101">
        <f t="shared" si="18"/>
        <v>34595</v>
      </c>
      <c r="S30" s="101">
        <f t="shared" si="18"/>
        <v>34595</v>
      </c>
      <c r="T30" s="101">
        <f t="shared" si="18"/>
        <v>37825</v>
      </c>
      <c r="U30" s="101">
        <f t="shared" si="18"/>
        <v>37825</v>
      </c>
      <c r="V30" s="101">
        <f t="shared" si="18"/>
        <v>36550</v>
      </c>
      <c r="W30" s="101">
        <f t="shared" si="18"/>
        <v>36550</v>
      </c>
      <c r="X30" s="101">
        <f t="shared" si="18"/>
        <v>33490</v>
      </c>
      <c r="Y30" s="101">
        <f t="shared" si="18"/>
        <v>26860</v>
      </c>
      <c r="Z30" s="101">
        <f t="shared" si="18"/>
        <v>21760</v>
      </c>
      <c r="AA30" s="101">
        <f t="shared" si="18"/>
        <v>21165</v>
      </c>
      <c r="AB30" s="101">
        <f t="shared" si="18"/>
        <v>21165</v>
      </c>
      <c r="AC30" s="101">
        <f t="shared" si="18"/>
        <v>21165</v>
      </c>
      <c r="AD30" s="101">
        <f t="shared" si="18"/>
        <v>20570</v>
      </c>
      <c r="AE30" s="101">
        <f t="shared" si="18"/>
        <v>20570</v>
      </c>
      <c r="AF30" s="101">
        <f t="shared" si="18"/>
        <v>18360</v>
      </c>
      <c r="AG30" s="101">
        <f t="shared" si="18"/>
        <v>18360</v>
      </c>
      <c r="AH30" s="101">
        <f t="shared" ref="AH30:CS30" si="19">ROUNDUP(AH16*0.85,)</f>
        <v>18360</v>
      </c>
      <c r="AI30" s="101">
        <f t="shared" si="19"/>
        <v>18360</v>
      </c>
      <c r="AJ30" s="101">
        <f t="shared" si="19"/>
        <v>20740</v>
      </c>
      <c r="AK30" s="101">
        <f t="shared" si="19"/>
        <v>20740</v>
      </c>
      <c r="AL30" s="101">
        <f t="shared" si="19"/>
        <v>23035</v>
      </c>
      <c r="AM30" s="101">
        <f t="shared" si="19"/>
        <v>23035</v>
      </c>
      <c r="AN30" s="101">
        <f t="shared" si="19"/>
        <v>25585</v>
      </c>
      <c r="AO30" s="101">
        <f t="shared" si="19"/>
        <v>25585</v>
      </c>
      <c r="AP30" s="101">
        <f t="shared" si="19"/>
        <v>23035</v>
      </c>
      <c r="AQ30" s="101">
        <f t="shared" si="19"/>
        <v>23035</v>
      </c>
      <c r="AR30" s="101">
        <f t="shared" si="19"/>
        <v>24310</v>
      </c>
      <c r="AS30" s="101">
        <f t="shared" si="19"/>
        <v>24310</v>
      </c>
      <c r="AT30" s="101">
        <f t="shared" si="19"/>
        <v>24310</v>
      </c>
      <c r="AU30" s="101">
        <f t="shared" si="19"/>
        <v>24310</v>
      </c>
      <c r="AV30" s="101">
        <f t="shared" si="19"/>
        <v>24310</v>
      </c>
      <c r="AW30" s="101">
        <f t="shared" si="19"/>
        <v>24310</v>
      </c>
      <c r="AX30" s="101">
        <f t="shared" si="19"/>
        <v>25585</v>
      </c>
      <c r="AY30" s="101">
        <f t="shared" si="19"/>
        <v>25585</v>
      </c>
      <c r="AZ30" s="101">
        <f t="shared" si="19"/>
        <v>25585</v>
      </c>
      <c r="BA30" s="101">
        <f t="shared" si="19"/>
        <v>23035</v>
      </c>
      <c r="BB30" s="101">
        <f t="shared" si="19"/>
        <v>23035</v>
      </c>
      <c r="BC30" s="101">
        <f t="shared" si="19"/>
        <v>23035</v>
      </c>
      <c r="BD30" s="101">
        <f t="shared" si="19"/>
        <v>23035</v>
      </c>
      <c r="BE30" s="101">
        <f t="shared" si="19"/>
        <v>23035</v>
      </c>
      <c r="BF30" s="101">
        <f t="shared" si="19"/>
        <v>24310</v>
      </c>
      <c r="BG30" s="101">
        <f t="shared" si="19"/>
        <v>24310</v>
      </c>
      <c r="BH30" s="101">
        <f t="shared" si="19"/>
        <v>24310</v>
      </c>
      <c r="BI30" s="101">
        <f t="shared" si="19"/>
        <v>26860</v>
      </c>
      <c r="BJ30" s="101">
        <f t="shared" si="19"/>
        <v>26860</v>
      </c>
      <c r="BK30" s="101">
        <f t="shared" si="19"/>
        <v>26860</v>
      </c>
      <c r="BL30" s="101">
        <f t="shared" si="19"/>
        <v>26860</v>
      </c>
      <c r="BM30" s="101">
        <f t="shared" si="19"/>
        <v>26860</v>
      </c>
      <c r="BN30" s="101">
        <f t="shared" si="19"/>
        <v>26860</v>
      </c>
      <c r="BO30" s="101">
        <f t="shared" si="19"/>
        <v>28900</v>
      </c>
      <c r="BP30" s="101">
        <f t="shared" si="19"/>
        <v>28900</v>
      </c>
      <c r="BQ30" s="101">
        <f t="shared" si="19"/>
        <v>32215</v>
      </c>
      <c r="BR30" s="101">
        <f t="shared" si="19"/>
        <v>34340</v>
      </c>
      <c r="BS30" s="101">
        <f t="shared" si="19"/>
        <v>34340</v>
      </c>
      <c r="BT30" s="101">
        <f t="shared" si="19"/>
        <v>34340</v>
      </c>
      <c r="BU30" s="101">
        <f t="shared" si="19"/>
        <v>34340</v>
      </c>
      <c r="BV30" s="101">
        <f t="shared" si="19"/>
        <v>34340</v>
      </c>
      <c r="BW30" s="101">
        <f t="shared" si="19"/>
        <v>26860</v>
      </c>
      <c r="BX30" s="101">
        <f t="shared" si="19"/>
        <v>23035</v>
      </c>
      <c r="BY30" s="101">
        <f t="shared" si="19"/>
        <v>23035</v>
      </c>
      <c r="BZ30" s="101">
        <f t="shared" si="19"/>
        <v>21760</v>
      </c>
      <c r="CA30" s="101">
        <f t="shared" si="19"/>
        <v>21760</v>
      </c>
      <c r="CB30" s="101">
        <f t="shared" si="19"/>
        <v>21760</v>
      </c>
      <c r="CC30" s="101">
        <f t="shared" si="19"/>
        <v>23035</v>
      </c>
      <c r="CD30" s="101">
        <f t="shared" si="19"/>
        <v>23035</v>
      </c>
      <c r="CE30" s="101">
        <f t="shared" si="19"/>
        <v>23035</v>
      </c>
      <c r="CF30" s="101">
        <f t="shared" si="19"/>
        <v>19975</v>
      </c>
      <c r="CG30" s="101">
        <f t="shared" si="19"/>
        <v>15980</v>
      </c>
      <c r="CH30" s="101">
        <f t="shared" si="19"/>
        <v>15980</v>
      </c>
      <c r="CI30" s="101">
        <f t="shared" si="19"/>
        <v>15980</v>
      </c>
      <c r="CJ30" s="101">
        <f t="shared" si="19"/>
        <v>15980</v>
      </c>
      <c r="CK30" s="101">
        <f t="shared" si="19"/>
        <v>15980</v>
      </c>
      <c r="CL30" s="101">
        <f t="shared" si="19"/>
        <v>15980</v>
      </c>
      <c r="CM30" s="101">
        <f t="shared" si="19"/>
        <v>15980</v>
      </c>
      <c r="CN30" s="101">
        <f t="shared" si="19"/>
        <v>15980</v>
      </c>
      <c r="CO30" s="101">
        <f t="shared" si="19"/>
        <v>15980</v>
      </c>
      <c r="CP30" s="101">
        <f t="shared" si="19"/>
        <v>15385</v>
      </c>
      <c r="CQ30" s="101">
        <f t="shared" si="19"/>
        <v>15385</v>
      </c>
      <c r="CR30" s="101">
        <f t="shared" si="19"/>
        <v>15385</v>
      </c>
      <c r="CS30" s="101">
        <f t="shared" si="19"/>
        <v>14790</v>
      </c>
      <c r="CT30" s="101">
        <f t="shared" ref="CT30:EF30" si="20">ROUNDUP(CT16*0.85,)</f>
        <v>14790</v>
      </c>
      <c r="CU30" s="101">
        <f t="shared" si="20"/>
        <v>14790</v>
      </c>
      <c r="CV30" s="101">
        <f t="shared" si="20"/>
        <v>14790</v>
      </c>
      <c r="CW30" s="101">
        <f t="shared" si="20"/>
        <v>14790</v>
      </c>
      <c r="CX30" s="101">
        <f t="shared" si="20"/>
        <v>14790</v>
      </c>
      <c r="CY30" s="101">
        <f t="shared" si="20"/>
        <v>14790</v>
      </c>
      <c r="CZ30" s="101">
        <f t="shared" si="20"/>
        <v>14195</v>
      </c>
      <c r="DA30" s="101">
        <f t="shared" si="20"/>
        <v>14195</v>
      </c>
      <c r="DB30" s="101">
        <f t="shared" si="20"/>
        <v>14195</v>
      </c>
      <c r="DC30" s="101">
        <f t="shared" si="20"/>
        <v>13770</v>
      </c>
      <c r="DD30" s="101">
        <f t="shared" si="20"/>
        <v>13770</v>
      </c>
      <c r="DE30" s="101">
        <f t="shared" si="20"/>
        <v>13770</v>
      </c>
      <c r="DF30" s="101">
        <f t="shared" si="20"/>
        <v>13770</v>
      </c>
      <c r="DG30" s="101">
        <f t="shared" si="20"/>
        <v>13770</v>
      </c>
      <c r="DH30" s="101">
        <f t="shared" si="20"/>
        <v>13345</v>
      </c>
      <c r="DI30" s="101">
        <f t="shared" si="20"/>
        <v>13345</v>
      </c>
      <c r="DJ30" s="101">
        <f t="shared" si="20"/>
        <v>13345</v>
      </c>
      <c r="DK30" s="101">
        <f t="shared" si="20"/>
        <v>13345</v>
      </c>
      <c r="DL30" s="101">
        <f t="shared" si="20"/>
        <v>13345</v>
      </c>
      <c r="DM30" s="101">
        <f t="shared" si="20"/>
        <v>13345</v>
      </c>
      <c r="DN30" s="98">
        <f t="shared" si="20"/>
        <v>11645</v>
      </c>
      <c r="DO30" s="98">
        <f t="shared" si="20"/>
        <v>11645</v>
      </c>
      <c r="DP30" s="98">
        <f t="shared" si="20"/>
        <v>11645</v>
      </c>
      <c r="DQ30" s="98">
        <f t="shared" si="20"/>
        <v>11645</v>
      </c>
      <c r="DR30" s="98">
        <f t="shared" si="20"/>
        <v>11645</v>
      </c>
      <c r="DS30" s="98">
        <f t="shared" si="20"/>
        <v>12070</v>
      </c>
      <c r="DT30" s="98">
        <f t="shared" si="20"/>
        <v>12070</v>
      </c>
      <c r="DU30" s="98">
        <f t="shared" si="20"/>
        <v>11645</v>
      </c>
      <c r="DV30" s="98">
        <f t="shared" si="20"/>
        <v>11645</v>
      </c>
      <c r="DW30" s="98">
        <f t="shared" si="20"/>
        <v>11645</v>
      </c>
      <c r="DX30" s="98">
        <f t="shared" si="20"/>
        <v>11645</v>
      </c>
      <c r="DY30" s="98">
        <f t="shared" si="20"/>
        <v>11645</v>
      </c>
      <c r="DZ30" s="98">
        <f t="shared" si="20"/>
        <v>12070</v>
      </c>
      <c r="EA30" s="98">
        <f t="shared" si="20"/>
        <v>12070</v>
      </c>
      <c r="EB30" s="98">
        <f t="shared" si="20"/>
        <v>11645</v>
      </c>
      <c r="EC30" s="98">
        <f t="shared" si="20"/>
        <v>11645</v>
      </c>
      <c r="ED30" s="98">
        <f t="shared" si="20"/>
        <v>11645</v>
      </c>
      <c r="EE30" s="98">
        <f t="shared" si="20"/>
        <v>11645</v>
      </c>
      <c r="EF30" s="98">
        <f t="shared" si="20"/>
        <v>12495</v>
      </c>
    </row>
    <row r="31" spans="1:136" ht="16.5" customHeight="1"/>
    <row r="32" spans="1:136" ht="11.45" customHeight="1">
      <c r="A32" s="4" t="s">
        <v>13</v>
      </c>
    </row>
    <row r="33" spans="1:1" ht="12.75" customHeight="1">
      <c r="A33" s="19" t="s">
        <v>14</v>
      </c>
    </row>
    <row r="34" spans="1:1" ht="12.75" customHeight="1">
      <c r="A34" s="19" t="s">
        <v>15</v>
      </c>
    </row>
    <row r="35" spans="1:1" ht="12.75" customHeight="1">
      <c r="A35" s="19" t="s">
        <v>16</v>
      </c>
    </row>
    <row r="36" spans="1:1" ht="12.75" customHeight="1">
      <c r="A36" s="20" t="s">
        <v>17</v>
      </c>
    </row>
    <row r="37" spans="1:1" ht="11.45" customHeight="1">
      <c r="A37" s="19"/>
    </row>
    <row r="38" spans="1:1" ht="11.45" customHeight="1">
      <c r="A38" s="51" t="s">
        <v>18</v>
      </c>
    </row>
    <row r="39" spans="1:1" ht="60">
      <c r="A39" s="52" t="s">
        <v>22</v>
      </c>
    </row>
    <row r="40" spans="1:1">
      <c r="A40" s="21" t="s">
        <v>23</v>
      </c>
    </row>
    <row r="41" spans="1:1">
      <c r="A41" s="26" t="s">
        <v>24</v>
      </c>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C64"/>
  <sheetViews>
    <sheetView workbookViewId="0">
      <selection activeCell="B6" sqref="B6"/>
    </sheetView>
  </sheetViews>
  <sheetFormatPr defaultColWidth="8.7109375" defaultRowHeight="15"/>
  <cols>
    <col min="1" max="1" width="78.7109375" style="61" customWidth="1"/>
    <col min="2" max="16384" width="8.7109375" style="61"/>
  </cols>
  <sheetData>
    <row r="1" spans="1:3">
      <c r="A1" s="215" t="s">
        <v>0</v>
      </c>
    </row>
    <row r="2" spans="1:3">
      <c r="A2" s="50" t="s">
        <v>44</v>
      </c>
    </row>
    <row r="3" spans="1:3">
      <c r="A3" s="216"/>
    </row>
    <row r="4" spans="1:3">
      <c r="A4" s="145" t="s">
        <v>2</v>
      </c>
    </row>
    <row r="5" spans="1:3" ht="25.5" customHeight="1">
      <c r="A5" s="7" t="s">
        <v>3</v>
      </c>
      <c r="B5" s="9" t="e">
        <f>'C завтраками| Bed and breakfast'!#REF!</f>
        <v>#REF!</v>
      </c>
      <c r="C5" s="9" t="e">
        <f>'C завтраками| Bed and breakfast'!#REF!</f>
        <v>#REF!</v>
      </c>
    </row>
    <row r="6" spans="1:3" ht="25.5" customHeight="1">
      <c r="A6" s="7"/>
      <c r="B6" s="9" t="e">
        <f>'C завтраками| Bed and breakfast'!#REF!</f>
        <v>#REF!</v>
      </c>
      <c r="C6" s="9" t="e">
        <f>'C завтраками| Bed and breakfast'!#REF!</f>
        <v>#REF!</v>
      </c>
    </row>
    <row r="7" spans="1:3">
      <c r="A7" s="64" t="s">
        <v>4</v>
      </c>
      <c r="B7" s="221"/>
      <c r="C7" s="221"/>
    </row>
    <row r="8" spans="1:3">
      <c r="A8" s="64">
        <v>1</v>
      </c>
      <c r="B8" s="13" t="e">
        <f>'C завтраками| Bed and breakfast'!#REF!*0.9</f>
        <v>#REF!</v>
      </c>
      <c r="C8" s="13" t="e">
        <f>'C завтраками| Bed and breakfast'!#REF!*0.9</f>
        <v>#REF!</v>
      </c>
    </row>
    <row r="9" spans="1:3">
      <c r="A9" s="64">
        <v>2</v>
      </c>
      <c r="B9" s="13" t="e">
        <f>'C завтраками| Bed and breakfast'!#REF!*0.9</f>
        <v>#REF!</v>
      </c>
      <c r="C9" s="13" t="e">
        <f>'C завтраками| Bed and breakfast'!#REF!*0.9</f>
        <v>#REF!</v>
      </c>
    </row>
    <row r="10" spans="1:3" ht="15" customHeight="1">
      <c r="A10" s="64" t="s">
        <v>5</v>
      </c>
      <c r="B10" s="13"/>
      <c r="C10" s="13"/>
    </row>
    <row r="11" spans="1:3">
      <c r="A11" s="64">
        <v>1</v>
      </c>
      <c r="B11" s="13" t="e">
        <f>'C завтраками| Bed and breakfast'!#REF!*0.9</f>
        <v>#REF!</v>
      </c>
      <c r="C11" s="13" t="e">
        <f>'C завтраками| Bed and breakfast'!#REF!*0.9</f>
        <v>#REF!</v>
      </c>
    </row>
    <row r="12" spans="1:3">
      <c r="A12" s="64">
        <v>2</v>
      </c>
      <c r="B12" s="13" t="e">
        <f>'C завтраками| Bed and breakfast'!#REF!*0.9</f>
        <v>#REF!</v>
      </c>
      <c r="C12" s="13" t="e">
        <f>'C завтраками| Bed and breakfast'!#REF!*0.9</f>
        <v>#REF!</v>
      </c>
    </row>
    <row r="13" spans="1:3">
      <c r="A13" s="30" t="s">
        <v>6</v>
      </c>
      <c r="B13" s="13"/>
      <c r="C13" s="13"/>
    </row>
    <row r="14" spans="1:3">
      <c r="A14" s="191">
        <v>1</v>
      </c>
      <c r="B14" s="13" t="e">
        <f>'C завтраками| Bed and breakfast'!#REF!*0.9</f>
        <v>#REF!</v>
      </c>
      <c r="C14" s="13" t="e">
        <f>'C завтраками| Bed and breakfast'!#REF!*0.9</f>
        <v>#REF!</v>
      </c>
    </row>
    <row r="15" spans="1:3">
      <c r="A15" s="191">
        <v>2</v>
      </c>
      <c r="B15" s="13" t="e">
        <f>'C завтраками| Bed and breakfast'!#REF!*0.9</f>
        <v>#REF!</v>
      </c>
      <c r="C15" s="13" t="e">
        <f>'C завтраками| Bed and breakfast'!#REF!*0.9</f>
        <v>#REF!</v>
      </c>
    </row>
    <row r="16" spans="1:3">
      <c r="A16" s="64" t="s">
        <v>7</v>
      </c>
      <c r="B16" s="13"/>
      <c r="C16" s="13"/>
    </row>
    <row r="17" spans="1:3">
      <c r="A17" s="64">
        <v>1</v>
      </c>
      <c r="B17" s="13" t="e">
        <f>'C завтраками| Bed and breakfast'!#REF!*0.9</f>
        <v>#REF!</v>
      </c>
      <c r="C17" s="13" t="e">
        <f>'C завтраками| Bed and breakfast'!#REF!*0.9</f>
        <v>#REF!</v>
      </c>
    </row>
    <row r="18" spans="1:3">
      <c r="A18" s="64">
        <v>2</v>
      </c>
      <c r="B18" s="13" t="e">
        <f>'C завтраками| Bed and breakfast'!#REF!*0.9</f>
        <v>#REF!</v>
      </c>
      <c r="C18" s="13" t="e">
        <f>'C завтраками| Bed and breakfast'!#REF!*0.9</f>
        <v>#REF!</v>
      </c>
    </row>
    <row r="19" spans="1:3" ht="24">
      <c r="A19" s="124" t="s">
        <v>42</v>
      </c>
      <c r="B19" s="13"/>
      <c r="C19" s="13"/>
    </row>
    <row r="20" spans="1:3">
      <c r="A20" s="64">
        <v>1</v>
      </c>
      <c r="B20" s="13" t="e">
        <f>'C завтраками| Bed and breakfast'!#REF!*0.9</f>
        <v>#REF!</v>
      </c>
      <c r="C20" s="13" t="e">
        <f>'C завтраками| Bed and breakfast'!#REF!*0.9</f>
        <v>#REF!</v>
      </c>
    </row>
    <row r="21" spans="1:3">
      <c r="A21" s="64">
        <v>2</v>
      </c>
      <c r="B21" s="13" t="e">
        <f>'C завтраками| Bed and breakfast'!#REF!*0.9</f>
        <v>#REF!</v>
      </c>
      <c r="C21" s="13" t="e">
        <f>'C завтраками| Bed and breakfast'!#REF!*0.9</f>
        <v>#REF!</v>
      </c>
    </row>
    <row r="22" spans="1:3">
      <c r="A22" s="16" t="s">
        <v>9</v>
      </c>
      <c r="B22" s="13"/>
      <c r="C22" s="13"/>
    </row>
    <row r="23" spans="1:3">
      <c r="A23" s="67" t="s">
        <v>45</v>
      </c>
      <c r="B23" s="13" t="e">
        <f>'C завтраками| Bed and breakfast'!#REF!*0.9</f>
        <v>#REF!</v>
      </c>
      <c r="C23" s="13" t="e">
        <f>'C завтраками| Bed and breakfast'!#REF!*0.9</f>
        <v>#REF!</v>
      </c>
    </row>
    <row r="24" spans="1:3" ht="150">
      <c r="A24" s="69" t="s">
        <v>46</v>
      </c>
    </row>
    <row r="25" spans="1:3">
      <c r="A25" s="197"/>
    </row>
    <row r="26" spans="1:3">
      <c r="A26" s="70" t="s">
        <v>27</v>
      </c>
    </row>
    <row r="27" spans="1:3">
      <c r="A27" s="71" t="s">
        <v>47</v>
      </c>
    </row>
    <row r="28" spans="1:3">
      <c r="A28" s="71" t="s">
        <v>48</v>
      </c>
    </row>
    <row r="29" spans="1:3">
      <c r="A29" s="197"/>
    </row>
    <row r="30" spans="1:3">
      <c r="A30" s="70" t="s">
        <v>13</v>
      </c>
    </row>
    <row r="31" spans="1:3">
      <c r="A31" s="133" t="s">
        <v>34</v>
      </c>
    </row>
    <row r="32" spans="1:3">
      <c r="A32" s="134" t="s">
        <v>14</v>
      </c>
    </row>
    <row r="33" spans="1:1">
      <c r="A33" s="134" t="s">
        <v>15</v>
      </c>
    </row>
    <row r="34" spans="1:1" ht="24">
      <c r="A34" s="112" t="s">
        <v>16</v>
      </c>
    </row>
    <row r="35" spans="1:1">
      <c r="A35" s="20" t="s">
        <v>17</v>
      </c>
    </row>
    <row r="36" spans="1:1">
      <c r="A36" s="73" t="s">
        <v>49</v>
      </c>
    </row>
    <row r="37" spans="1:1" ht="24">
      <c r="A37" s="112" t="s">
        <v>50</v>
      </c>
    </row>
    <row r="38" spans="1:1">
      <c r="A38" s="151"/>
    </row>
    <row r="39" spans="1:1" ht="26.25">
      <c r="A39" s="155" t="s">
        <v>51</v>
      </c>
    </row>
    <row r="40" spans="1:1" ht="45">
      <c r="A40" s="211" t="s">
        <v>52</v>
      </c>
    </row>
    <row r="41" spans="1:1" ht="22.5">
      <c r="A41" s="211" t="s">
        <v>53</v>
      </c>
    </row>
    <row r="42" spans="1:1" ht="22.5">
      <c r="A42" s="211" t="s">
        <v>54</v>
      </c>
    </row>
    <row r="43" spans="1:1" ht="33.75">
      <c r="A43" s="211" t="s">
        <v>55</v>
      </c>
    </row>
    <row r="44" spans="1:1" ht="22.5">
      <c r="A44" s="211" t="s">
        <v>56</v>
      </c>
    </row>
    <row r="45" spans="1:1" ht="22.5">
      <c r="A45" s="211" t="s">
        <v>57</v>
      </c>
    </row>
    <row r="46" spans="1:1" ht="56.25">
      <c r="A46" s="218" t="s">
        <v>58</v>
      </c>
    </row>
    <row r="47" spans="1:1" ht="78.75">
      <c r="A47" s="218" t="s">
        <v>59</v>
      </c>
    </row>
    <row r="48" spans="1:1" ht="42">
      <c r="A48" s="77" t="s">
        <v>60</v>
      </c>
    </row>
    <row r="49" spans="1:1" ht="21">
      <c r="A49" s="78" t="s">
        <v>61</v>
      </c>
    </row>
    <row r="50" spans="1:1" ht="43.5">
      <c r="A50" s="79" t="s">
        <v>62</v>
      </c>
    </row>
    <row r="51" spans="1:1" ht="21">
      <c r="A51" s="80" t="s">
        <v>63</v>
      </c>
    </row>
    <row r="52" spans="1:1">
      <c r="A52" s="81"/>
    </row>
    <row r="53" spans="1:1">
      <c r="A53" s="82" t="s">
        <v>18</v>
      </c>
    </row>
    <row r="54" spans="1:1" ht="24">
      <c r="A54" s="219" t="s">
        <v>64</v>
      </c>
    </row>
    <row r="55" spans="1:1" ht="24">
      <c r="A55" s="220" t="s">
        <v>65</v>
      </c>
    </row>
    <row r="56" spans="1:1">
      <c r="A56" s="81"/>
    </row>
    <row r="57" spans="1:1">
      <c r="A57" s="197"/>
    </row>
    <row r="58" spans="1:1">
      <c r="A58" s="197"/>
    </row>
    <row r="59" spans="1:1">
      <c r="A59" s="197"/>
    </row>
    <row r="60" spans="1:1">
      <c r="A60" s="197"/>
    </row>
    <row r="61" spans="1:1">
      <c r="A61" s="197"/>
    </row>
    <row r="62" spans="1:1">
      <c r="A62" s="197"/>
    </row>
    <row r="63" spans="1:1">
      <c r="A63" s="197"/>
    </row>
    <row r="64" spans="1:1">
      <c r="A64" s="197"/>
    </row>
  </sheetData>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theme="0"/>
  </sheetPr>
  <dimension ref="A1:B62"/>
  <sheetViews>
    <sheetView topLeftCell="A13" workbookViewId="0">
      <selection activeCell="B6" sqref="B6"/>
    </sheetView>
  </sheetViews>
  <sheetFormatPr defaultColWidth="8.7109375" defaultRowHeight="15"/>
  <cols>
    <col min="1" max="1" width="87.42578125" style="61" customWidth="1"/>
    <col min="2" max="16384" width="8.7109375" style="61"/>
  </cols>
  <sheetData>
    <row r="1" spans="1:2">
      <c r="A1" s="62" t="s">
        <v>0</v>
      </c>
    </row>
    <row r="2" spans="1:2">
      <c r="A2" s="63" t="s">
        <v>269</v>
      </c>
      <c r="B2" s="84" t="e">
        <f>'C завтраками| Bed and breakfast'!#REF!</f>
        <v>#REF!</v>
      </c>
    </row>
    <row r="3" spans="1:2" ht="25.5" customHeight="1">
      <c r="A3" s="7" t="s">
        <v>3</v>
      </c>
      <c r="B3" s="84" t="e">
        <f>'C завтраками| Bed and breakfast'!#REF!</f>
        <v>#REF!</v>
      </c>
    </row>
    <row r="4" spans="1:2">
      <c r="A4" s="64" t="s">
        <v>4</v>
      </c>
      <c r="B4" s="65"/>
    </row>
    <row r="5" spans="1:2">
      <c r="A5" s="64">
        <v>1</v>
      </c>
      <c r="B5" s="85" t="e">
        <f>'C завтраками| Bed and breakfast'!#REF!*0.85</f>
        <v>#REF!</v>
      </c>
    </row>
    <row r="6" spans="1:2">
      <c r="A6" s="64">
        <v>2</v>
      </c>
      <c r="B6" s="85" t="e">
        <f>'C завтраками| Bed and breakfast'!#REF!*0.85</f>
        <v>#REF!</v>
      </c>
    </row>
    <row r="7" spans="1:2" ht="18.75" customHeight="1">
      <c r="A7" s="64" t="s">
        <v>5</v>
      </c>
      <c r="B7" s="85"/>
    </row>
    <row r="8" spans="1:2">
      <c r="A8" s="64">
        <v>1</v>
      </c>
      <c r="B8" s="85" t="e">
        <f>'C завтраками| Bed and breakfast'!#REF!*0.85</f>
        <v>#REF!</v>
      </c>
    </row>
    <row r="9" spans="1:2">
      <c r="A9" s="64">
        <v>2</v>
      </c>
      <c r="B9" s="85" t="e">
        <f>'C завтраками| Bed and breakfast'!#REF!*0.85</f>
        <v>#REF!</v>
      </c>
    </row>
    <row r="10" spans="1:2">
      <c r="A10" s="64" t="s">
        <v>7</v>
      </c>
      <c r="B10" s="85"/>
    </row>
    <row r="11" spans="1:2">
      <c r="A11" s="64">
        <v>1</v>
      </c>
      <c r="B11" s="85" t="e">
        <f>'C завтраками| Bed and breakfast'!#REF!*0.85</f>
        <v>#REF!</v>
      </c>
    </row>
    <row r="12" spans="1:2">
      <c r="A12" s="64">
        <v>2</v>
      </c>
      <c r="B12" s="85" t="e">
        <f>'C завтраками| Bed and breakfast'!#REF!*0.85</f>
        <v>#REF!</v>
      </c>
    </row>
    <row r="13" spans="1:2">
      <c r="A13" s="14" t="s">
        <v>66</v>
      </c>
      <c r="B13" s="85"/>
    </row>
    <row r="14" spans="1:2">
      <c r="A14" s="64">
        <v>1</v>
      </c>
      <c r="B14" s="85" t="e">
        <f>'C завтраками| Bed and breakfast'!#REF!*0.85</f>
        <v>#REF!</v>
      </c>
    </row>
    <row r="15" spans="1:2">
      <c r="A15" s="64">
        <v>2</v>
      </c>
      <c r="B15" s="85" t="e">
        <f>'C завтраками| Bed and breakfast'!#REF!*0.85</f>
        <v>#REF!</v>
      </c>
    </row>
    <row r="16" spans="1:2">
      <c r="A16" s="66" t="s">
        <v>9</v>
      </c>
      <c r="B16" s="85"/>
    </row>
    <row r="17" spans="1:2">
      <c r="A17" s="67" t="s">
        <v>10</v>
      </c>
      <c r="B17" s="85" t="e">
        <f>'C завтраками| Bed and breakfast'!#REF!*0.85</f>
        <v>#REF!</v>
      </c>
    </row>
    <row r="18" spans="1:2">
      <c r="A18" s="68"/>
      <c r="B18" s="65"/>
    </row>
    <row r="19" spans="1:2" s="83" customFormat="1" ht="34.5" customHeight="1">
      <c r="A19" s="86" t="s">
        <v>41</v>
      </c>
      <c r="B19" s="9" t="e">
        <f t="shared" ref="B19" si="0">B2</f>
        <v>#REF!</v>
      </c>
    </row>
    <row r="20" spans="1:2" s="83" customFormat="1" ht="34.5" customHeight="1">
      <c r="A20" s="7" t="s">
        <v>3</v>
      </c>
      <c r="B20" s="9" t="e">
        <f t="shared" ref="B20" si="1">B3</f>
        <v>#REF!</v>
      </c>
    </row>
    <row r="21" spans="1:2">
      <c r="A21" s="64" t="s">
        <v>4</v>
      </c>
      <c r="B21" s="65"/>
    </row>
    <row r="22" spans="1:2">
      <c r="A22" s="64">
        <v>1</v>
      </c>
      <c r="B22" s="18" t="e">
        <f t="shared" ref="B22" si="2">ROUNDUP(B5*0.9,)</f>
        <v>#REF!</v>
      </c>
    </row>
    <row r="23" spans="1:2">
      <c r="A23" s="64">
        <v>2</v>
      </c>
      <c r="B23" s="30" t="e">
        <f t="shared" ref="B23" si="3">ROUNDUP(B6*0.9,)</f>
        <v>#REF!</v>
      </c>
    </row>
    <row r="24" spans="1:2">
      <c r="A24" s="64" t="s">
        <v>5</v>
      </c>
      <c r="B24" s="30"/>
    </row>
    <row r="25" spans="1:2">
      <c r="A25" s="64">
        <v>1</v>
      </c>
      <c r="B25" s="30" t="e">
        <f t="shared" ref="B25" si="4">ROUNDUP(B8*0.9,)</f>
        <v>#REF!</v>
      </c>
    </row>
    <row r="26" spans="1:2">
      <c r="A26" s="64">
        <v>2</v>
      </c>
      <c r="B26" s="30" t="e">
        <f t="shared" ref="B26" si="5">ROUNDUP(B9*0.9,)</f>
        <v>#REF!</v>
      </c>
    </row>
    <row r="27" spans="1:2">
      <c r="A27" s="64" t="s">
        <v>7</v>
      </c>
      <c r="B27" s="30"/>
    </row>
    <row r="28" spans="1:2">
      <c r="A28" s="64">
        <v>1</v>
      </c>
      <c r="B28" s="30" t="e">
        <f t="shared" ref="B28" si="6">ROUNDUP(B11*0.9,)</f>
        <v>#REF!</v>
      </c>
    </row>
    <row r="29" spans="1:2">
      <c r="A29" s="64">
        <v>2</v>
      </c>
      <c r="B29" s="30" t="e">
        <f t="shared" ref="B29" si="7">ROUNDUP(B12*0.9,)</f>
        <v>#REF!</v>
      </c>
    </row>
    <row r="30" spans="1:2" ht="19.5" customHeight="1">
      <c r="A30" s="15" t="s">
        <v>66</v>
      </c>
      <c r="B30" s="30"/>
    </row>
    <row r="31" spans="1:2">
      <c r="A31" s="64">
        <v>1</v>
      </c>
      <c r="B31" s="30" t="e">
        <f t="shared" ref="B31" si="8">ROUNDUP(B14*0.9,)</f>
        <v>#REF!</v>
      </c>
    </row>
    <row r="32" spans="1:2">
      <c r="A32" s="64">
        <v>2</v>
      </c>
      <c r="B32" s="30" t="e">
        <f t="shared" ref="B32" si="9">ROUNDUP(B15*0.9,)</f>
        <v>#REF!</v>
      </c>
    </row>
    <row r="33" spans="1:2">
      <c r="A33" s="66" t="s">
        <v>9</v>
      </c>
      <c r="B33" s="30"/>
    </row>
    <row r="34" spans="1:2">
      <c r="A34" s="67" t="s">
        <v>10</v>
      </c>
      <c r="B34" s="30" t="e">
        <f t="shared" ref="B34" si="10">ROUNDUP(B17*0.9,)</f>
        <v>#REF!</v>
      </c>
    </row>
    <row r="35" spans="1:2">
      <c r="B35" s="65"/>
    </row>
    <row r="36" spans="1:2" ht="130.9" customHeight="1">
      <c r="A36" s="69" t="s">
        <v>270</v>
      </c>
    </row>
    <row r="37" spans="1:2">
      <c r="A37" s="70" t="s">
        <v>27</v>
      </c>
    </row>
    <row r="38" spans="1:2">
      <c r="A38" s="71" t="s">
        <v>271</v>
      </c>
    </row>
    <row r="39" spans="1:2">
      <c r="A39" s="71" t="s">
        <v>272</v>
      </c>
    </row>
    <row r="40" spans="1:2">
      <c r="A40" s="72"/>
    </row>
    <row r="41" spans="1:2">
      <c r="A41" s="70" t="s">
        <v>13</v>
      </c>
    </row>
    <row r="42" spans="1:2">
      <c r="A42" s="73" t="s">
        <v>186</v>
      </c>
    </row>
    <row r="43" spans="1:2">
      <c r="A43" s="73" t="s">
        <v>187</v>
      </c>
    </row>
    <row r="44" spans="1:2">
      <c r="A44" s="73" t="s">
        <v>188</v>
      </c>
    </row>
    <row r="45" spans="1:2">
      <c r="A45" s="73" t="s">
        <v>189</v>
      </c>
    </row>
    <row r="46" spans="1:2">
      <c r="A46" s="74" t="s">
        <v>258</v>
      </c>
    </row>
    <row r="47" spans="1:2">
      <c r="A47" s="74" t="s">
        <v>191</v>
      </c>
    </row>
    <row r="48" spans="1:2">
      <c r="A48" s="20" t="s">
        <v>17</v>
      </c>
    </row>
    <row r="49" spans="1:1" ht="21">
      <c r="A49" s="75" t="s">
        <v>273</v>
      </c>
    </row>
    <row r="50" spans="1:1" ht="31.5">
      <c r="A50" s="76" t="s">
        <v>274</v>
      </c>
    </row>
    <row r="51" spans="1:1">
      <c r="A51" s="76" t="s">
        <v>275</v>
      </c>
    </row>
    <row r="52" spans="1:1" ht="21">
      <c r="A52" s="76" t="s">
        <v>276</v>
      </c>
    </row>
    <row r="53" spans="1:1" ht="21">
      <c r="A53" s="76" t="s">
        <v>277</v>
      </c>
    </row>
    <row r="54" spans="1:1" ht="31.5">
      <c r="A54" s="76" t="s">
        <v>278</v>
      </c>
    </row>
    <row r="55" spans="1:1" ht="31.5">
      <c r="A55" s="77" t="s">
        <v>60</v>
      </c>
    </row>
    <row r="56" spans="1:1" ht="21">
      <c r="A56" s="78" t="s">
        <v>61</v>
      </c>
    </row>
    <row r="57" spans="1:1" ht="43.5">
      <c r="A57" s="79" t="s">
        <v>106</v>
      </c>
    </row>
    <row r="58" spans="1:1" ht="21">
      <c r="A58" s="80" t="s">
        <v>63</v>
      </c>
    </row>
    <row r="59" spans="1:1">
      <c r="A59" s="81"/>
    </row>
    <row r="60" spans="1:1">
      <c r="A60" s="82" t="s">
        <v>18</v>
      </c>
    </row>
    <row r="61" spans="1:1" ht="24">
      <c r="A61" s="25" t="s">
        <v>64</v>
      </c>
    </row>
    <row r="62" spans="1:1" ht="24">
      <c r="A62" s="25" t="s">
        <v>65</v>
      </c>
    </row>
  </sheetData>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theme="0"/>
  </sheetPr>
  <dimension ref="A1:B62"/>
  <sheetViews>
    <sheetView workbookViewId="0">
      <selection activeCell="B1" sqref="B1:E1048576"/>
    </sheetView>
  </sheetViews>
  <sheetFormatPr defaultColWidth="8.7109375" defaultRowHeight="15"/>
  <cols>
    <col min="1" max="1" width="72.28515625" style="61" customWidth="1"/>
    <col min="2" max="16384" width="8.7109375" style="61"/>
  </cols>
  <sheetData>
    <row r="1" spans="1:2">
      <c r="A1" s="62" t="s">
        <v>0</v>
      </c>
    </row>
    <row r="2" spans="1:2">
      <c r="A2" s="63" t="s">
        <v>269</v>
      </c>
      <c r="B2" s="84" t="e">
        <f>'Наполни лето | FIT15'!B2</f>
        <v>#REF!</v>
      </c>
    </row>
    <row r="3" spans="1:2" ht="25.5" customHeight="1">
      <c r="A3" s="7" t="s">
        <v>3</v>
      </c>
      <c r="B3" s="84" t="e">
        <f>'Наполни лето | FIT15'!B3</f>
        <v>#REF!</v>
      </c>
    </row>
    <row r="4" spans="1:2">
      <c r="A4" s="64" t="s">
        <v>4</v>
      </c>
      <c r="B4" s="65"/>
    </row>
    <row r="5" spans="1:2">
      <c r="A5" s="64">
        <v>1</v>
      </c>
      <c r="B5" s="85" t="e">
        <f>'Наполни лето | FIT15'!B5</f>
        <v>#REF!</v>
      </c>
    </row>
    <row r="6" spans="1:2">
      <c r="A6" s="64">
        <v>2</v>
      </c>
      <c r="B6" s="85" t="e">
        <f>'Наполни лето | FIT15'!B6</f>
        <v>#REF!</v>
      </c>
    </row>
    <row r="7" spans="1:2" ht="18.75" customHeight="1">
      <c r="A7" s="64" t="s">
        <v>5</v>
      </c>
      <c r="B7" s="85"/>
    </row>
    <row r="8" spans="1:2">
      <c r="A8" s="64">
        <v>1</v>
      </c>
      <c r="B8" s="85" t="e">
        <f>'Наполни лето | FIT15'!B8</f>
        <v>#REF!</v>
      </c>
    </row>
    <row r="9" spans="1:2">
      <c r="A9" s="64">
        <v>2</v>
      </c>
      <c r="B9" s="85" t="e">
        <f>'Наполни лето | FIT15'!B9</f>
        <v>#REF!</v>
      </c>
    </row>
    <row r="10" spans="1:2">
      <c r="A10" s="64" t="s">
        <v>7</v>
      </c>
      <c r="B10" s="85"/>
    </row>
    <row r="11" spans="1:2">
      <c r="A11" s="64">
        <v>1</v>
      </c>
      <c r="B11" s="85" t="e">
        <f>'Наполни лето | FIT15'!B11</f>
        <v>#REF!</v>
      </c>
    </row>
    <row r="12" spans="1:2">
      <c r="A12" s="64">
        <v>2</v>
      </c>
      <c r="B12" s="85" t="e">
        <f>'Наполни лето | FIT15'!B12</f>
        <v>#REF!</v>
      </c>
    </row>
    <row r="13" spans="1:2">
      <c r="A13" s="14" t="s">
        <v>66</v>
      </c>
      <c r="B13" s="85"/>
    </row>
    <row r="14" spans="1:2">
      <c r="A14" s="64">
        <v>1</v>
      </c>
      <c r="B14" s="85" t="e">
        <f>'Наполни лето | FIT15'!B14</f>
        <v>#REF!</v>
      </c>
    </row>
    <row r="15" spans="1:2">
      <c r="A15" s="64">
        <v>2</v>
      </c>
      <c r="B15" s="85" t="e">
        <f>'Наполни лето | FIT15'!B15</f>
        <v>#REF!</v>
      </c>
    </row>
    <row r="16" spans="1:2">
      <c r="A16" s="66" t="s">
        <v>9</v>
      </c>
      <c r="B16" s="85"/>
    </row>
    <row r="17" spans="1:2">
      <c r="A17" s="67" t="s">
        <v>10</v>
      </c>
      <c r="B17" s="85" t="e">
        <f>'Наполни лето | FIT15'!B17</f>
        <v>#REF!</v>
      </c>
    </row>
    <row r="18" spans="1:2">
      <c r="A18" s="68"/>
      <c r="B18" s="65"/>
    </row>
    <row r="19" spans="1:2" s="83" customFormat="1" ht="34.5" customHeight="1">
      <c r="A19" s="86" t="s">
        <v>41</v>
      </c>
      <c r="B19" s="9" t="e">
        <f t="shared" ref="B19" si="0">B2</f>
        <v>#REF!</v>
      </c>
    </row>
    <row r="20" spans="1:2" s="83" customFormat="1" ht="34.5" customHeight="1">
      <c r="A20" s="7" t="s">
        <v>3</v>
      </c>
      <c r="B20" s="9" t="e">
        <f t="shared" ref="B20" si="1">B3</f>
        <v>#REF!</v>
      </c>
    </row>
    <row r="21" spans="1:2">
      <c r="A21" s="64" t="s">
        <v>4</v>
      </c>
      <c r="B21" s="65"/>
    </row>
    <row r="22" spans="1:2">
      <c r="A22" s="64">
        <v>1</v>
      </c>
      <c r="B22" s="18" t="e">
        <f t="shared" ref="B22" si="2">ROUNDUP(B5*0.87,)</f>
        <v>#REF!</v>
      </c>
    </row>
    <row r="23" spans="1:2">
      <c r="A23" s="64">
        <v>2</v>
      </c>
      <c r="B23" s="30" t="e">
        <f t="shared" ref="B23" si="3">ROUNDUP(B6*0.87,)</f>
        <v>#REF!</v>
      </c>
    </row>
    <row r="24" spans="1:2" ht="24">
      <c r="A24" s="64" t="s">
        <v>5</v>
      </c>
      <c r="B24" s="30"/>
    </row>
    <row r="25" spans="1:2">
      <c r="A25" s="64">
        <v>1</v>
      </c>
      <c r="B25" s="30" t="e">
        <f t="shared" ref="B25" si="4">ROUNDUP(B8*0.87,)</f>
        <v>#REF!</v>
      </c>
    </row>
    <row r="26" spans="1:2">
      <c r="A26" s="64">
        <v>2</v>
      </c>
      <c r="B26" s="30" t="e">
        <f t="shared" ref="B26" si="5">ROUNDUP(B9*0.87,)</f>
        <v>#REF!</v>
      </c>
    </row>
    <row r="27" spans="1:2">
      <c r="A27" s="64" t="s">
        <v>7</v>
      </c>
      <c r="B27" s="30"/>
    </row>
    <row r="28" spans="1:2">
      <c r="A28" s="64">
        <v>1</v>
      </c>
      <c r="B28" s="30" t="e">
        <f t="shared" ref="B28" si="6">ROUNDUP(B11*0.87,)</f>
        <v>#REF!</v>
      </c>
    </row>
    <row r="29" spans="1:2">
      <c r="A29" s="64">
        <v>2</v>
      </c>
      <c r="B29" s="30" t="e">
        <f t="shared" ref="B29" si="7">ROUNDUP(B12*0.87,)</f>
        <v>#REF!</v>
      </c>
    </row>
    <row r="30" spans="1:2" ht="19.5" customHeight="1">
      <c r="A30" s="15" t="s">
        <v>66</v>
      </c>
      <c r="B30" s="30"/>
    </row>
    <row r="31" spans="1:2">
      <c r="A31" s="64">
        <v>1</v>
      </c>
      <c r="B31" s="30" t="e">
        <f t="shared" ref="B31" si="8">ROUNDUP(B14*0.87,)</f>
        <v>#REF!</v>
      </c>
    </row>
    <row r="32" spans="1:2">
      <c r="A32" s="64">
        <v>2</v>
      </c>
      <c r="B32" s="30" t="e">
        <f t="shared" ref="B32" si="9">ROUNDUP(B15*0.87,)</f>
        <v>#REF!</v>
      </c>
    </row>
    <row r="33" spans="1:2">
      <c r="A33" s="66" t="s">
        <v>9</v>
      </c>
      <c r="B33" s="30"/>
    </row>
    <row r="34" spans="1:2">
      <c r="A34" s="67" t="s">
        <v>10</v>
      </c>
      <c r="B34" s="30" t="e">
        <f t="shared" ref="B34" si="10">ROUNDUP(B17*0.87,)</f>
        <v>#REF!</v>
      </c>
    </row>
    <row r="36" spans="1:2" ht="165">
      <c r="A36" s="69" t="s">
        <v>270</v>
      </c>
    </row>
    <row r="37" spans="1:2">
      <c r="A37" s="70" t="s">
        <v>27</v>
      </c>
    </row>
    <row r="38" spans="1:2">
      <c r="A38" s="71" t="s">
        <v>271</v>
      </c>
    </row>
    <row r="39" spans="1:2">
      <c r="A39" s="71" t="s">
        <v>272</v>
      </c>
    </row>
    <row r="40" spans="1:2">
      <c r="A40" s="72"/>
    </row>
    <row r="41" spans="1:2">
      <c r="A41" s="70" t="s">
        <v>13</v>
      </c>
    </row>
    <row r="42" spans="1:2">
      <c r="A42" s="73" t="s">
        <v>186</v>
      </c>
    </row>
    <row r="43" spans="1:2">
      <c r="A43" s="73" t="s">
        <v>187</v>
      </c>
    </row>
    <row r="44" spans="1:2">
      <c r="A44" s="73" t="s">
        <v>188</v>
      </c>
    </row>
    <row r="45" spans="1:2">
      <c r="A45" s="73" t="s">
        <v>189</v>
      </c>
    </row>
    <row r="46" spans="1:2">
      <c r="A46" s="74" t="s">
        <v>258</v>
      </c>
    </row>
    <row r="47" spans="1:2">
      <c r="A47" s="74" t="s">
        <v>191</v>
      </c>
    </row>
    <row r="48" spans="1:2">
      <c r="A48" s="20" t="s">
        <v>17</v>
      </c>
    </row>
    <row r="49" spans="1:1" ht="21">
      <c r="A49" s="75" t="s">
        <v>273</v>
      </c>
    </row>
    <row r="50" spans="1:1" ht="42">
      <c r="A50" s="76" t="s">
        <v>274</v>
      </c>
    </row>
    <row r="51" spans="1:1">
      <c r="A51" s="76" t="s">
        <v>275</v>
      </c>
    </row>
    <row r="52" spans="1:1" ht="31.5">
      <c r="A52" s="76" t="s">
        <v>276</v>
      </c>
    </row>
    <row r="53" spans="1:1" ht="21">
      <c r="A53" s="76" t="s">
        <v>277</v>
      </c>
    </row>
    <row r="54" spans="1:1" ht="31.5">
      <c r="A54" s="76" t="s">
        <v>278</v>
      </c>
    </row>
    <row r="55" spans="1:1" ht="42">
      <c r="A55" s="77" t="s">
        <v>60</v>
      </c>
    </row>
    <row r="56" spans="1:1" ht="21">
      <c r="A56" s="78" t="s">
        <v>61</v>
      </c>
    </row>
    <row r="57" spans="1:1" ht="54">
      <c r="A57" s="79" t="s">
        <v>106</v>
      </c>
    </row>
    <row r="58" spans="1:1" ht="31.5">
      <c r="A58" s="80" t="s">
        <v>63</v>
      </c>
    </row>
    <row r="59" spans="1:1">
      <c r="A59" s="81"/>
    </row>
    <row r="60" spans="1:1">
      <c r="A60" s="82" t="s">
        <v>18</v>
      </c>
    </row>
    <row r="61" spans="1:1" ht="24">
      <c r="A61" s="25" t="s">
        <v>64</v>
      </c>
    </row>
    <row r="62" spans="1:1" ht="24">
      <c r="A62" s="25" t="s">
        <v>65</v>
      </c>
    </row>
  </sheetData>
  <pageMargins left="0.7" right="0.7" top="0.75" bottom="0.75" header="0.3" footer="0.3"/>
  <pageSetup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theme="0"/>
  </sheetPr>
  <dimension ref="A1:B45"/>
  <sheetViews>
    <sheetView workbookViewId="0">
      <selection activeCell="B1" sqref="B1:E1048576"/>
    </sheetView>
  </sheetViews>
  <sheetFormatPr defaultColWidth="8.7109375" defaultRowHeight="15"/>
  <cols>
    <col min="1" max="1" width="73.85546875" style="61" customWidth="1"/>
    <col min="2" max="16384" width="8.7109375" style="61"/>
  </cols>
  <sheetData>
    <row r="1" spans="1:2">
      <c r="A1" s="62" t="s">
        <v>0</v>
      </c>
    </row>
    <row r="2" spans="1:2">
      <c r="A2" s="63" t="s">
        <v>269</v>
      </c>
      <c r="B2" s="9" t="e">
        <f>'Наполни лето | FIT15'!B2</f>
        <v>#REF!</v>
      </c>
    </row>
    <row r="3" spans="1:2" ht="25.5" customHeight="1">
      <c r="A3" s="7" t="s">
        <v>3</v>
      </c>
      <c r="B3" s="9" t="e">
        <f>'Наполни лето | FIT15'!B3</f>
        <v>#REF!</v>
      </c>
    </row>
    <row r="4" spans="1:2">
      <c r="A4" s="64" t="s">
        <v>4</v>
      </c>
      <c r="B4" s="65"/>
    </row>
    <row r="5" spans="1:2">
      <c r="A5" s="64">
        <v>1</v>
      </c>
      <c r="B5" s="13" t="e">
        <f>'Наполни лето | FIT15'!B5</f>
        <v>#REF!</v>
      </c>
    </row>
    <row r="6" spans="1:2">
      <c r="A6" s="64">
        <v>2</v>
      </c>
      <c r="B6" s="13" t="e">
        <f>'Наполни лето | FIT15'!B6</f>
        <v>#REF!</v>
      </c>
    </row>
    <row r="7" spans="1:2" ht="18.75" customHeight="1">
      <c r="A7" s="64" t="s">
        <v>5</v>
      </c>
      <c r="B7" s="13"/>
    </row>
    <row r="8" spans="1:2">
      <c r="A8" s="64">
        <v>1</v>
      </c>
      <c r="B8" s="13" t="e">
        <f>'Наполни лето | FIT15'!B8</f>
        <v>#REF!</v>
      </c>
    </row>
    <row r="9" spans="1:2">
      <c r="A9" s="64">
        <v>2</v>
      </c>
      <c r="B9" s="13" t="e">
        <f>'Наполни лето | FIT15'!B9</f>
        <v>#REF!</v>
      </c>
    </row>
    <row r="10" spans="1:2">
      <c r="A10" s="64" t="s">
        <v>7</v>
      </c>
      <c r="B10" s="13"/>
    </row>
    <row r="11" spans="1:2">
      <c r="A11" s="64">
        <v>1</v>
      </c>
      <c r="B11" s="13" t="e">
        <f>'Наполни лето | FIT15'!B11</f>
        <v>#REF!</v>
      </c>
    </row>
    <row r="12" spans="1:2">
      <c r="A12" s="64">
        <v>2</v>
      </c>
      <c r="B12" s="13" t="e">
        <f>'Наполни лето | FIT15'!B12</f>
        <v>#REF!</v>
      </c>
    </row>
    <row r="13" spans="1:2">
      <c r="A13" s="14" t="s">
        <v>66</v>
      </c>
      <c r="B13" s="13"/>
    </row>
    <row r="14" spans="1:2">
      <c r="A14" s="64">
        <v>1</v>
      </c>
      <c r="B14" s="13" t="e">
        <f>'Наполни лето | FIT15'!B14</f>
        <v>#REF!</v>
      </c>
    </row>
    <row r="15" spans="1:2">
      <c r="A15" s="64">
        <v>2</v>
      </c>
      <c r="B15" s="13" t="e">
        <f>'Наполни лето | FIT15'!B15</f>
        <v>#REF!</v>
      </c>
    </row>
    <row r="16" spans="1:2">
      <c r="A16" s="66" t="s">
        <v>9</v>
      </c>
      <c r="B16" s="13"/>
    </row>
    <row r="17" spans="1:2">
      <c r="A17" s="67" t="s">
        <v>10</v>
      </c>
      <c r="B17" s="13" t="e">
        <f>'Наполни лето | FIT15'!B17</f>
        <v>#REF!</v>
      </c>
    </row>
    <row r="18" spans="1:2">
      <c r="A18" s="68"/>
    </row>
    <row r="19" spans="1:2" ht="150">
      <c r="A19" s="69" t="s">
        <v>270</v>
      </c>
    </row>
    <row r="20" spans="1:2">
      <c r="A20" s="70" t="s">
        <v>27</v>
      </c>
    </row>
    <row r="21" spans="1:2">
      <c r="A21" s="71" t="s">
        <v>271</v>
      </c>
    </row>
    <row r="22" spans="1:2">
      <c r="A22" s="71" t="s">
        <v>272</v>
      </c>
    </row>
    <row r="23" spans="1:2">
      <c r="A23" s="72"/>
    </row>
    <row r="24" spans="1:2">
      <c r="A24" s="70" t="s">
        <v>13</v>
      </c>
    </row>
    <row r="25" spans="1:2">
      <c r="A25" s="73" t="s">
        <v>186</v>
      </c>
    </row>
    <row r="26" spans="1:2">
      <c r="A26" s="73" t="s">
        <v>187</v>
      </c>
    </row>
    <row r="27" spans="1:2">
      <c r="A27" s="73" t="s">
        <v>188</v>
      </c>
    </row>
    <row r="28" spans="1:2">
      <c r="A28" s="73" t="s">
        <v>189</v>
      </c>
    </row>
    <row r="29" spans="1:2">
      <c r="A29" s="74" t="s">
        <v>258</v>
      </c>
    </row>
    <row r="30" spans="1:2">
      <c r="A30" s="74" t="s">
        <v>191</v>
      </c>
    </row>
    <row r="31" spans="1:2">
      <c r="A31" s="20" t="s">
        <v>17</v>
      </c>
    </row>
    <row r="32" spans="1:2" ht="33" customHeight="1">
      <c r="A32" s="75" t="s">
        <v>273</v>
      </c>
    </row>
    <row r="33" spans="1:1" ht="42">
      <c r="A33" s="76" t="s">
        <v>274</v>
      </c>
    </row>
    <row r="34" spans="1:1">
      <c r="A34" s="76" t="s">
        <v>275</v>
      </c>
    </row>
    <row r="35" spans="1:1" ht="31.5">
      <c r="A35" s="76" t="s">
        <v>276</v>
      </c>
    </row>
    <row r="36" spans="1:1" ht="21">
      <c r="A36" s="76" t="s">
        <v>277</v>
      </c>
    </row>
    <row r="37" spans="1:1" ht="31.5">
      <c r="A37" s="76" t="s">
        <v>278</v>
      </c>
    </row>
    <row r="38" spans="1:1" ht="42">
      <c r="A38" s="77" t="s">
        <v>60</v>
      </c>
    </row>
    <row r="39" spans="1:1" ht="21">
      <c r="A39" s="78" t="s">
        <v>61</v>
      </c>
    </row>
    <row r="40" spans="1:1" ht="54">
      <c r="A40" s="79" t="s">
        <v>106</v>
      </c>
    </row>
    <row r="41" spans="1:1" ht="31.5">
      <c r="A41" s="80" t="s">
        <v>63</v>
      </c>
    </row>
    <row r="42" spans="1:1">
      <c r="A42" s="81"/>
    </row>
    <row r="43" spans="1:1">
      <c r="A43" s="82" t="s">
        <v>18</v>
      </c>
    </row>
    <row r="44" spans="1:1" ht="24">
      <c r="A44" s="25" t="s">
        <v>64</v>
      </c>
    </row>
    <row r="45" spans="1:1" ht="24">
      <c r="A45" s="25" t="s">
        <v>65</v>
      </c>
    </row>
  </sheetData>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theme="0"/>
  </sheetPr>
  <dimension ref="A1:EF64"/>
  <sheetViews>
    <sheetView zoomScale="115" zoomScaleNormal="115" workbookViewId="0">
      <selection activeCell="B12" sqref="B12"/>
    </sheetView>
  </sheetViews>
  <sheetFormatPr defaultColWidth="9.140625" defaultRowHeight="12"/>
  <cols>
    <col min="1" max="1" width="91.5703125" style="2" customWidth="1"/>
    <col min="2" max="13" width="9.140625" style="2"/>
    <col min="14" max="24" width="9.85546875" style="60" customWidth="1"/>
    <col min="25" max="16384" width="9.140625" style="2"/>
  </cols>
  <sheetData>
    <row r="1" spans="1:136" ht="12" customHeight="1">
      <c r="A1" s="3" t="s">
        <v>0</v>
      </c>
    </row>
    <row r="2" spans="1:136" ht="12" customHeight="1">
      <c r="A2" s="4" t="s">
        <v>25</v>
      </c>
    </row>
    <row r="3" spans="1:136" ht="10.35" customHeight="1">
      <c r="A3" s="5"/>
    </row>
    <row r="4" spans="1:136" ht="11.45" customHeight="1">
      <c r="A4" s="6" t="s">
        <v>2</v>
      </c>
    </row>
    <row r="5" spans="1:136" s="1" customFormat="1" ht="33.75"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c r="K5" s="9">
        <f>'C завтраками| Bed and breakfast'!K5</f>
        <v>46017</v>
      </c>
      <c r="L5" s="9">
        <f>'C завтраками| Bed and breakfast'!L5</f>
        <v>46018</v>
      </c>
      <c r="M5" s="9">
        <f>'C завтраками| Bed and breakfast'!M5</f>
        <v>46019</v>
      </c>
      <c r="N5" s="57">
        <f>'C завтраками| Bed and breakfast'!N5</f>
        <v>46020</v>
      </c>
      <c r="O5" s="57">
        <f>'C завтраками| Bed and breakfast'!O5</f>
        <v>46021</v>
      </c>
      <c r="P5" s="57">
        <f>'C завтраками| Bed and breakfast'!P5</f>
        <v>46022</v>
      </c>
      <c r="Q5" s="57">
        <f>'C завтраками| Bed and breakfast'!Q5</f>
        <v>46023</v>
      </c>
      <c r="R5" s="57">
        <f>'C завтраками| Bed and breakfast'!R5</f>
        <v>46024</v>
      </c>
      <c r="S5" s="57">
        <f>'C завтраками| Bed and breakfast'!S5</f>
        <v>46025</v>
      </c>
      <c r="T5" s="57">
        <f>'C завтраками| Bed and breakfast'!T5</f>
        <v>46026</v>
      </c>
      <c r="U5" s="57">
        <f>'C завтраками| Bed and breakfast'!U5</f>
        <v>46027</v>
      </c>
      <c r="V5" s="57">
        <f>'C завтраками| Bed and breakfast'!V5</f>
        <v>46028</v>
      </c>
      <c r="W5" s="57">
        <f>'C завтраками| Bed and breakfast'!W5</f>
        <v>46029</v>
      </c>
      <c r="X5" s="57">
        <f>'C завтраками| Bed and breakfast'!X5</f>
        <v>46030</v>
      </c>
      <c r="Y5" s="9">
        <f>'C завтраками| Bed and breakfast'!Y5</f>
        <v>46031</v>
      </c>
      <c r="Z5" s="9">
        <f>'C завтраками| Bed and breakfast'!Z5</f>
        <v>46032</v>
      </c>
      <c r="AA5" s="9">
        <f>'C завтраками| Bed and breakfast'!AA5</f>
        <v>46033</v>
      </c>
      <c r="AB5" s="9">
        <f>'C завтраками| Bed and breakfast'!AB5</f>
        <v>46034</v>
      </c>
      <c r="AC5" s="9">
        <f>'C завтраками| Bed and breakfast'!AC5</f>
        <v>46035</v>
      </c>
      <c r="AD5" s="9">
        <f>'C завтраками| Bed and breakfast'!AD5</f>
        <v>46036</v>
      </c>
      <c r="AE5" s="9">
        <f>'C завтраками| Bed and breakfast'!AE5</f>
        <v>46037</v>
      </c>
      <c r="AF5" s="9">
        <f>'C завтраками| Bed and breakfast'!AF5</f>
        <v>46038</v>
      </c>
      <c r="AG5" s="9">
        <f>'C завтраками| Bed and breakfast'!AG5</f>
        <v>46039</v>
      </c>
      <c r="AH5" s="9">
        <f>'C завтраками| Bed and breakfast'!AH5</f>
        <v>46040</v>
      </c>
      <c r="AI5" s="9">
        <f>'C завтраками| Bed and breakfast'!AI5</f>
        <v>46041</v>
      </c>
      <c r="AJ5" s="9">
        <f>'C завтраками| Bed and breakfast'!AJ5</f>
        <v>46042</v>
      </c>
      <c r="AK5" s="9">
        <f>'C завтраками| Bed and breakfast'!AK5</f>
        <v>46043</v>
      </c>
      <c r="AL5" s="9">
        <f>'C завтраками| Bed and breakfast'!AL5</f>
        <v>46044</v>
      </c>
      <c r="AM5" s="9">
        <f>'C завтраками| Bed and breakfast'!AM5</f>
        <v>46045</v>
      </c>
      <c r="AN5" s="9">
        <f>'C завтраками| Bed and breakfast'!AN5</f>
        <v>46046</v>
      </c>
      <c r="AO5" s="9">
        <f>'C завтраками| Bed and breakfast'!AO5</f>
        <v>46047</v>
      </c>
      <c r="AP5" s="9">
        <f>'C завтраками| Bed and breakfast'!AP5</f>
        <v>46048</v>
      </c>
      <c r="AQ5" s="9">
        <f>'C завтраками| Bed and breakfast'!AQ5</f>
        <v>46049</v>
      </c>
      <c r="AR5" s="9">
        <f>'C завтраками| Bed and breakfast'!AR5</f>
        <v>46050</v>
      </c>
      <c r="AS5" s="9">
        <f>'C завтраками| Bed and breakfast'!AS5</f>
        <v>46051</v>
      </c>
      <c r="AT5" s="9">
        <f>'C завтраками| Bed and breakfast'!AT5</f>
        <v>46052</v>
      </c>
      <c r="AU5" s="9">
        <f>'C завтраками| Bed and breakfast'!AU5</f>
        <v>46053</v>
      </c>
      <c r="AV5" s="9">
        <f>'C завтраками| Bed and breakfast'!AV5</f>
        <v>46054</v>
      </c>
      <c r="AW5" s="9">
        <f>'C завтраками| Bed and breakfast'!AW5</f>
        <v>46055</v>
      </c>
      <c r="AX5" s="9">
        <f>'C завтраками| Bed and breakfast'!AX5</f>
        <v>46056</v>
      </c>
      <c r="AY5" s="9">
        <f>'C завтраками| Bed and breakfast'!AY5</f>
        <v>46057</v>
      </c>
      <c r="AZ5" s="9">
        <f>'C завтраками| Bed and breakfast'!AZ5</f>
        <v>46058</v>
      </c>
      <c r="BA5" s="9">
        <f>'C завтраками| Bed and breakfast'!BA5</f>
        <v>46059</v>
      </c>
      <c r="BB5" s="9">
        <f>'C завтраками| Bed and breakfast'!BB5</f>
        <v>46060</v>
      </c>
      <c r="BC5" s="9">
        <f>'C завтраками| Bed and breakfast'!BC5</f>
        <v>46061</v>
      </c>
      <c r="BD5" s="9">
        <f>'C завтраками| Bed and breakfast'!BD5</f>
        <v>46062</v>
      </c>
      <c r="BE5" s="9">
        <f>'C завтраками| Bed and breakfast'!BE5</f>
        <v>46063</v>
      </c>
      <c r="BF5" s="9">
        <f>'C завтраками| Bed and breakfast'!BF5</f>
        <v>46064</v>
      </c>
      <c r="BG5" s="9">
        <f>'C завтраками| Bed and breakfast'!BG5</f>
        <v>46065</v>
      </c>
      <c r="BH5" s="9">
        <f>'C завтраками| Bed and breakfast'!BH5</f>
        <v>46066</v>
      </c>
      <c r="BI5" s="9">
        <f>'C завтраками| Bed and breakfast'!BI5</f>
        <v>46067</v>
      </c>
      <c r="BJ5" s="9">
        <f>'C завтраками| Bed and breakfast'!BJ5</f>
        <v>46068</v>
      </c>
      <c r="BK5" s="9">
        <f>'C завтраками| Bed and breakfast'!BK5</f>
        <v>46069</v>
      </c>
      <c r="BL5" s="9">
        <f>'C завтраками| Bed and breakfast'!BL5</f>
        <v>46070</v>
      </c>
      <c r="BM5" s="9">
        <f>'C завтраками| Bed and breakfast'!BM5</f>
        <v>46071</v>
      </c>
      <c r="BN5" s="9">
        <f>'C завтраками| Bed and breakfast'!BN5</f>
        <v>46072</v>
      </c>
      <c r="BO5" s="9">
        <f>'C завтраками| Bed and breakfast'!BO5</f>
        <v>46073</v>
      </c>
      <c r="BP5" s="9">
        <f>'C завтраками| Bed and breakfast'!BP5</f>
        <v>46074</v>
      </c>
      <c r="BQ5" s="9">
        <f>'C завтраками| Bed and breakfast'!BQ5</f>
        <v>46075</v>
      </c>
      <c r="BR5" s="9">
        <f>'C завтраками| Bed and breakfast'!BR5</f>
        <v>46076</v>
      </c>
      <c r="BS5" s="9">
        <f>'C завтраками| Bed and breakfast'!BS5</f>
        <v>46077</v>
      </c>
      <c r="BT5" s="9">
        <f>'C завтраками| Bed and breakfast'!BT5</f>
        <v>46078</v>
      </c>
      <c r="BU5" s="9">
        <f>'C завтраками| Bed and breakfast'!BU5</f>
        <v>46079</v>
      </c>
      <c r="BV5" s="9">
        <f>'C завтраками| Bed and breakfast'!BV5</f>
        <v>46080</v>
      </c>
      <c r="BW5" s="9">
        <f>'C завтраками| Bed and breakfast'!BW5</f>
        <v>46081</v>
      </c>
      <c r="BX5" s="9">
        <f>'C завтраками| Bed and breakfast'!BX5</f>
        <v>46082</v>
      </c>
      <c r="BY5" s="9">
        <f>'C завтраками| Bed and breakfast'!BY5</f>
        <v>46083</v>
      </c>
      <c r="BZ5" s="9">
        <f>'C завтраками| Bed and breakfast'!BZ5</f>
        <v>46084</v>
      </c>
      <c r="CA5" s="9">
        <f>'C завтраками| Bed and breakfast'!CA5</f>
        <v>46085</v>
      </c>
      <c r="CB5" s="9">
        <f>'C завтраками| Bed and breakfast'!CB5</f>
        <v>46086</v>
      </c>
      <c r="CC5" s="9">
        <f>'C завтраками| Bed and breakfast'!CC5</f>
        <v>46087</v>
      </c>
      <c r="CD5" s="9">
        <f>'C завтраками| Bed and breakfast'!CD5</f>
        <v>46088</v>
      </c>
      <c r="CE5" s="9">
        <f>'C завтраками| Bed and breakfast'!CE5</f>
        <v>46089</v>
      </c>
      <c r="CF5" s="9">
        <f>'C завтраками| Bed and breakfast'!CF5</f>
        <v>46090</v>
      </c>
      <c r="CG5" s="9">
        <f>'C завтраками| Bed and breakfast'!CG5</f>
        <v>46091</v>
      </c>
      <c r="CH5" s="9">
        <f>'C завтраками| Bed and breakfast'!CH5</f>
        <v>46092</v>
      </c>
      <c r="CI5" s="9">
        <f>'C завтраками| Bed and breakfast'!CI5</f>
        <v>46093</v>
      </c>
      <c r="CJ5" s="9">
        <f>'C завтраками| Bed and breakfast'!CJ5</f>
        <v>46094</v>
      </c>
      <c r="CK5" s="9">
        <f>'C завтраками| Bed and breakfast'!CK5</f>
        <v>46095</v>
      </c>
      <c r="CL5" s="9">
        <f>'C завтраками| Bed and breakfast'!CL5</f>
        <v>46096</v>
      </c>
      <c r="CM5" s="9">
        <f>'C завтраками| Bed and breakfast'!CM5</f>
        <v>46097</v>
      </c>
      <c r="CN5" s="9">
        <f>'C завтраками| Bed and breakfast'!CN5</f>
        <v>46098</v>
      </c>
      <c r="CO5" s="9">
        <f>'C завтраками| Bed and breakfast'!CO5</f>
        <v>46099</v>
      </c>
      <c r="CP5" s="9">
        <f>'C завтраками| Bed and breakfast'!CP5</f>
        <v>46100</v>
      </c>
      <c r="CQ5" s="9">
        <f>'C завтраками| Bed and breakfast'!CQ5</f>
        <v>46101</v>
      </c>
      <c r="CR5" s="9">
        <f>'C завтраками| Bed and breakfast'!CR5</f>
        <v>46102</v>
      </c>
      <c r="CS5" s="9">
        <f>'C завтраками| Bed and breakfast'!CS5</f>
        <v>46103</v>
      </c>
      <c r="CT5" s="9">
        <f>'C завтраками| Bed and breakfast'!CT5</f>
        <v>46104</v>
      </c>
      <c r="CU5" s="9">
        <f>'C завтраками| Bed and breakfast'!CU5</f>
        <v>46105</v>
      </c>
      <c r="CV5" s="9">
        <f>'C завтраками| Bed and breakfast'!CV5</f>
        <v>46106</v>
      </c>
      <c r="CW5" s="9">
        <f>'C завтраками| Bed and breakfast'!CW5</f>
        <v>46107</v>
      </c>
      <c r="CX5" s="9">
        <f>'C завтраками| Bed and breakfast'!CX5</f>
        <v>46108</v>
      </c>
      <c r="CY5" s="9">
        <f>'C завтраками| Bed and breakfast'!CY5</f>
        <v>46109</v>
      </c>
      <c r="CZ5" s="9">
        <f>'C завтраками| Bed and breakfast'!CZ5</f>
        <v>46110</v>
      </c>
      <c r="DA5" s="9">
        <f>'C завтраками| Bed and breakfast'!DA5</f>
        <v>46111</v>
      </c>
      <c r="DB5" s="9">
        <f>'C завтраками| Bed and breakfast'!DB5</f>
        <v>46112</v>
      </c>
      <c r="DC5" s="9">
        <f>'C завтраками| Bed and breakfast'!DC5</f>
        <v>46113</v>
      </c>
      <c r="DD5" s="9">
        <f>'C завтраками| Bed and breakfast'!DD5</f>
        <v>46114</v>
      </c>
      <c r="DE5" s="9">
        <f>'C завтраками| Bed and breakfast'!DE5</f>
        <v>46115</v>
      </c>
      <c r="DF5" s="9">
        <f>'C завтраками| Bed and breakfast'!DF5</f>
        <v>46116</v>
      </c>
      <c r="DG5" s="9">
        <f>'C завтраками| Bed and breakfast'!DG5</f>
        <v>46117</v>
      </c>
      <c r="DH5" s="9">
        <f>'C завтраками| Bed and breakfast'!DH5</f>
        <v>46118</v>
      </c>
      <c r="DI5" s="9">
        <f>'C завтраками| Bed and breakfast'!DI5</f>
        <v>46119</v>
      </c>
      <c r="DJ5" s="9">
        <f>'C завтраками| Bed and breakfast'!DJ5</f>
        <v>46120</v>
      </c>
      <c r="DK5" s="9">
        <f>'C завтраками| Bed and breakfast'!DK5</f>
        <v>46121</v>
      </c>
      <c r="DL5" s="9">
        <f>'C завтраками| Bed and breakfast'!DL5</f>
        <v>46122</v>
      </c>
      <c r="DM5" s="9">
        <f>'C завтраками| Bed and breakfast'!DM5</f>
        <v>46123</v>
      </c>
      <c r="DN5" s="9">
        <f>'C завтраками| Bed and breakfast'!DN5</f>
        <v>46124</v>
      </c>
      <c r="DO5" s="9">
        <f>'C завтраками| Bed and breakfast'!DO5</f>
        <v>46125</v>
      </c>
      <c r="DP5" s="9">
        <f>'C завтраками| Bed and breakfast'!DP5</f>
        <v>46126</v>
      </c>
      <c r="DQ5" s="9">
        <f>'C завтраками| Bed and breakfast'!DQ5</f>
        <v>46127</v>
      </c>
      <c r="DR5" s="9">
        <f>'C завтраками| Bed and breakfast'!DR5</f>
        <v>46128</v>
      </c>
      <c r="DS5" s="9">
        <f>'C завтраками| Bed and breakfast'!DS5</f>
        <v>46129</v>
      </c>
      <c r="DT5" s="9">
        <f>'C завтраками| Bed and breakfast'!DT5</f>
        <v>46130</v>
      </c>
      <c r="DU5" s="9">
        <f>'C завтраками| Bed and breakfast'!DU5</f>
        <v>46131</v>
      </c>
      <c r="DV5" s="9">
        <f>'C завтраками| Bed and breakfast'!DV5</f>
        <v>46132</v>
      </c>
      <c r="DW5" s="9">
        <f>'C завтраками| Bed and breakfast'!DW5</f>
        <v>46133</v>
      </c>
      <c r="DX5" s="9">
        <f>'C завтраками| Bed and breakfast'!DX5</f>
        <v>46134</v>
      </c>
      <c r="DY5" s="9">
        <f>'C завтраками| Bed and breakfast'!DY5</f>
        <v>46135</v>
      </c>
      <c r="DZ5" s="9">
        <f>'C завтраками| Bed and breakfast'!DZ5</f>
        <v>46136</v>
      </c>
      <c r="EA5" s="9">
        <f>'C завтраками| Bed and breakfast'!EA5</f>
        <v>46137</v>
      </c>
      <c r="EB5" s="9">
        <f>'C завтраками| Bed and breakfast'!EB5</f>
        <v>46138</v>
      </c>
      <c r="EC5" s="9">
        <f>'C завтраками| Bed and breakfast'!EC5</f>
        <v>46139</v>
      </c>
      <c r="ED5" s="9">
        <f>'C завтраками| Bed and breakfast'!ED5</f>
        <v>46140</v>
      </c>
      <c r="EE5" s="9">
        <f>'C завтраками| Bed and breakfast'!EE5</f>
        <v>46141</v>
      </c>
      <c r="EF5" s="9">
        <f>'C завтраками| Bed and breakfast'!EF5</f>
        <v>46142</v>
      </c>
    </row>
    <row r="6" spans="1:136">
      <c r="A6" s="7"/>
      <c r="B6" s="9">
        <f>'C завтраками| Bed and breakfast'!B6</f>
        <v>46008</v>
      </c>
      <c r="C6" s="9">
        <f>'C завтраками| Bed and breakfast'!C6</f>
        <v>46009</v>
      </c>
      <c r="D6" s="9">
        <f>'C завтраками| Bed and breakfast'!D6</f>
        <v>46010</v>
      </c>
      <c r="E6" s="9">
        <f>'C завтраками| Bed and breakfast'!E6</f>
        <v>46011</v>
      </c>
      <c r="F6" s="9">
        <f>'C завтраками| Bed and breakfast'!F6</f>
        <v>46012</v>
      </c>
      <c r="G6" s="9">
        <f>'C завтраками| Bed and breakfast'!G6</f>
        <v>46013</v>
      </c>
      <c r="H6" s="9">
        <f>'C завтраками| Bed and breakfast'!H6</f>
        <v>46014</v>
      </c>
      <c r="I6" s="9">
        <f>'C завтраками| Bed and breakfast'!I6</f>
        <v>46015</v>
      </c>
      <c r="J6" s="9">
        <f>'C завтраками| Bed and breakfast'!J6</f>
        <v>46016</v>
      </c>
      <c r="K6" s="9">
        <f>'C завтраками| Bed and breakfast'!K6</f>
        <v>46017</v>
      </c>
      <c r="L6" s="9">
        <f>'C завтраками| Bed and breakfast'!L6</f>
        <v>46018</v>
      </c>
      <c r="M6" s="9">
        <f>'C завтраками| Bed and breakfast'!M6</f>
        <v>46019</v>
      </c>
      <c r="N6" s="57">
        <f>'C завтраками| Bed and breakfast'!N6</f>
        <v>46020</v>
      </c>
      <c r="O6" s="57">
        <f>'C завтраками| Bed and breakfast'!O6</f>
        <v>46021</v>
      </c>
      <c r="P6" s="57">
        <f>'C завтраками| Bed and breakfast'!P6</f>
        <v>46022</v>
      </c>
      <c r="Q6" s="57">
        <f>'C завтраками| Bed and breakfast'!Q6</f>
        <v>46023</v>
      </c>
      <c r="R6" s="57">
        <f>'C завтраками| Bed and breakfast'!R6</f>
        <v>46024</v>
      </c>
      <c r="S6" s="57">
        <f>'C завтраками| Bed and breakfast'!S6</f>
        <v>46025</v>
      </c>
      <c r="T6" s="57">
        <f>'C завтраками| Bed and breakfast'!T6</f>
        <v>46026</v>
      </c>
      <c r="U6" s="57">
        <f>'C завтраками| Bed and breakfast'!U6</f>
        <v>46027</v>
      </c>
      <c r="V6" s="57">
        <f>'C завтраками| Bed and breakfast'!V6</f>
        <v>46028</v>
      </c>
      <c r="W6" s="57">
        <f>'C завтраками| Bed and breakfast'!W6</f>
        <v>46029</v>
      </c>
      <c r="X6" s="57">
        <f>'C завтраками| Bed and breakfast'!X6</f>
        <v>46030</v>
      </c>
      <c r="Y6" s="9">
        <f>'C завтраками| Bed and breakfast'!Y6</f>
        <v>46031</v>
      </c>
      <c r="Z6" s="9">
        <f>'C завтраками| Bed and breakfast'!Z6</f>
        <v>46032</v>
      </c>
      <c r="AA6" s="9">
        <f>'C завтраками| Bed and breakfast'!AA6</f>
        <v>46033</v>
      </c>
      <c r="AB6" s="9">
        <f>'C завтраками| Bed and breakfast'!AB6</f>
        <v>46034</v>
      </c>
      <c r="AC6" s="9">
        <f>'C завтраками| Bed and breakfast'!AC6</f>
        <v>46035</v>
      </c>
      <c r="AD6" s="9">
        <f>'C завтраками| Bed and breakfast'!AD6</f>
        <v>46036</v>
      </c>
      <c r="AE6" s="9">
        <f>'C завтраками| Bed and breakfast'!AE6</f>
        <v>46037</v>
      </c>
      <c r="AF6" s="9">
        <f>'C завтраками| Bed and breakfast'!AF6</f>
        <v>46038</v>
      </c>
      <c r="AG6" s="9">
        <f>'C завтраками| Bed and breakfast'!AG6</f>
        <v>46039</v>
      </c>
      <c r="AH6" s="9">
        <f>'C завтраками| Bed and breakfast'!AH6</f>
        <v>46040</v>
      </c>
      <c r="AI6" s="9">
        <f>'C завтраками| Bed and breakfast'!AI6</f>
        <v>46041</v>
      </c>
      <c r="AJ6" s="9">
        <f>'C завтраками| Bed and breakfast'!AJ6</f>
        <v>46042</v>
      </c>
      <c r="AK6" s="9">
        <f>'C завтраками| Bed and breakfast'!AK6</f>
        <v>46043</v>
      </c>
      <c r="AL6" s="9">
        <f>'C завтраками| Bed and breakfast'!AL6</f>
        <v>46044</v>
      </c>
      <c r="AM6" s="9">
        <f>'C завтраками| Bed and breakfast'!AM6</f>
        <v>46045</v>
      </c>
      <c r="AN6" s="9">
        <f>'C завтраками| Bed and breakfast'!AN6</f>
        <v>46046</v>
      </c>
      <c r="AO6" s="9">
        <f>'C завтраками| Bed and breakfast'!AO6</f>
        <v>46047</v>
      </c>
      <c r="AP6" s="9">
        <f>'C завтраками| Bed and breakfast'!AP6</f>
        <v>46048</v>
      </c>
      <c r="AQ6" s="9">
        <f>'C завтраками| Bed and breakfast'!AQ6</f>
        <v>46049</v>
      </c>
      <c r="AR6" s="9">
        <f>'C завтраками| Bed and breakfast'!AR6</f>
        <v>46050</v>
      </c>
      <c r="AS6" s="9">
        <f>'C завтраками| Bed and breakfast'!AS6</f>
        <v>46051</v>
      </c>
      <c r="AT6" s="9">
        <f>'C завтраками| Bed and breakfast'!AT6</f>
        <v>46052</v>
      </c>
      <c r="AU6" s="9">
        <f>'C завтраками| Bed and breakfast'!AU6</f>
        <v>46053</v>
      </c>
      <c r="AV6" s="9">
        <f>'C завтраками| Bed and breakfast'!AV6</f>
        <v>46054</v>
      </c>
      <c r="AW6" s="9">
        <f>'C завтраками| Bed and breakfast'!AW6</f>
        <v>46055</v>
      </c>
      <c r="AX6" s="9">
        <f>'C завтраками| Bed and breakfast'!AX6</f>
        <v>46056</v>
      </c>
      <c r="AY6" s="9">
        <f>'C завтраками| Bed and breakfast'!AY6</f>
        <v>46057</v>
      </c>
      <c r="AZ6" s="9">
        <f>'C завтраками| Bed and breakfast'!AZ6</f>
        <v>46058</v>
      </c>
      <c r="BA6" s="9">
        <f>'C завтраками| Bed and breakfast'!BA6</f>
        <v>46059</v>
      </c>
      <c r="BB6" s="9">
        <f>'C завтраками| Bed and breakfast'!BB6</f>
        <v>46060</v>
      </c>
      <c r="BC6" s="9">
        <f>'C завтраками| Bed and breakfast'!BC6</f>
        <v>46061</v>
      </c>
      <c r="BD6" s="9">
        <f>'C завтраками| Bed and breakfast'!BD6</f>
        <v>46062</v>
      </c>
      <c r="BE6" s="9">
        <f>'C завтраками| Bed and breakfast'!BE6</f>
        <v>46063</v>
      </c>
      <c r="BF6" s="9">
        <f>'C завтраками| Bed and breakfast'!BF6</f>
        <v>46064</v>
      </c>
      <c r="BG6" s="9">
        <f>'C завтраками| Bed and breakfast'!BG6</f>
        <v>46065</v>
      </c>
      <c r="BH6" s="9">
        <f>'C завтраками| Bed and breakfast'!BH6</f>
        <v>46066</v>
      </c>
      <c r="BI6" s="9">
        <f>'C завтраками| Bed and breakfast'!BI6</f>
        <v>46067</v>
      </c>
      <c r="BJ6" s="9">
        <f>'C завтраками| Bed and breakfast'!BJ6</f>
        <v>46068</v>
      </c>
      <c r="BK6" s="9">
        <f>'C завтраками| Bed and breakfast'!BK6</f>
        <v>46069</v>
      </c>
      <c r="BL6" s="9">
        <f>'C завтраками| Bed and breakfast'!BL6</f>
        <v>46070</v>
      </c>
      <c r="BM6" s="9">
        <f>'C завтраками| Bed and breakfast'!BM6</f>
        <v>46071</v>
      </c>
      <c r="BN6" s="9">
        <f>'C завтраками| Bed and breakfast'!BN6</f>
        <v>46072</v>
      </c>
      <c r="BO6" s="9">
        <f>'C завтраками| Bed and breakfast'!BO6</f>
        <v>46073</v>
      </c>
      <c r="BP6" s="9">
        <f>'C завтраками| Bed and breakfast'!BP6</f>
        <v>46074</v>
      </c>
      <c r="BQ6" s="9">
        <f>'C завтраками| Bed and breakfast'!BQ6</f>
        <v>46075</v>
      </c>
      <c r="BR6" s="9">
        <f>'C завтраками| Bed and breakfast'!BR6</f>
        <v>46076</v>
      </c>
      <c r="BS6" s="9">
        <f>'C завтраками| Bed and breakfast'!BS6</f>
        <v>46077</v>
      </c>
      <c r="BT6" s="9">
        <f>'C завтраками| Bed and breakfast'!BT6</f>
        <v>46078</v>
      </c>
      <c r="BU6" s="9">
        <f>'C завтраками| Bed and breakfast'!BU6</f>
        <v>46079</v>
      </c>
      <c r="BV6" s="9">
        <f>'C завтраками| Bed and breakfast'!BV6</f>
        <v>46080</v>
      </c>
      <c r="BW6" s="9">
        <f>'C завтраками| Bed and breakfast'!BW6</f>
        <v>46081</v>
      </c>
      <c r="BX6" s="9">
        <f>'C завтраками| Bed and breakfast'!BX6</f>
        <v>46082</v>
      </c>
      <c r="BY6" s="9">
        <f>'C завтраками| Bed and breakfast'!BY6</f>
        <v>46083</v>
      </c>
      <c r="BZ6" s="9">
        <f>'C завтраками| Bed and breakfast'!BZ6</f>
        <v>46084</v>
      </c>
      <c r="CA6" s="9">
        <f>'C завтраками| Bed and breakfast'!CA6</f>
        <v>46085</v>
      </c>
      <c r="CB6" s="9">
        <f>'C завтраками| Bed and breakfast'!CB6</f>
        <v>46086</v>
      </c>
      <c r="CC6" s="9">
        <f>'C завтраками| Bed and breakfast'!CC6</f>
        <v>46087</v>
      </c>
      <c r="CD6" s="9">
        <f>'C завтраками| Bed and breakfast'!CD6</f>
        <v>46088</v>
      </c>
      <c r="CE6" s="9">
        <f>'C завтраками| Bed and breakfast'!CE6</f>
        <v>46089</v>
      </c>
      <c r="CF6" s="9">
        <f>'C завтраками| Bed and breakfast'!CF6</f>
        <v>46090</v>
      </c>
      <c r="CG6" s="9">
        <f>'C завтраками| Bed and breakfast'!CG6</f>
        <v>46091</v>
      </c>
      <c r="CH6" s="9">
        <f>'C завтраками| Bed and breakfast'!CH6</f>
        <v>46092</v>
      </c>
      <c r="CI6" s="9">
        <f>'C завтраками| Bed and breakfast'!CI6</f>
        <v>46093</v>
      </c>
      <c r="CJ6" s="9">
        <f>'C завтраками| Bed and breakfast'!CJ6</f>
        <v>46094</v>
      </c>
      <c r="CK6" s="9">
        <f>'C завтраками| Bed and breakfast'!CK6</f>
        <v>46095</v>
      </c>
      <c r="CL6" s="9">
        <f>'C завтраками| Bed and breakfast'!CL6</f>
        <v>46096</v>
      </c>
      <c r="CM6" s="9">
        <f>'C завтраками| Bed and breakfast'!CM6</f>
        <v>46097</v>
      </c>
      <c r="CN6" s="9">
        <f>'C завтраками| Bed and breakfast'!CN6</f>
        <v>46098</v>
      </c>
      <c r="CO6" s="9">
        <f>'C завтраками| Bed and breakfast'!CO6</f>
        <v>46099</v>
      </c>
      <c r="CP6" s="9">
        <f>'C завтраками| Bed and breakfast'!CP6</f>
        <v>46100</v>
      </c>
      <c r="CQ6" s="9">
        <f>'C завтраками| Bed and breakfast'!CQ6</f>
        <v>46101</v>
      </c>
      <c r="CR6" s="9">
        <f>'C завтраками| Bed and breakfast'!CR6</f>
        <v>46102</v>
      </c>
      <c r="CS6" s="9">
        <f>'C завтраками| Bed and breakfast'!CS6</f>
        <v>46103</v>
      </c>
      <c r="CT6" s="9">
        <f>'C завтраками| Bed and breakfast'!CT6</f>
        <v>46104</v>
      </c>
      <c r="CU6" s="9">
        <f>'C завтраками| Bed and breakfast'!CU6</f>
        <v>46105</v>
      </c>
      <c r="CV6" s="9">
        <f>'C завтраками| Bed and breakfast'!CV6</f>
        <v>46106</v>
      </c>
      <c r="CW6" s="9">
        <f>'C завтраками| Bed and breakfast'!CW6</f>
        <v>46107</v>
      </c>
      <c r="CX6" s="9">
        <f>'C завтраками| Bed and breakfast'!CX6</f>
        <v>46108</v>
      </c>
      <c r="CY6" s="9">
        <f>'C завтраками| Bed and breakfast'!CY6</f>
        <v>46109</v>
      </c>
      <c r="CZ6" s="9">
        <f>'C завтраками| Bed and breakfast'!CZ6</f>
        <v>46110</v>
      </c>
      <c r="DA6" s="9">
        <f>'C завтраками| Bed and breakfast'!DA6</f>
        <v>46111</v>
      </c>
      <c r="DB6" s="9">
        <f>'C завтраками| Bed and breakfast'!DB6</f>
        <v>46112</v>
      </c>
      <c r="DC6" s="9">
        <f>'C завтраками| Bed and breakfast'!DC6</f>
        <v>46113</v>
      </c>
      <c r="DD6" s="9">
        <f>'C завтраками| Bed and breakfast'!DD6</f>
        <v>46114</v>
      </c>
      <c r="DE6" s="9">
        <f>'C завтраками| Bed and breakfast'!DE6</f>
        <v>46115</v>
      </c>
      <c r="DF6" s="9">
        <f>'C завтраками| Bed and breakfast'!DF6</f>
        <v>46116</v>
      </c>
      <c r="DG6" s="9">
        <f>'C завтраками| Bed and breakfast'!DG6</f>
        <v>46117</v>
      </c>
      <c r="DH6" s="9">
        <f>'C завтраками| Bed and breakfast'!DH6</f>
        <v>46118</v>
      </c>
      <c r="DI6" s="9">
        <f>'C завтраками| Bed and breakfast'!DI6</f>
        <v>46119</v>
      </c>
      <c r="DJ6" s="9">
        <f>'C завтраками| Bed and breakfast'!DJ6</f>
        <v>46120</v>
      </c>
      <c r="DK6" s="9">
        <f>'C завтраками| Bed and breakfast'!DK6</f>
        <v>46121</v>
      </c>
      <c r="DL6" s="9">
        <f>'C завтраками| Bed and breakfast'!DL6</f>
        <v>46122</v>
      </c>
      <c r="DM6" s="9">
        <f>'C завтраками| Bed and breakfast'!DM6</f>
        <v>46123</v>
      </c>
      <c r="DN6" s="9">
        <f>'C завтраками| Bed and breakfast'!DN6</f>
        <v>46124</v>
      </c>
      <c r="DO6" s="9">
        <f>'C завтраками| Bed and breakfast'!DO6</f>
        <v>46125</v>
      </c>
      <c r="DP6" s="9">
        <f>'C завтраками| Bed and breakfast'!DP6</f>
        <v>46126</v>
      </c>
      <c r="DQ6" s="9">
        <f>'C завтраками| Bed and breakfast'!DQ6</f>
        <v>46127</v>
      </c>
      <c r="DR6" s="9">
        <f>'C завтраками| Bed and breakfast'!DR6</f>
        <v>46128</v>
      </c>
      <c r="DS6" s="9">
        <f>'C завтраками| Bed and breakfast'!DS6</f>
        <v>46129</v>
      </c>
      <c r="DT6" s="9">
        <f>'C завтраками| Bed and breakfast'!DT6</f>
        <v>46130</v>
      </c>
      <c r="DU6" s="9">
        <f>'C завтраками| Bed and breakfast'!DU6</f>
        <v>46131</v>
      </c>
      <c r="DV6" s="9">
        <f>'C завтраками| Bed and breakfast'!DV6</f>
        <v>46132</v>
      </c>
      <c r="DW6" s="9">
        <f>'C завтраками| Bed and breakfast'!DW6</f>
        <v>46133</v>
      </c>
      <c r="DX6" s="9">
        <f>'C завтраками| Bed and breakfast'!DX6</f>
        <v>46134</v>
      </c>
      <c r="DY6" s="9">
        <f>'C завтраками| Bed and breakfast'!DY6</f>
        <v>46135</v>
      </c>
      <c r="DZ6" s="9">
        <f>'C завтраками| Bed and breakfast'!DZ6</f>
        <v>46136</v>
      </c>
      <c r="EA6" s="9">
        <f>'C завтраками| Bed and breakfast'!EA6</f>
        <v>46137</v>
      </c>
      <c r="EB6" s="9">
        <f>'C завтраками| Bed and breakfast'!EB6</f>
        <v>46138</v>
      </c>
      <c r="EC6" s="9">
        <f>'C завтраками| Bed and breakfast'!EC6</f>
        <v>46139</v>
      </c>
      <c r="ED6" s="9">
        <f>'C завтраками| Bed and breakfast'!ED6</f>
        <v>46140</v>
      </c>
      <c r="EE6" s="9">
        <f>'C завтраками| Bed and breakfast'!EE6</f>
        <v>46141</v>
      </c>
      <c r="EF6" s="9">
        <f>'C завтраками| Bed and breakfast'!EF6</f>
        <v>46142</v>
      </c>
    </row>
    <row r="7" spans="1:136" s="11" customFormat="1">
      <c r="A7" s="10" t="s">
        <v>4</v>
      </c>
      <c r="N7" s="55"/>
      <c r="O7" s="55"/>
      <c r="P7" s="55"/>
      <c r="Q7" s="55"/>
      <c r="R7" s="55"/>
      <c r="S7" s="55"/>
      <c r="T7" s="55"/>
      <c r="U7" s="55"/>
      <c r="V7" s="55"/>
      <c r="W7" s="55"/>
      <c r="X7" s="55"/>
    </row>
    <row r="8" spans="1:136">
      <c r="A8" s="10">
        <v>1</v>
      </c>
      <c r="B8" s="18">
        <f>'C завтраками| Bed and breakfast'!B8*0.9</f>
        <v>6300</v>
      </c>
      <c r="C8" s="18">
        <f>'C завтраками| Bed and breakfast'!C8*0.9</f>
        <v>6300</v>
      </c>
      <c r="D8" s="18">
        <f>'C завтраками| Bed and breakfast'!D8*0.9</f>
        <v>6570</v>
      </c>
      <c r="E8" s="18">
        <f>'C завтраками| Bed and breakfast'!E8*0.9</f>
        <v>6570</v>
      </c>
      <c r="F8" s="18">
        <f>'C завтраками| Bed and breakfast'!F8*0.9</f>
        <v>8460</v>
      </c>
      <c r="G8" s="18">
        <f>'C завтраками| Bed and breakfast'!G8*0.9</f>
        <v>8460</v>
      </c>
      <c r="H8" s="18">
        <f>'C завтраками| Bed and breakfast'!H8*0.9</f>
        <v>8460</v>
      </c>
      <c r="I8" s="18">
        <f>'C завтраками| Bed and breakfast'!I8*0.9</f>
        <v>9630</v>
      </c>
      <c r="J8" s="18">
        <f>'C завтраками| Bed and breakfast'!J8*0.9</f>
        <v>9630</v>
      </c>
      <c r="K8" s="18">
        <f>'C завтраками| Bed and breakfast'!K8*0.9</f>
        <v>10890</v>
      </c>
      <c r="L8" s="18">
        <f>'C завтраками| Bed and breakfast'!L8*0.9</f>
        <v>13230</v>
      </c>
      <c r="M8" s="18">
        <f>'C завтраками| Bed and breakfast'!M8*0.9</f>
        <v>11250</v>
      </c>
      <c r="N8" s="58">
        <f>'C завтраками| Bed and breakfast'!N8*0.9</f>
        <v>18810</v>
      </c>
      <c r="O8" s="58">
        <f>'C завтраками| Bed and breakfast'!O8*0.9</f>
        <v>23130</v>
      </c>
      <c r="P8" s="58">
        <f>'C завтраками| Bed and breakfast'!P8*0.9</f>
        <v>30150</v>
      </c>
      <c r="Q8" s="58">
        <f>'C завтраками| Bed and breakfast'!Q8*0.9</f>
        <v>30150</v>
      </c>
      <c r="R8" s="58">
        <f>'C завтраками| Bed and breakfast'!R8*0.9</f>
        <v>28980</v>
      </c>
      <c r="S8" s="58">
        <f>'C завтраками| Bed and breakfast'!S8*0.9</f>
        <v>28980</v>
      </c>
      <c r="T8" s="58">
        <f>'C завтраками| Bed and breakfast'!T8*0.9</f>
        <v>32400</v>
      </c>
      <c r="U8" s="58">
        <f>'C завтраками| Bed and breakfast'!U8*0.9</f>
        <v>32400</v>
      </c>
      <c r="V8" s="58">
        <f>'C завтраками| Bed and breakfast'!V8*0.9</f>
        <v>31050</v>
      </c>
      <c r="W8" s="58">
        <f>'C завтраками| Bed and breakfast'!W8*0.9</f>
        <v>31050</v>
      </c>
      <c r="X8" s="58">
        <f>'C завтраками| Bed and breakfast'!X8*0.9</f>
        <v>27810</v>
      </c>
      <c r="Y8" s="18">
        <f>'C завтраками| Bed and breakfast'!Y8*0.9</f>
        <v>21105</v>
      </c>
      <c r="Z8" s="18">
        <f>'C завтраками| Bed and breakfast'!Z8*0.9</f>
        <v>15705</v>
      </c>
      <c r="AA8" s="18">
        <f>'C завтраками| Bed and breakfast'!AA8*0.9</f>
        <v>15075</v>
      </c>
      <c r="AB8" s="18">
        <f>'C завтраками| Bed and breakfast'!AB8*0.9</f>
        <v>15075</v>
      </c>
      <c r="AC8" s="18">
        <f>'C завтраками| Bed and breakfast'!AC8*0.9</f>
        <v>15075</v>
      </c>
      <c r="AD8" s="18">
        <f>'C завтраками| Bed and breakfast'!AD8*0.9</f>
        <v>14445</v>
      </c>
      <c r="AE8" s="18">
        <f>'C завтраками| Bed and breakfast'!AE8*0.9</f>
        <v>14445</v>
      </c>
      <c r="AF8" s="18">
        <f>'C завтраками| Bed and breakfast'!AF8*0.9</f>
        <v>12105</v>
      </c>
      <c r="AG8" s="18">
        <f>'C завтраками| Bed and breakfast'!AG8*0.9</f>
        <v>12105</v>
      </c>
      <c r="AH8" s="18">
        <f>'C завтраками| Bed and breakfast'!AH8*0.9</f>
        <v>12105</v>
      </c>
      <c r="AI8" s="18">
        <f>'C завтраками| Bed and breakfast'!AI8*0.9</f>
        <v>12105</v>
      </c>
      <c r="AJ8" s="18">
        <f>'C завтраками| Bed and breakfast'!AJ8*0.9</f>
        <v>14625</v>
      </c>
      <c r="AK8" s="18">
        <f>'C завтраками| Bed and breakfast'!AK8*0.9</f>
        <v>14625</v>
      </c>
      <c r="AL8" s="18">
        <f>'C завтраками| Bed and breakfast'!AL8*0.9</f>
        <v>17055</v>
      </c>
      <c r="AM8" s="18">
        <f>'C завтраками| Bed and breakfast'!AM8*0.9</f>
        <v>17055</v>
      </c>
      <c r="AN8" s="18">
        <f>'C завтраками| Bed and breakfast'!AN8*0.9</f>
        <v>19755</v>
      </c>
      <c r="AO8" s="18">
        <f>'C завтраками| Bed and breakfast'!AO8*0.9</f>
        <v>19755</v>
      </c>
      <c r="AP8" s="18">
        <f>'C завтраками| Bed and breakfast'!AP8*0.9</f>
        <v>17055</v>
      </c>
      <c r="AQ8" s="18">
        <f>'C завтраками| Bed and breakfast'!AQ8*0.9</f>
        <v>17055</v>
      </c>
      <c r="AR8" s="18">
        <f>'C завтраками| Bed and breakfast'!AR8*0.9</f>
        <v>18405</v>
      </c>
      <c r="AS8" s="18">
        <f>'C завтраками| Bed and breakfast'!AS8*0.9</f>
        <v>18405</v>
      </c>
      <c r="AT8" s="18">
        <f>'C завтраками| Bed and breakfast'!AT8*0.9</f>
        <v>18405</v>
      </c>
      <c r="AU8" s="18">
        <f>'C завтраками| Bed and breakfast'!AU8*0.9</f>
        <v>18405</v>
      </c>
      <c r="AV8" s="18">
        <f>'C завтраками| Bed and breakfast'!AV8*0.9</f>
        <v>18405</v>
      </c>
      <c r="AW8" s="18">
        <f>'C завтраками| Bed and breakfast'!AW8*0.9</f>
        <v>18405</v>
      </c>
      <c r="AX8" s="18">
        <f>'C завтраками| Bed and breakfast'!AX8*0.9</f>
        <v>19755</v>
      </c>
      <c r="AY8" s="18">
        <f>'C завтраками| Bed and breakfast'!AY8*0.9</f>
        <v>19755</v>
      </c>
      <c r="AZ8" s="18">
        <f>'C завтраками| Bed and breakfast'!AZ8*0.9</f>
        <v>19755</v>
      </c>
      <c r="BA8" s="18">
        <f>'C завтраками| Bed and breakfast'!BA8*0.9</f>
        <v>17055</v>
      </c>
      <c r="BB8" s="18">
        <f>'C завтраками| Bed and breakfast'!BB8*0.9</f>
        <v>17055</v>
      </c>
      <c r="BC8" s="18">
        <f>'C завтраками| Bed and breakfast'!BC8*0.9</f>
        <v>17055</v>
      </c>
      <c r="BD8" s="18">
        <f>'C завтраками| Bed and breakfast'!BD8*0.9</f>
        <v>17055</v>
      </c>
      <c r="BE8" s="18">
        <f>'C завтраками| Bed and breakfast'!BE8*0.9</f>
        <v>17055</v>
      </c>
      <c r="BF8" s="18">
        <f>'C завтраками| Bed and breakfast'!BF8*0.9</f>
        <v>18405</v>
      </c>
      <c r="BG8" s="18">
        <f>'C завтраками| Bed and breakfast'!BG8*0.9</f>
        <v>18405</v>
      </c>
      <c r="BH8" s="18">
        <f>'C завтраками| Bed and breakfast'!BH8*0.9</f>
        <v>18405</v>
      </c>
      <c r="BI8" s="18">
        <f>'C завтраками| Bed and breakfast'!BI8*0.9</f>
        <v>21105</v>
      </c>
      <c r="BJ8" s="18">
        <f>'C завтраками| Bed and breakfast'!BJ8*0.9</f>
        <v>21105</v>
      </c>
      <c r="BK8" s="18">
        <f>'C завтраками| Bed and breakfast'!BK8*0.9</f>
        <v>21105</v>
      </c>
      <c r="BL8" s="18">
        <f>'C завтраками| Bed and breakfast'!BL8*0.9</f>
        <v>21105</v>
      </c>
      <c r="BM8" s="18">
        <f>'C завтраками| Bed and breakfast'!BM8*0.9</f>
        <v>21105</v>
      </c>
      <c r="BN8" s="18">
        <f>'C завтраками| Bed and breakfast'!BN8*0.9</f>
        <v>21105</v>
      </c>
      <c r="BO8" s="18">
        <f>'C завтраками| Bed and breakfast'!BO8*0.9</f>
        <v>23265</v>
      </c>
      <c r="BP8" s="18">
        <f>'C завтраками| Bed and breakfast'!BP8*0.9</f>
        <v>23265</v>
      </c>
      <c r="BQ8" s="18">
        <f>'C завтраками| Bed and breakfast'!BQ8*0.9</f>
        <v>26775</v>
      </c>
      <c r="BR8" s="18">
        <f>'C завтраками| Bed and breakfast'!BR8*0.9</f>
        <v>29025</v>
      </c>
      <c r="BS8" s="18">
        <f>'C завтраками| Bed and breakfast'!BS8*0.9</f>
        <v>29025</v>
      </c>
      <c r="BT8" s="18">
        <f>'C завтраками| Bed and breakfast'!BT8*0.9</f>
        <v>29025</v>
      </c>
      <c r="BU8" s="18">
        <f>'C завтраками| Bed and breakfast'!BU8*0.9</f>
        <v>29025</v>
      </c>
      <c r="BV8" s="18">
        <f>'C завтраками| Bed and breakfast'!BV8*0.9</f>
        <v>29025</v>
      </c>
      <c r="BW8" s="18">
        <f>'C завтраками| Bed and breakfast'!BW8*0.9</f>
        <v>21105</v>
      </c>
      <c r="BX8" s="18">
        <f>'C завтраками| Bed and breakfast'!BX8*0.9</f>
        <v>17055</v>
      </c>
      <c r="BY8" s="18">
        <f>'C завтраками| Bed and breakfast'!BY8*0.9</f>
        <v>17055</v>
      </c>
      <c r="BZ8" s="18">
        <f>'C завтраками| Bed and breakfast'!BZ8*0.9</f>
        <v>15705</v>
      </c>
      <c r="CA8" s="18">
        <f>'C завтраками| Bed and breakfast'!CA8*0.9</f>
        <v>15705</v>
      </c>
      <c r="CB8" s="18">
        <f>'C завтраками| Bed and breakfast'!CB8*0.9</f>
        <v>15705</v>
      </c>
      <c r="CC8" s="18">
        <f>'C завтраками| Bed and breakfast'!CC8*0.9</f>
        <v>17055</v>
      </c>
      <c r="CD8" s="18">
        <f>'C завтраками| Bed and breakfast'!CD8*0.9</f>
        <v>17055</v>
      </c>
      <c r="CE8" s="18">
        <f>'C завтраками| Bed and breakfast'!CE8*0.9</f>
        <v>17055</v>
      </c>
      <c r="CF8" s="18">
        <f>'C завтраками| Bed and breakfast'!CF8*0.9</f>
        <v>13815</v>
      </c>
      <c r="CG8" s="18">
        <f>'C завтраками| Bed and breakfast'!CG8*0.9</f>
        <v>10935</v>
      </c>
      <c r="CH8" s="18">
        <f>'C завтраками| Bed and breakfast'!CH8*0.9</f>
        <v>10935</v>
      </c>
      <c r="CI8" s="18">
        <f>'C завтраками| Bed and breakfast'!CI8*0.9</f>
        <v>10935</v>
      </c>
      <c r="CJ8" s="18">
        <f>'C завтраками| Bed and breakfast'!CJ8*0.9</f>
        <v>10935</v>
      </c>
      <c r="CK8" s="18">
        <f>'C завтраками| Bed and breakfast'!CK8*0.9</f>
        <v>10935</v>
      </c>
      <c r="CL8" s="18">
        <f>'C завтраками| Bed and breakfast'!CL8*0.9</f>
        <v>10935</v>
      </c>
      <c r="CM8" s="18">
        <f>'C завтраками| Bed and breakfast'!CM8*0.9</f>
        <v>10935</v>
      </c>
      <c r="CN8" s="18">
        <f>'C завтраками| Bed and breakfast'!CN8*0.9</f>
        <v>10935</v>
      </c>
      <c r="CO8" s="18">
        <f>'C завтраками| Bed and breakfast'!CO8*0.9</f>
        <v>10935</v>
      </c>
      <c r="CP8" s="18">
        <f>'C завтраками| Bed and breakfast'!CP8*0.9</f>
        <v>10305</v>
      </c>
      <c r="CQ8" s="18">
        <f>'C завтраками| Bed and breakfast'!CQ8*0.9</f>
        <v>10305</v>
      </c>
      <c r="CR8" s="18">
        <f>'C завтраками| Bed and breakfast'!CR8*0.9</f>
        <v>10305</v>
      </c>
      <c r="CS8" s="18">
        <f>'C завтраками| Bed and breakfast'!CS8*0.9</f>
        <v>9675</v>
      </c>
      <c r="CT8" s="18">
        <f>'C завтраками| Bed and breakfast'!CT8*0.9</f>
        <v>9675</v>
      </c>
      <c r="CU8" s="18">
        <f>'C завтраками| Bed and breakfast'!CU8*0.9</f>
        <v>9675</v>
      </c>
      <c r="CV8" s="18">
        <f>'C завтраками| Bed and breakfast'!CV8*0.9</f>
        <v>9675</v>
      </c>
      <c r="CW8" s="18">
        <f>'C завтраками| Bed and breakfast'!CW8*0.9</f>
        <v>9675</v>
      </c>
      <c r="CX8" s="18">
        <f>'C завтраками| Bed and breakfast'!CX8*0.9</f>
        <v>9675</v>
      </c>
      <c r="CY8" s="18">
        <f>'C завтраками| Bed and breakfast'!CY8*0.9</f>
        <v>9675</v>
      </c>
      <c r="CZ8" s="18">
        <f>'C завтраками| Bed and breakfast'!CZ8*0.9</f>
        <v>9045</v>
      </c>
      <c r="DA8" s="18">
        <f>'C завтраками| Bed and breakfast'!DA8*0.9</f>
        <v>9045</v>
      </c>
      <c r="DB8" s="18">
        <f>'C завтраками| Bed and breakfast'!DB8*0.9</f>
        <v>9045</v>
      </c>
      <c r="DC8" s="18">
        <f>'C завтраками| Bed and breakfast'!DC8*0.9</f>
        <v>8415</v>
      </c>
      <c r="DD8" s="18">
        <f>'C завтраками| Bed and breakfast'!DD8*0.9</f>
        <v>8415</v>
      </c>
      <c r="DE8" s="18">
        <f>'C завтраками| Bed and breakfast'!DE8*0.9</f>
        <v>8415</v>
      </c>
      <c r="DF8" s="18">
        <f>'C завтраками| Bed and breakfast'!DF8*0.9</f>
        <v>8415</v>
      </c>
      <c r="DG8" s="18">
        <f>'C завтраками| Bed and breakfast'!DG8*0.9</f>
        <v>8415</v>
      </c>
      <c r="DH8" s="18">
        <f>'C завтраками| Bed and breakfast'!DH8*0.9</f>
        <v>7965</v>
      </c>
      <c r="DI8" s="18">
        <f>'C завтраками| Bed and breakfast'!DI8*0.9</f>
        <v>7965</v>
      </c>
      <c r="DJ8" s="18">
        <f>'C завтраками| Bed and breakfast'!DJ8*0.9</f>
        <v>7965</v>
      </c>
      <c r="DK8" s="18">
        <f>'C завтраками| Bed and breakfast'!DK8*0.9</f>
        <v>7965</v>
      </c>
      <c r="DL8" s="18">
        <f>'C завтраками| Bed and breakfast'!DL8*0.9</f>
        <v>7965</v>
      </c>
      <c r="DM8" s="18">
        <f>'C завтраками| Bed and breakfast'!DM8*0.9</f>
        <v>7965</v>
      </c>
      <c r="DN8" s="18">
        <f>'C завтраками| Bed and breakfast'!DN8*0.9</f>
        <v>6165</v>
      </c>
      <c r="DO8" s="18">
        <f>'C завтраками| Bed and breakfast'!DO8*0.9</f>
        <v>6165</v>
      </c>
      <c r="DP8" s="18">
        <f>'C завтраками| Bed and breakfast'!DP8*0.9</f>
        <v>6165</v>
      </c>
      <c r="DQ8" s="18">
        <f>'C завтраками| Bed and breakfast'!DQ8*0.9</f>
        <v>6165</v>
      </c>
      <c r="DR8" s="18">
        <f>'C завтраками| Bed and breakfast'!DR8*0.9</f>
        <v>6165</v>
      </c>
      <c r="DS8" s="18">
        <f>'C завтраками| Bed and breakfast'!DS8*0.9</f>
        <v>6615</v>
      </c>
      <c r="DT8" s="18">
        <f>'C завтраками| Bed and breakfast'!DT8*0.9</f>
        <v>6615</v>
      </c>
      <c r="DU8" s="18">
        <f>'C завтраками| Bed and breakfast'!DU8*0.9</f>
        <v>6165</v>
      </c>
      <c r="DV8" s="18">
        <f>'C завтраками| Bed and breakfast'!DV8*0.9</f>
        <v>6165</v>
      </c>
      <c r="DW8" s="18">
        <f>'C завтраками| Bed and breakfast'!DW8*0.9</f>
        <v>6165</v>
      </c>
      <c r="DX8" s="18">
        <f>'C завтраками| Bed and breakfast'!DX8*0.9</f>
        <v>6165</v>
      </c>
      <c r="DY8" s="18">
        <f>'C завтраками| Bed and breakfast'!DY8*0.9</f>
        <v>6165</v>
      </c>
      <c r="DZ8" s="18">
        <f>'C завтраками| Bed and breakfast'!DZ8*0.9</f>
        <v>6615</v>
      </c>
      <c r="EA8" s="18">
        <f>'C завтраками| Bed and breakfast'!EA8*0.9</f>
        <v>6615</v>
      </c>
      <c r="EB8" s="18">
        <f>'C завтраками| Bed and breakfast'!EB8*0.9</f>
        <v>6165</v>
      </c>
      <c r="EC8" s="18">
        <f>'C завтраками| Bed and breakfast'!EC8*0.9</f>
        <v>6165</v>
      </c>
      <c r="ED8" s="18">
        <f>'C завтраками| Bed and breakfast'!ED8*0.9</f>
        <v>6165</v>
      </c>
      <c r="EE8" s="18">
        <f>'C завтраками| Bed and breakfast'!EE8*0.9</f>
        <v>6165</v>
      </c>
      <c r="EF8" s="18">
        <f>'C завтраками| Bed and breakfast'!EF8*0.9</f>
        <v>7065</v>
      </c>
    </row>
    <row r="9" spans="1:136">
      <c r="A9" s="10">
        <v>2</v>
      </c>
      <c r="B9" s="18">
        <f>'C завтраками| Bed and breakfast'!B9*0.9</f>
        <v>7650</v>
      </c>
      <c r="C9" s="18">
        <f>'C завтраками| Bed and breakfast'!C9*0.9</f>
        <v>7650</v>
      </c>
      <c r="D9" s="18">
        <f>'C завтраками| Bed and breakfast'!D9*0.9</f>
        <v>7920</v>
      </c>
      <c r="E9" s="18">
        <f>'C завтраками| Bed and breakfast'!E9*0.9</f>
        <v>7920</v>
      </c>
      <c r="F9" s="18">
        <f>'C завтраками| Bed and breakfast'!F9*0.9</f>
        <v>9810</v>
      </c>
      <c r="G9" s="18">
        <f>'C завтраками| Bed and breakfast'!G9*0.9</f>
        <v>9810</v>
      </c>
      <c r="H9" s="18">
        <f>'C завтраками| Bed and breakfast'!H9*0.9</f>
        <v>9810</v>
      </c>
      <c r="I9" s="18">
        <f>'C завтраками| Bed and breakfast'!I9*0.9</f>
        <v>10980</v>
      </c>
      <c r="J9" s="18">
        <f>'C завтраками| Bed and breakfast'!J9*0.9</f>
        <v>10980</v>
      </c>
      <c r="K9" s="18">
        <f>'C завтраками| Bed and breakfast'!K9*0.9</f>
        <v>12240</v>
      </c>
      <c r="L9" s="18">
        <f>'C завтраками| Bed and breakfast'!L9*0.9</f>
        <v>14580</v>
      </c>
      <c r="M9" s="18">
        <f>'C завтраками| Bed and breakfast'!M9*0.9</f>
        <v>12600</v>
      </c>
      <c r="N9" s="58">
        <f>'C завтраками| Bed and breakfast'!N9*0.9</f>
        <v>20610</v>
      </c>
      <c r="O9" s="58">
        <f>'C завтраками| Bed and breakfast'!O9*0.9</f>
        <v>24930</v>
      </c>
      <c r="P9" s="58">
        <f>'C завтраками| Bed and breakfast'!P9*0.9</f>
        <v>31950</v>
      </c>
      <c r="Q9" s="58">
        <f>'C завтраками| Bed and breakfast'!Q9*0.9</f>
        <v>31950</v>
      </c>
      <c r="R9" s="58">
        <f>'C завтраками| Bed and breakfast'!R9*0.9</f>
        <v>30780</v>
      </c>
      <c r="S9" s="58">
        <f>'C завтраками| Bed and breakfast'!S9*0.9</f>
        <v>30780</v>
      </c>
      <c r="T9" s="58">
        <f>'C завтраками| Bed and breakfast'!T9*0.9</f>
        <v>34200</v>
      </c>
      <c r="U9" s="58">
        <f>'C завтраками| Bed and breakfast'!U9*0.9</f>
        <v>34200</v>
      </c>
      <c r="V9" s="58">
        <f>'C завтраками| Bed and breakfast'!V9*0.9</f>
        <v>32850</v>
      </c>
      <c r="W9" s="58">
        <f>'C завтраками| Bed and breakfast'!W9*0.9</f>
        <v>32850</v>
      </c>
      <c r="X9" s="58">
        <f>'C завтраками| Bed and breakfast'!X9*0.9</f>
        <v>29610</v>
      </c>
      <c r="Y9" s="18">
        <f>'C завтраками| Bed and breakfast'!Y9*0.9</f>
        <v>22770</v>
      </c>
      <c r="Z9" s="18">
        <f>'C завтраками| Bed and breakfast'!Z9*0.9</f>
        <v>17370</v>
      </c>
      <c r="AA9" s="18">
        <f>'C завтраками| Bed and breakfast'!AA9*0.9</f>
        <v>16740</v>
      </c>
      <c r="AB9" s="18">
        <f>'C завтраками| Bed and breakfast'!AB9*0.9</f>
        <v>16740</v>
      </c>
      <c r="AC9" s="18">
        <f>'C завтраками| Bed and breakfast'!AC9*0.9</f>
        <v>16740</v>
      </c>
      <c r="AD9" s="18">
        <f>'C завтраками| Bed and breakfast'!AD9*0.9</f>
        <v>16110</v>
      </c>
      <c r="AE9" s="18">
        <f>'C завтраками| Bed and breakfast'!AE9*0.9</f>
        <v>16110</v>
      </c>
      <c r="AF9" s="18">
        <f>'C завтраками| Bed and breakfast'!AF9*0.9</f>
        <v>13770</v>
      </c>
      <c r="AG9" s="18">
        <f>'C завтраками| Bed and breakfast'!AG9*0.9</f>
        <v>13770</v>
      </c>
      <c r="AH9" s="18">
        <f>'C завтраками| Bed and breakfast'!AH9*0.9</f>
        <v>13770</v>
      </c>
      <c r="AI9" s="18">
        <f>'C завтраками| Bed and breakfast'!AI9*0.9</f>
        <v>13770</v>
      </c>
      <c r="AJ9" s="18">
        <f>'C завтраками| Bed and breakfast'!AJ9*0.9</f>
        <v>16290</v>
      </c>
      <c r="AK9" s="18">
        <f>'C завтраками| Bed and breakfast'!AK9*0.9</f>
        <v>16290</v>
      </c>
      <c r="AL9" s="18">
        <f>'C завтраками| Bed and breakfast'!AL9*0.9</f>
        <v>18720</v>
      </c>
      <c r="AM9" s="18">
        <f>'C завтраками| Bed and breakfast'!AM9*0.9</f>
        <v>18720</v>
      </c>
      <c r="AN9" s="18">
        <f>'C завтраками| Bed and breakfast'!AN9*0.9</f>
        <v>21420</v>
      </c>
      <c r="AO9" s="18">
        <f>'C завтраками| Bed and breakfast'!AO9*0.9</f>
        <v>21420</v>
      </c>
      <c r="AP9" s="18">
        <f>'C завтраками| Bed and breakfast'!AP9*0.9</f>
        <v>18720</v>
      </c>
      <c r="AQ9" s="18">
        <f>'C завтраками| Bed and breakfast'!AQ9*0.9</f>
        <v>18720</v>
      </c>
      <c r="AR9" s="18">
        <f>'C завтраками| Bed and breakfast'!AR9*0.9</f>
        <v>20070</v>
      </c>
      <c r="AS9" s="18">
        <f>'C завтраками| Bed and breakfast'!AS9*0.9</f>
        <v>20070</v>
      </c>
      <c r="AT9" s="18">
        <f>'C завтраками| Bed and breakfast'!AT9*0.9</f>
        <v>20070</v>
      </c>
      <c r="AU9" s="18">
        <f>'C завтраками| Bed and breakfast'!AU9*0.9</f>
        <v>20070</v>
      </c>
      <c r="AV9" s="18">
        <f>'C завтраками| Bed and breakfast'!AV9*0.9</f>
        <v>20070</v>
      </c>
      <c r="AW9" s="18">
        <f>'C завтраками| Bed and breakfast'!AW9*0.9</f>
        <v>20070</v>
      </c>
      <c r="AX9" s="18">
        <f>'C завтраками| Bed and breakfast'!AX9*0.9</f>
        <v>21420</v>
      </c>
      <c r="AY9" s="18">
        <f>'C завтраками| Bed and breakfast'!AY9*0.9</f>
        <v>21420</v>
      </c>
      <c r="AZ9" s="18">
        <f>'C завтраками| Bed and breakfast'!AZ9*0.9</f>
        <v>21420</v>
      </c>
      <c r="BA9" s="18">
        <f>'C завтраками| Bed and breakfast'!BA9*0.9</f>
        <v>18720</v>
      </c>
      <c r="BB9" s="18">
        <f>'C завтраками| Bed and breakfast'!BB9*0.9</f>
        <v>18720</v>
      </c>
      <c r="BC9" s="18">
        <f>'C завтраками| Bed and breakfast'!BC9*0.9</f>
        <v>18720</v>
      </c>
      <c r="BD9" s="18">
        <f>'C завтраками| Bed and breakfast'!BD9*0.9</f>
        <v>18720</v>
      </c>
      <c r="BE9" s="18">
        <f>'C завтраками| Bed and breakfast'!BE9*0.9</f>
        <v>18720</v>
      </c>
      <c r="BF9" s="18">
        <f>'C завтраками| Bed and breakfast'!BF9*0.9</f>
        <v>20070</v>
      </c>
      <c r="BG9" s="18">
        <f>'C завтраками| Bed and breakfast'!BG9*0.9</f>
        <v>20070</v>
      </c>
      <c r="BH9" s="18">
        <f>'C завтраками| Bed and breakfast'!BH9*0.9</f>
        <v>20070</v>
      </c>
      <c r="BI9" s="18">
        <f>'C завтраками| Bed and breakfast'!BI9*0.9</f>
        <v>22770</v>
      </c>
      <c r="BJ9" s="18">
        <f>'C завтраками| Bed and breakfast'!BJ9*0.9</f>
        <v>22770</v>
      </c>
      <c r="BK9" s="18">
        <f>'C завтраками| Bed and breakfast'!BK9*0.9</f>
        <v>22770</v>
      </c>
      <c r="BL9" s="18">
        <f>'C завтраками| Bed and breakfast'!BL9*0.9</f>
        <v>22770</v>
      </c>
      <c r="BM9" s="18">
        <f>'C завтраками| Bed and breakfast'!BM9*0.9</f>
        <v>22770</v>
      </c>
      <c r="BN9" s="18">
        <f>'C завтраками| Bed and breakfast'!BN9*0.9</f>
        <v>22770</v>
      </c>
      <c r="BO9" s="18">
        <f>'C завтраками| Bed and breakfast'!BO9*0.9</f>
        <v>24930</v>
      </c>
      <c r="BP9" s="18">
        <f>'C завтраками| Bed and breakfast'!BP9*0.9</f>
        <v>24930</v>
      </c>
      <c r="BQ9" s="18">
        <f>'C завтраками| Bed and breakfast'!BQ9*0.9</f>
        <v>28440</v>
      </c>
      <c r="BR9" s="18">
        <f>'C завтраками| Bed and breakfast'!BR9*0.9</f>
        <v>30690</v>
      </c>
      <c r="BS9" s="18">
        <f>'C завтраками| Bed and breakfast'!BS9*0.9</f>
        <v>30690</v>
      </c>
      <c r="BT9" s="18">
        <f>'C завтраками| Bed and breakfast'!BT9*0.9</f>
        <v>30690</v>
      </c>
      <c r="BU9" s="18">
        <f>'C завтраками| Bed and breakfast'!BU9*0.9</f>
        <v>30690</v>
      </c>
      <c r="BV9" s="18">
        <f>'C завтраками| Bed and breakfast'!BV9*0.9</f>
        <v>30690</v>
      </c>
      <c r="BW9" s="18">
        <f>'C завтраками| Bed and breakfast'!BW9*0.9</f>
        <v>22770</v>
      </c>
      <c r="BX9" s="18">
        <f>'C завтраками| Bed and breakfast'!BX9*0.9</f>
        <v>18720</v>
      </c>
      <c r="BY9" s="18">
        <f>'C завтраками| Bed and breakfast'!BY9*0.9</f>
        <v>18720</v>
      </c>
      <c r="BZ9" s="18">
        <f>'C завтраками| Bed and breakfast'!BZ9*0.9</f>
        <v>17370</v>
      </c>
      <c r="CA9" s="18">
        <f>'C завтраками| Bed and breakfast'!CA9*0.9</f>
        <v>17370</v>
      </c>
      <c r="CB9" s="18">
        <f>'C завтраками| Bed and breakfast'!CB9*0.9</f>
        <v>17370</v>
      </c>
      <c r="CC9" s="18">
        <f>'C завтраками| Bed and breakfast'!CC9*0.9</f>
        <v>18720</v>
      </c>
      <c r="CD9" s="18">
        <f>'C завтраками| Bed and breakfast'!CD9*0.9</f>
        <v>18720</v>
      </c>
      <c r="CE9" s="18">
        <f>'C завтраками| Bed and breakfast'!CE9*0.9</f>
        <v>18720</v>
      </c>
      <c r="CF9" s="18">
        <f>'C завтраками| Bed and breakfast'!CF9*0.9</f>
        <v>15480</v>
      </c>
      <c r="CG9" s="18">
        <f>'C завтраками| Bed and breakfast'!CG9*0.9</f>
        <v>12600</v>
      </c>
      <c r="CH9" s="18">
        <f>'C завтраками| Bed and breakfast'!CH9*0.9</f>
        <v>12600</v>
      </c>
      <c r="CI9" s="18">
        <f>'C завтраками| Bed and breakfast'!CI9*0.9</f>
        <v>12600</v>
      </c>
      <c r="CJ9" s="18">
        <f>'C завтраками| Bed and breakfast'!CJ9*0.9</f>
        <v>12600</v>
      </c>
      <c r="CK9" s="18">
        <f>'C завтраками| Bed and breakfast'!CK9*0.9</f>
        <v>12600</v>
      </c>
      <c r="CL9" s="18">
        <f>'C завтраками| Bed and breakfast'!CL9*0.9</f>
        <v>12600</v>
      </c>
      <c r="CM9" s="18">
        <f>'C завтраками| Bed and breakfast'!CM9*0.9</f>
        <v>12600</v>
      </c>
      <c r="CN9" s="18">
        <f>'C завтраками| Bed and breakfast'!CN9*0.9</f>
        <v>12600</v>
      </c>
      <c r="CO9" s="18">
        <f>'C завтраками| Bed and breakfast'!CO9*0.9</f>
        <v>12600</v>
      </c>
      <c r="CP9" s="18">
        <f>'C завтраками| Bed and breakfast'!CP9*0.9</f>
        <v>11970</v>
      </c>
      <c r="CQ9" s="18">
        <f>'C завтраками| Bed and breakfast'!CQ9*0.9</f>
        <v>11970</v>
      </c>
      <c r="CR9" s="18">
        <f>'C завтраками| Bed and breakfast'!CR9*0.9</f>
        <v>11970</v>
      </c>
      <c r="CS9" s="18">
        <f>'C завтраками| Bed and breakfast'!CS9*0.9</f>
        <v>11340</v>
      </c>
      <c r="CT9" s="18">
        <f>'C завтраками| Bed and breakfast'!CT9*0.9</f>
        <v>11340</v>
      </c>
      <c r="CU9" s="18">
        <f>'C завтраками| Bed and breakfast'!CU9*0.9</f>
        <v>11340</v>
      </c>
      <c r="CV9" s="18">
        <f>'C завтраками| Bed and breakfast'!CV9*0.9</f>
        <v>11340</v>
      </c>
      <c r="CW9" s="18">
        <f>'C завтраками| Bed and breakfast'!CW9*0.9</f>
        <v>11340</v>
      </c>
      <c r="CX9" s="18">
        <f>'C завтраками| Bed and breakfast'!CX9*0.9</f>
        <v>11340</v>
      </c>
      <c r="CY9" s="18">
        <f>'C завтраками| Bed and breakfast'!CY9*0.9</f>
        <v>11340</v>
      </c>
      <c r="CZ9" s="18">
        <f>'C завтраками| Bed and breakfast'!CZ9*0.9</f>
        <v>10710</v>
      </c>
      <c r="DA9" s="18">
        <f>'C завтраками| Bed and breakfast'!DA9*0.9</f>
        <v>10710</v>
      </c>
      <c r="DB9" s="18">
        <f>'C завтраками| Bed and breakfast'!DB9*0.9</f>
        <v>10710</v>
      </c>
      <c r="DC9" s="18">
        <f>'C завтраками| Bed and breakfast'!DC9*0.9</f>
        <v>9900</v>
      </c>
      <c r="DD9" s="18">
        <f>'C завтраками| Bed and breakfast'!DD9*0.9</f>
        <v>9900</v>
      </c>
      <c r="DE9" s="18">
        <f>'C завтраками| Bed and breakfast'!DE9*0.9</f>
        <v>9900</v>
      </c>
      <c r="DF9" s="18">
        <f>'C завтраками| Bed and breakfast'!DF9*0.9</f>
        <v>9900</v>
      </c>
      <c r="DG9" s="18">
        <f>'C завтраками| Bed and breakfast'!DG9*0.9</f>
        <v>9900</v>
      </c>
      <c r="DH9" s="18">
        <f>'C завтраками| Bed and breakfast'!DH9*0.9</f>
        <v>9450</v>
      </c>
      <c r="DI9" s="18">
        <f>'C завтраками| Bed and breakfast'!DI9*0.9</f>
        <v>9450</v>
      </c>
      <c r="DJ9" s="18">
        <f>'C завтраками| Bed and breakfast'!DJ9*0.9</f>
        <v>9450</v>
      </c>
      <c r="DK9" s="18">
        <f>'C завтраками| Bed and breakfast'!DK9*0.9</f>
        <v>9450</v>
      </c>
      <c r="DL9" s="18">
        <f>'C завтраками| Bed and breakfast'!DL9*0.9</f>
        <v>9450</v>
      </c>
      <c r="DM9" s="18">
        <f>'C завтраками| Bed and breakfast'!DM9*0.9</f>
        <v>9450</v>
      </c>
      <c r="DN9" s="18">
        <f>'C завтраками| Bed and breakfast'!DN9*0.9</f>
        <v>7650</v>
      </c>
      <c r="DO9" s="18">
        <f>'C завтраками| Bed and breakfast'!DO9*0.9</f>
        <v>7650</v>
      </c>
      <c r="DP9" s="18">
        <f>'C завтраками| Bed and breakfast'!DP9*0.9</f>
        <v>7650</v>
      </c>
      <c r="DQ9" s="18">
        <f>'C завтраками| Bed and breakfast'!DQ9*0.9</f>
        <v>7650</v>
      </c>
      <c r="DR9" s="18">
        <f>'C завтраками| Bed and breakfast'!DR9*0.9</f>
        <v>7650</v>
      </c>
      <c r="DS9" s="18">
        <f>'C завтраками| Bed and breakfast'!DS9*0.9</f>
        <v>8100</v>
      </c>
      <c r="DT9" s="18">
        <f>'C завтраками| Bed and breakfast'!DT9*0.9</f>
        <v>8100</v>
      </c>
      <c r="DU9" s="18">
        <f>'C завтраками| Bed and breakfast'!DU9*0.9</f>
        <v>7650</v>
      </c>
      <c r="DV9" s="18">
        <f>'C завтраками| Bed and breakfast'!DV9*0.9</f>
        <v>7650</v>
      </c>
      <c r="DW9" s="18">
        <f>'C завтраками| Bed and breakfast'!DW9*0.9</f>
        <v>7650</v>
      </c>
      <c r="DX9" s="18">
        <f>'C завтраками| Bed and breakfast'!DX9*0.9</f>
        <v>7650</v>
      </c>
      <c r="DY9" s="18">
        <f>'C завтраками| Bed and breakfast'!DY9*0.9</f>
        <v>7650</v>
      </c>
      <c r="DZ9" s="18">
        <f>'C завтраками| Bed and breakfast'!DZ9*0.9</f>
        <v>8100</v>
      </c>
      <c r="EA9" s="18">
        <f>'C завтраками| Bed and breakfast'!EA9*0.9</f>
        <v>8100</v>
      </c>
      <c r="EB9" s="18">
        <f>'C завтраками| Bed and breakfast'!EB9*0.9</f>
        <v>7650</v>
      </c>
      <c r="EC9" s="18">
        <f>'C завтраками| Bed and breakfast'!EC9*0.9</f>
        <v>7650</v>
      </c>
      <c r="ED9" s="18">
        <f>'C завтраками| Bed and breakfast'!ED9*0.9</f>
        <v>7650</v>
      </c>
      <c r="EE9" s="18">
        <f>'C завтраками| Bed and breakfast'!EE9*0.9</f>
        <v>7650</v>
      </c>
      <c r="EF9" s="18">
        <f>'C завтраками| Bed and breakfast'!EF9*0.9</f>
        <v>8550</v>
      </c>
    </row>
    <row r="10" spans="1:136" s="11" customFormat="1">
      <c r="A10" s="10" t="s">
        <v>5</v>
      </c>
      <c r="B10" s="18"/>
      <c r="C10" s="18"/>
      <c r="D10" s="18"/>
      <c r="E10" s="18"/>
      <c r="F10" s="18"/>
      <c r="G10" s="18"/>
      <c r="H10" s="18"/>
      <c r="I10" s="18"/>
      <c r="J10" s="18"/>
      <c r="K10" s="18"/>
      <c r="L10" s="18"/>
      <c r="M10" s="18"/>
      <c r="N10" s="58"/>
      <c r="O10" s="58"/>
      <c r="P10" s="58"/>
      <c r="Q10" s="58"/>
      <c r="R10" s="58"/>
      <c r="S10" s="58"/>
      <c r="T10" s="58"/>
      <c r="U10" s="58"/>
      <c r="V10" s="58"/>
      <c r="W10" s="58"/>
      <c r="X10" s="5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'C завтраками| Bed and breakfast'!B11*0.9</f>
        <v>7200</v>
      </c>
      <c r="C11" s="18">
        <f>'C завтраками| Bed and breakfast'!C11*0.9</f>
        <v>7200</v>
      </c>
      <c r="D11" s="18">
        <f>'C завтраками| Bed and breakfast'!D11*0.9</f>
        <v>7470</v>
      </c>
      <c r="E11" s="18">
        <f>'C завтраками| Bed and breakfast'!E11*0.9</f>
        <v>7470</v>
      </c>
      <c r="F11" s="18">
        <f>'C завтраками| Bed and breakfast'!F11*0.9</f>
        <v>9360</v>
      </c>
      <c r="G11" s="18">
        <f>'C завтраками| Bed and breakfast'!G11*0.9</f>
        <v>9360</v>
      </c>
      <c r="H11" s="18">
        <f>'C завтраками| Bed and breakfast'!H11*0.9</f>
        <v>9360</v>
      </c>
      <c r="I11" s="18">
        <f>'C завтраками| Bed and breakfast'!I11*0.9</f>
        <v>10530</v>
      </c>
      <c r="J11" s="18">
        <f>'C завтраками| Bed and breakfast'!J11*0.9</f>
        <v>10530</v>
      </c>
      <c r="K11" s="18">
        <f>'C завтраками| Bed and breakfast'!K11*0.9</f>
        <v>11790</v>
      </c>
      <c r="L11" s="18">
        <f>'C завтраками| Bed and breakfast'!L11*0.9</f>
        <v>14130</v>
      </c>
      <c r="M11" s="18">
        <f>'C завтраками| Bed and breakfast'!M11*0.9</f>
        <v>12150</v>
      </c>
      <c r="N11" s="58">
        <f>'C завтраками| Bed and breakfast'!N11*0.9</f>
        <v>21060</v>
      </c>
      <c r="O11" s="58">
        <f>'C завтраками| Bed and breakfast'!O11*0.9</f>
        <v>25380</v>
      </c>
      <c r="P11" s="58">
        <f>'C завтраками| Bed and breakfast'!P11*0.9</f>
        <v>32400</v>
      </c>
      <c r="Q11" s="58">
        <f>'C завтраками| Bed and breakfast'!Q11*0.9</f>
        <v>32400</v>
      </c>
      <c r="R11" s="58">
        <f>'C завтраками| Bed and breakfast'!R11*0.9</f>
        <v>31230</v>
      </c>
      <c r="S11" s="58">
        <f>'C завтраками| Bed and breakfast'!S11*0.9</f>
        <v>31230</v>
      </c>
      <c r="T11" s="58">
        <f>'C завтраками| Bed and breakfast'!T11*0.9</f>
        <v>34650</v>
      </c>
      <c r="U11" s="58">
        <f>'C завтраками| Bed and breakfast'!U11*0.9</f>
        <v>34650</v>
      </c>
      <c r="V11" s="58">
        <f>'C завтраками| Bed and breakfast'!V11*0.9</f>
        <v>33300</v>
      </c>
      <c r="W11" s="58">
        <f>'C завтраками| Bed and breakfast'!W11*0.9</f>
        <v>33300</v>
      </c>
      <c r="X11" s="58">
        <f>'C завтраками| Bed and breakfast'!X11*0.9</f>
        <v>30060</v>
      </c>
      <c r="Y11" s="18">
        <f>'C завтраками| Bed and breakfast'!Y11*0.9</f>
        <v>23355</v>
      </c>
      <c r="Z11" s="18">
        <f>'C завтраками| Bed and breakfast'!Z11*0.9</f>
        <v>17955</v>
      </c>
      <c r="AA11" s="18">
        <f>'C завтраками| Bed and breakfast'!AA11*0.9</f>
        <v>17325</v>
      </c>
      <c r="AB11" s="18">
        <f>'C завтраками| Bed and breakfast'!AB11*0.9</f>
        <v>17325</v>
      </c>
      <c r="AC11" s="18">
        <f>'C завтраками| Bed and breakfast'!AC11*0.9</f>
        <v>17325</v>
      </c>
      <c r="AD11" s="18">
        <f>'C завтраками| Bed and breakfast'!AD11*0.9</f>
        <v>16695</v>
      </c>
      <c r="AE11" s="18">
        <f>'C завтраками| Bed and breakfast'!AE11*0.9</f>
        <v>16695</v>
      </c>
      <c r="AF11" s="18">
        <f>'C завтраками| Bed and breakfast'!AF11*0.9</f>
        <v>14355</v>
      </c>
      <c r="AG11" s="18">
        <f>'C завтраками| Bed and breakfast'!AG11*0.9</f>
        <v>14355</v>
      </c>
      <c r="AH11" s="18">
        <f>'C завтраками| Bed and breakfast'!AH11*0.9</f>
        <v>14355</v>
      </c>
      <c r="AI11" s="18">
        <f>'C завтраками| Bed and breakfast'!AI11*0.9</f>
        <v>14355</v>
      </c>
      <c r="AJ11" s="18">
        <f>'C завтраками| Bed and breakfast'!AJ11*0.9</f>
        <v>16875</v>
      </c>
      <c r="AK11" s="18">
        <f>'C завтраками| Bed and breakfast'!AK11*0.9</f>
        <v>16875</v>
      </c>
      <c r="AL11" s="18">
        <f>'C завтраками| Bed and breakfast'!AL11*0.9</f>
        <v>19305</v>
      </c>
      <c r="AM11" s="18">
        <f>'C завтраками| Bed and breakfast'!AM11*0.9</f>
        <v>19305</v>
      </c>
      <c r="AN11" s="18">
        <f>'C завтраками| Bed and breakfast'!AN11*0.9</f>
        <v>22005</v>
      </c>
      <c r="AO11" s="18">
        <f>'C завтраками| Bed and breakfast'!AO11*0.9</f>
        <v>22005</v>
      </c>
      <c r="AP11" s="18">
        <f>'C завтраками| Bed and breakfast'!AP11*0.9</f>
        <v>19305</v>
      </c>
      <c r="AQ11" s="18">
        <f>'C завтраками| Bed and breakfast'!AQ11*0.9</f>
        <v>19305</v>
      </c>
      <c r="AR11" s="18">
        <f>'C завтраками| Bed and breakfast'!AR11*0.9</f>
        <v>20655</v>
      </c>
      <c r="AS11" s="18">
        <f>'C завтраками| Bed and breakfast'!AS11*0.9</f>
        <v>20655</v>
      </c>
      <c r="AT11" s="18">
        <f>'C завтраками| Bed and breakfast'!AT11*0.9</f>
        <v>20655</v>
      </c>
      <c r="AU11" s="18">
        <f>'C завтраками| Bed and breakfast'!AU11*0.9</f>
        <v>20655</v>
      </c>
      <c r="AV11" s="18">
        <f>'C завтраками| Bed and breakfast'!AV11*0.9</f>
        <v>20655</v>
      </c>
      <c r="AW11" s="18">
        <f>'C завтраками| Bed and breakfast'!AW11*0.9</f>
        <v>20655</v>
      </c>
      <c r="AX11" s="18">
        <f>'C завтраками| Bed and breakfast'!AX11*0.9</f>
        <v>22005</v>
      </c>
      <c r="AY11" s="18">
        <f>'C завтраками| Bed and breakfast'!AY11*0.9</f>
        <v>22005</v>
      </c>
      <c r="AZ11" s="18">
        <f>'C завтраками| Bed and breakfast'!AZ11*0.9</f>
        <v>22005</v>
      </c>
      <c r="BA11" s="18">
        <f>'C завтраками| Bed and breakfast'!BA11*0.9</f>
        <v>19305</v>
      </c>
      <c r="BB11" s="18">
        <f>'C завтраками| Bed and breakfast'!BB11*0.9</f>
        <v>19305</v>
      </c>
      <c r="BC11" s="18">
        <f>'C завтраками| Bed and breakfast'!BC11*0.9</f>
        <v>19305</v>
      </c>
      <c r="BD11" s="18">
        <f>'C завтраками| Bed and breakfast'!BD11*0.9</f>
        <v>19305</v>
      </c>
      <c r="BE11" s="18">
        <f>'C завтраками| Bed and breakfast'!BE11*0.9</f>
        <v>19305</v>
      </c>
      <c r="BF11" s="18">
        <f>'C завтраками| Bed and breakfast'!BF11*0.9</f>
        <v>20655</v>
      </c>
      <c r="BG11" s="18">
        <f>'C завтраками| Bed and breakfast'!BG11*0.9</f>
        <v>20655</v>
      </c>
      <c r="BH11" s="18">
        <f>'C завтраками| Bed and breakfast'!BH11*0.9</f>
        <v>20655</v>
      </c>
      <c r="BI11" s="18">
        <f>'C завтраками| Bed and breakfast'!BI11*0.9</f>
        <v>23355</v>
      </c>
      <c r="BJ11" s="18">
        <f>'C завтраками| Bed and breakfast'!BJ11*0.9</f>
        <v>23355</v>
      </c>
      <c r="BK11" s="18">
        <f>'C завтраками| Bed and breakfast'!BK11*0.9</f>
        <v>23355</v>
      </c>
      <c r="BL11" s="18">
        <f>'C завтраками| Bed and breakfast'!BL11*0.9</f>
        <v>23355</v>
      </c>
      <c r="BM11" s="18">
        <f>'C завтраками| Bed and breakfast'!BM11*0.9</f>
        <v>23355</v>
      </c>
      <c r="BN11" s="18">
        <f>'C завтраками| Bed and breakfast'!BN11*0.9</f>
        <v>23355</v>
      </c>
      <c r="BO11" s="18">
        <f>'C завтраками| Bed and breakfast'!BO11*0.9</f>
        <v>25515</v>
      </c>
      <c r="BP11" s="18">
        <f>'C завтраками| Bed and breakfast'!BP11*0.9</f>
        <v>25515</v>
      </c>
      <c r="BQ11" s="18">
        <f>'C завтраками| Bed and breakfast'!BQ11*0.9</f>
        <v>29025</v>
      </c>
      <c r="BR11" s="18">
        <f>'C завтраками| Bed and breakfast'!BR11*0.9</f>
        <v>31275</v>
      </c>
      <c r="BS11" s="18">
        <f>'C завтраками| Bed and breakfast'!BS11*0.9</f>
        <v>31275</v>
      </c>
      <c r="BT11" s="18">
        <f>'C завтраками| Bed and breakfast'!BT11*0.9</f>
        <v>31275</v>
      </c>
      <c r="BU11" s="18">
        <f>'C завтраками| Bed and breakfast'!BU11*0.9</f>
        <v>31275</v>
      </c>
      <c r="BV11" s="18">
        <f>'C завтраками| Bed and breakfast'!BV11*0.9</f>
        <v>31275</v>
      </c>
      <c r="BW11" s="18">
        <f>'C завтраками| Bed and breakfast'!BW11*0.9</f>
        <v>23355</v>
      </c>
      <c r="BX11" s="18">
        <f>'C завтраками| Bed and breakfast'!BX11*0.9</f>
        <v>19305</v>
      </c>
      <c r="BY11" s="18">
        <f>'C завтраками| Bed and breakfast'!BY11*0.9</f>
        <v>19305</v>
      </c>
      <c r="BZ11" s="18">
        <f>'C завтраками| Bed and breakfast'!BZ11*0.9</f>
        <v>17955</v>
      </c>
      <c r="CA11" s="18">
        <f>'C завтраками| Bed and breakfast'!CA11*0.9</f>
        <v>17955</v>
      </c>
      <c r="CB11" s="18">
        <f>'C завтраками| Bed and breakfast'!CB11*0.9</f>
        <v>17955</v>
      </c>
      <c r="CC11" s="18">
        <f>'C завтраками| Bed and breakfast'!CC11*0.9</f>
        <v>19305</v>
      </c>
      <c r="CD11" s="18">
        <f>'C завтраками| Bed and breakfast'!CD11*0.9</f>
        <v>19305</v>
      </c>
      <c r="CE11" s="18">
        <f>'C завтраками| Bed and breakfast'!CE11*0.9</f>
        <v>19305</v>
      </c>
      <c r="CF11" s="18">
        <f>'C завтраками| Bed and breakfast'!CF11*0.9</f>
        <v>16065</v>
      </c>
      <c r="CG11" s="18">
        <f>'C завтраками| Bed and breakfast'!CG11*0.9</f>
        <v>12285</v>
      </c>
      <c r="CH11" s="18">
        <f>'C завтраками| Bed and breakfast'!CH11*0.9</f>
        <v>12285</v>
      </c>
      <c r="CI11" s="18">
        <f>'C завтраками| Bed and breakfast'!CI11*0.9</f>
        <v>12285</v>
      </c>
      <c r="CJ11" s="18">
        <f>'C завтраками| Bed and breakfast'!CJ11*0.9</f>
        <v>12285</v>
      </c>
      <c r="CK11" s="18">
        <f>'C завтраками| Bed and breakfast'!CK11*0.9</f>
        <v>12285</v>
      </c>
      <c r="CL11" s="18">
        <f>'C завтраками| Bed and breakfast'!CL11*0.9</f>
        <v>12285</v>
      </c>
      <c r="CM11" s="18">
        <f>'C завтраками| Bed and breakfast'!CM11*0.9</f>
        <v>12285</v>
      </c>
      <c r="CN11" s="18">
        <f>'C завтраками| Bed and breakfast'!CN11*0.9</f>
        <v>12285</v>
      </c>
      <c r="CO11" s="18">
        <f>'C завтраками| Bed and breakfast'!CO11*0.9</f>
        <v>12285</v>
      </c>
      <c r="CP11" s="18">
        <f>'C завтраками| Bed and breakfast'!CP11*0.9</f>
        <v>11655</v>
      </c>
      <c r="CQ11" s="18">
        <f>'C завтраками| Bed and breakfast'!CQ11*0.9</f>
        <v>11655</v>
      </c>
      <c r="CR11" s="18">
        <f>'C завтраками| Bed and breakfast'!CR11*0.9</f>
        <v>11655</v>
      </c>
      <c r="CS11" s="18">
        <f>'C завтраками| Bed and breakfast'!CS11*0.9</f>
        <v>11025</v>
      </c>
      <c r="CT11" s="18">
        <f>'C завтраками| Bed and breakfast'!CT11*0.9</f>
        <v>11025</v>
      </c>
      <c r="CU11" s="18">
        <f>'C завтраками| Bed and breakfast'!CU11*0.9</f>
        <v>11025</v>
      </c>
      <c r="CV11" s="18">
        <f>'C завтраками| Bed and breakfast'!CV11*0.9</f>
        <v>11025</v>
      </c>
      <c r="CW11" s="18">
        <f>'C завтраками| Bed and breakfast'!CW11*0.9</f>
        <v>11025</v>
      </c>
      <c r="CX11" s="18">
        <f>'C завтраками| Bed and breakfast'!CX11*0.9</f>
        <v>11025</v>
      </c>
      <c r="CY11" s="18">
        <f>'C завтраками| Bed and breakfast'!CY11*0.9</f>
        <v>11025</v>
      </c>
      <c r="CZ11" s="18">
        <f>'C завтраками| Bed and breakfast'!CZ11*0.9</f>
        <v>10395</v>
      </c>
      <c r="DA11" s="18">
        <f>'C завтраками| Bed and breakfast'!DA11*0.9</f>
        <v>10395</v>
      </c>
      <c r="DB11" s="18">
        <f>'C завтраками| Bed and breakfast'!DB11*0.9</f>
        <v>10395</v>
      </c>
      <c r="DC11" s="18">
        <f>'C завтраками| Bed and breakfast'!DC11*0.9</f>
        <v>9765</v>
      </c>
      <c r="DD11" s="18">
        <f>'C завтраками| Bed and breakfast'!DD11*0.9</f>
        <v>9765</v>
      </c>
      <c r="DE11" s="18">
        <f>'C завтраками| Bed and breakfast'!DE11*0.9</f>
        <v>9765</v>
      </c>
      <c r="DF11" s="18">
        <f>'C завтраками| Bed and breakfast'!DF11*0.9</f>
        <v>9765</v>
      </c>
      <c r="DG11" s="18">
        <f>'C завтраками| Bed and breakfast'!DG11*0.9</f>
        <v>9765</v>
      </c>
      <c r="DH11" s="18">
        <f>'C завтраками| Bed and breakfast'!DH11*0.9</f>
        <v>9315</v>
      </c>
      <c r="DI11" s="18">
        <f>'C завтраками| Bed and breakfast'!DI11*0.9</f>
        <v>9315</v>
      </c>
      <c r="DJ11" s="18">
        <f>'C завтраками| Bed and breakfast'!DJ11*0.9</f>
        <v>9315</v>
      </c>
      <c r="DK11" s="18">
        <f>'C завтраками| Bed and breakfast'!DK11*0.9</f>
        <v>9315</v>
      </c>
      <c r="DL11" s="18">
        <f>'C завтраками| Bed and breakfast'!DL11*0.9</f>
        <v>9315</v>
      </c>
      <c r="DM11" s="18">
        <f>'C завтраками| Bed and breakfast'!DM11*0.9</f>
        <v>9315</v>
      </c>
      <c r="DN11" s="18">
        <f>'C завтраками| Bed and breakfast'!DN11*0.9</f>
        <v>7515</v>
      </c>
      <c r="DO11" s="18">
        <f>'C завтраками| Bed and breakfast'!DO11*0.9</f>
        <v>7515</v>
      </c>
      <c r="DP11" s="18">
        <f>'C завтраками| Bed and breakfast'!DP11*0.9</f>
        <v>7515</v>
      </c>
      <c r="DQ11" s="18">
        <f>'C завтраками| Bed and breakfast'!DQ11*0.9</f>
        <v>7515</v>
      </c>
      <c r="DR11" s="18">
        <f>'C завтраками| Bed and breakfast'!DR11*0.9</f>
        <v>7515</v>
      </c>
      <c r="DS11" s="18">
        <f>'C завтраками| Bed and breakfast'!DS11*0.9</f>
        <v>7965</v>
      </c>
      <c r="DT11" s="18">
        <f>'C завтраками| Bed and breakfast'!DT11*0.9</f>
        <v>7965</v>
      </c>
      <c r="DU11" s="18">
        <f>'C завтраками| Bed and breakfast'!DU11*0.9</f>
        <v>7515</v>
      </c>
      <c r="DV11" s="18">
        <f>'C завтраками| Bed and breakfast'!DV11*0.9</f>
        <v>7515</v>
      </c>
      <c r="DW11" s="18">
        <f>'C завтраками| Bed and breakfast'!DW11*0.9</f>
        <v>7515</v>
      </c>
      <c r="DX11" s="18">
        <f>'C завтраками| Bed and breakfast'!DX11*0.9</f>
        <v>7515</v>
      </c>
      <c r="DY11" s="18">
        <f>'C завтраками| Bed and breakfast'!DY11*0.9</f>
        <v>7515</v>
      </c>
      <c r="DZ11" s="18">
        <f>'C завтраками| Bed and breakfast'!DZ11*0.9</f>
        <v>7965</v>
      </c>
      <c r="EA11" s="18">
        <f>'C завтраками| Bed and breakfast'!EA11*0.9</f>
        <v>7965</v>
      </c>
      <c r="EB11" s="18">
        <f>'C завтраками| Bed and breakfast'!EB11*0.9</f>
        <v>7515</v>
      </c>
      <c r="EC11" s="18">
        <f>'C завтраками| Bed and breakfast'!EC11*0.9</f>
        <v>7515</v>
      </c>
      <c r="ED11" s="18">
        <f>'C завтраками| Bed and breakfast'!ED11*0.9</f>
        <v>7515</v>
      </c>
      <c r="EE11" s="18">
        <f>'C завтраками| Bed and breakfast'!EE11*0.9</f>
        <v>7515</v>
      </c>
      <c r="EF11" s="18">
        <f>'C завтраками| Bed and breakfast'!EF11*0.9</f>
        <v>8415</v>
      </c>
    </row>
    <row r="12" spans="1:136">
      <c r="A12" s="10">
        <v>2</v>
      </c>
      <c r="B12" s="18">
        <f>'C завтраками| Bed and breakfast'!B12*0.9</f>
        <v>8550</v>
      </c>
      <c r="C12" s="18">
        <f>'C завтраками| Bed and breakfast'!C12*0.9</f>
        <v>8550</v>
      </c>
      <c r="D12" s="18">
        <f>'C завтраками| Bed and breakfast'!D12*0.9</f>
        <v>8820</v>
      </c>
      <c r="E12" s="18">
        <f>'C завтраками| Bed and breakfast'!E12*0.9</f>
        <v>8820</v>
      </c>
      <c r="F12" s="18">
        <f>'C завтраками| Bed and breakfast'!F12*0.9</f>
        <v>10710</v>
      </c>
      <c r="G12" s="18">
        <f>'C завтраками| Bed and breakfast'!G12*0.9</f>
        <v>10710</v>
      </c>
      <c r="H12" s="18">
        <f>'C завтраками| Bed and breakfast'!H12*0.9</f>
        <v>10710</v>
      </c>
      <c r="I12" s="18">
        <f>'C завтраками| Bed and breakfast'!I12*0.9</f>
        <v>11880</v>
      </c>
      <c r="J12" s="18">
        <f>'C завтраками| Bed and breakfast'!J12*0.9</f>
        <v>11880</v>
      </c>
      <c r="K12" s="18">
        <f>'C завтраками| Bed and breakfast'!K12*0.9</f>
        <v>13140</v>
      </c>
      <c r="L12" s="18">
        <f>'C завтраками| Bed and breakfast'!L12*0.9</f>
        <v>15480</v>
      </c>
      <c r="M12" s="18">
        <f>'C завтраками| Bed and breakfast'!M12*0.9</f>
        <v>13500</v>
      </c>
      <c r="N12" s="58">
        <f>'C завтраками| Bed and breakfast'!N12*0.9</f>
        <v>22860</v>
      </c>
      <c r="O12" s="58">
        <f>'C завтраками| Bed and breakfast'!O12*0.9</f>
        <v>27180</v>
      </c>
      <c r="P12" s="58">
        <f>'C завтраками| Bed and breakfast'!P12*0.9</f>
        <v>34200</v>
      </c>
      <c r="Q12" s="58">
        <f>'C завтраками| Bed and breakfast'!Q12*0.9</f>
        <v>34200</v>
      </c>
      <c r="R12" s="58">
        <f>'C завтраками| Bed and breakfast'!R12*0.9</f>
        <v>33030</v>
      </c>
      <c r="S12" s="58">
        <f>'C завтраками| Bed and breakfast'!S12*0.9</f>
        <v>33030</v>
      </c>
      <c r="T12" s="58">
        <f>'C завтраками| Bed and breakfast'!T12*0.9</f>
        <v>36450</v>
      </c>
      <c r="U12" s="58">
        <f>'C завтраками| Bed and breakfast'!U12*0.9</f>
        <v>36450</v>
      </c>
      <c r="V12" s="58">
        <f>'C завтраками| Bed and breakfast'!V12*0.9</f>
        <v>35100</v>
      </c>
      <c r="W12" s="58">
        <f>'C завтраками| Bed and breakfast'!W12*0.9</f>
        <v>35100</v>
      </c>
      <c r="X12" s="58">
        <f>'C завтраками| Bed and breakfast'!X12*0.9</f>
        <v>31860</v>
      </c>
      <c r="Y12" s="18">
        <f>'C завтраками| Bed and breakfast'!Y12*0.9</f>
        <v>25020</v>
      </c>
      <c r="Z12" s="18">
        <f>'C завтраками| Bed and breakfast'!Z12*0.9</f>
        <v>19620</v>
      </c>
      <c r="AA12" s="18">
        <f>'C завтраками| Bed and breakfast'!AA12*0.9</f>
        <v>18990</v>
      </c>
      <c r="AB12" s="18">
        <f>'C завтраками| Bed and breakfast'!AB12*0.9</f>
        <v>18990</v>
      </c>
      <c r="AC12" s="18">
        <f>'C завтраками| Bed and breakfast'!AC12*0.9</f>
        <v>18990</v>
      </c>
      <c r="AD12" s="18">
        <f>'C завтраками| Bed and breakfast'!AD12*0.9</f>
        <v>18360</v>
      </c>
      <c r="AE12" s="18">
        <f>'C завтраками| Bed and breakfast'!AE12*0.9</f>
        <v>18360</v>
      </c>
      <c r="AF12" s="18">
        <f>'C завтраками| Bed and breakfast'!AF12*0.9</f>
        <v>16020</v>
      </c>
      <c r="AG12" s="18">
        <f>'C завтраками| Bed and breakfast'!AG12*0.9</f>
        <v>16020</v>
      </c>
      <c r="AH12" s="18">
        <f>'C завтраками| Bed and breakfast'!AH12*0.9</f>
        <v>16020</v>
      </c>
      <c r="AI12" s="18">
        <f>'C завтраками| Bed and breakfast'!AI12*0.9</f>
        <v>16020</v>
      </c>
      <c r="AJ12" s="18">
        <f>'C завтраками| Bed and breakfast'!AJ12*0.9</f>
        <v>18540</v>
      </c>
      <c r="AK12" s="18">
        <f>'C завтраками| Bed and breakfast'!AK12*0.9</f>
        <v>18540</v>
      </c>
      <c r="AL12" s="18">
        <f>'C завтраками| Bed and breakfast'!AL12*0.9</f>
        <v>20970</v>
      </c>
      <c r="AM12" s="18">
        <f>'C завтраками| Bed and breakfast'!AM12*0.9</f>
        <v>20970</v>
      </c>
      <c r="AN12" s="18">
        <f>'C завтраками| Bed and breakfast'!AN12*0.9</f>
        <v>23670</v>
      </c>
      <c r="AO12" s="18">
        <f>'C завтраками| Bed and breakfast'!AO12*0.9</f>
        <v>23670</v>
      </c>
      <c r="AP12" s="18">
        <f>'C завтраками| Bed and breakfast'!AP12*0.9</f>
        <v>20970</v>
      </c>
      <c r="AQ12" s="18">
        <f>'C завтраками| Bed and breakfast'!AQ12*0.9</f>
        <v>20970</v>
      </c>
      <c r="AR12" s="18">
        <f>'C завтраками| Bed and breakfast'!AR12*0.9</f>
        <v>22320</v>
      </c>
      <c r="AS12" s="18">
        <f>'C завтраками| Bed and breakfast'!AS12*0.9</f>
        <v>22320</v>
      </c>
      <c r="AT12" s="18">
        <f>'C завтраками| Bed and breakfast'!AT12*0.9</f>
        <v>22320</v>
      </c>
      <c r="AU12" s="18">
        <f>'C завтраками| Bed and breakfast'!AU12*0.9</f>
        <v>22320</v>
      </c>
      <c r="AV12" s="18">
        <f>'C завтраками| Bed and breakfast'!AV12*0.9</f>
        <v>22320</v>
      </c>
      <c r="AW12" s="18">
        <f>'C завтраками| Bed and breakfast'!AW12*0.9</f>
        <v>22320</v>
      </c>
      <c r="AX12" s="18">
        <f>'C завтраками| Bed and breakfast'!AX12*0.9</f>
        <v>23670</v>
      </c>
      <c r="AY12" s="18">
        <f>'C завтраками| Bed and breakfast'!AY12*0.9</f>
        <v>23670</v>
      </c>
      <c r="AZ12" s="18">
        <f>'C завтраками| Bed and breakfast'!AZ12*0.9</f>
        <v>23670</v>
      </c>
      <c r="BA12" s="18">
        <f>'C завтраками| Bed and breakfast'!BA12*0.9</f>
        <v>20970</v>
      </c>
      <c r="BB12" s="18">
        <f>'C завтраками| Bed and breakfast'!BB12*0.9</f>
        <v>20970</v>
      </c>
      <c r="BC12" s="18">
        <f>'C завтраками| Bed and breakfast'!BC12*0.9</f>
        <v>20970</v>
      </c>
      <c r="BD12" s="18">
        <f>'C завтраками| Bed and breakfast'!BD12*0.9</f>
        <v>20970</v>
      </c>
      <c r="BE12" s="18">
        <f>'C завтраками| Bed and breakfast'!BE12*0.9</f>
        <v>20970</v>
      </c>
      <c r="BF12" s="18">
        <f>'C завтраками| Bed and breakfast'!BF12*0.9</f>
        <v>22320</v>
      </c>
      <c r="BG12" s="18">
        <f>'C завтраками| Bed and breakfast'!BG12*0.9</f>
        <v>22320</v>
      </c>
      <c r="BH12" s="18">
        <f>'C завтраками| Bed and breakfast'!BH12*0.9</f>
        <v>22320</v>
      </c>
      <c r="BI12" s="18">
        <f>'C завтраками| Bed and breakfast'!BI12*0.9</f>
        <v>25020</v>
      </c>
      <c r="BJ12" s="18">
        <f>'C завтраками| Bed and breakfast'!BJ12*0.9</f>
        <v>25020</v>
      </c>
      <c r="BK12" s="18">
        <f>'C завтраками| Bed and breakfast'!BK12*0.9</f>
        <v>25020</v>
      </c>
      <c r="BL12" s="18">
        <f>'C завтраками| Bed and breakfast'!BL12*0.9</f>
        <v>25020</v>
      </c>
      <c r="BM12" s="18">
        <f>'C завтраками| Bed and breakfast'!BM12*0.9</f>
        <v>25020</v>
      </c>
      <c r="BN12" s="18">
        <f>'C завтраками| Bed and breakfast'!BN12*0.9</f>
        <v>25020</v>
      </c>
      <c r="BO12" s="18">
        <f>'C завтраками| Bed and breakfast'!BO12*0.9</f>
        <v>27180</v>
      </c>
      <c r="BP12" s="18">
        <f>'C завтраками| Bed and breakfast'!BP12*0.9</f>
        <v>27180</v>
      </c>
      <c r="BQ12" s="18">
        <f>'C завтраками| Bed and breakfast'!BQ12*0.9</f>
        <v>30690</v>
      </c>
      <c r="BR12" s="18">
        <f>'C завтраками| Bed and breakfast'!BR12*0.9</f>
        <v>32940</v>
      </c>
      <c r="BS12" s="18">
        <f>'C завтраками| Bed and breakfast'!BS12*0.9</f>
        <v>32940</v>
      </c>
      <c r="BT12" s="18">
        <f>'C завтраками| Bed and breakfast'!BT12*0.9</f>
        <v>32940</v>
      </c>
      <c r="BU12" s="18">
        <f>'C завтраками| Bed and breakfast'!BU12*0.9</f>
        <v>32940</v>
      </c>
      <c r="BV12" s="18">
        <f>'C завтраками| Bed and breakfast'!BV12*0.9</f>
        <v>32940</v>
      </c>
      <c r="BW12" s="18">
        <f>'C завтраками| Bed and breakfast'!BW12*0.9</f>
        <v>25020</v>
      </c>
      <c r="BX12" s="18">
        <f>'C завтраками| Bed and breakfast'!BX12*0.9</f>
        <v>20970</v>
      </c>
      <c r="BY12" s="18">
        <f>'C завтраками| Bed and breakfast'!BY12*0.9</f>
        <v>20970</v>
      </c>
      <c r="BZ12" s="18">
        <f>'C завтраками| Bed and breakfast'!BZ12*0.9</f>
        <v>19620</v>
      </c>
      <c r="CA12" s="18">
        <f>'C завтраками| Bed and breakfast'!CA12*0.9</f>
        <v>19620</v>
      </c>
      <c r="CB12" s="18">
        <f>'C завтраками| Bed and breakfast'!CB12*0.9</f>
        <v>19620</v>
      </c>
      <c r="CC12" s="18">
        <f>'C завтраками| Bed and breakfast'!CC12*0.9</f>
        <v>20970</v>
      </c>
      <c r="CD12" s="18">
        <f>'C завтраками| Bed and breakfast'!CD12*0.9</f>
        <v>20970</v>
      </c>
      <c r="CE12" s="18">
        <f>'C завтраками| Bed and breakfast'!CE12*0.9</f>
        <v>20970</v>
      </c>
      <c r="CF12" s="18">
        <f>'C завтраками| Bed and breakfast'!CF12*0.9</f>
        <v>17730</v>
      </c>
      <c r="CG12" s="18">
        <f>'C завтраками| Bed and breakfast'!CG12*0.9</f>
        <v>13950</v>
      </c>
      <c r="CH12" s="18">
        <f>'C завтраками| Bed and breakfast'!CH12*0.9</f>
        <v>13950</v>
      </c>
      <c r="CI12" s="18">
        <f>'C завтраками| Bed and breakfast'!CI12*0.9</f>
        <v>13950</v>
      </c>
      <c r="CJ12" s="18">
        <f>'C завтраками| Bed and breakfast'!CJ12*0.9</f>
        <v>13950</v>
      </c>
      <c r="CK12" s="18">
        <f>'C завтраками| Bed and breakfast'!CK12*0.9</f>
        <v>13950</v>
      </c>
      <c r="CL12" s="18">
        <f>'C завтраками| Bed and breakfast'!CL12*0.9</f>
        <v>13950</v>
      </c>
      <c r="CM12" s="18">
        <f>'C завтраками| Bed and breakfast'!CM12*0.9</f>
        <v>13950</v>
      </c>
      <c r="CN12" s="18">
        <f>'C завтраками| Bed and breakfast'!CN12*0.9</f>
        <v>13950</v>
      </c>
      <c r="CO12" s="18">
        <f>'C завтраками| Bed and breakfast'!CO12*0.9</f>
        <v>13950</v>
      </c>
      <c r="CP12" s="18">
        <f>'C завтраками| Bed and breakfast'!CP12*0.9</f>
        <v>13320</v>
      </c>
      <c r="CQ12" s="18">
        <f>'C завтраками| Bed and breakfast'!CQ12*0.9</f>
        <v>13320</v>
      </c>
      <c r="CR12" s="18">
        <f>'C завтраками| Bed and breakfast'!CR12*0.9</f>
        <v>13320</v>
      </c>
      <c r="CS12" s="18">
        <f>'C завтраками| Bed and breakfast'!CS12*0.9</f>
        <v>12690</v>
      </c>
      <c r="CT12" s="18">
        <f>'C завтраками| Bed and breakfast'!CT12*0.9</f>
        <v>12690</v>
      </c>
      <c r="CU12" s="18">
        <f>'C завтраками| Bed and breakfast'!CU12*0.9</f>
        <v>12690</v>
      </c>
      <c r="CV12" s="18">
        <f>'C завтраками| Bed and breakfast'!CV12*0.9</f>
        <v>12690</v>
      </c>
      <c r="CW12" s="18">
        <f>'C завтраками| Bed and breakfast'!CW12*0.9</f>
        <v>12690</v>
      </c>
      <c r="CX12" s="18">
        <f>'C завтраками| Bed and breakfast'!CX12*0.9</f>
        <v>12690</v>
      </c>
      <c r="CY12" s="18">
        <f>'C завтраками| Bed and breakfast'!CY12*0.9</f>
        <v>12690</v>
      </c>
      <c r="CZ12" s="18">
        <f>'C завтраками| Bed and breakfast'!CZ12*0.9</f>
        <v>12060</v>
      </c>
      <c r="DA12" s="18">
        <f>'C завтраками| Bed and breakfast'!DA12*0.9</f>
        <v>12060</v>
      </c>
      <c r="DB12" s="18">
        <f>'C завтраками| Bed and breakfast'!DB12*0.9</f>
        <v>12060</v>
      </c>
      <c r="DC12" s="18">
        <f>'C завтраками| Bed and breakfast'!DC12*0.9</f>
        <v>11250</v>
      </c>
      <c r="DD12" s="18">
        <f>'C завтраками| Bed and breakfast'!DD12*0.9</f>
        <v>11250</v>
      </c>
      <c r="DE12" s="18">
        <f>'C завтраками| Bed and breakfast'!DE12*0.9</f>
        <v>11250</v>
      </c>
      <c r="DF12" s="18">
        <f>'C завтраками| Bed and breakfast'!DF12*0.9</f>
        <v>11250</v>
      </c>
      <c r="DG12" s="18">
        <f>'C завтраками| Bed and breakfast'!DG12*0.9</f>
        <v>11250</v>
      </c>
      <c r="DH12" s="18">
        <f>'C завтраками| Bed and breakfast'!DH12*0.9</f>
        <v>10800</v>
      </c>
      <c r="DI12" s="18">
        <f>'C завтраками| Bed and breakfast'!DI12*0.9</f>
        <v>10800</v>
      </c>
      <c r="DJ12" s="18">
        <f>'C завтраками| Bed and breakfast'!DJ12*0.9</f>
        <v>10800</v>
      </c>
      <c r="DK12" s="18">
        <f>'C завтраками| Bed and breakfast'!DK12*0.9</f>
        <v>10800</v>
      </c>
      <c r="DL12" s="18">
        <f>'C завтраками| Bed and breakfast'!DL12*0.9</f>
        <v>10800</v>
      </c>
      <c r="DM12" s="18">
        <f>'C завтраками| Bed and breakfast'!DM12*0.9</f>
        <v>10800</v>
      </c>
      <c r="DN12" s="18">
        <f>'C завтраками| Bed and breakfast'!DN12*0.9</f>
        <v>9000</v>
      </c>
      <c r="DO12" s="18">
        <f>'C завтраками| Bed and breakfast'!DO12*0.9</f>
        <v>9000</v>
      </c>
      <c r="DP12" s="18">
        <f>'C завтраками| Bed and breakfast'!DP12*0.9</f>
        <v>9000</v>
      </c>
      <c r="DQ12" s="18">
        <f>'C завтраками| Bed and breakfast'!DQ12*0.9</f>
        <v>9000</v>
      </c>
      <c r="DR12" s="18">
        <f>'C завтраками| Bed and breakfast'!DR12*0.9</f>
        <v>9000</v>
      </c>
      <c r="DS12" s="18">
        <f>'C завтраками| Bed and breakfast'!DS12*0.9</f>
        <v>9450</v>
      </c>
      <c r="DT12" s="18">
        <f>'C завтраками| Bed and breakfast'!DT12*0.9</f>
        <v>9450</v>
      </c>
      <c r="DU12" s="18">
        <f>'C завтраками| Bed and breakfast'!DU12*0.9</f>
        <v>9000</v>
      </c>
      <c r="DV12" s="18">
        <f>'C завтраками| Bed and breakfast'!DV12*0.9</f>
        <v>9000</v>
      </c>
      <c r="DW12" s="18">
        <f>'C завтраками| Bed and breakfast'!DW12*0.9</f>
        <v>9000</v>
      </c>
      <c r="DX12" s="18">
        <f>'C завтраками| Bed and breakfast'!DX12*0.9</f>
        <v>9000</v>
      </c>
      <c r="DY12" s="18">
        <f>'C завтраками| Bed and breakfast'!DY12*0.9</f>
        <v>9000</v>
      </c>
      <c r="DZ12" s="18">
        <f>'C завтраками| Bed and breakfast'!DZ12*0.9</f>
        <v>9450</v>
      </c>
      <c r="EA12" s="18">
        <f>'C завтраками| Bed and breakfast'!EA12*0.9</f>
        <v>9450</v>
      </c>
      <c r="EB12" s="18">
        <f>'C завтраками| Bed and breakfast'!EB12*0.9</f>
        <v>9000</v>
      </c>
      <c r="EC12" s="18">
        <f>'C завтраками| Bed and breakfast'!EC12*0.9</f>
        <v>9000</v>
      </c>
      <c r="ED12" s="18">
        <f>'C завтраками| Bed and breakfast'!ED12*0.9</f>
        <v>9000</v>
      </c>
      <c r="EE12" s="18">
        <f>'C завтраками| Bed and breakfast'!EE12*0.9</f>
        <v>9000</v>
      </c>
      <c r="EF12" s="18">
        <f>'C завтраками| Bed and breakfast'!EF12*0.9</f>
        <v>9900</v>
      </c>
    </row>
    <row r="13" spans="1:136" s="11" customFormat="1">
      <c r="A13" s="30" t="s">
        <v>6</v>
      </c>
      <c r="B13" s="18"/>
      <c r="C13" s="18"/>
      <c r="D13" s="18"/>
      <c r="E13" s="18"/>
      <c r="F13" s="18"/>
      <c r="G13" s="18"/>
      <c r="H13" s="18"/>
      <c r="I13" s="18"/>
      <c r="J13" s="18"/>
      <c r="K13" s="18"/>
      <c r="L13" s="18"/>
      <c r="M13" s="18"/>
      <c r="N13" s="58"/>
      <c r="O13" s="58"/>
      <c r="P13" s="58"/>
      <c r="Q13" s="58"/>
      <c r="R13" s="58"/>
      <c r="S13" s="58"/>
      <c r="T13" s="58"/>
      <c r="U13" s="58"/>
      <c r="V13" s="58"/>
      <c r="W13" s="58"/>
      <c r="X13" s="5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row>
    <row r="14" spans="1:136" s="11" customFormat="1">
      <c r="A14" s="30">
        <v>1</v>
      </c>
      <c r="B14" s="18">
        <f>'C завтраками| Bed and breakfast'!B14*0.9</f>
        <v>6750</v>
      </c>
      <c r="C14" s="18">
        <f>'C завтраками| Bed and breakfast'!C14*0.9</f>
        <v>6750</v>
      </c>
      <c r="D14" s="18">
        <f>'C завтраками| Bed and breakfast'!D14*0.9</f>
        <v>7020</v>
      </c>
      <c r="E14" s="18">
        <f>'C завтраками| Bed and breakfast'!E14*0.9</f>
        <v>7020</v>
      </c>
      <c r="F14" s="18">
        <f>'C завтраками| Bed and breakfast'!F14*0.9</f>
        <v>8910</v>
      </c>
      <c r="G14" s="18">
        <f>'C завтраками| Bed and breakfast'!G14*0.9</f>
        <v>8910</v>
      </c>
      <c r="H14" s="18">
        <f>'C завтраками| Bed and breakfast'!H14*0.9</f>
        <v>8910</v>
      </c>
      <c r="I14" s="18">
        <f>'C завтраками| Bed and breakfast'!I14*0.9</f>
        <v>10080</v>
      </c>
      <c r="J14" s="18">
        <f>'C завтраками| Bed and breakfast'!J14*0.9</f>
        <v>10080</v>
      </c>
      <c r="K14" s="18">
        <f>'C завтраками| Bed and breakfast'!K14*0.9</f>
        <v>11340</v>
      </c>
      <c r="L14" s="18">
        <f>'C завтраками| Bed and breakfast'!L14*0.9</f>
        <v>13680</v>
      </c>
      <c r="M14" s="18">
        <f>'C завтраками| Bed and breakfast'!M14*0.9</f>
        <v>11700</v>
      </c>
      <c r="N14" s="58">
        <f>'C завтраками| Bed and breakfast'!N14*0.9</f>
        <v>20610</v>
      </c>
      <c r="O14" s="58">
        <f>'C завтраками| Bed and breakfast'!O14*0.9</f>
        <v>24930</v>
      </c>
      <c r="P14" s="58">
        <f>'C завтраками| Bed and breakfast'!P14*0.9</f>
        <v>31950</v>
      </c>
      <c r="Q14" s="58">
        <f>'C завтраками| Bed and breakfast'!Q14*0.9</f>
        <v>31950</v>
      </c>
      <c r="R14" s="58">
        <f>'C завтраками| Bed and breakfast'!R14*0.9</f>
        <v>30780</v>
      </c>
      <c r="S14" s="58">
        <f>'C завтраками| Bed and breakfast'!S14*0.9</f>
        <v>30780</v>
      </c>
      <c r="T14" s="58">
        <f>'C завтраками| Bed and breakfast'!T14*0.9</f>
        <v>34200</v>
      </c>
      <c r="U14" s="58">
        <f>'C завтраками| Bed and breakfast'!U14*0.9</f>
        <v>34200</v>
      </c>
      <c r="V14" s="58">
        <f>'C завтраками| Bed and breakfast'!V14*0.9</f>
        <v>32850</v>
      </c>
      <c r="W14" s="58">
        <f>'C завтраками| Bed and breakfast'!W14*0.9</f>
        <v>32850</v>
      </c>
      <c r="X14" s="58">
        <f>'C завтраками| Bed and breakfast'!X14*0.9</f>
        <v>29610</v>
      </c>
      <c r="Y14" s="18">
        <f>'C завтраками| Bed and breakfast'!Y14*0.9</f>
        <v>22455</v>
      </c>
      <c r="Z14" s="18">
        <f>'C завтраками| Bed and breakfast'!Z14*0.9</f>
        <v>17055</v>
      </c>
      <c r="AA14" s="18">
        <f>'C завтраками| Bed and breakfast'!AA14*0.9</f>
        <v>16425</v>
      </c>
      <c r="AB14" s="18">
        <f>'C завтраками| Bed and breakfast'!AB14*0.9</f>
        <v>16425</v>
      </c>
      <c r="AC14" s="18">
        <f>'C завтраками| Bed and breakfast'!AC14*0.9</f>
        <v>16425</v>
      </c>
      <c r="AD14" s="18">
        <f>'C завтраками| Bed and breakfast'!AD14*0.9</f>
        <v>15795</v>
      </c>
      <c r="AE14" s="18">
        <f>'C завтраками| Bed and breakfast'!AE14*0.9</f>
        <v>15795</v>
      </c>
      <c r="AF14" s="18">
        <f>'C завтраками| Bed and breakfast'!AF14*0.9</f>
        <v>13455</v>
      </c>
      <c r="AG14" s="18">
        <f>'C завтраками| Bed and breakfast'!AG14*0.9</f>
        <v>13455</v>
      </c>
      <c r="AH14" s="18">
        <f>'C завтраками| Bed and breakfast'!AH14*0.9</f>
        <v>13455</v>
      </c>
      <c r="AI14" s="18">
        <f>'C завтраками| Bed and breakfast'!AI14*0.9</f>
        <v>13455</v>
      </c>
      <c r="AJ14" s="18">
        <f>'C завтраками| Bed and breakfast'!AJ14*0.9</f>
        <v>15975</v>
      </c>
      <c r="AK14" s="18">
        <f>'C завтраками| Bed and breakfast'!AK14*0.9</f>
        <v>15975</v>
      </c>
      <c r="AL14" s="18">
        <f>'C завтраками| Bed and breakfast'!AL14*0.9</f>
        <v>18405</v>
      </c>
      <c r="AM14" s="18">
        <f>'C завтраками| Bed and breakfast'!AM14*0.9</f>
        <v>18405</v>
      </c>
      <c r="AN14" s="18">
        <f>'C завтраками| Bed and breakfast'!AN14*0.9</f>
        <v>21105</v>
      </c>
      <c r="AO14" s="18">
        <f>'C завтраками| Bed and breakfast'!AO14*0.9</f>
        <v>21105</v>
      </c>
      <c r="AP14" s="18">
        <f>'C завтраками| Bed and breakfast'!AP14*0.9</f>
        <v>18405</v>
      </c>
      <c r="AQ14" s="18">
        <f>'C завтраками| Bed and breakfast'!AQ14*0.9</f>
        <v>18405</v>
      </c>
      <c r="AR14" s="18">
        <f>'C завтраками| Bed and breakfast'!AR14*0.9</f>
        <v>19755</v>
      </c>
      <c r="AS14" s="18">
        <f>'C завтраками| Bed and breakfast'!AS14*0.9</f>
        <v>19755</v>
      </c>
      <c r="AT14" s="18">
        <f>'C завтраками| Bed and breakfast'!AT14*0.9</f>
        <v>19755</v>
      </c>
      <c r="AU14" s="18">
        <f>'C завтраками| Bed and breakfast'!AU14*0.9</f>
        <v>19755</v>
      </c>
      <c r="AV14" s="18">
        <f>'C завтраками| Bed and breakfast'!AV14*0.9</f>
        <v>19755</v>
      </c>
      <c r="AW14" s="18">
        <f>'C завтраками| Bed and breakfast'!AW14*0.9</f>
        <v>19755</v>
      </c>
      <c r="AX14" s="18">
        <f>'C завтраками| Bed and breakfast'!AX14*0.9</f>
        <v>21105</v>
      </c>
      <c r="AY14" s="18">
        <f>'C завтраками| Bed and breakfast'!AY14*0.9</f>
        <v>21105</v>
      </c>
      <c r="AZ14" s="18">
        <f>'C завтраками| Bed and breakfast'!AZ14*0.9</f>
        <v>21105</v>
      </c>
      <c r="BA14" s="18">
        <f>'C завтраками| Bed and breakfast'!BA14*0.9</f>
        <v>18405</v>
      </c>
      <c r="BB14" s="18">
        <f>'C завтраками| Bed and breakfast'!BB14*0.9</f>
        <v>18405</v>
      </c>
      <c r="BC14" s="18">
        <f>'C завтраками| Bed and breakfast'!BC14*0.9</f>
        <v>18405</v>
      </c>
      <c r="BD14" s="18">
        <f>'C завтраками| Bed and breakfast'!BD14*0.9</f>
        <v>18405</v>
      </c>
      <c r="BE14" s="18">
        <f>'C завтраками| Bed and breakfast'!BE14*0.9</f>
        <v>18405</v>
      </c>
      <c r="BF14" s="18">
        <f>'C завтраками| Bed and breakfast'!BF14*0.9</f>
        <v>19755</v>
      </c>
      <c r="BG14" s="18">
        <f>'C завтраками| Bed and breakfast'!BG14*0.9</f>
        <v>19755</v>
      </c>
      <c r="BH14" s="18">
        <f>'C завтраками| Bed and breakfast'!BH14*0.9</f>
        <v>19755</v>
      </c>
      <c r="BI14" s="18">
        <f>'C завтраками| Bed and breakfast'!BI14*0.9</f>
        <v>22455</v>
      </c>
      <c r="BJ14" s="18">
        <f>'C завтраками| Bed and breakfast'!BJ14*0.9</f>
        <v>22455</v>
      </c>
      <c r="BK14" s="18">
        <f>'C завтраками| Bed and breakfast'!BK14*0.9</f>
        <v>22455</v>
      </c>
      <c r="BL14" s="18">
        <f>'C завтраками| Bed and breakfast'!BL14*0.9</f>
        <v>22455</v>
      </c>
      <c r="BM14" s="18">
        <f>'C завтраками| Bed and breakfast'!BM14*0.9</f>
        <v>22455</v>
      </c>
      <c r="BN14" s="18">
        <f>'C завтраками| Bed and breakfast'!BN14*0.9</f>
        <v>22455</v>
      </c>
      <c r="BO14" s="18">
        <f>'C завтраками| Bed and breakfast'!BO14*0.9</f>
        <v>24615</v>
      </c>
      <c r="BP14" s="18">
        <f>'C завтраками| Bed and breakfast'!BP14*0.9</f>
        <v>24615</v>
      </c>
      <c r="BQ14" s="18">
        <f>'C завтраками| Bed and breakfast'!BQ14*0.9</f>
        <v>28125</v>
      </c>
      <c r="BR14" s="18">
        <f>'C завтраками| Bed and breakfast'!BR14*0.9</f>
        <v>30375</v>
      </c>
      <c r="BS14" s="18">
        <f>'C завтраками| Bed and breakfast'!BS14*0.9</f>
        <v>30375</v>
      </c>
      <c r="BT14" s="18">
        <f>'C завтраками| Bed and breakfast'!BT14*0.9</f>
        <v>30375</v>
      </c>
      <c r="BU14" s="18">
        <f>'C завтраками| Bed and breakfast'!BU14*0.9</f>
        <v>30375</v>
      </c>
      <c r="BV14" s="18">
        <f>'C завтраками| Bed and breakfast'!BV14*0.9</f>
        <v>30375</v>
      </c>
      <c r="BW14" s="18">
        <f>'C завтраками| Bed and breakfast'!BW14*0.9</f>
        <v>22455</v>
      </c>
      <c r="BX14" s="18">
        <f>'C завтраками| Bed and breakfast'!BX14*0.9</f>
        <v>18405</v>
      </c>
      <c r="BY14" s="18">
        <f>'C завтраками| Bed and breakfast'!BY14*0.9</f>
        <v>18405</v>
      </c>
      <c r="BZ14" s="18">
        <f>'C завтраками| Bed and breakfast'!BZ14*0.9</f>
        <v>17055</v>
      </c>
      <c r="CA14" s="18">
        <f>'C завтраками| Bed and breakfast'!CA14*0.9</f>
        <v>17055</v>
      </c>
      <c r="CB14" s="18">
        <f>'C завтраками| Bed and breakfast'!CB14*0.9</f>
        <v>17055</v>
      </c>
      <c r="CC14" s="18">
        <f>'C завтраками| Bed and breakfast'!CC14*0.9</f>
        <v>18405</v>
      </c>
      <c r="CD14" s="18">
        <f>'C завтраками| Bed and breakfast'!CD14*0.9</f>
        <v>18405</v>
      </c>
      <c r="CE14" s="18">
        <f>'C завтраками| Bed and breakfast'!CE14*0.9</f>
        <v>18405</v>
      </c>
      <c r="CF14" s="18">
        <f>'C завтраками| Bed and breakfast'!CF14*0.9</f>
        <v>15165</v>
      </c>
      <c r="CG14" s="18">
        <f>'C завтраками| Bed and breakfast'!CG14*0.9</f>
        <v>11835</v>
      </c>
      <c r="CH14" s="18">
        <f>'C завтраками| Bed and breakfast'!CH14*0.9</f>
        <v>11835</v>
      </c>
      <c r="CI14" s="18">
        <f>'C завтраками| Bed and breakfast'!CI14*0.9</f>
        <v>11835</v>
      </c>
      <c r="CJ14" s="18">
        <f>'C завтраками| Bed and breakfast'!CJ14*0.9</f>
        <v>11835</v>
      </c>
      <c r="CK14" s="18">
        <f>'C завтраками| Bed and breakfast'!CK14*0.9</f>
        <v>11835</v>
      </c>
      <c r="CL14" s="18">
        <f>'C завтраками| Bed and breakfast'!CL14*0.9</f>
        <v>11835</v>
      </c>
      <c r="CM14" s="18">
        <f>'C завтраками| Bed and breakfast'!CM14*0.9</f>
        <v>11835</v>
      </c>
      <c r="CN14" s="18">
        <f>'C завтраками| Bed and breakfast'!CN14*0.9</f>
        <v>11835</v>
      </c>
      <c r="CO14" s="18">
        <f>'C завтраками| Bed and breakfast'!CO14*0.9</f>
        <v>11835</v>
      </c>
      <c r="CP14" s="18">
        <f>'C завтраками| Bed and breakfast'!CP14*0.9</f>
        <v>11205</v>
      </c>
      <c r="CQ14" s="18">
        <f>'C завтраками| Bed and breakfast'!CQ14*0.9</f>
        <v>11205</v>
      </c>
      <c r="CR14" s="18">
        <f>'C завтраками| Bed and breakfast'!CR14*0.9</f>
        <v>11205</v>
      </c>
      <c r="CS14" s="18">
        <f>'C завтраками| Bed and breakfast'!CS14*0.9</f>
        <v>10575</v>
      </c>
      <c r="CT14" s="18">
        <f>'C завтраками| Bed and breakfast'!CT14*0.9</f>
        <v>10575</v>
      </c>
      <c r="CU14" s="18">
        <f>'C завтраками| Bed and breakfast'!CU14*0.9</f>
        <v>10575</v>
      </c>
      <c r="CV14" s="18">
        <f>'C завтраками| Bed and breakfast'!CV14*0.9</f>
        <v>10575</v>
      </c>
      <c r="CW14" s="18">
        <f>'C завтраками| Bed and breakfast'!CW14*0.9</f>
        <v>10575</v>
      </c>
      <c r="CX14" s="18">
        <f>'C завтраками| Bed and breakfast'!CX14*0.9</f>
        <v>10575</v>
      </c>
      <c r="CY14" s="18">
        <f>'C завтраками| Bed and breakfast'!CY14*0.9</f>
        <v>10575</v>
      </c>
      <c r="CZ14" s="18">
        <f>'C завтраками| Bed and breakfast'!CZ14*0.9</f>
        <v>9945</v>
      </c>
      <c r="DA14" s="18">
        <f>'C завтраками| Bed and breakfast'!DA14*0.9</f>
        <v>9945</v>
      </c>
      <c r="DB14" s="18">
        <f>'C завтраками| Bed and breakfast'!DB14*0.9</f>
        <v>9945</v>
      </c>
      <c r="DC14" s="18">
        <f>'C завтраками| Bed and breakfast'!DC14*0.9</f>
        <v>9315</v>
      </c>
      <c r="DD14" s="18">
        <f>'C завтраками| Bed and breakfast'!DD14*0.9</f>
        <v>9315</v>
      </c>
      <c r="DE14" s="18">
        <f>'C завтраками| Bed and breakfast'!DE14*0.9</f>
        <v>9315</v>
      </c>
      <c r="DF14" s="18">
        <f>'C завтраками| Bed and breakfast'!DF14*0.9</f>
        <v>9315</v>
      </c>
      <c r="DG14" s="18">
        <f>'C завтраками| Bed and breakfast'!DG14*0.9</f>
        <v>9315</v>
      </c>
      <c r="DH14" s="18">
        <f>'C завтраками| Bed and breakfast'!DH14*0.9</f>
        <v>8865</v>
      </c>
      <c r="DI14" s="18">
        <f>'C завтраками| Bed and breakfast'!DI14*0.9</f>
        <v>8865</v>
      </c>
      <c r="DJ14" s="18">
        <f>'C завтраками| Bed and breakfast'!DJ14*0.9</f>
        <v>8865</v>
      </c>
      <c r="DK14" s="18">
        <f>'C завтраками| Bed and breakfast'!DK14*0.9</f>
        <v>8865</v>
      </c>
      <c r="DL14" s="18">
        <f>'C завтраками| Bed and breakfast'!DL14*0.9</f>
        <v>8865</v>
      </c>
      <c r="DM14" s="18">
        <f>'C завтраками| Bed and breakfast'!DM14*0.9</f>
        <v>8865</v>
      </c>
      <c r="DN14" s="18">
        <f>'C завтраками| Bed and breakfast'!DN14*0.9</f>
        <v>7065</v>
      </c>
      <c r="DO14" s="18">
        <f>'C завтраками| Bed and breakfast'!DO14*0.9</f>
        <v>7065</v>
      </c>
      <c r="DP14" s="18">
        <f>'C завтраками| Bed and breakfast'!DP14*0.9</f>
        <v>7065</v>
      </c>
      <c r="DQ14" s="18">
        <f>'C завтраками| Bed and breakfast'!DQ14*0.9</f>
        <v>7065</v>
      </c>
      <c r="DR14" s="18">
        <f>'C завтраками| Bed and breakfast'!DR14*0.9</f>
        <v>7065</v>
      </c>
      <c r="DS14" s="18">
        <f>'C завтраками| Bed and breakfast'!DS14*0.9</f>
        <v>7515</v>
      </c>
      <c r="DT14" s="18">
        <f>'C завтраками| Bed and breakfast'!DT14*0.9</f>
        <v>7515</v>
      </c>
      <c r="DU14" s="18">
        <f>'C завтраками| Bed and breakfast'!DU14*0.9</f>
        <v>7065</v>
      </c>
      <c r="DV14" s="18">
        <f>'C завтраками| Bed and breakfast'!DV14*0.9</f>
        <v>7065</v>
      </c>
      <c r="DW14" s="18">
        <f>'C завтраками| Bed and breakfast'!DW14*0.9</f>
        <v>7065</v>
      </c>
      <c r="DX14" s="18">
        <f>'C завтраками| Bed and breakfast'!DX14*0.9</f>
        <v>7065</v>
      </c>
      <c r="DY14" s="18">
        <f>'C завтраками| Bed and breakfast'!DY14*0.9</f>
        <v>7065</v>
      </c>
      <c r="DZ14" s="18">
        <f>'C завтраками| Bed and breakfast'!DZ14*0.9</f>
        <v>7515</v>
      </c>
      <c r="EA14" s="18">
        <f>'C завтраками| Bed and breakfast'!EA14*0.9</f>
        <v>7515</v>
      </c>
      <c r="EB14" s="18">
        <f>'C завтраками| Bed and breakfast'!EB14*0.9</f>
        <v>7065</v>
      </c>
      <c r="EC14" s="18">
        <f>'C завтраками| Bed and breakfast'!EC14*0.9</f>
        <v>7065</v>
      </c>
      <c r="ED14" s="18">
        <f>'C завтраками| Bed and breakfast'!ED14*0.9</f>
        <v>7065</v>
      </c>
      <c r="EE14" s="18">
        <f>'C завтраками| Bed and breakfast'!EE14*0.9</f>
        <v>7065</v>
      </c>
      <c r="EF14" s="18">
        <f>'C завтраками| Bed and breakfast'!EF14*0.9</f>
        <v>7965</v>
      </c>
    </row>
    <row r="15" spans="1:136" s="11" customFormat="1">
      <c r="A15" s="30">
        <v>2</v>
      </c>
      <c r="B15" s="18">
        <f>'C завтраками| Bed and breakfast'!B15*0.9</f>
        <v>8100</v>
      </c>
      <c r="C15" s="18">
        <f>'C завтраками| Bed and breakfast'!C15*0.9</f>
        <v>8100</v>
      </c>
      <c r="D15" s="18">
        <f>'C завтраками| Bed and breakfast'!D15*0.9</f>
        <v>8370</v>
      </c>
      <c r="E15" s="18">
        <f>'C завтраками| Bed and breakfast'!E15*0.9</f>
        <v>8370</v>
      </c>
      <c r="F15" s="18">
        <f>'C завтраками| Bed and breakfast'!F15*0.9</f>
        <v>10260</v>
      </c>
      <c r="G15" s="18">
        <f>'C завтраками| Bed and breakfast'!G15*0.9</f>
        <v>10260</v>
      </c>
      <c r="H15" s="18">
        <f>'C завтраками| Bed and breakfast'!H15*0.9</f>
        <v>10260</v>
      </c>
      <c r="I15" s="18">
        <f>'C завтраками| Bed and breakfast'!I15*0.9</f>
        <v>11430</v>
      </c>
      <c r="J15" s="18">
        <f>'C завтраками| Bed and breakfast'!J15*0.9</f>
        <v>11430</v>
      </c>
      <c r="K15" s="18">
        <f>'C завтраками| Bed and breakfast'!K15*0.9</f>
        <v>12690</v>
      </c>
      <c r="L15" s="18">
        <f>'C завтраками| Bed and breakfast'!L15*0.9</f>
        <v>15030</v>
      </c>
      <c r="M15" s="18">
        <f>'C завтраками| Bed and breakfast'!M15*0.9</f>
        <v>13050</v>
      </c>
      <c r="N15" s="58">
        <f>'C завтраками| Bed and breakfast'!N15*0.9</f>
        <v>22410</v>
      </c>
      <c r="O15" s="58">
        <f>'C завтраками| Bed and breakfast'!O15*0.9</f>
        <v>26730</v>
      </c>
      <c r="P15" s="58">
        <f>'C завтраками| Bed and breakfast'!P15*0.9</f>
        <v>33750</v>
      </c>
      <c r="Q15" s="58">
        <f>'C завтраками| Bed and breakfast'!Q15*0.9</f>
        <v>33750</v>
      </c>
      <c r="R15" s="58">
        <f>'C завтраками| Bed and breakfast'!R15*0.9</f>
        <v>32580</v>
      </c>
      <c r="S15" s="58">
        <f>'C завтраками| Bed and breakfast'!S15*0.9</f>
        <v>32580</v>
      </c>
      <c r="T15" s="58">
        <f>'C завтраками| Bed and breakfast'!T15*0.9</f>
        <v>36000</v>
      </c>
      <c r="U15" s="58">
        <f>'C завтраками| Bed and breakfast'!U15*0.9</f>
        <v>36000</v>
      </c>
      <c r="V15" s="58">
        <f>'C завтраками| Bed and breakfast'!V15*0.9</f>
        <v>34650</v>
      </c>
      <c r="W15" s="58">
        <f>'C завтраками| Bed and breakfast'!W15*0.9</f>
        <v>34650</v>
      </c>
      <c r="X15" s="58">
        <f>'C завтраками| Bed and breakfast'!X15*0.9</f>
        <v>31410</v>
      </c>
      <c r="Y15" s="18">
        <f>'C завтраками| Bed and breakfast'!Y15*0.9</f>
        <v>24120</v>
      </c>
      <c r="Z15" s="18">
        <f>'C завтраками| Bed and breakfast'!Z15*0.9</f>
        <v>18720</v>
      </c>
      <c r="AA15" s="18">
        <f>'C завтраками| Bed and breakfast'!AA15*0.9</f>
        <v>18090</v>
      </c>
      <c r="AB15" s="18">
        <f>'C завтраками| Bed and breakfast'!AB15*0.9</f>
        <v>18090</v>
      </c>
      <c r="AC15" s="18">
        <f>'C завтраками| Bed and breakfast'!AC15*0.9</f>
        <v>18090</v>
      </c>
      <c r="AD15" s="18">
        <f>'C завтраками| Bed and breakfast'!AD15*0.9</f>
        <v>17460</v>
      </c>
      <c r="AE15" s="18">
        <f>'C завтраками| Bed and breakfast'!AE15*0.9</f>
        <v>17460</v>
      </c>
      <c r="AF15" s="18">
        <f>'C завтраками| Bed and breakfast'!AF15*0.9</f>
        <v>15120</v>
      </c>
      <c r="AG15" s="18">
        <f>'C завтраками| Bed and breakfast'!AG15*0.9</f>
        <v>15120</v>
      </c>
      <c r="AH15" s="18">
        <f>'C завтраками| Bed and breakfast'!AH15*0.9</f>
        <v>15120</v>
      </c>
      <c r="AI15" s="18">
        <f>'C завтраками| Bed and breakfast'!AI15*0.9</f>
        <v>15120</v>
      </c>
      <c r="AJ15" s="18">
        <f>'C завтраками| Bed and breakfast'!AJ15*0.9</f>
        <v>17640</v>
      </c>
      <c r="AK15" s="18">
        <f>'C завтраками| Bed and breakfast'!AK15*0.9</f>
        <v>17640</v>
      </c>
      <c r="AL15" s="18">
        <f>'C завтраками| Bed and breakfast'!AL15*0.9</f>
        <v>20070</v>
      </c>
      <c r="AM15" s="18">
        <f>'C завтраками| Bed and breakfast'!AM15*0.9</f>
        <v>20070</v>
      </c>
      <c r="AN15" s="18">
        <f>'C завтраками| Bed and breakfast'!AN15*0.9</f>
        <v>22770</v>
      </c>
      <c r="AO15" s="18">
        <f>'C завтраками| Bed and breakfast'!AO15*0.9</f>
        <v>22770</v>
      </c>
      <c r="AP15" s="18">
        <f>'C завтраками| Bed and breakfast'!AP15*0.9</f>
        <v>20070</v>
      </c>
      <c r="AQ15" s="18">
        <f>'C завтраками| Bed and breakfast'!AQ15*0.9</f>
        <v>20070</v>
      </c>
      <c r="AR15" s="18">
        <f>'C завтраками| Bed and breakfast'!AR15*0.9</f>
        <v>21420</v>
      </c>
      <c r="AS15" s="18">
        <f>'C завтраками| Bed and breakfast'!AS15*0.9</f>
        <v>21420</v>
      </c>
      <c r="AT15" s="18">
        <f>'C завтраками| Bed and breakfast'!AT15*0.9</f>
        <v>21420</v>
      </c>
      <c r="AU15" s="18">
        <f>'C завтраками| Bed and breakfast'!AU15*0.9</f>
        <v>21420</v>
      </c>
      <c r="AV15" s="18">
        <f>'C завтраками| Bed and breakfast'!AV15*0.9</f>
        <v>21420</v>
      </c>
      <c r="AW15" s="18">
        <f>'C завтраками| Bed and breakfast'!AW15*0.9</f>
        <v>21420</v>
      </c>
      <c r="AX15" s="18">
        <f>'C завтраками| Bed and breakfast'!AX15*0.9</f>
        <v>22770</v>
      </c>
      <c r="AY15" s="18">
        <f>'C завтраками| Bed and breakfast'!AY15*0.9</f>
        <v>22770</v>
      </c>
      <c r="AZ15" s="18">
        <f>'C завтраками| Bed and breakfast'!AZ15*0.9</f>
        <v>22770</v>
      </c>
      <c r="BA15" s="18">
        <f>'C завтраками| Bed and breakfast'!BA15*0.9</f>
        <v>20070</v>
      </c>
      <c r="BB15" s="18">
        <f>'C завтраками| Bed and breakfast'!BB15*0.9</f>
        <v>20070</v>
      </c>
      <c r="BC15" s="18">
        <f>'C завтраками| Bed and breakfast'!BC15*0.9</f>
        <v>20070</v>
      </c>
      <c r="BD15" s="18">
        <f>'C завтраками| Bed and breakfast'!BD15*0.9</f>
        <v>20070</v>
      </c>
      <c r="BE15" s="18">
        <f>'C завтраками| Bed and breakfast'!BE15*0.9</f>
        <v>20070</v>
      </c>
      <c r="BF15" s="18">
        <f>'C завтраками| Bed and breakfast'!BF15*0.9</f>
        <v>21420</v>
      </c>
      <c r="BG15" s="18">
        <f>'C завтраками| Bed and breakfast'!BG15*0.9</f>
        <v>21420</v>
      </c>
      <c r="BH15" s="18">
        <f>'C завтраками| Bed and breakfast'!BH15*0.9</f>
        <v>21420</v>
      </c>
      <c r="BI15" s="18">
        <f>'C завтраками| Bed and breakfast'!BI15*0.9</f>
        <v>24120</v>
      </c>
      <c r="BJ15" s="18">
        <f>'C завтраками| Bed and breakfast'!BJ15*0.9</f>
        <v>24120</v>
      </c>
      <c r="BK15" s="18">
        <f>'C завтраками| Bed and breakfast'!BK15*0.9</f>
        <v>24120</v>
      </c>
      <c r="BL15" s="18">
        <f>'C завтраками| Bed and breakfast'!BL15*0.9</f>
        <v>24120</v>
      </c>
      <c r="BM15" s="18">
        <f>'C завтраками| Bed and breakfast'!BM15*0.9</f>
        <v>24120</v>
      </c>
      <c r="BN15" s="18">
        <f>'C завтраками| Bed and breakfast'!BN15*0.9</f>
        <v>24120</v>
      </c>
      <c r="BO15" s="18">
        <f>'C завтраками| Bed and breakfast'!BO15*0.9</f>
        <v>26280</v>
      </c>
      <c r="BP15" s="18">
        <f>'C завтраками| Bed and breakfast'!BP15*0.9</f>
        <v>26280</v>
      </c>
      <c r="BQ15" s="18">
        <f>'C завтраками| Bed and breakfast'!BQ15*0.9</f>
        <v>29790</v>
      </c>
      <c r="BR15" s="18">
        <f>'C завтраками| Bed and breakfast'!BR15*0.9</f>
        <v>32040</v>
      </c>
      <c r="BS15" s="18">
        <f>'C завтраками| Bed and breakfast'!BS15*0.9</f>
        <v>32040</v>
      </c>
      <c r="BT15" s="18">
        <f>'C завтраками| Bed and breakfast'!BT15*0.9</f>
        <v>32040</v>
      </c>
      <c r="BU15" s="18">
        <f>'C завтраками| Bed and breakfast'!BU15*0.9</f>
        <v>32040</v>
      </c>
      <c r="BV15" s="18">
        <f>'C завтраками| Bed and breakfast'!BV15*0.9</f>
        <v>32040</v>
      </c>
      <c r="BW15" s="18">
        <f>'C завтраками| Bed and breakfast'!BW15*0.9</f>
        <v>24120</v>
      </c>
      <c r="BX15" s="18">
        <f>'C завтраками| Bed and breakfast'!BX15*0.9</f>
        <v>20070</v>
      </c>
      <c r="BY15" s="18">
        <f>'C завтраками| Bed and breakfast'!BY15*0.9</f>
        <v>20070</v>
      </c>
      <c r="BZ15" s="18">
        <f>'C завтраками| Bed and breakfast'!BZ15*0.9</f>
        <v>18720</v>
      </c>
      <c r="CA15" s="18">
        <f>'C завтраками| Bed and breakfast'!CA15*0.9</f>
        <v>18720</v>
      </c>
      <c r="CB15" s="18">
        <f>'C завтраками| Bed and breakfast'!CB15*0.9</f>
        <v>18720</v>
      </c>
      <c r="CC15" s="18">
        <f>'C завтраками| Bed and breakfast'!CC15*0.9</f>
        <v>20070</v>
      </c>
      <c r="CD15" s="18">
        <f>'C завтраками| Bed and breakfast'!CD15*0.9</f>
        <v>20070</v>
      </c>
      <c r="CE15" s="18">
        <f>'C завтраками| Bed and breakfast'!CE15*0.9</f>
        <v>20070</v>
      </c>
      <c r="CF15" s="18">
        <f>'C завтраками| Bed and breakfast'!CF15*0.9</f>
        <v>16830</v>
      </c>
      <c r="CG15" s="18">
        <f>'C завтраками| Bed and breakfast'!CG15*0.9</f>
        <v>13500</v>
      </c>
      <c r="CH15" s="18">
        <f>'C завтраками| Bed and breakfast'!CH15*0.9</f>
        <v>13500</v>
      </c>
      <c r="CI15" s="18">
        <f>'C завтраками| Bed and breakfast'!CI15*0.9</f>
        <v>13500</v>
      </c>
      <c r="CJ15" s="18">
        <f>'C завтраками| Bed and breakfast'!CJ15*0.9</f>
        <v>13500</v>
      </c>
      <c r="CK15" s="18">
        <f>'C завтраками| Bed and breakfast'!CK15*0.9</f>
        <v>13500</v>
      </c>
      <c r="CL15" s="18">
        <f>'C завтраками| Bed and breakfast'!CL15*0.9</f>
        <v>13500</v>
      </c>
      <c r="CM15" s="18">
        <f>'C завтраками| Bed and breakfast'!CM15*0.9</f>
        <v>13500</v>
      </c>
      <c r="CN15" s="18">
        <f>'C завтраками| Bed and breakfast'!CN15*0.9</f>
        <v>13500</v>
      </c>
      <c r="CO15" s="18">
        <f>'C завтраками| Bed and breakfast'!CO15*0.9</f>
        <v>13500</v>
      </c>
      <c r="CP15" s="18">
        <f>'C завтраками| Bed and breakfast'!CP15*0.9</f>
        <v>12870</v>
      </c>
      <c r="CQ15" s="18">
        <f>'C завтраками| Bed and breakfast'!CQ15*0.9</f>
        <v>12870</v>
      </c>
      <c r="CR15" s="18">
        <f>'C завтраками| Bed and breakfast'!CR15*0.9</f>
        <v>12870</v>
      </c>
      <c r="CS15" s="18">
        <f>'C завтраками| Bed and breakfast'!CS15*0.9</f>
        <v>12240</v>
      </c>
      <c r="CT15" s="18">
        <f>'C завтраками| Bed and breakfast'!CT15*0.9</f>
        <v>12240</v>
      </c>
      <c r="CU15" s="18">
        <f>'C завтраками| Bed and breakfast'!CU15*0.9</f>
        <v>12240</v>
      </c>
      <c r="CV15" s="18">
        <f>'C завтраками| Bed and breakfast'!CV15*0.9</f>
        <v>12240</v>
      </c>
      <c r="CW15" s="18">
        <f>'C завтраками| Bed and breakfast'!CW15*0.9</f>
        <v>12240</v>
      </c>
      <c r="CX15" s="18">
        <f>'C завтраками| Bed and breakfast'!CX15*0.9</f>
        <v>12240</v>
      </c>
      <c r="CY15" s="18">
        <f>'C завтраками| Bed and breakfast'!CY15*0.9</f>
        <v>12240</v>
      </c>
      <c r="CZ15" s="18">
        <f>'C завтраками| Bed and breakfast'!CZ15*0.9</f>
        <v>11610</v>
      </c>
      <c r="DA15" s="18">
        <f>'C завтраками| Bed and breakfast'!DA15*0.9</f>
        <v>11610</v>
      </c>
      <c r="DB15" s="18">
        <f>'C завтраками| Bed and breakfast'!DB15*0.9</f>
        <v>11610</v>
      </c>
      <c r="DC15" s="18">
        <f>'C завтраками| Bed and breakfast'!DC15*0.9</f>
        <v>10800</v>
      </c>
      <c r="DD15" s="18">
        <f>'C завтраками| Bed and breakfast'!DD15*0.9</f>
        <v>10800</v>
      </c>
      <c r="DE15" s="18">
        <f>'C завтраками| Bed and breakfast'!DE15*0.9</f>
        <v>10800</v>
      </c>
      <c r="DF15" s="18">
        <f>'C завтраками| Bed and breakfast'!DF15*0.9</f>
        <v>10800</v>
      </c>
      <c r="DG15" s="18">
        <f>'C завтраками| Bed and breakfast'!DG15*0.9</f>
        <v>10800</v>
      </c>
      <c r="DH15" s="18">
        <f>'C завтраками| Bed and breakfast'!DH15*0.9</f>
        <v>10350</v>
      </c>
      <c r="DI15" s="18">
        <f>'C завтраками| Bed and breakfast'!DI15*0.9</f>
        <v>10350</v>
      </c>
      <c r="DJ15" s="18">
        <f>'C завтраками| Bed and breakfast'!DJ15*0.9</f>
        <v>10350</v>
      </c>
      <c r="DK15" s="18">
        <f>'C завтраками| Bed and breakfast'!DK15*0.9</f>
        <v>10350</v>
      </c>
      <c r="DL15" s="18">
        <f>'C завтраками| Bed and breakfast'!DL15*0.9</f>
        <v>10350</v>
      </c>
      <c r="DM15" s="18">
        <f>'C завтраками| Bed and breakfast'!DM15*0.9</f>
        <v>10350</v>
      </c>
      <c r="DN15" s="18">
        <f>'C завтраками| Bed and breakfast'!DN15*0.9</f>
        <v>8550</v>
      </c>
      <c r="DO15" s="18">
        <f>'C завтраками| Bed and breakfast'!DO15*0.9</f>
        <v>8550</v>
      </c>
      <c r="DP15" s="18">
        <f>'C завтраками| Bed and breakfast'!DP15*0.9</f>
        <v>8550</v>
      </c>
      <c r="DQ15" s="18">
        <f>'C завтраками| Bed and breakfast'!DQ15*0.9</f>
        <v>8550</v>
      </c>
      <c r="DR15" s="18">
        <f>'C завтраками| Bed and breakfast'!DR15*0.9</f>
        <v>8550</v>
      </c>
      <c r="DS15" s="18">
        <f>'C завтраками| Bed and breakfast'!DS15*0.9</f>
        <v>9000</v>
      </c>
      <c r="DT15" s="18">
        <f>'C завтраками| Bed and breakfast'!DT15*0.9</f>
        <v>9000</v>
      </c>
      <c r="DU15" s="18">
        <f>'C завтраками| Bed and breakfast'!DU15*0.9</f>
        <v>8550</v>
      </c>
      <c r="DV15" s="18">
        <f>'C завтраками| Bed and breakfast'!DV15*0.9</f>
        <v>8550</v>
      </c>
      <c r="DW15" s="18">
        <f>'C завтраками| Bed and breakfast'!DW15*0.9</f>
        <v>8550</v>
      </c>
      <c r="DX15" s="18">
        <f>'C завтраками| Bed and breakfast'!DX15*0.9</f>
        <v>8550</v>
      </c>
      <c r="DY15" s="18">
        <f>'C завтраками| Bed and breakfast'!DY15*0.9</f>
        <v>8550</v>
      </c>
      <c r="DZ15" s="18">
        <f>'C завтраками| Bed and breakfast'!DZ15*0.9</f>
        <v>9000</v>
      </c>
      <c r="EA15" s="18">
        <f>'C завтраками| Bed and breakfast'!EA15*0.9</f>
        <v>9000</v>
      </c>
      <c r="EB15" s="18">
        <f>'C завтраками| Bed and breakfast'!EB15*0.9</f>
        <v>8550</v>
      </c>
      <c r="EC15" s="18">
        <f>'C завтраками| Bed and breakfast'!EC15*0.9</f>
        <v>8550</v>
      </c>
      <c r="ED15" s="18">
        <f>'C завтраками| Bed and breakfast'!ED15*0.9</f>
        <v>8550</v>
      </c>
      <c r="EE15" s="18">
        <f>'C завтраками| Bed and breakfast'!EE15*0.9</f>
        <v>8550</v>
      </c>
      <c r="EF15" s="18">
        <f>'C завтраками| Bed and breakfast'!EF15*0.9</f>
        <v>9450</v>
      </c>
    </row>
    <row r="16" spans="1:136" s="11" customFormat="1">
      <c r="A16" s="14" t="s">
        <v>7</v>
      </c>
      <c r="B16" s="18"/>
      <c r="C16" s="18"/>
      <c r="D16" s="18"/>
      <c r="E16" s="18"/>
      <c r="F16" s="18"/>
      <c r="G16" s="18"/>
      <c r="H16" s="18"/>
      <c r="I16" s="18"/>
      <c r="J16" s="18"/>
      <c r="K16" s="18"/>
      <c r="L16" s="18"/>
      <c r="M16" s="18"/>
      <c r="N16" s="58"/>
      <c r="O16" s="58"/>
      <c r="P16" s="58"/>
      <c r="Q16" s="58"/>
      <c r="R16" s="58"/>
      <c r="S16" s="58"/>
      <c r="T16" s="58"/>
      <c r="U16" s="58"/>
      <c r="V16" s="58"/>
      <c r="W16" s="58"/>
      <c r="X16" s="5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'C завтраками| Bed and breakfast'!B17*0.9</f>
        <v>10350</v>
      </c>
      <c r="C17" s="18">
        <f>'C завтраками| Bed and breakfast'!C17*0.9</f>
        <v>10350</v>
      </c>
      <c r="D17" s="18">
        <f>'C завтраками| Bed and breakfast'!D17*0.9</f>
        <v>10620</v>
      </c>
      <c r="E17" s="18">
        <f>'C завтраками| Bed and breakfast'!E17*0.9</f>
        <v>10620</v>
      </c>
      <c r="F17" s="18">
        <f>'C завтраками| Bed and breakfast'!F17*0.9</f>
        <v>12510</v>
      </c>
      <c r="G17" s="18">
        <f>'C завтраками| Bed and breakfast'!G17*0.9</f>
        <v>12510</v>
      </c>
      <c r="H17" s="18">
        <f>'C завтраками| Bed and breakfast'!H17*0.9</f>
        <v>12510</v>
      </c>
      <c r="I17" s="18">
        <f>'C завтраками| Bed and breakfast'!I17*0.9</f>
        <v>13680</v>
      </c>
      <c r="J17" s="18">
        <f>'C завтраками| Bed and breakfast'!J17*0.9</f>
        <v>13680</v>
      </c>
      <c r="K17" s="18">
        <f>'C завтраками| Bed and breakfast'!K17*0.9</f>
        <v>14940</v>
      </c>
      <c r="L17" s="18">
        <f>'C завтраками| Bed and breakfast'!L17*0.9</f>
        <v>17280</v>
      </c>
      <c r="M17" s="18">
        <f>'C завтраками| Bed and breakfast'!M17*0.9</f>
        <v>15300</v>
      </c>
      <c r="N17" s="58">
        <f>'C завтраками| Bed and breakfast'!N17*0.9</f>
        <v>26910</v>
      </c>
      <c r="O17" s="58">
        <f>'C завтраками| Bed and breakfast'!O17*0.9</f>
        <v>31230</v>
      </c>
      <c r="P17" s="58">
        <f>'C завтраками| Bed and breakfast'!P17*0.9</f>
        <v>38250</v>
      </c>
      <c r="Q17" s="58">
        <f>'C завтраками| Bed and breakfast'!Q17*0.9</f>
        <v>38250</v>
      </c>
      <c r="R17" s="58">
        <f>'C завтраками| Bed and breakfast'!R17*0.9</f>
        <v>37080</v>
      </c>
      <c r="S17" s="58">
        <f>'C завтраками| Bed and breakfast'!S17*0.9</f>
        <v>37080</v>
      </c>
      <c r="T17" s="58">
        <f>'C завтраками| Bed and breakfast'!T17*0.9</f>
        <v>40500</v>
      </c>
      <c r="U17" s="58">
        <f>'C завтраками| Bed and breakfast'!U17*0.9</f>
        <v>40500</v>
      </c>
      <c r="V17" s="58">
        <f>'C завтраками| Bed and breakfast'!V17*0.9</f>
        <v>39150</v>
      </c>
      <c r="W17" s="58">
        <f>'C завтраками| Bed and breakfast'!W17*0.9</f>
        <v>39150</v>
      </c>
      <c r="X17" s="58">
        <f>'C завтраками| Bed and breakfast'!X17*0.9</f>
        <v>35910</v>
      </c>
      <c r="Y17" s="18">
        <f>'C завтраками| Bed and breakfast'!Y17*0.9</f>
        <v>28755</v>
      </c>
      <c r="Z17" s="18">
        <f>'C завтраками| Bed and breakfast'!Z17*0.9</f>
        <v>23355</v>
      </c>
      <c r="AA17" s="18">
        <f>'C завтраками| Bed and breakfast'!AA17*0.9</f>
        <v>22725</v>
      </c>
      <c r="AB17" s="18">
        <f>'C завтраками| Bed and breakfast'!AB17*0.9</f>
        <v>22725</v>
      </c>
      <c r="AC17" s="18">
        <f>'C завтраками| Bed and breakfast'!AC17*0.9</f>
        <v>22725</v>
      </c>
      <c r="AD17" s="18">
        <f>'C завтраками| Bed and breakfast'!AD17*0.9</f>
        <v>22095</v>
      </c>
      <c r="AE17" s="18">
        <f>'C завтраками| Bed and breakfast'!AE17*0.9</f>
        <v>22095</v>
      </c>
      <c r="AF17" s="18">
        <f>'C завтраками| Bed and breakfast'!AF17*0.9</f>
        <v>19755</v>
      </c>
      <c r="AG17" s="18">
        <f>'C завтраками| Bed and breakfast'!AG17*0.9</f>
        <v>19755</v>
      </c>
      <c r="AH17" s="18">
        <f>'C завтраками| Bed and breakfast'!AH17*0.9</f>
        <v>19755</v>
      </c>
      <c r="AI17" s="18">
        <f>'C завтраками| Bed and breakfast'!AI17*0.9</f>
        <v>19755</v>
      </c>
      <c r="AJ17" s="18">
        <f>'C завтраками| Bed and breakfast'!AJ17*0.9</f>
        <v>22275</v>
      </c>
      <c r="AK17" s="18">
        <f>'C завтраками| Bed and breakfast'!AK17*0.9</f>
        <v>22275</v>
      </c>
      <c r="AL17" s="18">
        <f>'C завтраками| Bed and breakfast'!AL17*0.9</f>
        <v>24705</v>
      </c>
      <c r="AM17" s="18">
        <f>'C завтраками| Bed and breakfast'!AM17*0.9</f>
        <v>24705</v>
      </c>
      <c r="AN17" s="18">
        <f>'C завтраками| Bed and breakfast'!AN17*0.9</f>
        <v>27405</v>
      </c>
      <c r="AO17" s="18">
        <f>'C завтраками| Bed and breakfast'!AO17*0.9</f>
        <v>27405</v>
      </c>
      <c r="AP17" s="18">
        <f>'C завтраками| Bed and breakfast'!AP17*0.9</f>
        <v>24705</v>
      </c>
      <c r="AQ17" s="18">
        <f>'C завтраками| Bed and breakfast'!AQ17*0.9</f>
        <v>24705</v>
      </c>
      <c r="AR17" s="18">
        <f>'C завтраками| Bed and breakfast'!AR17*0.9</f>
        <v>26055</v>
      </c>
      <c r="AS17" s="18">
        <f>'C завтраками| Bed and breakfast'!AS17*0.9</f>
        <v>26055</v>
      </c>
      <c r="AT17" s="18">
        <f>'C завтраками| Bed and breakfast'!AT17*0.9</f>
        <v>26055</v>
      </c>
      <c r="AU17" s="18">
        <f>'C завтраками| Bed and breakfast'!AU17*0.9</f>
        <v>26055</v>
      </c>
      <c r="AV17" s="18">
        <f>'C завтраками| Bed and breakfast'!AV17*0.9</f>
        <v>26055</v>
      </c>
      <c r="AW17" s="18">
        <f>'C завтраками| Bed and breakfast'!AW17*0.9</f>
        <v>26055</v>
      </c>
      <c r="AX17" s="18">
        <f>'C завтраками| Bed and breakfast'!AX17*0.9</f>
        <v>27405</v>
      </c>
      <c r="AY17" s="18">
        <f>'C завтраками| Bed and breakfast'!AY17*0.9</f>
        <v>27405</v>
      </c>
      <c r="AZ17" s="18">
        <f>'C завтраками| Bed and breakfast'!AZ17*0.9</f>
        <v>27405</v>
      </c>
      <c r="BA17" s="18">
        <f>'C завтраками| Bed and breakfast'!BA17*0.9</f>
        <v>24705</v>
      </c>
      <c r="BB17" s="18">
        <f>'C завтраками| Bed and breakfast'!BB17*0.9</f>
        <v>24705</v>
      </c>
      <c r="BC17" s="18">
        <f>'C завтраками| Bed and breakfast'!BC17*0.9</f>
        <v>24705</v>
      </c>
      <c r="BD17" s="18">
        <f>'C завтраками| Bed and breakfast'!BD17*0.9</f>
        <v>24705</v>
      </c>
      <c r="BE17" s="18">
        <f>'C завтраками| Bed and breakfast'!BE17*0.9</f>
        <v>24705</v>
      </c>
      <c r="BF17" s="18">
        <f>'C завтраками| Bed and breakfast'!BF17*0.9</f>
        <v>26055</v>
      </c>
      <c r="BG17" s="18">
        <f>'C завтраками| Bed and breakfast'!BG17*0.9</f>
        <v>26055</v>
      </c>
      <c r="BH17" s="18">
        <f>'C завтраками| Bed and breakfast'!BH17*0.9</f>
        <v>26055</v>
      </c>
      <c r="BI17" s="18">
        <f>'C завтраками| Bed and breakfast'!BI17*0.9</f>
        <v>28755</v>
      </c>
      <c r="BJ17" s="18">
        <f>'C завтраками| Bed and breakfast'!BJ17*0.9</f>
        <v>28755</v>
      </c>
      <c r="BK17" s="18">
        <f>'C завтраками| Bed and breakfast'!BK17*0.9</f>
        <v>28755</v>
      </c>
      <c r="BL17" s="18">
        <f>'C завтраками| Bed and breakfast'!BL17*0.9</f>
        <v>28755</v>
      </c>
      <c r="BM17" s="18">
        <f>'C завтраками| Bed and breakfast'!BM17*0.9</f>
        <v>28755</v>
      </c>
      <c r="BN17" s="18">
        <f>'C завтраками| Bed and breakfast'!BN17*0.9</f>
        <v>28755</v>
      </c>
      <c r="BO17" s="18">
        <f>'C завтраками| Bed and breakfast'!BO17*0.9</f>
        <v>30915</v>
      </c>
      <c r="BP17" s="18">
        <f>'C завтраками| Bed and breakfast'!BP17*0.9</f>
        <v>30915</v>
      </c>
      <c r="BQ17" s="18">
        <f>'C завтраками| Bed and breakfast'!BQ17*0.9</f>
        <v>34425</v>
      </c>
      <c r="BR17" s="18">
        <f>'C завтраками| Bed and breakfast'!BR17*0.9</f>
        <v>36675</v>
      </c>
      <c r="BS17" s="18">
        <f>'C завтраками| Bed and breakfast'!BS17*0.9</f>
        <v>36675</v>
      </c>
      <c r="BT17" s="18">
        <f>'C завтраками| Bed and breakfast'!BT17*0.9</f>
        <v>36675</v>
      </c>
      <c r="BU17" s="18">
        <f>'C завтраками| Bed and breakfast'!BU17*0.9</f>
        <v>36675</v>
      </c>
      <c r="BV17" s="18">
        <f>'C завтраками| Bed and breakfast'!BV17*0.9</f>
        <v>36675</v>
      </c>
      <c r="BW17" s="18">
        <f>'C завтраками| Bed and breakfast'!BW17*0.9</f>
        <v>28755</v>
      </c>
      <c r="BX17" s="18">
        <f>'C завтраками| Bed and breakfast'!BX17*0.9</f>
        <v>24705</v>
      </c>
      <c r="BY17" s="18">
        <f>'C завтраками| Bed and breakfast'!BY17*0.9</f>
        <v>24705</v>
      </c>
      <c r="BZ17" s="18">
        <f>'C завтраками| Bed and breakfast'!BZ17*0.9</f>
        <v>23355</v>
      </c>
      <c r="CA17" s="18">
        <f>'C завтраками| Bed and breakfast'!CA17*0.9</f>
        <v>23355</v>
      </c>
      <c r="CB17" s="18">
        <f>'C завтраками| Bed and breakfast'!CB17*0.9</f>
        <v>23355</v>
      </c>
      <c r="CC17" s="18">
        <f>'C завтраками| Bed and breakfast'!CC17*0.9</f>
        <v>24705</v>
      </c>
      <c r="CD17" s="18">
        <f>'C завтраками| Bed and breakfast'!CD17*0.9</f>
        <v>24705</v>
      </c>
      <c r="CE17" s="18">
        <f>'C завтраками| Bed and breakfast'!CE17*0.9</f>
        <v>24705</v>
      </c>
      <c r="CF17" s="18">
        <f>'C завтраками| Bed and breakfast'!CF17*0.9</f>
        <v>21465</v>
      </c>
      <c r="CG17" s="18">
        <f>'C завтраками| Bed and breakfast'!CG17*0.9</f>
        <v>16785</v>
      </c>
      <c r="CH17" s="18">
        <f>'C завтраками| Bed and breakfast'!CH17*0.9</f>
        <v>16785</v>
      </c>
      <c r="CI17" s="18">
        <f>'C завтраками| Bed and breakfast'!CI17*0.9</f>
        <v>16785</v>
      </c>
      <c r="CJ17" s="18">
        <f>'C завтраками| Bed and breakfast'!CJ17*0.9</f>
        <v>16785</v>
      </c>
      <c r="CK17" s="18">
        <f>'C завтраками| Bed and breakfast'!CK17*0.9</f>
        <v>16785</v>
      </c>
      <c r="CL17" s="18">
        <f>'C завтраками| Bed and breakfast'!CL17*0.9</f>
        <v>16785</v>
      </c>
      <c r="CM17" s="18">
        <f>'C завтраками| Bed and breakfast'!CM17*0.9</f>
        <v>16785</v>
      </c>
      <c r="CN17" s="18">
        <f>'C завтраками| Bed and breakfast'!CN17*0.9</f>
        <v>16785</v>
      </c>
      <c r="CO17" s="18">
        <f>'C завтраками| Bed and breakfast'!CO17*0.9</f>
        <v>16785</v>
      </c>
      <c r="CP17" s="18">
        <f>'C завтраками| Bed and breakfast'!CP17*0.9</f>
        <v>16155</v>
      </c>
      <c r="CQ17" s="18">
        <f>'C завтраками| Bed and breakfast'!CQ17*0.9</f>
        <v>16155</v>
      </c>
      <c r="CR17" s="18">
        <f>'C завтраками| Bed and breakfast'!CR17*0.9</f>
        <v>16155</v>
      </c>
      <c r="CS17" s="18">
        <f>'C завтраками| Bed and breakfast'!CS17*0.9</f>
        <v>15525</v>
      </c>
      <c r="CT17" s="18">
        <f>'C завтраками| Bed and breakfast'!CT17*0.9</f>
        <v>15525</v>
      </c>
      <c r="CU17" s="18">
        <f>'C завтраками| Bed and breakfast'!CU17*0.9</f>
        <v>15525</v>
      </c>
      <c r="CV17" s="18">
        <f>'C завтраками| Bed and breakfast'!CV17*0.9</f>
        <v>15525</v>
      </c>
      <c r="CW17" s="18">
        <f>'C завтраками| Bed and breakfast'!CW17*0.9</f>
        <v>15525</v>
      </c>
      <c r="CX17" s="18">
        <f>'C завтраками| Bed and breakfast'!CX17*0.9</f>
        <v>15525</v>
      </c>
      <c r="CY17" s="18">
        <f>'C завтраками| Bed and breakfast'!CY17*0.9</f>
        <v>15525</v>
      </c>
      <c r="CZ17" s="18">
        <f>'C завтраками| Bed and breakfast'!CZ17*0.9</f>
        <v>14895</v>
      </c>
      <c r="DA17" s="18">
        <f>'C завтраками| Bed and breakfast'!DA17*0.9</f>
        <v>14895</v>
      </c>
      <c r="DB17" s="18">
        <f>'C завтраками| Bed and breakfast'!DB17*0.9</f>
        <v>14895</v>
      </c>
      <c r="DC17" s="18">
        <f>'C завтраками| Bed and breakfast'!DC17*0.9</f>
        <v>13365</v>
      </c>
      <c r="DD17" s="18">
        <f>'C завтраками| Bed and breakfast'!DD17*0.9</f>
        <v>13365</v>
      </c>
      <c r="DE17" s="18">
        <f>'C завтраками| Bed and breakfast'!DE17*0.9</f>
        <v>13365</v>
      </c>
      <c r="DF17" s="18">
        <f>'C завтраками| Bed and breakfast'!DF17*0.9</f>
        <v>13365</v>
      </c>
      <c r="DG17" s="18">
        <f>'C завтраками| Bed and breakfast'!DG17*0.9</f>
        <v>13365</v>
      </c>
      <c r="DH17" s="18">
        <f>'C завтраками| Bed and breakfast'!DH17*0.9</f>
        <v>12915</v>
      </c>
      <c r="DI17" s="18">
        <f>'C завтраками| Bed and breakfast'!DI17*0.9</f>
        <v>12915</v>
      </c>
      <c r="DJ17" s="18">
        <f>'C завтраками| Bed and breakfast'!DJ17*0.9</f>
        <v>12915</v>
      </c>
      <c r="DK17" s="18">
        <f>'C завтраками| Bed and breakfast'!DK17*0.9</f>
        <v>12915</v>
      </c>
      <c r="DL17" s="18">
        <f>'C завтраками| Bed and breakfast'!DL17*0.9</f>
        <v>12915</v>
      </c>
      <c r="DM17" s="18">
        <f>'C завтраками| Bed and breakfast'!DM17*0.9</f>
        <v>12915</v>
      </c>
      <c r="DN17" s="18">
        <f>'C завтраками| Bed and breakfast'!DN17*0.9</f>
        <v>11115</v>
      </c>
      <c r="DO17" s="18">
        <f>'C завтраками| Bed and breakfast'!DO17*0.9</f>
        <v>11115</v>
      </c>
      <c r="DP17" s="18">
        <f>'C завтраками| Bed and breakfast'!DP17*0.9</f>
        <v>11115</v>
      </c>
      <c r="DQ17" s="18">
        <f>'C завтраками| Bed and breakfast'!DQ17*0.9</f>
        <v>11115</v>
      </c>
      <c r="DR17" s="18">
        <f>'C завтраками| Bed and breakfast'!DR17*0.9</f>
        <v>11115</v>
      </c>
      <c r="DS17" s="18">
        <f>'C завтраками| Bed and breakfast'!DS17*0.9</f>
        <v>11565</v>
      </c>
      <c r="DT17" s="18">
        <f>'C завтраками| Bed and breakfast'!DT17*0.9</f>
        <v>11565</v>
      </c>
      <c r="DU17" s="18">
        <f>'C завтраками| Bed and breakfast'!DU17*0.9</f>
        <v>11115</v>
      </c>
      <c r="DV17" s="18">
        <f>'C завтраками| Bed and breakfast'!DV17*0.9</f>
        <v>11115</v>
      </c>
      <c r="DW17" s="18">
        <f>'C завтраками| Bed and breakfast'!DW17*0.9</f>
        <v>11115</v>
      </c>
      <c r="DX17" s="18">
        <f>'C завтраками| Bed and breakfast'!DX17*0.9</f>
        <v>11115</v>
      </c>
      <c r="DY17" s="18">
        <f>'C завтраками| Bed and breakfast'!DY17*0.9</f>
        <v>11115</v>
      </c>
      <c r="DZ17" s="18">
        <f>'C завтраками| Bed and breakfast'!DZ17*0.9</f>
        <v>11565</v>
      </c>
      <c r="EA17" s="18">
        <f>'C завтраками| Bed and breakfast'!EA17*0.9</f>
        <v>11565</v>
      </c>
      <c r="EB17" s="18">
        <f>'C завтраками| Bed and breakfast'!EB17*0.9</f>
        <v>11115</v>
      </c>
      <c r="EC17" s="18">
        <f>'C завтраками| Bed and breakfast'!EC17*0.9</f>
        <v>11115</v>
      </c>
      <c r="ED17" s="18">
        <f>'C завтраками| Bed and breakfast'!ED17*0.9</f>
        <v>11115</v>
      </c>
      <c r="EE17" s="18">
        <f>'C завтраками| Bed and breakfast'!EE17*0.9</f>
        <v>11115</v>
      </c>
      <c r="EF17" s="18">
        <f>'C завтраками| Bed and breakfast'!EF17*0.9</f>
        <v>12015</v>
      </c>
    </row>
    <row r="18" spans="1:136">
      <c r="A18" s="10">
        <v>2</v>
      </c>
      <c r="B18" s="18">
        <f>'C завтраками| Bed and breakfast'!B18*0.9</f>
        <v>11700</v>
      </c>
      <c r="C18" s="18">
        <f>'C завтраками| Bed and breakfast'!C18*0.9</f>
        <v>11700</v>
      </c>
      <c r="D18" s="18">
        <f>'C завтраками| Bed and breakfast'!D18*0.9</f>
        <v>11970</v>
      </c>
      <c r="E18" s="18">
        <f>'C завтраками| Bed and breakfast'!E18*0.9</f>
        <v>11970</v>
      </c>
      <c r="F18" s="18">
        <f>'C завтраками| Bed and breakfast'!F18*0.9</f>
        <v>13860</v>
      </c>
      <c r="G18" s="18">
        <f>'C завтраками| Bed and breakfast'!G18*0.9</f>
        <v>13860</v>
      </c>
      <c r="H18" s="18">
        <f>'C завтраками| Bed and breakfast'!H18*0.9</f>
        <v>13860</v>
      </c>
      <c r="I18" s="18">
        <f>'C завтраками| Bed and breakfast'!I18*0.9</f>
        <v>15030</v>
      </c>
      <c r="J18" s="18">
        <f>'C завтраками| Bed and breakfast'!J18*0.9</f>
        <v>15030</v>
      </c>
      <c r="K18" s="18">
        <f>'C завтраками| Bed and breakfast'!K18*0.9</f>
        <v>16290</v>
      </c>
      <c r="L18" s="18">
        <f>'C завтраками| Bed and breakfast'!L18*0.9</f>
        <v>18630</v>
      </c>
      <c r="M18" s="18">
        <f>'C завтраками| Bed and breakfast'!M18*0.9</f>
        <v>16650</v>
      </c>
      <c r="N18" s="58">
        <f>'C завтраками| Bed and breakfast'!N18*0.9</f>
        <v>28710</v>
      </c>
      <c r="O18" s="58">
        <f>'C завтраками| Bed and breakfast'!O18*0.9</f>
        <v>33030</v>
      </c>
      <c r="P18" s="58">
        <f>'C завтраками| Bed and breakfast'!P18*0.9</f>
        <v>40050</v>
      </c>
      <c r="Q18" s="58">
        <f>'C завтраками| Bed and breakfast'!Q18*0.9</f>
        <v>40050</v>
      </c>
      <c r="R18" s="58">
        <f>'C завтраками| Bed and breakfast'!R18*0.9</f>
        <v>38880</v>
      </c>
      <c r="S18" s="58">
        <f>'C завтраками| Bed and breakfast'!S18*0.9</f>
        <v>38880</v>
      </c>
      <c r="T18" s="58">
        <f>'C завтраками| Bed and breakfast'!T18*0.9</f>
        <v>42300</v>
      </c>
      <c r="U18" s="58">
        <f>'C завтраками| Bed and breakfast'!U18*0.9</f>
        <v>42300</v>
      </c>
      <c r="V18" s="58">
        <f>'C завтраками| Bed and breakfast'!V18*0.9</f>
        <v>40950</v>
      </c>
      <c r="W18" s="58">
        <f>'C завтраками| Bed and breakfast'!W18*0.9</f>
        <v>40950</v>
      </c>
      <c r="X18" s="58">
        <f>'C завтраками| Bed and breakfast'!X18*0.9</f>
        <v>37710</v>
      </c>
      <c r="Y18" s="18">
        <f>'C завтраками| Bed and breakfast'!Y18*0.9</f>
        <v>30420</v>
      </c>
      <c r="Z18" s="18">
        <f>'C завтраками| Bed and breakfast'!Z18*0.9</f>
        <v>25020</v>
      </c>
      <c r="AA18" s="18">
        <f>'C завтраками| Bed and breakfast'!AA18*0.9</f>
        <v>24390</v>
      </c>
      <c r="AB18" s="18">
        <f>'C завтраками| Bed and breakfast'!AB18*0.9</f>
        <v>24390</v>
      </c>
      <c r="AC18" s="18">
        <f>'C завтраками| Bed and breakfast'!AC18*0.9</f>
        <v>24390</v>
      </c>
      <c r="AD18" s="18">
        <f>'C завтраками| Bed and breakfast'!AD18*0.9</f>
        <v>23760</v>
      </c>
      <c r="AE18" s="18">
        <f>'C завтраками| Bed and breakfast'!AE18*0.9</f>
        <v>23760</v>
      </c>
      <c r="AF18" s="18">
        <f>'C завтраками| Bed and breakfast'!AF18*0.9</f>
        <v>21420</v>
      </c>
      <c r="AG18" s="18">
        <f>'C завтраками| Bed and breakfast'!AG18*0.9</f>
        <v>21420</v>
      </c>
      <c r="AH18" s="18">
        <f>'C завтраками| Bed and breakfast'!AH18*0.9</f>
        <v>21420</v>
      </c>
      <c r="AI18" s="18">
        <f>'C завтраками| Bed and breakfast'!AI18*0.9</f>
        <v>21420</v>
      </c>
      <c r="AJ18" s="18">
        <f>'C завтраками| Bed and breakfast'!AJ18*0.9</f>
        <v>23940</v>
      </c>
      <c r="AK18" s="18">
        <f>'C завтраками| Bed and breakfast'!AK18*0.9</f>
        <v>23940</v>
      </c>
      <c r="AL18" s="18">
        <f>'C завтраками| Bed and breakfast'!AL18*0.9</f>
        <v>26370</v>
      </c>
      <c r="AM18" s="18">
        <f>'C завтраками| Bed and breakfast'!AM18*0.9</f>
        <v>26370</v>
      </c>
      <c r="AN18" s="18">
        <f>'C завтраками| Bed and breakfast'!AN18*0.9</f>
        <v>29070</v>
      </c>
      <c r="AO18" s="18">
        <f>'C завтраками| Bed and breakfast'!AO18*0.9</f>
        <v>29070</v>
      </c>
      <c r="AP18" s="18">
        <f>'C завтраками| Bed and breakfast'!AP18*0.9</f>
        <v>26370</v>
      </c>
      <c r="AQ18" s="18">
        <f>'C завтраками| Bed and breakfast'!AQ18*0.9</f>
        <v>26370</v>
      </c>
      <c r="AR18" s="18">
        <f>'C завтраками| Bed and breakfast'!AR18*0.9</f>
        <v>27720</v>
      </c>
      <c r="AS18" s="18">
        <f>'C завтраками| Bed and breakfast'!AS18*0.9</f>
        <v>27720</v>
      </c>
      <c r="AT18" s="18">
        <f>'C завтраками| Bed and breakfast'!AT18*0.9</f>
        <v>27720</v>
      </c>
      <c r="AU18" s="18">
        <f>'C завтраками| Bed and breakfast'!AU18*0.9</f>
        <v>27720</v>
      </c>
      <c r="AV18" s="18">
        <f>'C завтраками| Bed and breakfast'!AV18*0.9</f>
        <v>27720</v>
      </c>
      <c r="AW18" s="18">
        <f>'C завтраками| Bed and breakfast'!AW18*0.9</f>
        <v>27720</v>
      </c>
      <c r="AX18" s="18">
        <f>'C завтраками| Bed and breakfast'!AX18*0.9</f>
        <v>29070</v>
      </c>
      <c r="AY18" s="18">
        <f>'C завтраками| Bed and breakfast'!AY18*0.9</f>
        <v>29070</v>
      </c>
      <c r="AZ18" s="18">
        <f>'C завтраками| Bed and breakfast'!AZ18*0.9</f>
        <v>29070</v>
      </c>
      <c r="BA18" s="18">
        <f>'C завтраками| Bed and breakfast'!BA18*0.9</f>
        <v>26370</v>
      </c>
      <c r="BB18" s="18">
        <f>'C завтраками| Bed and breakfast'!BB18*0.9</f>
        <v>26370</v>
      </c>
      <c r="BC18" s="18">
        <f>'C завтраками| Bed and breakfast'!BC18*0.9</f>
        <v>26370</v>
      </c>
      <c r="BD18" s="18">
        <f>'C завтраками| Bed and breakfast'!BD18*0.9</f>
        <v>26370</v>
      </c>
      <c r="BE18" s="18">
        <f>'C завтраками| Bed and breakfast'!BE18*0.9</f>
        <v>26370</v>
      </c>
      <c r="BF18" s="18">
        <f>'C завтраками| Bed and breakfast'!BF18*0.9</f>
        <v>27720</v>
      </c>
      <c r="BG18" s="18">
        <f>'C завтраками| Bed and breakfast'!BG18*0.9</f>
        <v>27720</v>
      </c>
      <c r="BH18" s="18">
        <f>'C завтраками| Bed and breakfast'!BH18*0.9</f>
        <v>27720</v>
      </c>
      <c r="BI18" s="18">
        <f>'C завтраками| Bed and breakfast'!BI18*0.9</f>
        <v>30420</v>
      </c>
      <c r="BJ18" s="18">
        <f>'C завтраками| Bed and breakfast'!BJ18*0.9</f>
        <v>30420</v>
      </c>
      <c r="BK18" s="18">
        <f>'C завтраками| Bed and breakfast'!BK18*0.9</f>
        <v>30420</v>
      </c>
      <c r="BL18" s="18">
        <f>'C завтраками| Bed and breakfast'!BL18*0.9</f>
        <v>30420</v>
      </c>
      <c r="BM18" s="18">
        <f>'C завтраками| Bed and breakfast'!BM18*0.9</f>
        <v>30420</v>
      </c>
      <c r="BN18" s="18">
        <f>'C завтраками| Bed and breakfast'!BN18*0.9</f>
        <v>30420</v>
      </c>
      <c r="BO18" s="18">
        <f>'C завтраками| Bed and breakfast'!BO18*0.9</f>
        <v>32580</v>
      </c>
      <c r="BP18" s="18">
        <f>'C завтраками| Bed and breakfast'!BP18*0.9</f>
        <v>32580</v>
      </c>
      <c r="BQ18" s="18">
        <f>'C завтраками| Bed and breakfast'!BQ18*0.9</f>
        <v>36090</v>
      </c>
      <c r="BR18" s="18">
        <f>'C завтраками| Bed and breakfast'!BR18*0.9</f>
        <v>38340</v>
      </c>
      <c r="BS18" s="18">
        <f>'C завтраками| Bed and breakfast'!BS18*0.9</f>
        <v>38340</v>
      </c>
      <c r="BT18" s="18">
        <f>'C завтраками| Bed and breakfast'!BT18*0.9</f>
        <v>38340</v>
      </c>
      <c r="BU18" s="18">
        <f>'C завтраками| Bed and breakfast'!BU18*0.9</f>
        <v>38340</v>
      </c>
      <c r="BV18" s="18">
        <f>'C завтраками| Bed and breakfast'!BV18*0.9</f>
        <v>38340</v>
      </c>
      <c r="BW18" s="18">
        <f>'C завтраками| Bed and breakfast'!BW18*0.9</f>
        <v>30420</v>
      </c>
      <c r="BX18" s="18">
        <f>'C завтраками| Bed and breakfast'!BX18*0.9</f>
        <v>26370</v>
      </c>
      <c r="BY18" s="18">
        <f>'C завтраками| Bed and breakfast'!BY18*0.9</f>
        <v>26370</v>
      </c>
      <c r="BZ18" s="18">
        <f>'C завтраками| Bed and breakfast'!BZ18*0.9</f>
        <v>25020</v>
      </c>
      <c r="CA18" s="18">
        <f>'C завтраками| Bed and breakfast'!CA18*0.9</f>
        <v>25020</v>
      </c>
      <c r="CB18" s="18">
        <f>'C завтраками| Bed and breakfast'!CB18*0.9</f>
        <v>25020</v>
      </c>
      <c r="CC18" s="18">
        <f>'C завтраками| Bed and breakfast'!CC18*0.9</f>
        <v>26370</v>
      </c>
      <c r="CD18" s="18">
        <f>'C завтраками| Bed and breakfast'!CD18*0.9</f>
        <v>26370</v>
      </c>
      <c r="CE18" s="18">
        <f>'C завтраками| Bed and breakfast'!CE18*0.9</f>
        <v>26370</v>
      </c>
      <c r="CF18" s="18">
        <f>'C завтраками| Bed and breakfast'!CF18*0.9</f>
        <v>23130</v>
      </c>
      <c r="CG18" s="18">
        <f>'C завтраками| Bed and breakfast'!CG18*0.9</f>
        <v>18450</v>
      </c>
      <c r="CH18" s="18">
        <f>'C завтраками| Bed and breakfast'!CH18*0.9</f>
        <v>18450</v>
      </c>
      <c r="CI18" s="18">
        <f>'C завтраками| Bed and breakfast'!CI18*0.9</f>
        <v>18450</v>
      </c>
      <c r="CJ18" s="18">
        <f>'C завтраками| Bed and breakfast'!CJ18*0.9</f>
        <v>18450</v>
      </c>
      <c r="CK18" s="18">
        <f>'C завтраками| Bed and breakfast'!CK18*0.9</f>
        <v>18450</v>
      </c>
      <c r="CL18" s="18">
        <f>'C завтраками| Bed and breakfast'!CL18*0.9</f>
        <v>18450</v>
      </c>
      <c r="CM18" s="18">
        <f>'C завтраками| Bed and breakfast'!CM18*0.9</f>
        <v>18450</v>
      </c>
      <c r="CN18" s="18">
        <f>'C завтраками| Bed and breakfast'!CN18*0.9</f>
        <v>18450</v>
      </c>
      <c r="CO18" s="18">
        <f>'C завтраками| Bed and breakfast'!CO18*0.9</f>
        <v>18450</v>
      </c>
      <c r="CP18" s="18">
        <f>'C завтраками| Bed and breakfast'!CP18*0.9</f>
        <v>17820</v>
      </c>
      <c r="CQ18" s="18">
        <f>'C завтраками| Bed and breakfast'!CQ18*0.9</f>
        <v>17820</v>
      </c>
      <c r="CR18" s="18">
        <f>'C завтраками| Bed and breakfast'!CR18*0.9</f>
        <v>17820</v>
      </c>
      <c r="CS18" s="18">
        <f>'C завтраками| Bed and breakfast'!CS18*0.9</f>
        <v>17190</v>
      </c>
      <c r="CT18" s="18">
        <f>'C завтраками| Bed and breakfast'!CT18*0.9</f>
        <v>17190</v>
      </c>
      <c r="CU18" s="18">
        <f>'C завтраками| Bed and breakfast'!CU18*0.9</f>
        <v>17190</v>
      </c>
      <c r="CV18" s="18">
        <f>'C завтраками| Bed and breakfast'!CV18*0.9</f>
        <v>17190</v>
      </c>
      <c r="CW18" s="18">
        <f>'C завтраками| Bed and breakfast'!CW18*0.9</f>
        <v>17190</v>
      </c>
      <c r="CX18" s="18">
        <f>'C завтраками| Bed and breakfast'!CX18*0.9</f>
        <v>17190</v>
      </c>
      <c r="CY18" s="18">
        <f>'C завтраками| Bed and breakfast'!CY18*0.9</f>
        <v>17190</v>
      </c>
      <c r="CZ18" s="18">
        <f>'C завтраками| Bed and breakfast'!CZ18*0.9</f>
        <v>16560</v>
      </c>
      <c r="DA18" s="18">
        <f>'C завтраками| Bed and breakfast'!DA18*0.9</f>
        <v>16560</v>
      </c>
      <c r="DB18" s="18">
        <f>'C завтраками| Bed and breakfast'!DB18*0.9</f>
        <v>16560</v>
      </c>
      <c r="DC18" s="18">
        <f>'C завтраками| Bed and breakfast'!DC18*0.9</f>
        <v>14850</v>
      </c>
      <c r="DD18" s="18">
        <f>'C завтраками| Bed and breakfast'!DD18*0.9</f>
        <v>14850</v>
      </c>
      <c r="DE18" s="18">
        <f>'C завтраками| Bed and breakfast'!DE18*0.9</f>
        <v>14850</v>
      </c>
      <c r="DF18" s="18">
        <f>'C завтраками| Bed and breakfast'!DF18*0.9</f>
        <v>14850</v>
      </c>
      <c r="DG18" s="18">
        <f>'C завтраками| Bed and breakfast'!DG18*0.9</f>
        <v>14850</v>
      </c>
      <c r="DH18" s="18">
        <f>'C завтраками| Bed and breakfast'!DH18*0.9</f>
        <v>14400</v>
      </c>
      <c r="DI18" s="18">
        <f>'C завтраками| Bed and breakfast'!DI18*0.9</f>
        <v>14400</v>
      </c>
      <c r="DJ18" s="18">
        <f>'C завтраками| Bed and breakfast'!DJ18*0.9</f>
        <v>14400</v>
      </c>
      <c r="DK18" s="18">
        <f>'C завтраками| Bed and breakfast'!DK18*0.9</f>
        <v>14400</v>
      </c>
      <c r="DL18" s="18">
        <f>'C завтраками| Bed and breakfast'!DL18*0.9</f>
        <v>14400</v>
      </c>
      <c r="DM18" s="18">
        <f>'C завтраками| Bed and breakfast'!DM18*0.9</f>
        <v>14400</v>
      </c>
      <c r="DN18" s="18">
        <f>'C завтраками| Bed and breakfast'!DN18*0.9</f>
        <v>12600</v>
      </c>
      <c r="DO18" s="18">
        <f>'C завтраками| Bed and breakfast'!DO18*0.9</f>
        <v>12600</v>
      </c>
      <c r="DP18" s="18">
        <f>'C завтраками| Bed and breakfast'!DP18*0.9</f>
        <v>12600</v>
      </c>
      <c r="DQ18" s="18">
        <f>'C завтраками| Bed and breakfast'!DQ18*0.9</f>
        <v>12600</v>
      </c>
      <c r="DR18" s="18">
        <f>'C завтраками| Bed and breakfast'!DR18*0.9</f>
        <v>12600</v>
      </c>
      <c r="DS18" s="18">
        <f>'C завтраками| Bed and breakfast'!DS18*0.9</f>
        <v>13050</v>
      </c>
      <c r="DT18" s="18">
        <f>'C завтраками| Bed and breakfast'!DT18*0.9</f>
        <v>13050</v>
      </c>
      <c r="DU18" s="18">
        <f>'C завтраками| Bed and breakfast'!DU18*0.9</f>
        <v>12600</v>
      </c>
      <c r="DV18" s="18">
        <f>'C завтраками| Bed and breakfast'!DV18*0.9</f>
        <v>12600</v>
      </c>
      <c r="DW18" s="18">
        <f>'C завтраками| Bed and breakfast'!DW18*0.9</f>
        <v>12600</v>
      </c>
      <c r="DX18" s="18">
        <f>'C завтраками| Bed and breakfast'!DX18*0.9</f>
        <v>12600</v>
      </c>
      <c r="DY18" s="18">
        <f>'C завтраками| Bed and breakfast'!DY18*0.9</f>
        <v>12600</v>
      </c>
      <c r="DZ18" s="18">
        <f>'C завтраками| Bed and breakfast'!DZ18*0.9</f>
        <v>13050</v>
      </c>
      <c r="EA18" s="18">
        <f>'C завтраками| Bed and breakfast'!EA18*0.9</f>
        <v>13050</v>
      </c>
      <c r="EB18" s="18">
        <f>'C завтраками| Bed and breakfast'!EB18*0.9</f>
        <v>12600</v>
      </c>
      <c r="EC18" s="18">
        <f>'C завтраками| Bed and breakfast'!EC18*0.9</f>
        <v>12600</v>
      </c>
      <c r="ED18" s="18">
        <f>'C завтраками| Bed and breakfast'!ED18*0.9</f>
        <v>12600</v>
      </c>
      <c r="EE18" s="18">
        <f>'C завтраками| Bed and breakfast'!EE18*0.9</f>
        <v>12600</v>
      </c>
      <c r="EF18" s="18">
        <f>'C завтраками| Bed and breakfast'!EF18*0.9</f>
        <v>13500</v>
      </c>
    </row>
    <row r="19" spans="1:136" s="11" customFormat="1">
      <c r="A19" s="15" t="s">
        <v>8</v>
      </c>
      <c r="B19" s="18"/>
      <c r="C19" s="18"/>
      <c r="D19" s="18"/>
      <c r="E19" s="18"/>
      <c r="F19" s="18"/>
      <c r="G19" s="18"/>
      <c r="H19" s="18"/>
      <c r="I19" s="18"/>
      <c r="J19" s="18"/>
      <c r="K19" s="18"/>
      <c r="L19" s="18"/>
      <c r="M19" s="18"/>
      <c r="N19" s="58"/>
      <c r="O19" s="58"/>
      <c r="P19" s="58"/>
      <c r="Q19" s="58"/>
      <c r="R19" s="58"/>
      <c r="S19" s="58"/>
      <c r="T19" s="58"/>
      <c r="U19" s="58"/>
      <c r="V19" s="58"/>
      <c r="W19" s="58"/>
      <c r="X19" s="5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'C завтраками| Bed and breakfast'!B20*0.9</f>
        <v>13050</v>
      </c>
      <c r="C20" s="18">
        <f>'C завтраками| Bed and breakfast'!C20*0.9</f>
        <v>13050</v>
      </c>
      <c r="D20" s="18">
        <f>'C завтраками| Bed and breakfast'!D20*0.9</f>
        <v>13320</v>
      </c>
      <c r="E20" s="18">
        <f>'C завтраками| Bed and breakfast'!E20*0.9</f>
        <v>13320</v>
      </c>
      <c r="F20" s="18">
        <f>'C завтраками| Bed and breakfast'!F20*0.9</f>
        <v>15210</v>
      </c>
      <c r="G20" s="18">
        <f>'C завтраками| Bed and breakfast'!G20*0.9</f>
        <v>15210</v>
      </c>
      <c r="H20" s="18">
        <f>'C завтраками| Bed and breakfast'!H20*0.9</f>
        <v>15210</v>
      </c>
      <c r="I20" s="18">
        <f>'C завтраками| Bed and breakfast'!I20*0.9</f>
        <v>16380</v>
      </c>
      <c r="J20" s="18">
        <f>'C завтраками| Bed and breakfast'!J20*0.9</f>
        <v>16380</v>
      </c>
      <c r="K20" s="18">
        <f>'C завтраками| Bed and breakfast'!K20*0.9</f>
        <v>17640</v>
      </c>
      <c r="L20" s="18">
        <f>'C завтраками| Bed and breakfast'!L20*0.9</f>
        <v>19980</v>
      </c>
      <c r="M20" s="18">
        <f>'C завтраками| Bed and breakfast'!M20*0.9</f>
        <v>18000</v>
      </c>
      <c r="N20" s="58">
        <f>'C завтраками| Bed and breakfast'!N20*0.9</f>
        <v>28260</v>
      </c>
      <c r="O20" s="58">
        <f>'C завтраками| Bed and breakfast'!O20*0.9</f>
        <v>32580</v>
      </c>
      <c r="P20" s="58">
        <f>'C завтраками| Bed and breakfast'!P20*0.9</f>
        <v>39600</v>
      </c>
      <c r="Q20" s="58">
        <f>'C завтраками| Bed and breakfast'!Q20*0.9</f>
        <v>39600</v>
      </c>
      <c r="R20" s="58">
        <f>'C завтраками| Bed and breakfast'!R20*0.9</f>
        <v>38430</v>
      </c>
      <c r="S20" s="58">
        <f>'C завтраками| Bed and breakfast'!S20*0.9</f>
        <v>38430</v>
      </c>
      <c r="T20" s="58">
        <f>'C завтраками| Bed and breakfast'!T20*0.9</f>
        <v>41850</v>
      </c>
      <c r="U20" s="58">
        <f>'C завтраками| Bed and breakfast'!U20*0.9</f>
        <v>41850</v>
      </c>
      <c r="V20" s="58">
        <f>'C завтраками| Bed and breakfast'!V20*0.9</f>
        <v>40500</v>
      </c>
      <c r="W20" s="58">
        <f>'C завтраками| Bed and breakfast'!W20*0.9</f>
        <v>40500</v>
      </c>
      <c r="X20" s="58">
        <f>'C завтраками| Bed and breakfast'!X20*0.9</f>
        <v>37260</v>
      </c>
      <c r="Y20" s="18">
        <f>'C завтраками| Bed and breakfast'!Y20*0.9</f>
        <v>30105</v>
      </c>
      <c r="Z20" s="18">
        <f>'C завтраками| Bed and breakfast'!Z20*0.9</f>
        <v>24705</v>
      </c>
      <c r="AA20" s="18">
        <f>'C завтраками| Bed and breakfast'!AA20*0.9</f>
        <v>24075</v>
      </c>
      <c r="AB20" s="18">
        <f>'C завтраками| Bed and breakfast'!AB20*0.9</f>
        <v>24075</v>
      </c>
      <c r="AC20" s="18">
        <f>'C завтраками| Bed and breakfast'!AC20*0.9</f>
        <v>24075</v>
      </c>
      <c r="AD20" s="18">
        <f>'C завтраками| Bed and breakfast'!AD20*0.9</f>
        <v>23445</v>
      </c>
      <c r="AE20" s="18">
        <f>'C завтраками| Bed and breakfast'!AE20*0.9</f>
        <v>23445</v>
      </c>
      <c r="AF20" s="18">
        <f>'C завтраками| Bed and breakfast'!AF20*0.9</f>
        <v>21105</v>
      </c>
      <c r="AG20" s="18">
        <f>'C завтраками| Bed and breakfast'!AG20*0.9</f>
        <v>21105</v>
      </c>
      <c r="AH20" s="18">
        <f>'C завтраками| Bed and breakfast'!AH20*0.9</f>
        <v>21105</v>
      </c>
      <c r="AI20" s="18">
        <f>'C завтраками| Bed and breakfast'!AI20*0.9</f>
        <v>21105</v>
      </c>
      <c r="AJ20" s="18">
        <f>'C завтраками| Bed and breakfast'!AJ20*0.9</f>
        <v>23625</v>
      </c>
      <c r="AK20" s="18">
        <f>'C завтраками| Bed and breakfast'!AK20*0.9</f>
        <v>23625</v>
      </c>
      <c r="AL20" s="18">
        <f>'C завтраками| Bed and breakfast'!AL20*0.9</f>
        <v>26055</v>
      </c>
      <c r="AM20" s="18">
        <f>'C завтраками| Bed and breakfast'!AM20*0.9</f>
        <v>26055</v>
      </c>
      <c r="AN20" s="18">
        <f>'C завтраками| Bed and breakfast'!AN20*0.9</f>
        <v>28755</v>
      </c>
      <c r="AO20" s="18">
        <f>'C завтраками| Bed and breakfast'!AO20*0.9</f>
        <v>28755</v>
      </c>
      <c r="AP20" s="18">
        <f>'C завтраками| Bed and breakfast'!AP20*0.9</f>
        <v>26055</v>
      </c>
      <c r="AQ20" s="18">
        <f>'C завтраками| Bed and breakfast'!AQ20*0.9</f>
        <v>26055</v>
      </c>
      <c r="AR20" s="18">
        <f>'C завтраками| Bed and breakfast'!AR20*0.9</f>
        <v>27405</v>
      </c>
      <c r="AS20" s="18">
        <f>'C завтраками| Bed and breakfast'!AS20*0.9</f>
        <v>27405</v>
      </c>
      <c r="AT20" s="18">
        <f>'C завтраками| Bed and breakfast'!AT20*0.9</f>
        <v>27405</v>
      </c>
      <c r="AU20" s="18">
        <f>'C завтраками| Bed and breakfast'!AU20*0.9</f>
        <v>27405</v>
      </c>
      <c r="AV20" s="18">
        <f>'C завтраками| Bed and breakfast'!AV20*0.9</f>
        <v>27405</v>
      </c>
      <c r="AW20" s="18">
        <f>'C завтраками| Bed and breakfast'!AW20*0.9</f>
        <v>27405</v>
      </c>
      <c r="AX20" s="18">
        <f>'C завтраками| Bed and breakfast'!AX20*0.9</f>
        <v>28755</v>
      </c>
      <c r="AY20" s="18">
        <f>'C завтраками| Bed and breakfast'!AY20*0.9</f>
        <v>28755</v>
      </c>
      <c r="AZ20" s="18">
        <f>'C завтраками| Bed and breakfast'!AZ20*0.9</f>
        <v>28755</v>
      </c>
      <c r="BA20" s="18">
        <f>'C завтраками| Bed and breakfast'!BA20*0.9</f>
        <v>26055</v>
      </c>
      <c r="BB20" s="18">
        <f>'C завтраками| Bed and breakfast'!BB20*0.9</f>
        <v>26055</v>
      </c>
      <c r="BC20" s="18">
        <f>'C завтраками| Bed and breakfast'!BC20*0.9</f>
        <v>26055</v>
      </c>
      <c r="BD20" s="18">
        <f>'C завтраками| Bed and breakfast'!BD20*0.9</f>
        <v>26055</v>
      </c>
      <c r="BE20" s="18">
        <f>'C завтраками| Bed and breakfast'!BE20*0.9</f>
        <v>26055</v>
      </c>
      <c r="BF20" s="18">
        <f>'C завтраками| Bed and breakfast'!BF20*0.9</f>
        <v>27405</v>
      </c>
      <c r="BG20" s="18">
        <f>'C завтраками| Bed and breakfast'!BG20*0.9</f>
        <v>27405</v>
      </c>
      <c r="BH20" s="18">
        <f>'C завтраками| Bed and breakfast'!BH20*0.9</f>
        <v>27405</v>
      </c>
      <c r="BI20" s="18">
        <f>'C завтраками| Bed and breakfast'!BI20*0.9</f>
        <v>30105</v>
      </c>
      <c r="BJ20" s="18">
        <f>'C завтраками| Bed and breakfast'!BJ20*0.9</f>
        <v>30105</v>
      </c>
      <c r="BK20" s="18">
        <f>'C завтраками| Bed and breakfast'!BK20*0.9</f>
        <v>30105</v>
      </c>
      <c r="BL20" s="18">
        <f>'C завтраками| Bed and breakfast'!BL20*0.9</f>
        <v>30105</v>
      </c>
      <c r="BM20" s="18">
        <f>'C завтраками| Bed and breakfast'!BM20*0.9</f>
        <v>30105</v>
      </c>
      <c r="BN20" s="18">
        <f>'C завтраками| Bed and breakfast'!BN20*0.9</f>
        <v>30105</v>
      </c>
      <c r="BO20" s="18">
        <f>'C завтраками| Bed and breakfast'!BO20*0.9</f>
        <v>32265</v>
      </c>
      <c r="BP20" s="18">
        <f>'C завтраками| Bed and breakfast'!BP20*0.9</f>
        <v>32265</v>
      </c>
      <c r="BQ20" s="18">
        <f>'C завтраками| Bed and breakfast'!BQ20*0.9</f>
        <v>35775</v>
      </c>
      <c r="BR20" s="18">
        <f>'C завтраками| Bed and breakfast'!BR20*0.9</f>
        <v>38025</v>
      </c>
      <c r="BS20" s="18">
        <f>'C завтраками| Bed and breakfast'!BS20*0.9</f>
        <v>38025</v>
      </c>
      <c r="BT20" s="18">
        <f>'C завтраками| Bed and breakfast'!BT20*0.9</f>
        <v>38025</v>
      </c>
      <c r="BU20" s="18">
        <f>'C завтраками| Bed and breakfast'!BU20*0.9</f>
        <v>38025</v>
      </c>
      <c r="BV20" s="18">
        <f>'C завтраками| Bed and breakfast'!BV20*0.9</f>
        <v>38025</v>
      </c>
      <c r="BW20" s="18">
        <f>'C завтраками| Bed and breakfast'!BW20*0.9</f>
        <v>30105</v>
      </c>
      <c r="BX20" s="18">
        <f>'C завтраками| Bed and breakfast'!BX20*0.9</f>
        <v>26055</v>
      </c>
      <c r="BY20" s="18">
        <f>'C завтраками| Bed and breakfast'!BY20*0.9</f>
        <v>26055</v>
      </c>
      <c r="BZ20" s="18">
        <f>'C завтраками| Bed and breakfast'!BZ20*0.9</f>
        <v>24705</v>
      </c>
      <c r="CA20" s="18">
        <f>'C завтраками| Bed and breakfast'!CA20*0.9</f>
        <v>24705</v>
      </c>
      <c r="CB20" s="18">
        <f>'C завтраками| Bed and breakfast'!CB20*0.9</f>
        <v>24705</v>
      </c>
      <c r="CC20" s="18">
        <f>'C завтраками| Bed and breakfast'!CC20*0.9</f>
        <v>26055</v>
      </c>
      <c r="CD20" s="18">
        <f>'C завтраками| Bed and breakfast'!CD20*0.9</f>
        <v>26055</v>
      </c>
      <c r="CE20" s="18">
        <f>'C завтраками| Bed and breakfast'!CE20*0.9</f>
        <v>26055</v>
      </c>
      <c r="CF20" s="18">
        <f>'C завтраками| Bed and breakfast'!CF20*0.9</f>
        <v>22815</v>
      </c>
      <c r="CG20" s="18">
        <f>'C завтраками| Bed and breakfast'!CG20*0.9</f>
        <v>18585</v>
      </c>
      <c r="CH20" s="18">
        <f>'C завтраками| Bed and breakfast'!CH20*0.9</f>
        <v>18585</v>
      </c>
      <c r="CI20" s="18">
        <f>'C завтраками| Bed and breakfast'!CI20*0.9</f>
        <v>18585</v>
      </c>
      <c r="CJ20" s="18">
        <f>'C завтраками| Bed and breakfast'!CJ20*0.9</f>
        <v>18585</v>
      </c>
      <c r="CK20" s="18">
        <f>'C завтраками| Bed and breakfast'!CK20*0.9</f>
        <v>18585</v>
      </c>
      <c r="CL20" s="18">
        <f>'C завтраками| Bed and breakfast'!CL20*0.9</f>
        <v>18585</v>
      </c>
      <c r="CM20" s="18">
        <f>'C завтраками| Bed and breakfast'!CM20*0.9</f>
        <v>18585</v>
      </c>
      <c r="CN20" s="18">
        <f>'C завтраками| Bed and breakfast'!CN20*0.9</f>
        <v>18585</v>
      </c>
      <c r="CO20" s="18">
        <f>'C завтраками| Bed and breakfast'!CO20*0.9</f>
        <v>18585</v>
      </c>
      <c r="CP20" s="18">
        <f>'C завтраками| Bed and breakfast'!CP20*0.9</f>
        <v>17955</v>
      </c>
      <c r="CQ20" s="18">
        <f>'C завтраками| Bed and breakfast'!CQ20*0.9</f>
        <v>17955</v>
      </c>
      <c r="CR20" s="18">
        <f>'C завтраками| Bed and breakfast'!CR20*0.9</f>
        <v>17955</v>
      </c>
      <c r="CS20" s="18">
        <f>'C завтраками| Bed and breakfast'!CS20*0.9</f>
        <v>17325</v>
      </c>
      <c r="CT20" s="18">
        <f>'C завтраками| Bed and breakfast'!CT20*0.9</f>
        <v>17325</v>
      </c>
      <c r="CU20" s="18">
        <f>'C завтраками| Bed and breakfast'!CU20*0.9</f>
        <v>17325</v>
      </c>
      <c r="CV20" s="18">
        <f>'C завтраками| Bed and breakfast'!CV20*0.9</f>
        <v>17325</v>
      </c>
      <c r="CW20" s="18">
        <f>'C завтраками| Bed and breakfast'!CW20*0.9</f>
        <v>17325</v>
      </c>
      <c r="CX20" s="18">
        <f>'C завтраками| Bed and breakfast'!CX20*0.9</f>
        <v>17325</v>
      </c>
      <c r="CY20" s="18">
        <f>'C завтраками| Bed and breakfast'!CY20*0.9</f>
        <v>17325</v>
      </c>
      <c r="CZ20" s="18">
        <f>'C завтраками| Bed and breakfast'!CZ20*0.9</f>
        <v>16695</v>
      </c>
      <c r="DA20" s="18">
        <f>'C завтраками| Bed and breakfast'!DA20*0.9</f>
        <v>16695</v>
      </c>
      <c r="DB20" s="18">
        <f>'C завтраками| Bed and breakfast'!DB20*0.9</f>
        <v>16695</v>
      </c>
      <c r="DC20" s="18">
        <f>'C завтраками| Bed and breakfast'!DC20*0.9</f>
        <v>16065</v>
      </c>
      <c r="DD20" s="18">
        <f>'C завтраками| Bed and breakfast'!DD20*0.9</f>
        <v>16065</v>
      </c>
      <c r="DE20" s="18">
        <f>'C завтраками| Bed and breakfast'!DE20*0.9</f>
        <v>16065</v>
      </c>
      <c r="DF20" s="18">
        <f>'C завтраками| Bed and breakfast'!DF20*0.9</f>
        <v>16065</v>
      </c>
      <c r="DG20" s="18">
        <f>'C завтраками| Bed and breakfast'!DG20*0.9</f>
        <v>16065</v>
      </c>
      <c r="DH20" s="18">
        <f>'C завтраками| Bed and breakfast'!DH20*0.9</f>
        <v>15615</v>
      </c>
      <c r="DI20" s="18">
        <f>'C завтраками| Bed and breakfast'!DI20*0.9</f>
        <v>15615</v>
      </c>
      <c r="DJ20" s="18">
        <f>'C завтраками| Bed and breakfast'!DJ20*0.9</f>
        <v>15615</v>
      </c>
      <c r="DK20" s="18">
        <f>'C завтраками| Bed and breakfast'!DK20*0.9</f>
        <v>15615</v>
      </c>
      <c r="DL20" s="18">
        <f>'C завтраками| Bed and breakfast'!DL20*0.9</f>
        <v>15615</v>
      </c>
      <c r="DM20" s="18">
        <f>'C завтраками| Bed and breakfast'!DM20*0.9</f>
        <v>15615</v>
      </c>
      <c r="DN20" s="18">
        <f>'C завтраками| Bed and breakfast'!DN20*0.9</f>
        <v>13815</v>
      </c>
      <c r="DO20" s="18">
        <f>'C завтраками| Bed and breakfast'!DO20*0.9</f>
        <v>13815</v>
      </c>
      <c r="DP20" s="18">
        <f>'C завтраками| Bed and breakfast'!DP20*0.9</f>
        <v>13815</v>
      </c>
      <c r="DQ20" s="18">
        <f>'C завтраками| Bed and breakfast'!DQ20*0.9</f>
        <v>13815</v>
      </c>
      <c r="DR20" s="18">
        <f>'C завтраками| Bed and breakfast'!DR20*0.9</f>
        <v>13815</v>
      </c>
      <c r="DS20" s="18">
        <f>'C завтраками| Bed and breakfast'!DS20*0.9</f>
        <v>14265</v>
      </c>
      <c r="DT20" s="18">
        <f>'C завтраками| Bed and breakfast'!DT20*0.9</f>
        <v>14265</v>
      </c>
      <c r="DU20" s="18">
        <f>'C завтраками| Bed and breakfast'!DU20*0.9</f>
        <v>13815</v>
      </c>
      <c r="DV20" s="18">
        <f>'C завтраками| Bed and breakfast'!DV20*0.9</f>
        <v>13815</v>
      </c>
      <c r="DW20" s="18">
        <f>'C завтраками| Bed and breakfast'!DW20*0.9</f>
        <v>13815</v>
      </c>
      <c r="DX20" s="18">
        <f>'C завтраками| Bed and breakfast'!DX20*0.9</f>
        <v>13815</v>
      </c>
      <c r="DY20" s="18">
        <f>'C завтраками| Bed and breakfast'!DY20*0.9</f>
        <v>13815</v>
      </c>
      <c r="DZ20" s="18">
        <f>'C завтраками| Bed and breakfast'!DZ20*0.9</f>
        <v>14265</v>
      </c>
      <c r="EA20" s="18">
        <f>'C завтраками| Bed and breakfast'!EA20*0.9</f>
        <v>14265</v>
      </c>
      <c r="EB20" s="18">
        <f>'C завтраками| Bed and breakfast'!EB20*0.9</f>
        <v>13815</v>
      </c>
      <c r="EC20" s="18">
        <f>'C завтраками| Bed and breakfast'!EC20*0.9</f>
        <v>13815</v>
      </c>
      <c r="ED20" s="18">
        <f>'C завтраками| Bed and breakfast'!ED20*0.9</f>
        <v>13815</v>
      </c>
      <c r="EE20" s="18">
        <f>'C завтраками| Bed and breakfast'!EE20*0.9</f>
        <v>13815</v>
      </c>
      <c r="EF20" s="18">
        <f>'C завтраками| Bed and breakfast'!EF20*0.9</f>
        <v>14715</v>
      </c>
    </row>
    <row r="21" spans="1:136">
      <c r="A21" s="10">
        <v>2</v>
      </c>
      <c r="B21" s="18">
        <f>'C завтраками| Bed and breakfast'!B21*0.9</f>
        <v>14400</v>
      </c>
      <c r="C21" s="18">
        <f>'C завтраками| Bed and breakfast'!C21*0.9</f>
        <v>14400</v>
      </c>
      <c r="D21" s="18">
        <f>'C завтраками| Bed and breakfast'!D21*0.9</f>
        <v>14670</v>
      </c>
      <c r="E21" s="18">
        <f>'C завтраками| Bed and breakfast'!E21*0.9</f>
        <v>14670</v>
      </c>
      <c r="F21" s="18">
        <f>'C завтраками| Bed and breakfast'!F21*0.9</f>
        <v>16560</v>
      </c>
      <c r="G21" s="18">
        <f>'C завтраками| Bed and breakfast'!G21*0.9</f>
        <v>16560</v>
      </c>
      <c r="H21" s="18">
        <f>'C завтраками| Bed and breakfast'!H21*0.9</f>
        <v>16560</v>
      </c>
      <c r="I21" s="18">
        <f>'C завтраками| Bed and breakfast'!I21*0.9</f>
        <v>17730</v>
      </c>
      <c r="J21" s="18">
        <f>'C завтраками| Bed and breakfast'!J21*0.9</f>
        <v>17730</v>
      </c>
      <c r="K21" s="18">
        <f>'C завтраками| Bed and breakfast'!K21*0.9</f>
        <v>18990</v>
      </c>
      <c r="L21" s="18">
        <f>'C завтраками| Bed and breakfast'!L21*0.9</f>
        <v>21330</v>
      </c>
      <c r="M21" s="18">
        <f>'C завтраками| Bed and breakfast'!M21*0.9</f>
        <v>19350</v>
      </c>
      <c r="N21" s="58">
        <f>'C завтраками| Bed and breakfast'!N21*0.9</f>
        <v>30060</v>
      </c>
      <c r="O21" s="58">
        <f>'C завтраками| Bed and breakfast'!O21*0.9</f>
        <v>34380</v>
      </c>
      <c r="P21" s="58">
        <f>'C завтраками| Bed and breakfast'!P21*0.9</f>
        <v>41400</v>
      </c>
      <c r="Q21" s="58">
        <f>'C завтраками| Bed and breakfast'!Q21*0.9</f>
        <v>41400</v>
      </c>
      <c r="R21" s="58">
        <f>'C завтраками| Bed and breakfast'!R21*0.9</f>
        <v>40230</v>
      </c>
      <c r="S21" s="58">
        <f>'C завтраками| Bed and breakfast'!S21*0.9</f>
        <v>40230</v>
      </c>
      <c r="T21" s="58">
        <f>'C завтраками| Bed and breakfast'!T21*0.9</f>
        <v>43650</v>
      </c>
      <c r="U21" s="58">
        <f>'C завтраками| Bed and breakfast'!U21*0.9</f>
        <v>43650</v>
      </c>
      <c r="V21" s="58">
        <f>'C завтраками| Bed and breakfast'!V21*0.9</f>
        <v>42300</v>
      </c>
      <c r="W21" s="58">
        <f>'C завтраками| Bed and breakfast'!W21*0.9</f>
        <v>42300</v>
      </c>
      <c r="X21" s="58">
        <f>'C завтраками| Bed and breakfast'!X21*0.9</f>
        <v>39060</v>
      </c>
      <c r="Y21" s="18">
        <f>'C завтраками| Bed and breakfast'!Y21*0.9</f>
        <v>31770</v>
      </c>
      <c r="Z21" s="18">
        <f>'C завтраками| Bed and breakfast'!Z21*0.9</f>
        <v>26370</v>
      </c>
      <c r="AA21" s="18">
        <f>'C завтраками| Bed and breakfast'!AA21*0.9</f>
        <v>25740</v>
      </c>
      <c r="AB21" s="18">
        <f>'C завтраками| Bed and breakfast'!AB21*0.9</f>
        <v>25740</v>
      </c>
      <c r="AC21" s="18">
        <f>'C завтраками| Bed and breakfast'!AC21*0.9</f>
        <v>25740</v>
      </c>
      <c r="AD21" s="18">
        <f>'C завтраками| Bed and breakfast'!AD21*0.9</f>
        <v>25110</v>
      </c>
      <c r="AE21" s="18">
        <f>'C завтраками| Bed and breakfast'!AE21*0.9</f>
        <v>25110</v>
      </c>
      <c r="AF21" s="18">
        <f>'C завтраками| Bed and breakfast'!AF21*0.9</f>
        <v>22770</v>
      </c>
      <c r="AG21" s="18">
        <f>'C завтраками| Bed and breakfast'!AG21*0.9</f>
        <v>22770</v>
      </c>
      <c r="AH21" s="18">
        <f>'C завтраками| Bed and breakfast'!AH21*0.9</f>
        <v>22770</v>
      </c>
      <c r="AI21" s="18">
        <f>'C завтраками| Bed and breakfast'!AI21*0.9</f>
        <v>22770</v>
      </c>
      <c r="AJ21" s="18">
        <f>'C завтраками| Bed and breakfast'!AJ21*0.9</f>
        <v>25290</v>
      </c>
      <c r="AK21" s="18">
        <f>'C завтраками| Bed and breakfast'!AK21*0.9</f>
        <v>25290</v>
      </c>
      <c r="AL21" s="18">
        <f>'C завтраками| Bed and breakfast'!AL21*0.9</f>
        <v>27720</v>
      </c>
      <c r="AM21" s="18">
        <f>'C завтраками| Bed and breakfast'!AM21*0.9</f>
        <v>27720</v>
      </c>
      <c r="AN21" s="18">
        <f>'C завтраками| Bed and breakfast'!AN21*0.9</f>
        <v>30420</v>
      </c>
      <c r="AO21" s="18">
        <f>'C завтраками| Bed and breakfast'!AO21*0.9</f>
        <v>30420</v>
      </c>
      <c r="AP21" s="18">
        <f>'C завтраками| Bed and breakfast'!AP21*0.9</f>
        <v>27720</v>
      </c>
      <c r="AQ21" s="18">
        <f>'C завтраками| Bed and breakfast'!AQ21*0.9</f>
        <v>27720</v>
      </c>
      <c r="AR21" s="18">
        <f>'C завтраками| Bed and breakfast'!AR21*0.9</f>
        <v>29070</v>
      </c>
      <c r="AS21" s="18">
        <f>'C завтраками| Bed and breakfast'!AS21*0.9</f>
        <v>29070</v>
      </c>
      <c r="AT21" s="18">
        <f>'C завтраками| Bed and breakfast'!AT21*0.9</f>
        <v>29070</v>
      </c>
      <c r="AU21" s="18">
        <f>'C завтраками| Bed and breakfast'!AU21*0.9</f>
        <v>29070</v>
      </c>
      <c r="AV21" s="18">
        <f>'C завтраками| Bed and breakfast'!AV21*0.9</f>
        <v>29070</v>
      </c>
      <c r="AW21" s="18">
        <f>'C завтраками| Bed and breakfast'!AW21*0.9</f>
        <v>29070</v>
      </c>
      <c r="AX21" s="18">
        <f>'C завтраками| Bed and breakfast'!AX21*0.9</f>
        <v>30420</v>
      </c>
      <c r="AY21" s="18">
        <f>'C завтраками| Bed and breakfast'!AY21*0.9</f>
        <v>30420</v>
      </c>
      <c r="AZ21" s="18">
        <f>'C завтраками| Bed and breakfast'!AZ21*0.9</f>
        <v>30420</v>
      </c>
      <c r="BA21" s="18">
        <f>'C завтраками| Bed and breakfast'!BA21*0.9</f>
        <v>27720</v>
      </c>
      <c r="BB21" s="18">
        <f>'C завтраками| Bed and breakfast'!BB21*0.9</f>
        <v>27720</v>
      </c>
      <c r="BC21" s="18">
        <f>'C завтраками| Bed and breakfast'!BC21*0.9</f>
        <v>27720</v>
      </c>
      <c r="BD21" s="18">
        <f>'C завтраками| Bed and breakfast'!BD21*0.9</f>
        <v>27720</v>
      </c>
      <c r="BE21" s="18">
        <f>'C завтраками| Bed and breakfast'!BE21*0.9</f>
        <v>27720</v>
      </c>
      <c r="BF21" s="18">
        <f>'C завтраками| Bed and breakfast'!BF21*0.9</f>
        <v>29070</v>
      </c>
      <c r="BG21" s="18">
        <f>'C завтраками| Bed and breakfast'!BG21*0.9</f>
        <v>29070</v>
      </c>
      <c r="BH21" s="18">
        <f>'C завтраками| Bed and breakfast'!BH21*0.9</f>
        <v>29070</v>
      </c>
      <c r="BI21" s="18">
        <f>'C завтраками| Bed and breakfast'!BI21*0.9</f>
        <v>31770</v>
      </c>
      <c r="BJ21" s="18">
        <f>'C завтраками| Bed and breakfast'!BJ21*0.9</f>
        <v>31770</v>
      </c>
      <c r="BK21" s="18">
        <f>'C завтраками| Bed and breakfast'!BK21*0.9</f>
        <v>31770</v>
      </c>
      <c r="BL21" s="18">
        <f>'C завтраками| Bed and breakfast'!BL21*0.9</f>
        <v>31770</v>
      </c>
      <c r="BM21" s="18">
        <f>'C завтраками| Bed and breakfast'!BM21*0.9</f>
        <v>31770</v>
      </c>
      <c r="BN21" s="18">
        <f>'C завтраками| Bed and breakfast'!BN21*0.9</f>
        <v>31770</v>
      </c>
      <c r="BO21" s="18">
        <f>'C завтраками| Bed and breakfast'!BO21*0.9</f>
        <v>33930</v>
      </c>
      <c r="BP21" s="18">
        <f>'C завтраками| Bed and breakfast'!BP21*0.9</f>
        <v>33930</v>
      </c>
      <c r="BQ21" s="18">
        <f>'C завтраками| Bed and breakfast'!BQ21*0.9</f>
        <v>37440</v>
      </c>
      <c r="BR21" s="18">
        <f>'C завтраками| Bed and breakfast'!BR21*0.9</f>
        <v>39690</v>
      </c>
      <c r="BS21" s="18">
        <f>'C завтраками| Bed and breakfast'!BS21*0.9</f>
        <v>39690</v>
      </c>
      <c r="BT21" s="18">
        <f>'C завтраками| Bed and breakfast'!BT21*0.9</f>
        <v>39690</v>
      </c>
      <c r="BU21" s="18">
        <f>'C завтраками| Bed and breakfast'!BU21*0.9</f>
        <v>39690</v>
      </c>
      <c r="BV21" s="18">
        <f>'C завтраками| Bed and breakfast'!BV21*0.9</f>
        <v>39690</v>
      </c>
      <c r="BW21" s="18">
        <f>'C завтраками| Bed and breakfast'!BW21*0.9</f>
        <v>31770</v>
      </c>
      <c r="BX21" s="18">
        <f>'C завтраками| Bed and breakfast'!BX21*0.9</f>
        <v>27720</v>
      </c>
      <c r="BY21" s="18">
        <f>'C завтраками| Bed and breakfast'!BY21*0.9</f>
        <v>27720</v>
      </c>
      <c r="BZ21" s="18">
        <f>'C завтраками| Bed and breakfast'!BZ21*0.9</f>
        <v>26370</v>
      </c>
      <c r="CA21" s="18">
        <f>'C завтраками| Bed and breakfast'!CA21*0.9</f>
        <v>26370</v>
      </c>
      <c r="CB21" s="18">
        <f>'C завтраками| Bed and breakfast'!CB21*0.9</f>
        <v>26370</v>
      </c>
      <c r="CC21" s="18">
        <f>'C завтраками| Bed and breakfast'!CC21*0.9</f>
        <v>27720</v>
      </c>
      <c r="CD21" s="18">
        <f>'C завтраками| Bed and breakfast'!CD21*0.9</f>
        <v>27720</v>
      </c>
      <c r="CE21" s="18">
        <f>'C завтраками| Bed and breakfast'!CE21*0.9</f>
        <v>27720</v>
      </c>
      <c r="CF21" s="18">
        <f>'C завтраками| Bed and breakfast'!CF21*0.9</f>
        <v>24480</v>
      </c>
      <c r="CG21" s="18">
        <f>'C завтраками| Bed and breakfast'!CG21*0.9</f>
        <v>20250</v>
      </c>
      <c r="CH21" s="18">
        <f>'C завтраками| Bed and breakfast'!CH21*0.9</f>
        <v>20250</v>
      </c>
      <c r="CI21" s="18">
        <f>'C завтраками| Bed and breakfast'!CI21*0.9</f>
        <v>20250</v>
      </c>
      <c r="CJ21" s="18">
        <f>'C завтраками| Bed and breakfast'!CJ21*0.9</f>
        <v>20250</v>
      </c>
      <c r="CK21" s="18">
        <f>'C завтраками| Bed and breakfast'!CK21*0.9</f>
        <v>20250</v>
      </c>
      <c r="CL21" s="18">
        <f>'C завтраками| Bed and breakfast'!CL21*0.9</f>
        <v>20250</v>
      </c>
      <c r="CM21" s="18">
        <f>'C завтраками| Bed and breakfast'!CM21*0.9</f>
        <v>20250</v>
      </c>
      <c r="CN21" s="18">
        <f>'C завтраками| Bed and breakfast'!CN21*0.9</f>
        <v>20250</v>
      </c>
      <c r="CO21" s="18">
        <f>'C завтраками| Bed and breakfast'!CO21*0.9</f>
        <v>20250</v>
      </c>
      <c r="CP21" s="18">
        <f>'C завтраками| Bed and breakfast'!CP21*0.9</f>
        <v>19620</v>
      </c>
      <c r="CQ21" s="18">
        <f>'C завтраками| Bed and breakfast'!CQ21*0.9</f>
        <v>19620</v>
      </c>
      <c r="CR21" s="18">
        <f>'C завтраками| Bed and breakfast'!CR21*0.9</f>
        <v>19620</v>
      </c>
      <c r="CS21" s="18">
        <f>'C завтраками| Bed and breakfast'!CS21*0.9</f>
        <v>18990</v>
      </c>
      <c r="CT21" s="18">
        <f>'C завтраками| Bed and breakfast'!CT21*0.9</f>
        <v>18990</v>
      </c>
      <c r="CU21" s="18">
        <f>'C завтраками| Bed and breakfast'!CU21*0.9</f>
        <v>18990</v>
      </c>
      <c r="CV21" s="18">
        <f>'C завтраками| Bed and breakfast'!CV21*0.9</f>
        <v>18990</v>
      </c>
      <c r="CW21" s="18">
        <f>'C завтраками| Bed and breakfast'!CW21*0.9</f>
        <v>18990</v>
      </c>
      <c r="CX21" s="18">
        <f>'C завтраками| Bed and breakfast'!CX21*0.9</f>
        <v>18990</v>
      </c>
      <c r="CY21" s="18">
        <f>'C завтраками| Bed and breakfast'!CY21*0.9</f>
        <v>18990</v>
      </c>
      <c r="CZ21" s="18">
        <f>'C завтраками| Bed and breakfast'!CZ21*0.9</f>
        <v>18360</v>
      </c>
      <c r="DA21" s="18">
        <f>'C завтраками| Bed and breakfast'!DA21*0.9</f>
        <v>18360</v>
      </c>
      <c r="DB21" s="18">
        <f>'C завтраками| Bed and breakfast'!DB21*0.9</f>
        <v>18360</v>
      </c>
      <c r="DC21" s="18">
        <f>'C завтраками| Bed and breakfast'!DC21*0.9</f>
        <v>17550</v>
      </c>
      <c r="DD21" s="18">
        <f>'C завтраками| Bed and breakfast'!DD21*0.9</f>
        <v>17550</v>
      </c>
      <c r="DE21" s="18">
        <f>'C завтраками| Bed and breakfast'!DE21*0.9</f>
        <v>17550</v>
      </c>
      <c r="DF21" s="18">
        <f>'C завтраками| Bed and breakfast'!DF21*0.9</f>
        <v>17550</v>
      </c>
      <c r="DG21" s="18">
        <f>'C завтраками| Bed and breakfast'!DG21*0.9</f>
        <v>17550</v>
      </c>
      <c r="DH21" s="18">
        <f>'C завтраками| Bed and breakfast'!DH21*0.9</f>
        <v>17100</v>
      </c>
      <c r="DI21" s="18">
        <f>'C завтраками| Bed and breakfast'!DI21*0.9</f>
        <v>17100</v>
      </c>
      <c r="DJ21" s="18">
        <f>'C завтраками| Bed and breakfast'!DJ21*0.9</f>
        <v>17100</v>
      </c>
      <c r="DK21" s="18">
        <f>'C завтраками| Bed and breakfast'!DK21*0.9</f>
        <v>17100</v>
      </c>
      <c r="DL21" s="18">
        <f>'C завтраками| Bed and breakfast'!DL21*0.9</f>
        <v>17100</v>
      </c>
      <c r="DM21" s="18">
        <f>'C завтраками| Bed and breakfast'!DM21*0.9</f>
        <v>17100</v>
      </c>
      <c r="DN21" s="18">
        <f>'C завтраками| Bed and breakfast'!DN21*0.9</f>
        <v>15300</v>
      </c>
      <c r="DO21" s="18">
        <f>'C завтраками| Bed and breakfast'!DO21*0.9</f>
        <v>15300</v>
      </c>
      <c r="DP21" s="18">
        <f>'C завтраками| Bed and breakfast'!DP21*0.9</f>
        <v>15300</v>
      </c>
      <c r="DQ21" s="18">
        <f>'C завтраками| Bed and breakfast'!DQ21*0.9</f>
        <v>15300</v>
      </c>
      <c r="DR21" s="18">
        <f>'C завтраками| Bed and breakfast'!DR21*0.9</f>
        <v>15300</v>
      </c>
      <c r="DS21" s="18">
        <f>'C завтраками| Bed and breakfast'!DS21*0.9</f>
        <v>15750</v>
      </c>
      <c r="DT21" s="18">
        <f>'C завтраками| Bed and breakfast'!DT21*0.9</f>
        <v>15750</v>
      </c>
      <c r="DU21" s="18">
        <f>'C завтраками| Bed and breakfast'!DU21*0.9</f>
        <v>15300</v>
      </c>
      <c r="DV21" s="18">
        <f>'C завтраками| Bed and breakfast'!DV21*0.9</f>
        <v>15300</v>
      </c>
      <c r="DW21" s="18">
        <f>'C завтраками| Bed and breakfast'!DW21*0.9</f>
        <v>15300</v>
      </c>
      <c r="DX21" s="18">
        <f>'C завтраками| Bed and breakfast'!DX21*0.9</f>
        <v>15300</v>
      </c>
      <c r="DY21" s="18">
        <f>'C завтраками| Bed and breakfast'!DY21*0.9</f>
        <v>15300</v>
      </c>
      <c r="DZ21" s="18">
        <f>'C завтраками| Bed and breakfast'!DZ21*0.9</f>
        <v>15750</v>
      </c>
      <c r="EA21" s="18">
        <f>'C завтраками| Bed and breakfast'!EA21*0.9</f>
        <v>15750</v>
      </c>
      <c r="EB21" s="18">
        <f>'C завтраками| Bed and breakfast'!EB21*0.9</f>
        <v>15300</v>
      </c>
      <c r="EC21" s="18">
        <f>'C завтраками| Bed and breakfast'!EC21*0.9</f>
        <v>15300</v>
      </c>
      <c r="ED21" s="18">
        <f>'C завтраками| Bed and breakfast'!ED21*0.9</f>
        <v>15300</v>
      </c>
      <c r="EE21" s="18">
        <f>'C завтраками| Bed and breakfast'!EE21*0.9</f>
        <v>15300</v>
      </c>
      <c r="EF21" s="18">
        <f>'C завтраками| Bed and breakfast'!EF21*0.9</f>
        <v>16200</v>
      </c>
    </row>
    <row r="22" spans="1:136" s="11" customFormat="1">
      <c r="A22" s="16" t="s">
        <v>9</v>
      </c>
      <c r="B22" s="18"/>
      <c r="C22" s="18"/>
      <c r="D22" s="18"/>
      <c r="E22" s="18"/>
      <c r="F22" s="18"/>
      <c r="G22" s="18"/>
      <c r="H22" s="18"/>
      <c r="I22" s="18"/>
      <c r="J22" s="18"/>
      <c r="K22" s="18"/>
      <c r="L22" s="18"/>
      <c r="M22" s="18"/>
      <c r="N22" s="58"/>
      <c r="O22" s="58"/>
      <c r="P22" s="58"/>
      <c r="Q22" s="58"/>
      <c r="R22" s="58"/>
      <c r="S22" s="58"/>
      <c r="T22" s="58"/>
      <c r="U22" s="58"/>
      <c r="V22" s="58"/>
      <c r="W22" s="58"/>
      <c r="X22" s="5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'C завтраками| Bed and breakfast'!B23*0.9</f>
        <v>48150</v>
      </c>
      <c r="C23" s="18">
        <f>'C завтраками| Bed and breakfast'!C23*0.9</f>
        <v>48150</v>
      </c>
      <c r="D23" s="18">
        <f>'C завтраками| Bed and breakfast'!D23*0.9</f>
        <v>48420</v>
      </c>
      <c r="E23" s="18">
        <f>'C завтраками| Bed and breakfast'!E23*0.9</f>
        <v>48420</v>
      </c>
      <c r="F23" s="18">
        <f>'C завтраками| Bed and breakfast'!F23*0.9</f>
        <v>50310</v>
      </c>
      <c r="G23" s="18">
        <f>'C завтраками| Bed and breakfast'!G23*0.9</f>
        <v>50310</v>
      </c>
      <c r="H23" s="18">
        <f>'C завтраками| Bed and breakfast'!H23*0.9</f>
        <v>50310</v>
      </c>
      <c r="I23" s="18">
        <f>'C завтраками| Bed and breakfast'!I23*0.9</f>
        <v>51480</v>
      </c>
      <c r="J23" s="18">
        <f>'C завтраками| Bed and breakfast'!J23*0.9</f>
        <v>51480</v>
      </c>
      <c r="K23" s="18">
        <f>'C завтраками| Bed and breakfast'!K23*0.9</f>
        <v>52740</v>
      </c>
      <c r="L23" s="18">
        <f>'C завтраками| Bed and breakfast'!L23*0.9</f>
        <v>55080</v>
      </c>
      <c r="M23" s="18">
        <f>'C завтраками| Bed and breakfast'!M23*0.9</f>
        <v>53100</v>
      </c>
      <c r="N23" s="58">
        <f>'C завтраками| Bed and breakfast'!N23*0.9</f>
        <v>104310</v>
      </c>
      <c r="O23" s="58">
        <f>'C завтраками| Bed and breakfast'!O23*0.9</f>
        <v>108630</v>
      </c>
      <c r="P23" s="58">
        <f>'C завтраками| Bed and breakfast'!P23*0.9</f>
        <v>115650</v>
      </c>
      <c r="Q23" s="58">
        <f>'C завтраками| Bed and breakfast'!Q23*0.9</f>
        <v>115650</v>
      </c>
      <c r="R23" s="58">
        <f>'C завтраками| Bed and breakfast'!R23*0.9</f>
        <v>114480</v>
      </c>
      <c r="S23" s="58">
        <f>'C завтраками| Bed and breakfast'!S23*0.9</f>
        <v>114480</v>
      </c>
      <c r="T23" s="58">
        <f>'C завтраками| Bed and breakfast'!T23*0.9</f>
        <v>117900</v>
      </c>
      <c r="U23" s="58">
        <f>'C завтраками| Bed and breakfast'!U23*0.9</f>
        <v>117900</v>
      </c>
      <c r="V23" s="58">
        <f>'C завтраками| Bed and breakfast'!V23*0.9</f>
        <v>116550</v>
      </c>
      <c r="W23" s="58">
        <f>'C завтраками| Bed and breakfast'!W23*0.9</f>
        <v>116550</v>
      </c>
      <c r="X23" s="58">
        <f>'C завтраками| Bed and breakfast'!X23*0.9</f>
        <v>113310</v>
      </c>
      <c r="Y23" s="18">
        <f>'C завтраками| Bed and breakfast'!Y23*0.9</f>
        <v>79605</v>
      </c>
      <c r="Z23" s="18">
        <f>'C завтраками| Bed and breakfast'!Z23*0.9</f>
        <v>74205</v>
      </c>
      <c r="AA23" s="18">
        <f>'C завтраками| Bed and breakfast'!AA23*0.9</f>
        <v>73575</v>
      </c>
      <c r="AB23" s="18">
        <f>'C завтраками| Bed and breakfast'!AB23*0.9</f>
        <v>73575</v>
      </c>
      <c r="AC23" s="18">
        <f>'C завтраками| Bed and breakfast'!AC23*0.9</f>
        <v>73575</v>
      </c>
      <c r="AD23" s="18">
        <f>'C завтраками| Bed and breakfast'!AD23*0.9</f>
        <v>72945</v>
      </c>
      <c r="AE23" s="18">
        <f>'C завтраками| Bed and breakfast'!AE23*0.9</f>
        <v>72945</v>
      </c>
      <c r="AF23" s="18">
        <f>'C завтраками| Bed and breakfast'!AF23*0.9</f>
        <v>70605</v>
      </c>
      <c r="AG23" s="18">
        <f>'C завтраками| Bed and breakfast'!AG23*0.9</f>
        <v>70605</v>
      </c>
      <c r="AH23" s="18">
        <f>'C завтраками| Bed and breakfast'!AH23*0.9</f>
        <v>70605</v>
      </c>
      <c r="AI23" s="18">
        <f>'C завтраками| Bed and breakfast'!AI23*0.9</f>
        <v>70605</v>
      </c>
      <c r="AJ23" s="18">
        <f>'C завтраками| Bed and breakfast'!AJ23*0.9</f>
        <v>73125</v>
      </c>
      <c r="AK23" s="18">
        <f>'C завтраками| Bed and breakfast'!AK23*0.9</f>
        <v>73125</v>
      </c>
      <c r="AL23" s="18">
        <f>'C завтраками| Bed and breakfast'!AL23*0.9</f>
        <v>75555</v>
      </c>
      <c r="AM23" s="18">
        <f>'C завтраками| Bed and breakfast'!AM23*0.9</f>
        <v>75555</v>
      </c>
      <c r="AN23" s="18">
        <f>'C завтраками| Bed and breakfast'!AN23*0.9</f>
        <v>78255</v>
      </c>
      <c r="AO23" s="18">
        <f>'C завтраками| Bed and breakfast'!AO23*0.9</f>
        <v>78255</v>
      </c>
      <c r="AP23" s="18">
        <f>'C завтраками| Bed and breakfast'!AP23*0.9</f>
        <v>75555</v>
      </c>
      <c r="AQ23" s="18">
        <f>'C завтраками| Bed and breakfast'!AQ23*0.9</f>
        <v>75555</v>
      </c>
      <c r="AR23" s="18">
        <f>'C завтраками| Bed and breakfast'!AR23*0.9</f>
        <v>76905</v>
      </c>
      <c r="AS23" s="18">
        <f>'C завтраками| Bed and breakfast'!AS23*0.9</f>
        <v>76905</v>
      </c>
      <c r="AT23" s="18">
        <f>'C завтраками| Bed and breakfast'!AT23*0.9</f>
        <v>76905</v>
      </c>
      <c r="AU23" s="18">
        <f>'C завтраками| Bed and breakfast'!AU23*0.9</f>
        <v>76905</v>
      </c>
      <c r="AV23" s="18">
        <f>'C завтраками| Bed and breakfast'!AV23*0.9</f>
        <v>76905</v>
      </c>
      <c r="AW23" s="18">
        <f>'C завтраками| Bed and breakfast'!AW23*0.9</f>
        <v>76905</v>
      </c>
      <c r="AX23" s="18">
        <f>'C завтраками| Bed and breakfast'!AX23*0.9</f>
        <v>78255</v>
      </c>
      <c r="AY23" s="18">
        <f>'C завтраками| Bed and breakfast'!AY23*0.9</f>
        <v>78255</v>
      </c>
      <c r="AZ23" s="18">
        <f>'C завтраками| Bed and breakfast'!AZ23*0.9</f>
        <v>78255</v>
      </c>
      <c r="BA23" s="18">
        <f>'C завтраками| Bed and breakfast'!BA23*0.9</f>
        <v>75555</v>
      </c>
      <c r="BB23" s="18">
        <f>'C завтраками| Bed and breakfast'!BB23*0.9</f>
        <v>75555</v>
      </c>
      <c r="BC23" s="18">
        <f>'C завтраками| Bed and breakfast'!BC23*0.9</f>
        <v>75555</v>
      </c>
      <c r="BD23" s="18">
        <f>'C завтраками| Bed and breakfast'!BD23*0.9</f>
        <v>75555</v>
      </c>
      <c r="BE23" s="18">
        <f>'C завтраками| Bed and breakfast'!BE23*0.9</f>
        <v>75555</v>
      </c>
      <c r="BF23" s="18">
        <f>'C завтраками| Bed and breakfast'!BF23*0.9</f>
        <v>76905</v>
      </c>
      <c r="BG23" s="18">
        <f>'C завтраками| Bed and breakfast'!BG23*0.9</f>
        <v>76905</v>
      </c>
      <c r="BH23" s="18">
        <f>'C завтраками| Bed and breakfast'!BH23*0.9</f>
        <v>76905</v>
      </c>
      <c r="BI23" s="18">
        <f>'C завтраками| Bed and breakfast'!BI23*0.9</f>
        <v>79605</v>
      </c>
      <c r="BJ23" s="18">
        <f>'C завтраками| Bed and breakfast'!BJ23*0.9</f>
        <v>79605</v>
      </c>
      <c r="BK23" s="18">
        <f>'C завтраками| Bed and breakfast'!BK23*0.9</f>
        <v>79605</v>
      </c>
      <c r="BL23" s="18">
        <f>'C завтраками| Bed and breakfast'!BL23*0.9</f>
        <v>79605</v>
      </c>
      <c r="BM23" s="18">
        <f>'C завтраками| Bed and breakfast'!BM23*0.9</f>
        <v>79605</v>
      </c>
      <c r="BN23" s="18">
        <f>'C завтраками| Bed and breakfast'!BN23*0.9</f>
        <v>79605</v>
      </c>
      <c r="BO23" s="18">
        <f>'C завтраками| Bed and breakfast'!BO23*0.9</f>
        <v>81765</v>
      </c>
      <c r="BP23" s="18">
        <f>'C завтраками| Bed and breakfast'!BP23*0.9</f>
        <v>81765</v>
      </c>
      <c r="BQ23" s="18">
        <f>'C завтраками| Bed and breakfast'!BQ23*0.9</f>
        <v>85275</v>
      </c>
      <c r="BR23" s="18">
        <f>'C завтраками| Bed and breakfast'!BR23*0.9</f>
        <v>87525</v>
      </c>
      <c r="BS23" s="18">
        <f>'C завтраками| Bed and breakfast'!BS23*0.9</f>
        <v>87525</v>
      </c>
      <c r="BT23" s="18">
        <f>'C завтраками| Bed and breakfast'!BT23*0.9</f>
        <v>87525</v>
      </c>
      <c r="BU23" s="18">
        <f>'C завтраками| Bed and breakfast'!BU23*0.9</f>
        <v>87525</v>
      </c>
      <c r="BV23" s="18">
        <f>'C завтраками| Bed and breakfast'!BV23*0.9</f>
        <v>87525</v>
      </c>
      <c r="BW23" s="18">
        <f>'C завтраками| Bed and breakfast'!BW23*0.9</f>
        <v>79605</v>
      </c>
      <c r="BX23" s="18">
        <f>'C завтраками| Bed and breakfast'!BX23*0.9</f>
        <v>75555</v>
      </c>
      <c r="BY23" s="18">
        <f>'C завтраками| Bed and breakfast'!BY23*0.9</f>
        <v>75555</v>
      </c>
      <c r="BZ23" s="18">
        <f>'C завтраками| Bed and breakfast'!BZ23*0.9</f>
        <v>74205</v>
      </c>
      <c r="CA23" s="18">
        <f>'C завтраками| Bed and breakfast'!CA23*0.9</f>
        <v>74205</v>
      </c>
      <c r="CB23" s="18">
        <f>'C завтраками| Bed and breakfast'!CB23*0.9</f>
        <v>74205</v>
      </c>
      <c r="CC23" s="18">
        <f>'C завтраками| Bed and breakfast'!CC23*0.9</f>
        <v>75555</v>
      </c>
      <c r="CD23" s="18">
        <f>'C завтраками| Bed and breakfast'!CD23*0.9</f>
        <v>75555</v>
      </c>
      <c r="CE23" s="18">
        <f>'C завтраками| Bed and breakfast'!CE23*0.9</f>
        <v>75555</v>
      </c>
      <c r="CF23" s="18">
        <f>'C завтраками| Bed and breakfast'!CF23*0.9</f>
        <v>72315</v>
      </c>
      <c r="CG23" s="18">
        <f>'C завтраками| Bed and breakfast'!CG23*0.9</f>
        <v>60435</v>
      </c>
      <c r="CH23" s="18">
        <f>'C завтраками| Bed and breakfast'!CH23*0.9</f>
        <v>60435</v>
      </c>
      <c r="CI23" s="18">
        <f>'C завтраками| Bed and breakfast'!CI23*0.9</f>
        <v>60435</v>
      </c>
      <c r="CJ23" s="18">
        <f>'C завтраками| Bed and breakfast'!CJ23*0.9</f>
        <v>60435</v>
      </c>
      <c r="CK23" s="18">
        <f>'C завтраками| Bed and breakfast'!CK23*0.9</f>
        <v>60435</v>
      </c>
      <c r="CL23" s="18">
        <f>'C завтраками| Bed and breakfast'!CL23*0.9</f>
        <v>60435</v>
      </c>
      <c r="CM23" s="18">
        <f>'C завтраками| Bed and breakfast'!CM23*0.9</f>
        <v>60435</v>
      </c>
      <c r="CN23" s="18">
        <f>'C завтраками| Bed and breakfast'!CN23*0.9</f>
        <v>60435</v>
      </c>
      <c r="CO23" s="18">
        <f>'C завтраками| Bed and breakfast'!CO23*0.9</f>
        <v>60435</v>
      </c>
      <c r="CP23" s="18">
        <f>'C завтраками| Bed and breakfast'!CP23*0.9</f>
        <v>59805</v>
      </c>
      <c r="CQ23" s="18">
        <f>'C завтраками| Bed and breakfast'!CQ23*0.9</f>
        <v>59805</v>
      </c>
      <c r="CR23" s="18">
        <f>'C завтраками| Bed and breakfast'!CR23*0.9</f>
        <v>59805</v>
      </c>
      <c r="CS23" s="18">
        <f>'C завтраками| Bed and breakfast'!CS23*0.9</f>
        <v>59175</v>
      </c>
      <c r="CT23" s="18">
        <f>'C завтраками| Bed and breakfast'!CT23*0.9</f>
        <v>59175</v>
      </c>
      <c r="CU23" s="18">
        <f>'C завтраками| Bed and breakfast'!CU23*0.9</f>
        <v>59175</v>
      </c>
      <c r="CV23" s="18">
        <f>'C завтраками| Bed and breakfast'!CV23*0.9</f>
        <v>59175</v>
      </c>
      <c r="CW23" s="18">
        <f>'C завтраками| Bed and breakfast'!CW23*0.9</f>
        <v>59175</v>
      </c>
      <c r="CX23" s="18">
        <f>'C завтраками| Bed and breakfast'!CX23*0.9</f>
        <v>59175</v>
      </c>
      <c r="CY23" s="18">
        <f>'C завтраками| Bed and breakfast'!CY23*0.9</f>
        <v>59175</v>
      </c>
      <c r="CZ23" s="18">
        <f>'C завтраками| Bed and breakfast'!CZ23*0.9</f>
        <v>58545</v>
      </c>
      <c r="DA23" s="18">
        <f>'C завтраками| Bed and breakfast'!DA23*0.9</f>
        <v>58545</v>
      </c>
      <c r="DB23" s="18">
        <f>'C завтраками| Bed and breakfast'!DB23*0.9</f>
        <v>58545</v>
      </c>
      <c r="DC23" s="18">
        <f>'C завтраками| Bed and breakfast'!DC23*0.9</f>
        <v>53415</v>
      </c>
      <c r="DD23" s="18">
        <f>'C завтраками| Bed and breakfast'!DD23*0.9</f>
        <v>53415</v>
      </c>
      <c r="DE23" s="18">
        <f>'C завтраками| Bed and breakfast'!DE23*0.9</f>
        <v>53415</v>
      </c>
      <c r="DF23" s="18">
        <f>'C завтраками| Bed and breakfast'!DF23*0.9</f>
        <v>53415</v>
      </c>
      <c r="DG23" s="18">
        <f>'C завтраками| Bed and breakfast'!DG23*0.9</f>
        <v>53415</v>
      </c>
      <c r="DH23" s="18">
        <f>'C завтраками| Bed and breakfast'!DH23*0.9</f>
        <v>52965</v>
      </c>
      <c r="DI23" s="18">
        <f>'C завтраками| Bed and breakfast'!DI23*0.9</f>
        <v>52965</v>
      </c>
      <c r="DJ23" s="18">
        <f>'C завтраками| Bed and breakfast'!DJ23*0.9</f>
        <v>52965</v>
      </c>
      <c r="DK23" s="18">
        <f>'C завтраками| Bed and breakfast'!DK23*0.9</f>
        <v>52965</v>
      </c>
      <c r="DL23" s="18">
        <f>'C завтраками| Bed and breakfast'!DL23*0.9</f>
        <v>52965</v>
      </c>
      <c r="DM23" s="18">
        <f>'C завтраками| Bed and breakfast'!DM23*0.9</f>
        <v>52965</v>
      </c>
      <c r="DN23" s="18">
        <f>'C завтраками| Bed and breakfast'!DN23*0.9</f>
        <v>51165</v>
      </c>
      <c r="DO23" s="18">
        <f>'C завтраками| Bed and breakfast'!DO23*0.9</f>
        <v>51165</v>
      </c>
      <c r="DP23" s="18">
        <f>'C завтраками| Bed and breakfast'!DP23*0.9</f>
        <v>51165</v>
      </c>
      <c r="DQ23" s="18">
        <f>'C завтраками| Bed and breakfast'!DQ23*0.9</f>
        <v>51165</v>
      </c>
      <c r="DR23" s="18">
        <f>'C завтраками| Bed and breakfast'!DR23*0.9</f>
        <v>51165</v>
      </c>
      <c r="DS23" s="18">
        <f>'C завтраками| Bed and breakfast'!DS23*0.9</f>
        <v>51615</v>
      </c>
      <c r="DT23" s="18">
        <f>'C завтраками| Bed and breakfast'!DT23*0.9</f>
        <v>51615</v>
      </c>
      <c r="DU23" s="18">
        <f>'C завтраками| Bed and breakfast'!DU23*0.9</f>
        <v>51165</v>
      </c>
      <c r="DV23" s="18">
        <f>'C завтраками| Bed and breakfast'!DV23*0.9</f>
        <v>51165</v>
      </c>
      <c r="DW23" s="18">
        <f>'C завтраками| Bed and breakfast'!DW23*0.9</f>
        <v>51165</v>
      </c>
      <c r="DX23" s="18">
        <f>'C завтраками| Bed and breakfast'!DX23*0.9</f>
        <v>51165</v>
      </c>
      <c r="DY23" s="18">
        <f>'C завтраками| Bed and breakfast'!DY23*0.9</f>
        <v>51165</v>
      </c>
      <c r="DZ23" s="18">
        <f>'C завтраками| Bed and breakfast'!DZ23*0.9</f>
        <v>51615</v>
      </c>
      <c r="EA23" s="18">
        <f>'C завтраками| Bed and breakfast'!EA23*0.9</f>
        <v>51615</v>
      </c>
      <c r="EB23" s="18">
        <f>'C завтраками| Bed and breakfast'!EB23*0.9</f>
        <v>51165</v>
      </c>
      <c r="EC23" s="18">
        <f>'C завтраками| Bed and breakfast'!EC23*0.9</f>
        <v>51165</v>
      </c>
      <c r="ED23" s="18">
        <f>'C завтраками| Bed and breakfast'!ED23*0.9</f>
        <v>51165</v>
      </c>
      <c r="EE23" s="18">
        <f>'C завтраками| Bed and breakfast'!EE23*0.9</f>
        <v>51165</v>
      </c>
      <c r="EF23" s="18">
        <f>'C завтраками| Bed and breakfast'!EF23*0.9</f>
        <v>52065</v>
      </c>
    </row>
    <row r="24" spans="1:136" hidden="1">
      <c r="A24" s="16" t="s">
        <v>11</v>
      </c>
      <c r="B24" s="18"/>
      <c r="C24" s="18"/>
      <c r="D24" s="18"/>
      <c r="E24" s="18"/>
      <c r="F24" s="18"/>
      <c r="G24" s="18"/>
      <c r="H24" s="18"/>
      <c r="I24" s="18"/>
      <c r="J24" s="18"/>
      <c r="K24" s="18"/>
      <c r="L24" s="18"/>
      <c r="M24" s="18"/>
      <c r="N24" s="58"/>
      <c r="O24" s="58"/>
      <c r="P24" s="58"/>
      <c r="Q24" s="58"/>
      <c r="R24" s="58"/>
      <c r="S24" s="58"/>
      <c r="T24" s="58"/>
      <c r="U24" s="58"/>
      <c r="V24" s="58"/>
      <c r="W24" s="58"/>
      <c r="X24" s="5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row>
    <row r="25" spans="1:136" hidden="1">
      <c r="A25" s="17" t="s">
        <v>12</v>
      </c>
      <c r="B25" s="18" t="e">
        <f>'C завтраками| Bed and breakfast'!#REF!*0.9</f>
        <v>#REF!</v>
      </c>
      <c r="C25" s="18" t="e">
        <f>'C завтраками| Bed and breakfast'!#REF!*0.9</f>
        <v>#REF!</v>
      </c>
      <c r="D25" s="18" t="e">
        <f>'C завтраками| Bed and breakfast'!#REF!*0.9</f>
        <v>#REF!</v>
      </c>
      <c r="E25" s="18" t="e">
        <f>'C завтраками| Bed and breakfast'!#REF!*0.9</f>
        <v>#REF!</v>
      </c>
      <c r="F25" s="18" t="e">
        <f>'C завтраками| Bed and breakfast'!#REF!*0.9</f>
        <v>#REF!</v>
      </c>
      <c r="G25" s="18" t="e">
        <f>'C завтраками| Bed and breakfast'!#REF!*0.9</f>
        <v>#REF!</v>
      </c>
      <c r="H25" s="18" t="e">
        <f>'C завтраками| Bed and breakfast'!#REF!*0.9</f>
        <v>#REF!</v>
      </c>
      <c r="I25" s="18" t="e">
        <f>'C завтраками| Bed and breakfast'!#REF!*0.9</f>
        <v>#REF!</v>
      </c>
      <c r="J25" s="18" t="e">
        <f>'C завтраками| Bed and breakfast'!#REF!*0.9</f>
        <v>#REF!</v>
      </c>
      <c r="K25" s="18" t="e">
        <f>'C завтраками| Bed and breakfast'!#REF!*0.9</f>
        <v>#REF!</v>
      </c>
      <c r="L25" s="18" t="e">
        <f>'C завтраками| Bed and breakfast'!#REF!*0.9</f>
        <v>#REF!</v>
      </c>
      <c r="M25" s="18" t="e">
        <f>'C завтраками| Bed and breakfast'!#REF!*0.9</f>
        <v>#REF!</v>
      </c>
      <c r="N25" s="58" t="e">
        <f>'C завтраками| Bed and breakfast'!#REF!*0.9</f>
        <v>#REF!</v>
      </c>
      <c r="O25" s="58" t="e">
        <f>'C завтраками| Bed and breakfast'!#REF!*0.9</f>
        <v>#REF!</v>
      </c>
      <c r="P25" s="58" t="e">
        <f>'C завтраками| Bed and breakfast'!#REF!*0.9</f>
        <v>#REF!</v>
      </c>
      <c r="Q25" s="58" t="e">
        <f>'C завтраками| Bed and breakfast'!#REF!*0.9</f>
        <v>#REF!</v>
      </c>
      <c r="R25" s="58" t="e">
        <f>'C завтраками| Bed and breakfast'!#REF!*0.9</f>
        <v>#REF!</v>
      </c>
      <c r="S25" s="58" t="e">
        <f>'C завтраками| Bed and breakfast'!#REF!*0.9</f>
        <v>#REF!</v>
      </c>
      <c r="T25" s="58" t="e">
        <f>'C завтраками| Bed and breakfast'!#REF!*0.9</f>
        <v>#REF!</v>
      </c>
      <c r="U25" s="58" t="e">
        <f>'C завтраками| Bed and breakfast'!#REF!*0.9</f>
        <v>#REF!</v>
      </c>
      <c r="V25" s="58" t="e">
        <f>'C завтраками| Bed and breakfast'!#REF!*0.9</f>
        <v>#REF!</v>
      </c>
      <c r="W25" s="58" t="e">
        <f>'C завтраками| Bed and breakfast'!#REF!*0.9</f>
        <v>#REF!</v>
      </c>
      <c r="X25" s="58" t="e">
        <f>'C завтраками| Bed and breakfast'!#REF!*0.9</f>
        <v>#REF!</v>
      </c>
      <c r="Y25" s="18" t="e">
        <f>'C завтраками| Bed and breakfast'!#REF!*0.9</f>
        <v>#REF!</v>
      </c>
      <c r="Z25" s="18" t="e">
        <f>'C завтраками| Bed and breakfast'!#REF!*0.9</f>
        <v>#REF!</v>
      </c>
      <c r="AA25" s="18" t="e">
        <f>'C завтраками| Bed and breakfast'!#REF!*0.9</f>
        <v>#REF!</v>
      </c>
      <c r="AB25" s="18" t="e">
        <f>'C завтраками| Bed and breakfast'!#REF!*0.9</f>
        <v>#REF!</v>
      </c>
      <c r="AC25" s="18" t="e">
        <f>'C завтраками| Bed and breakfast'!#REF!*0.9</f>
        <v>#REF!</v>
      </c>
      <c r="AD25" s="18" t="e">
        <f>'C завтраками| Bed and breakfast'!#REF!*0.9</f>
        <v>#REF!</v>
      </c>
      <c r="AE25" s="18" t="e">
        <f>'C завтраками| Bed and breakfast'!#REF!*0.9</f>
        <v>#REF!</v>
      </c>
      <c r="AF25" s="18" t="e">
        <f>'C завтраками| Bed and breakfast'!#REF!*0.9</f>
        <v>#REF!</v>
      </c>
      <c r="AG25" s="18" t="e">
        <f>'C завтраками| Bed and breakfast'!#REF!*0.9</f>
        <v>#REF!</v>
      </c>
      <c r="AH25" s="18" t="e">
        <f>'C завтраками| Bed and breakfast'!#REF!*0.9</f>
        <v>#REF!</v>
      </c>
      <c r="AI25" s="18" t="e">
        <f>'C завтраками| Bed and breakfast'!#REF!*0.9</f>
        <v>#REF!</v>
      </c>
      <c r="AJ25" s="18" t="e">
        <f>'C завтраками| Bed and breakfast'!#REF!*0.9</f>
        <v>#REF!</v>
      </c>
      <c r="AK25" s="18" t="e">
        <f>'C завтраками| Bed and breakfast'!#REF!*0.9</f>
        <v>#REF!</v>
      </c>
      <c r="AL25" s="18" t="e">
        <f>'C завтраками| Bed and breakfast'!#REF!*0.9</f>
        <v>#REF!</v>
      </c>
      <c r="AM25" s="18" t="e">
        <f>'C завтраками| Bed and breakfast'!#REF!*0.9</f>
        <v>#REF!</v>
      </c>
      <c r="AN25" s="18" t="e">
        <f>'C завтраками| Bed and breakfast'!#REF!*0.9</f>
        <v>#REF!</v>
      </c>
      <c r="AO25" s="18" t="e">
        <f>'C завтраками| Bed and breakfast'!#REF!*0.9</f>
        <v>#REF!</v>
      </c>
      <c r="AP25" s="18" t="e">
        <f>'C завтраками| Bed and breakfast'!#REF!*0.9</f>
        <v>#REF!</v>
      </c>
      <c r="AQ25" s="18" t="e">
        <f>'C завтраками| Bed and breakfast'!#REF!*0.9</f>
        <v>#REF!</v>
      </c>
      <c r="AR25" s="18" t="e">
        <f>'C завтраками| Bed and breakfast'!#REF!*0.9</f>
        <v>#REF!</v>
      </c>
      <c r="AS25" s="18" t="e">
        <f>'C завтраками| Bed and breakfast'!#REF!*0.9</f>
        <v>#REF!</v>
      </c>
      <c r="AT25" s="18" t="e">
        <f>'C завтраками| Bed and breakfast'!#REF!*0.9</f>
        <v>#REF!</v>
      </c>
      <c r="AU25" s="18" t="e">
        <f>'C завтраками| Bed and breakfast'!#REF!*0.9</f>
        <v>#REF!</v>
      </c>
      <c r="AV25" s="18" t="e">
        <f>'C завтраками| Bed and breakfast'!#REF!*0.9</f>
        <v>#REF!</v>
      </c>
      <c r="AW25" s="18" t="e">
        <f>'C завтраками| Bed and breakfast'!#REF!*0.9</f>
        <v>#REF!</v>
      </c>
      <c r="AX25" s="18" t="e">
        <f>'C завтраками| Bed and breakfast'!#REF!*0.9</f>
        <v>#REF!</v>
      </c>
      <c r="AY25" s="18" t="e">
        <f>'C завтраками| Bed and breakfast'!#REF!*0.9</f>
        <v>#REF!</v>
      </c>
      <c r="AZ25" s="18" t="e">
        <f>'C завтраками| Bed and breakfast'!#REF!*0.9</f>
        <v>#REF!</v>
      </c>
      <c r="BA25" s="18" t="e">
        <f>'C завтраками| Bed and breakfast'!#REF!*0.9</f>
        <v>#REF!</v>
      </c>
      <c r="BB25" s="18" t="e">
        <f>'C завтраками| Bed and breakfast'!#REF!*0.9</f>
        <v>#REF!</v>
      </c>
      <c r="BC25" s="18" t="e">
        <f>'C завтраками| Bed and breakfast'!#REF!*0.9</f>
        <v>#REF!</v>
      </c>
      <c r="BD25" s="18" t="e">
        <f>'C завтраками| Bed and breakfast'!#REF!*0.9</f>
        <v>#REF!</v>
      </c>
      <c r="BE25" s="18" t="e">
        <f>'C завтраками| Bed and breakfast'!#REF!*0.9</f>
        <v>#REF!</v>
      </c>
      <c r="BF25" s="18" t="e">
        <f>'C завтраками| Bed and breakfast'!#REF!*0.9</f>
        <v>#REF!</v>
      </c>
      <c r="BG25" s="18" t="e">
        <f>'C завтраками| Bed and breakfast'!#REF!*0.9</f>
        <v>#REF!</v>
      </c>
      <c r="BH25" s="18" t="e">
        <f>'C завтраками| Bed and breakfast'!#REF!*0.9</f>
        <v>#REF!</v>
      </c>
      <c r="BI25" s="18" t="e">
        <f>'C завтраками| Bed and breakfast'!#REF!*0.9</f>
        <v>#REF!</v>
      </c>
      <c r="BJ25" s="18" t="e">
        <f>'C завтраками| Bed and breakfast'!#REF!*0.9</f>
        <v>#REF!</v>
      </c>
      <c r="BK25" s="18" t="e">
        <f>'C завтраками| Bed and breakfast'!#REF!*0.9</f>
        <v>#REF!</v>
      </c>
      <c r="BL25" s="18" t="e">
        <f>'C завтраками| Bed and breakfast'!#REF!*0.9</f>
        <v>#REF!</v>
      </c>
      <c r="BM25" s="18" t="e">
        <f>'C завтраками| Bed and breakfast'!#REF!*0.9</f>
        <v>#REF!</v>
      </c>
      <c r="BN25" s="18" t="e">
        <f>'C завтраками| Bed and breakfast'!#REF!*0.9</f>
        <v>#REF!</v>
      </c>
      <c r="BO25" s="18" t="e">
        <f>'C завтраками| Bed and breakfast'!#REF!*0.9</f>
        <v>#REF!</v>
      </c>
      <c r="BP25" s="18" t="e">
        <f>'C завтраками| Bed and breakfast'!#REF!*0.9</f>
        <v>#REF!</v>
      </c>
      <c r="BQ25" s="18" t="e">
        <f>'C завтраками| Bed and breakfast'!#REF!*0.9</f>
        <v>#REF!</v>
      </c>
      <c r="BR25" s="18" t="e">
        <f>'C завтраками| Bed and breakfast'!#REF!*0.9</f>
        <v>#REF!</v>
      </c>
      <c r="BS25" s="18" t="e">
        <f>'C завтраками| Bed and breakfast'!#REF!*0.9</f>
        <v>#REF!</v>
      </c>
      <c r="BT25" s="18" t="e">
        <f>'C завтраками| Bed and breakfast'!#REF!*0.9</f>
        <v>#REF!</v>
      </c>
      <c r="BU25" s="18" t="e">
        <f>'C завтраками| Bed and breakfast'!#REF!*0.9</f>
        <v>#REF!</v>
      </c>
      <c r="BV25" s="18" t="e">
        <f>'C завтраками| Bed and breakfast'!#REF!*0.9</f>
        <v>#REF!</v>
      </c>
      <c r="BW25" s="18" t="e">
        <f>'C завтраками| Bed and breakfast'!#REF!*0.9</f>
        <v>#REF!</v>
      </c>
      <c r="BX25" s="18" t="e">
        <f>'C завтраками| Bed and breakfast'!#REF!*0.9</f>
        <v>#REF!</v>
      </c>
      <c r="BY25" s="18" t="e">
        <f>'C завтраками| Bed and breakfast'!#REF!*0.9</f>
        <v>#REF!</v>
      </c>
      <c r="BZ25" s="18" t="e">
        <f>'C завтраками| Bed and breakfast'!#REF!*0.9</f>
        <v>#REF!</v>
      </c>
      <c r="CA25" s="18" t="e">
        <f>'C завтраками| Bed and breakfast'!#REF!*0.9</f>
        <v>#REF!</v>
      </c>
      <c r="CB25" s="18" t="e">
        <f>'C завтраками| Bed and breakfast'!#REF!*0.9</f>
        <v>#REF!</v>
      </c>
      <c r="CC25" s="18" t="e">
        <f>'C завтраками| Bed and breakfast'!#REF!*0.9</f>
        <v>#REF!</v>
      </c>
      <c r="CD25" s="18" t="e">
        <f>'C завтраками| Bed and breakfast'!#REF!*0.9</f>
        <v>#REF!</v>
      </c>
      <c r="CE25" s="18" t="e">
        <f>'C завтраками| Bed and breakfast'!#REF!*0.9</f>
        <v>#REF!</v>
      </c>
      <c r="CF25" s="18" t="e">
        <f>'C завтраками| Bed and breakfast'!#REF!*0.9</f>
        <v>#REF!</v>
      </c>
      <c r="CG25" s="18" t="e">
        <f>'C завтраками| Bed and breakfast'!#REF!*0.9</f>
        <v>#REF!</v>
      </c>
      <c r="CH25" s="18" t="e">
        <f>'C завтраками| Bed and breakfast'!#REF!*0.9</f>
        <v>#REF!</v>
      </c>
      <c r="CI25" s="18" t="e">
        <f>'C завтраками| Bed and breakfast'!#REF!*0.9</f>
        <v>#REF!</v>
      </c>
      <c r="CJ25" s="18" t="e">
        <f>'C завтраками| Bed and breakfast'!#REF!*0.9</f>
        <v>#REF!</v>
      </c>
      <c r="CK25" s="18" t="e">
        <f>'C завтраками| Bed and breakfast'!#REF!*0.9</f>
        <v>#REF!</v>
      </c>
      <c r="CL25" s="18" t="e">
        <f>'C завтраками| Bed and breakfast'!#REF!*0.9</f>
        <v>#REF!</v>
      </c>
      <c r="CM25" s="18" t="e">
        <f>'C завтраками| Bed and breakfast'!#REF!*0.9</f>
        <v>#REF!</v>
      </c>
      <c r="CN25" s="18" t="e">
        <f>'C завтраками| Bed and breakfast'!#REF!*0.9</f>
        <v>#REF!</v>
      </c>
      <c r="CO25" s="18" t="e">
        <f>'C завтраками| Bed and breakfast'!#REF!*0.9</f>
        <v>#REF!</v>
      </c>
      <c r="CP25" s="18" t="e">
        <f>'C завтраками| Bed and breakfast'!#REF!*0.9</f>
        <v>#REF!</v>
      </c>
      <c r="CQ25" s="18" t="e">
        <f>'C завтраками| Bed and breakfast'!#REF!*0.9</f>
        <v>#REF!</v>
      </c>
      <c r="CR25" s="18" t="e">
        <f>'C завтраками| Bed and breakfast'!#REF!*0.9</f>
        <v>#REF!</v>
      </c>
      <c r="CS25" s="18" t="e">
        <f>'C завтраками| Bed and breakfast'!#REF!*0.9</f>
        <v>#REF!</v>
      </c>
      <c r="CT25" s="18" t="e">
        <f>'C завтраками| Bed and breakfast'!#REF!*0.9</f>
        <v>#REF!</v>
      </c>
      <c r="CU25" s="18" t="e">
        <f>'C завтраками| Bed and breakfast'!#REF!*0.9</f>
        <v>#REF!</v>
      </c>
      <c r="CV25" s="18" t="e">
        <f>'C завтраками| Bed and breakfast'!#REF!*0.9</f>
        <v>#REF!</v>
      </c>
      <c r="CW25" s="18" t="e">
        <f>'C завтраками| Bed and breakfast'!#REF!*0.9</f>
        <v>#REF!</v>
      </c>
      <c r="CX25" s="18" t="e">
        <f>'C завтраками| Bed and breakfast'!#REF!*0.9</f>
        <v>#REF!</v>
      </c>
      <c r="CY25" s="18" t="e">
        <f>'C завтраками| Bed and breakfast'!#REF!*0.9</f>
        <v>#REF!</v>
      </c>
      <c r="CZ25" s="18" t="e">
        <f>'C завтраками| Bed and breakfast'!#REF!*0.9</f>
        <v>#REF!</v>
      </c>
      <c r="DA25" s="18" t="e">
        <f>'C завтраками| Bed and breakfast'!#REF!*0.9</f>
        <v>#REF!</v>
      </c>
      <c r="DB25" s="18" t="e">
        <f>'C завтраками| Bed and breakfast'!#REF!*0.9</f>
        <v>#REF!</v>
      </c>
      <c r="DC25" s="18" t="e">
        <f>'C завтраками| Bed and breakfast'!#REF!*0.9</f>
        <v>#REF!</v>
      </c>
      <c r="DD25" s="18" t="e">
        <f>'C завтраками| Bed and breakfast'!#REF!*0.9</f>
        <v>#REF!</v>
      </c>
      <c r="DE25" s="18" t="e">
        <f>'C завтраками| Bed and breakfast'!#REF!*0.9</f>
        <v>#REF!</v>
      </c>
      <c r="DF25" s="18" t="e">
        <f>'C завтраками| Bed and breakfast'!#REF!*0.9</f>
        <v>#REF!</v>
      </c>
      <c r="DG25" s="18" t="e">
        <f>'C завтраками| Bed and breakfast'!#REF!*0.9</f>
        <v>#REF!</v>
      </c>
      <c r="DH25" s="18" t="e">
        <f>'C завтраками| Bed and breakfast'!#REF!*0.9</f>
        <v>#REF!</v>
      </c>
      <c r="DI25" s="18" t="e">
        <f>'C завтраками| Bed and breakfast'!#REF!*0.9</f>
        <v>#REF!</v>
      </c>
      <c r="DJ25" s="18" t="e">
        <f>'C завтраками| Bed and breakfast'!#REF!*0.9</f>
        <v>#REF!</v>
      </c>
      <c r="DK25" s="18" t="e">
        <f>'C завтраками| Bed and breakfast'!#REF!*0.9</f>
        <v>#REF!</v>
      </c>
      <c r="DL25" s="18" t="e">
        <f>'C завтраками| Bed and breakfast'!#REF!*0.9</f>
        <v>#REF!</v>
      </c>
      <c r="DM25" s="18" t="e">
        <f>'C завтраками| Bed and breakfast'!#REF!*0.9</f>
        <v>#REF!</v>
      </c>
      <c r="DN25" s="18" t="e">
        <f>'C завтраками| Bed and breakfast'!#REF!*0.9</f>
        <v>#REF!</v>
      </c>
      <c r="DO25" s="18" t="e">
        <f>'C завтраками| Bed and breakfast'!#REF!*0.9</f>
        <v>#REF!</v>
      </c>
      <c r="DP25" s="18" t="e">
        <f>'C завтраками| Bed and breakfast'!#REF!*0.9</f>
        <v>#REF!</v>
      </c>
      <c r="DQ25" s="18" t="e">
        <f>'C завтраками| Bed and breakfast'!#REF!*0.9</f>
        <v>#REF!</v>
      </c>
      <c r="DR25" s="18" t="e">
        <f>'C завтраками| Bed and breakfast'!#REF!*0.9</f>
        <v>#REF!</v>
      </c>
      <c r="DS25" s="18" t="e">
        <f>'C завтраками| Bed and breakfast'!#REF!*0.9</f>
        <v>#REF!</v>
      </c>
      <c r="DT25" s="18" t="e">
        <f>'C завтраками| Bed and breakfast'!#REF!*0.9</f>
        <v>#REF!</v>
      </c>
      <c r="DU25" s="18" t="e">
        <f>'C завтраками| Bed and breakfast'!#REF!*0.9</f>
        <v>#REF!</v>
      </c>
      <c r="DV25" s="18" t="e">
        <f>'C завтраками| Bed and breakfast'!#REF!*0.9</f>
        <v>#REF!</v>
      </c>
      <c r="DW25" s="18" t="e">
        <f>'C завтраками| Bed and breakfast'!#REF!*0.9</f>
        <v>#REF!</v>
      </c>
      <c r="DX25" s="18" t="e">
        <f>'C завтраками| Bed and breakfast'!#REF!*0.9</f>
        <v>#REF!</v>
      </c>
      <c r="DY25" s="18" t="e">
        <f>'C завтраками| Bed and breakfast'!#REF!*0.9</f>
        <v>#REF!</v>
      </c>
      <c r="DZ25" s="18" t="e">
        <f>'C завтраками| Bed and breakfast'!#REF!*0.9</f>
        <v>#REF!</v>
      </c>
      <c r="EA25" s="18" t="e">
        <f>'C завтраками| Bed and breakfast'!#REF!*0.9</f>
        <v>#REF!</v>
      </c>
      <c r="EB25" s="18" t="e">
        <f>'C завтраками| Bed and breakfast'!#REF!*0.9</f>
        <v>#REF!</v>
      </c>
      <c r="EC25" s="18" t="e">
        <f>'C завтраками| Bed and breakfast'!#REF!*0.9</f>
        <v>#REF!</v>
      </c>
      <c r="ED25" s="18" t="e">
        <f>'C завтраками| Bed and breakfast'!#REF!*0.9</f>
        <v>#REF!</v>
      </c>
      <c r="EE25" s="18" t="e">
        <f>'C завтраками| Bed and breakfast'!#REF!*0.9</f>
        <v>#REF!</v>
      </c>
      <c r="EF25" s="18" t="e">
        <f>'C завтраками| Bed and breakfast'!#REF!*0.9</f>
        <v>#REF!</v>
      </c>
    </row>
    <row r="26" spans="1:136" s="11" customFormat="1" ht="17.25" customHeight="1">
      <c r="A26" s="27" t="s">
        <v>41</v>
      </c>
      <c r="B26" s="29"/>
      <c r="C26" s="29"/>
      <c r="D26" s="29"/>
      <c r="E26" s="29"/>
      <c r="F26" s="29"/>
      <c r="G26" s="29"/>
      <c r="H26" s="29"/>
      <c r="I26" s="29"/>
      <c r="J26" s="29"/>
      <c r="K26" s="29"/>
      <c r="L26" s="29"/>
      <c r="M26" s="29"/>
      <c r="N26" s="59"/>
      <c r="O26" s="59"/>
      <c r="P26" s="59"/>
      <c r="Q26" s="59"/>
      <c r="R26" s="59"/>
      <c r="S26" s="59"/>
      <c r="T26" s="59"/>
      <c r="U26" s="59"/>
      <c r="V26" s="59"/>
      <c r="W26" s="59"/>
      <c r="X26" s="5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row>
    <row r="27" spans="1:136">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57">
        <f t="shared" si="0"/>
        <v>46020</v>
      </c>
      <c r="O27" s="57">
        <f t="shared" si="0"/>
        <v>46021</v>
      </c>
      <c r="P27" s="57">
        <f t="shared" si="0"/>
        <v>46022</v>
      </c>
      <c r="Q27" s="57">
        <f t="shared" si="0"/>
        <v>46023</v>
      </c>
      <c r="R27" s="57">
        <f t="shared" si="0"/>
        <v>46024</v>
      </c>
      <c r="S27" s="57">
        <f t="shared" si="0"/>
        <v>46025</v>
      </c>
      <c r="T27" s="57">
        <f t="shared" si="0"/>
        <v>46026</v>
      </c>
      <c r="U27" s="57">
        <f t="shared" si="0"/>
        <v>46027</v>
      </c>
      <c r="V27" s="57">
        <f t="shared" si="0"/>
        <v>46028</v>
      </c>
      <c r="W27" s="57">
        <f t="shared" si="0"/>
        <v>46029</v>
      </c>
      <c r="X27" s="57">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ht="20.25" customHeight="1">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57">
        <f t="shared" si="3"/>
        <v>46020</v>
      </c>
      <c r="O28" s="57">
        <f t="shared" si="3"/>
        <v>46021</v>
      </c>
      <c r="P28" s="57">
        <f t="shared" si="3"/>
        <v>46022</v>
      </c>
      <c r="Q28" s="57">
        <f t="shared" si="3"/>
        <v>46023</v>
      </c>
      <c r="R28" s="57">
        <f t="shared" si="3"/>
        <v>46024</v>
      </c>
      <c r="S28" s="57">
        <f t="shared" si="3"/>
        <v>46025</v>
      </c>
      <c r="T28" s="57">
        <f t="shared" si="3"/>
        <v>46026</v>
      </c>
      <c r="U28" s="57">
        <f t="shared" si="3"/>
        <v>46027</v>
      </c>
      <c r="V28" s="57">
        <f t="shared" si="3"/>
        <v>46028</v>
      </c>
      <c r="W28" s="57">
        <f t="shared" si="3"/>
        <v>46029</v>
      </c>
      <c r="X28" s="57">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s="11" customFormat="1">
      <c r="A29" s="10" t="s">
        <v>4</v>
      </c>
      <c r="N29" s="55"/>
      <c r="O29" s="55"/>
      <c r="P29" s="55"/>
      <c r="Q29" s="55"/>
      <c r="R29" s="55"/>
      <c r="S29" s="55"/>
      <c r="T29" s="55"/>
      <c r="U29" s="55"/>
      <c r="V29" s="55"/>
      <c r="W29" s="55"/>
      <c r="X29" s="55"/>
    </row>
    <row r="30" spans="1:136">
      <c r="A30" s="10">
        <v>1</v>
      </c>
      <c r="B30" s="18">
        <f t="shared" ref="B30:AG30" si="6">ROUNDUP(B8*0.9,)</f>
        <v>5670</v>
      </c>
      <c r="C30" s="18">
        <f t="shared" si="6"/>
        <v>5670</v>
      </c>
      <c r="D30" s="18">
        <f t="shared" si="6"/>
        <v>5913</v>
      </c>
      <c r="E30" s="18">
        <f t="shared" si="6"/>
        <v>5913</v>
      </c>
      <c r="F30" s="18">
        <f t="shared" si="6"/>
        <v>7614</v>
      </c>
      <c r="G30" s="18">
        <f t="shared" si="6"/>
        <v>7614</v>
      </c>
      <c r="H30" s="18">
        <f t="shared" si="6"/>
        <v>7614</v>
      </c>
      <c r="I30" s="18">
        <f t="shared" si="6"/>
        <v>8667</v>
      </c>
      <c r="J30" s="18">
        <f t="shared" si="6"/>
        <v>8667</v>
      </c>
      <c r="K30" s="18">
        <f t="shared" si="6"/>
        <v>9801</v>
      </c>
      <c r="L30" s="18">
        <f t="shared" si="6"/>
        <v>11907</v>
      </c>
      <c r="M30" s="18">
        <f t="shared" si="6"/>
        <v>10125</v>
      </c>
      <c r="N30" s="58">
        <f t="shared" si="6"/>
        <v>16929</v>
      </c>
      <c r="O30" s="58">
        <f t="shared" si="6"/>
        <v>20817</v>
      </c>
      <c r="P30" s="58">
        <f t="shared" si="6"/>
        <v>27135</v>
      </c>
      <c r="Q30" s="58">
        <f t="shared" si="6"/>
        <v>27135</v>
      </c>
      <c r="R30" s="58">
        <f t="shared" si="6"/>
        <v>26082</v>
      </c>
      <c r="S30" s="58">
        <f t="shared" si="6"/>
        <v>26082</v>
      </c>
      <c r="T30" s="58">
        <f t="shared" si="6"/>
        <v>29160</v>
      </c>
      <c r="U30" s="58">
        <f t="shared" si="6"/>
        <v>29160</v>
      </c>
      <c r="V30" s="58">
        <f t="shared" si="6"/>
        <v>27945</v>
      </c>
      <c r="W30" s="58">
        <f t="shared" si="6"/>
        <v>27945</v>
      </c>
      <c r="X30" s="58">
        <f t="shared" si="6"/>
        <v>25029</v>
      </c>
      <c r="Y30" s="18">
        <f t="shared" si="6"/>
        <v>18995</v>
      </c>
      <c r="Z30" s="18">
        <f t="shared" si="6"/>
        <v>14135</v>
      </c>
      <c r="AA30" s="18">
        <f t="shared" si="6"/>
        <v>13568</v>
      </c>
      <c r="AB30" s="18">
        <f t="shared" si="6"/>
        <v>13568</v>
      </c>
      <c r="AC30" s="18">
        <f t="shared" si="6"/>
        <v>13568</v>
      </c>
      <c r="AD30" s="18">
        <f t="shared" si="6"/>
        <v>13001</v>
      </c>
      <c r="AE30" s="18">
        <f t="shared" si="6"/>
        <v>13001</v>
      </c>
      <c r="AF30" s="18">
        <f t="shared" si="6"/>
        <v>10895</v>
      </c>
      <c r="AG30" s="18">
        <f t="shared" si="6"/>
        <v>10895</v>
      </c>
      <c r="AH30" s="18">
        <f t="shared" ref="AH30:CS30" si="7">ROUNDUP(AH8*0.9,)</f>
        <v>10895</v>
      </c>
      <c r="AI30" s="18">
        <f t="shared" si="7"/>
        <v>10895</v>
      </c>
      <c r="AJ30" s="18">
        <f t="shared" si="7"/>
        <v>13163</v>
      </c>
      <c r="AK30" s="18">
        <f t="shared" si="7"/>
        <v>13163</v>
      </c>
      <c r="AL30" s="18">
        <f t="shared" si="7"/>
        <v>15350</v>
      </c>
      <c r="AM30" s="18">
        <f t="shared" si="7"/>
        <v>15350</v>
      </c>
      <c r="AN30" s="18">
        <f t="shared" si="7"/>
        <v>17780</v>
      </c>
      <c r="AO30" s="18">
        <f t="shared" si="7"/>
        <v>17780</v>
      </c>
      <c r="AP30" s="18">
        <f t="shared" si="7"/>
        <v>15350</v>
      </c>
      <c r="AQ30" s="18">
        <f t="shared" si="7"/>
        <v>15350</v>
      </c>
      <c r="AR30" s="18">
        <f t="shared" si="7"/>
        <v>16565</v>
      </c>
      <c r="AS30" s="18">
        <f t="shared" si="7"/>
        <v>16565</v>
      </c>
      <c r="AT30" s="18">
        <f t="shared" si="7"/>
        <v>16565</v>
      </c>
      <c r="AU30" s="18">
        <f t="shared" si="7"/>
        <v>16565</v>
      </c>
      <c r="AV30" s="18">
        <f t="shared" si="7"/>
        <v>16565</v>
      </c>
      <c r="AW30" s="18">
        <f t="shared" si="7"/>
        <v>16565</v>
      </c>
      <c r="AX30" s="18">
        <f t="shared" si="7"/>
        <v>17780</v>
      </c>
      <c r="AY30" s="18">
        <f t="shared" si="7"/>
        <v>17780</v>
      </c>
      <c r="AZ30" s="18">
        <f t="shared" si="7"/>
        <v>17780</v>
      </c>
      <c r="BA30" s="18">
        <f t="shared" si="7"/>
        <v>15350</v>
      </c>
      <c r="BB30" s="18">
        <f t="shared" si="7"/>
        <v>15350</v>
      </c>
      <c r="BC30" s="18">
        <f t="shared" si="7"/>
        <v>15350</v>
      </c>
      <c r="BD30" s="18">
        <f t="shared" si="7"/>
        <v>15350</v>
      </c>
      <c r="BE30" s="18">
        <f t="shared" si="7"/>
        <v>15350</v>
      </c>
      <c r="BF30" s="18">
        <f t="shared" si="7"/>
        <v>16565</v>
      </c>
      <c r="BG30" s="18">
        <f t="shared" si="7"/>
        <v>16565</v>
      </c>
      <c r="BH30" s="18">
        <f t="shared" si="7"/>
        <v>16565</v>
      </c>
      <c r="BI30" s="18">
        <f t="shared" si="7"/>
        <v>18995</v>
      </c>
      <c r="BJ30" s="18">
        <f t="shared" si="7"/>
        <v>18995</v>
      </c>
      <c r="BK30" s="18">
        <f t="shared" si="7"/>
        <v>18995</v>
      </c>
      <c r="BL30" s="18">
        <f t="shared" si="7"/>
        <v>18995</v>
      </c>
      <c r="BM30" s="18">
        <f t="shared" si="7"/>
        <v>18995</v>
      </c>
      <c r="BN30" s="18">
        <f t="shared" si="7"/>
        <v>18995</v>
      </c>
      <c r="BO30" s="18">
        <f t="shared" si="7"/>
        <v>20939</v>
      </c>
      <c r="BP30" s="18">
        <f t="shared" si="7"/>
        <v>20939</v>
      </c>
      <c r="BQ30" s="18">
        <f t="shared" si="7"/>
        <v>24098</v>
      </c>
      <c r="BR30" s="18">
        <f t="shared" si="7"/>
        <v>26123</v>
      </c>
      <c r="BS30" s="18">
        <f t="shared" si="7"/>
        <v>26123</v>
      </c>
      <c r="BT30" s="18">
        <f t="shared" si="7"/>
        <v>26123</v>
      </c>
      <c r="BU30" s="18">
        <f t="shared" si="7"/>
        <v>26123</v>
      </c>
      <c r="BV30" s="18">
        <f t="shared" si="7"/>
        <v>26123</v>
      </c>
      <c r="BW30" s="18">
        <f t="shared" si="7"/>
        <v>18995</v>
      </c>
      <c r="BX30" s="18">
        <f t="shared" si="7"/>
        <v>15350</v>
      </c>
      <c r="BY30" s="18">
        <f t="shared" si="7"/>
        <v>15350</v>
      </c>
      <c r="BZ30" s="18">
        <f t="shared" si="7"/>
        <v>14135</v>
      </c>
      <c r="CA30" s="18">
        <f t="shared" si="7"/>
        <v>14135</v>
      </c>
      <c r="CB30" s="18">
        <f t="shared" si="7"/>
        <v>14135</v>
      </c>
      <c r="CC30" s="18">
        <f t="shared" si="7"/>
        <v>15350</v>
      </c>
      <c r="CD30" s="18">
        <f t="shared" si="7"/>
        <v>15350</v>
      </c>
      <c r="CE30" s="18">
        <f t="shared" si="7"/>
        <v>15350</v>
      </c>
      <c r="CF30" s="18">
        <f t="shared" si="7"/>
        <v>12434</v>
      </c>
      <c r="CG30" s="18">
        <f t="shared" si="7"/>
        <v>9842</v>
      </c>
      <c r="CH30" s="18">
        <f t="shared" si="7"/>
        <v>9842</v>
      </c>
      <c r="CI30" s="18">
        <f t="shared" si="7"/>
        <v>9842</v>
      </c>
      <c r="CJ30" s="18">
        <f t="shared" si="7"/>
        <v>9842</v>
      </c>
      <c r="CK30" s="18">
        <f t="shared" si="7"/>
        <v>9842</v>
      </c>
      <c r="CL30" s="18">
        <f t="shared" si="7"/>
        <v>9842</v>
      </c>
      <c r="CM30" s="18">
        <f t="shared" si="7"/>
        <v>9842</v>
      </c>
      <c r="CN30" s="18">
        <f t="shared" si="7"/>
        <v>9842</v>
      </c>
      <c r="CO30" s="18">
        <f t="shared" si="7"/>
        <v>9842</v>
      </c>
      <c r="CP30" s="18">
        <f t="shared" si="7"/>
        <v>9275</v>
      </c>
      <c r="CQ30" s="18">
        <f t="shared" si="7"/>
        <v>9275</v>
      </c>
      <c r="CR30" s="18">
        <f t="shared" si="7"/>
        <v>9275</v>
      </c>
      <c r="CS30" s="18">
        <f t="shared" si="7"/>
        <v>8708</v>
      </c>
      <c r="CT30" s="18">
        <f t="shared" ref="CT30:EF30" si="8">ROUNDUP(CT8*0.9,)</f>
        <v>8708</v>
      </c>
      <c r="CU30" s="18">
        <f t="shared" si="8"/>
        <v>8708</v>
      </c>
      <c r="CV30" s="18">
        <f t="shared" si="8"/>
        <v>8708</v>
      </c>
      <c r="CW30" s="18">
        <f t="shared" si="8"/>
        <v>8708</v>
      </c>
      <c r="CX30" s="18">
        <f t="shared" si="8"/>
        <v>8708</v>
      </c>
      <c r="CY30" s="18">
        <f t="shared" si="8"/>
        <v>8708</v>
      </c>
      <c r="CZ30" s="18">
        <f t="shared" si="8"/>
        <v>8141</v>
      </c>
      <c r="DA30" s="18">
        <f t="shared" si="8"/>
        <v>8141</v>
      </c>
      <c r="DB30" s="18">
        <f t="shared" si="8"/>
        <v>8141</v>
      </c>
      <c r="DC30" s="18">
        <f t="shared" si="8"/>
        <v>7574</v>
      </c>
      <c r="DD30" s="18">
        <f t="shared" si="8"/>
        <v>7574</v>
      </c>
      <c r="DE30" s="18">
        <f t="shared" si="8"/>
        <v>7574</v>
      </c>
      <c r="DF30" s="18">
        <f t="shared" si="8"/>
        <v>7574</v>
      </c>
      <c r="DG30" s="18">
        <f t="shared" si="8"/>
        <v>7574</v>
      </c>
      <c r="DH30" s="18">
        <f t="shared" si="8"/>
        <v>7169</v>
      </c>
      <c r="DI30" s="18">
        <f t="shared" si="8"/>
        <v>7169</v>
      </c>
      <c r="DJ30" s="18">
        <f t="shared" si="8"/>
        <v>7169</v>
      </c>
      <c r="DK30" s="18">
        <f t="shared" si="8"/>
        <v>7169</v>
      </c>
      <c r="DL30" s="18">
        <f t="shared" si="8"/>
        <v>7169</v>
      </c>
      <c r="DM30" s="18">
        <f t="shared" si="8"/>
        <v>7169</v>
      </c>
      <c r="DN30" s="18">
        <f t="shared" si="8"/>
        <v>5549</v>
      </c>
      <c r="DO30" s="18">
        <f t="shared" si="8"/>
        <v>5549</v>
      </c>
      <c r="DP30" s="18">
        <f t="shared" si="8"/>
        <v>5549</v>
      </c>
      <c r="DQ30" s="18">
        <f t="shared" si="8"/>
        <v>5549</v>
      </c>
      <c r="DR30" s="18">
        <f t="shared" si="8"/>
        <v>5549</v>
      </c>
      <c r="DS30" s="18">
        <f t="shared" si="8"/>
        <v>5954</v>
      </c>
      <c r="DT30" s="18">
        <f t="shared" si="8"/>
        <v>5954</v>
      </c>
      <c r="DU30" s="18">
        <f t="shared" si="8"/>
        <v>5549</v>
      </c>
      <c r="DV30" s="18">
        <f t="shared" si="8"/>
        <v>5549</v>
      </c>
      <c r="DW30" s="18">
        <f t="shared" si="8"/>
        <v>5549</v>
      </c>
      <c r="DX30" s="18">
        <f t="shared" si="8"/>
        <v>5549</v>
      </c>
      <c r="DY30" s="18">
        <f t="shared" si="8"/>
        <v>5549</v>
      </c>
      <c r="DZ30" s="18">
        <f t="shared" si="8"/>
        <v>5954</v>
      </c>
      <c r="EA30" s="18">
        <f t="shared" si="8"/>
        <v>5954</v>
      </c>
      <c r="EB30" s="18">
        <f t="shared" si="8"/>
        <v>5549</v>
      </c>
      <c r="EC30" s="18">
        <f t="shared" si="8"/>
        <v>5549</v>
      </c>
      <c r="ED30" s="18">
        <f t="shared" si="8"/>
        <v>5549</v>
      </c>
      <c r="EE30" s="18">
        <f t="shared" si="8"/>
        <v>5549</v>
      </c>
      <c r="EF30" s="18">
        <f t="shared" si="8"/>
        <v>6359</v>
      </c>
    </row>
    <row r="31" spans="1:136">
      <c r="A31" s="10">
        <v>2</v>
      </c>
      <c r="B31" s="30">
        <f t="shared" ref="B31:AG31" si="9">ROUNDUP(B9*0.9,)</f>
        <v>6885</v>
      </c>
      <c r="C31" s="30">
        <f t="shared" si="9"/>
        <v>6885</v>
      </c>
      <c r="D31" s="30">
        <f t="shared" si="9"/>
        <v>7128</v>
      </c>
      <c r="E31" s="30">
        <f t="shared" si="9"/>
        <v>7128</v>
      </c>
      <c r="F31" s="30">
        <f t="shared" si="9"/>
        <v>8829</v>
      </c>
      <c r="G31" s="30">
        <f t="shared" si="9"/>
        <v>8829</v>
      </c>
      <c r="H31" s="30">
        <f t="shared" si="9"/>
        <v>8829</v>
      </c>
      <c r="I31" s="30">
        <f t="shared" si="9"/>
        <v>9882</v>
      </c>
      <c r="J31" s="30">
        <f t="shared" si="9"/>
        <v>9882</v>
      </c>
      <c r="K31" s="30">
        <f t="shared" si="9"/>
        <v>11016</v>
      </c>
      <c r="L31" s="30">
        <f t="shared" si="9"/>
        <v>13122</v>
      </c>
      <c r="M31" s="30">
        <f t="shared" si="9"/>
        <v>11340</v>
      </c>
      <c r="N31" s="58">
        <f t="shared" si="9"/>
        <v>18549</v>
      </c>
      <c r="O31" s="58">
        <f t="shared" si="9"/>
        <v>22437</v>
      </c>
      <c r="P31" s="58">
        <f t="shared" si="9"/>
        <v>28755</v>
      </c>
      <c r="Q31" s="58">
        <f t="shared" si="9"/>
        <v>28755</v>
      </c>
      <c r="R31" s="58">
        <f t="shared" si="9"/>
        <v>27702</v>
      </c>
      <c r="S31" s="58">
        <f t="shared" si="9"/>
        <v>27702</v>
      </c>
      <c r="T31" s="58">
        <f t="shared" si="9"/>
        <v>30780</v>
      </c>
      <c r="U31" s="58">
        <f t="shared" si="9"/>
        <v>30780</v>
      </c>
      <c r="V31" s="58">
        <f t="shared" si="9"/>
        <v>29565</v>
      </c>
      <c r="W31" s="58">
        <f t="shared" si="9"/>
        <v>29565</v>
      </c>
      <c r="X31" s="58">
        <f t="shared" si="9"/>
        <v>26649</v>
      </c>
      <c r="Y31" s="30">
        <f t="shared" si="9"/>
        <v>20493</v>
      </c>
      <c r="Z31" s="30">
        <f t="shared" si="9"/>
        <v>15633</v>
      </c>
      <c r="AA31" s="30">
        <f t="shared" si="9"/>
        <v>15066</v>
      </c>
      <c r="AB31" s="30">
        <f t="shared" si="9"/>
        <v>15066</v>
      </c>
      <c r="AC31" s="30">
        <f t="shared" si="9"/>
        <v>15066</v>
      </c>
      <c r="AD31" s="30">
        <f t="shared" si="9"/>
        <v>14499</v>
      </c>
      <c r="AE31" s="30">
        <f t="shared" si="9"/>
        <v>14499</v>
      </c>
      <c r="AF31" s="30">
        <f t="shared" si="9"/>
        <v>12393</v>
      </c>
      <c r="AG31" s="30">
        <f t="shared" si="9"/>
        <v>12393</v>
      </c>
      <c r="AH31" s="30">
        <f t="shared" ref="AH31:CS31" si="10">ROUNDUP(AH9*0.9,)</f>
        <v>12393</v>
      </c>
      <c r="AI31" s="30">
        <f t="shared" si="10"/>
        <v>12393</v>
      </c>
      <c r="AJ31" s="30">
        <f t="shared" si="10"/>
        <v>14661</v>
      </c>
      <c r="AK31" s="30">
        <f t="shared" si="10"/>
        <v>14661</v>
      </c>
      <c r="AL31" s="30">
        <f t="shared" si="10"/>
        <v>16848</v>
      </c>
      <c r="AM31" s="30">
        <f t="shared" si="10"/>
        <v>16848</v>
      </c>
      <c r="AN31" s="30">
        <f t="shared" si="10"/>
        <v>19278</v>
      </c>
      <c r="AO31" s="30">
        <f t="shared" si="10"/>
        <v>19278</v>
      </c>
      <c r="AP31" s="30">
        <f t="shared" si="10"/>
        <v>16848</v>
      </c>
      <c r="AQ31" s="30">
        <f t="shared" si="10"/>
        <v>16848</v>
      </c>
      <c r="AR31" s="30">
        <f t="shared" si="10"/>
        <v>18063</v>
      </c>
      <c r="AS31" s="30">
        <f t="shared" si="10"/>
        <v>18063</v>
      </c>
      <c r="AT31" s="30">
        <f t="shared" si="10"/>
        <v>18063</v>
      </c>
      <c r="AU31" s="30">
        <f t="shared" si="10"/>
        <v>18063</v>
      </c>
      <c r="AV31" s="30">
        <f t="shared" si="10"/>
        <v>18063</v>
      </c>
      <c r="AW31" s="30">
        <f t="shared" si="10"/>
        <v>18063</v>
      </c>
      <c r="AX31" s="30">
        <f t="shared" si="10"/>
        <v>19278</v>
      </c>
      <c r="AY31" s="30">
        <f t="shared" si="10"/>
        <v>19278</v>
      </c>
      <c r="AZ31" s="30">
        <f t="shared" si="10"/>
        <v>19278</v>
      </c>
      <c r="BA31" s="30">
        <f t="shared" si="10"/>
        <v>16848</v>
      </c>
      <c r="BB31" s="30">
        <f t="shared" si="10"/>
        <v>16848</v>
      </c>
      <c r="BC31" s="30">
        <f t="shared" si="10"/>
        <v>16848</v>
      </c>
      <c r="BD31" s="30">
        <f t="shared" si="10"/>
        <v>16848</v>
      </c>
      <c r="BE31" s="30">
        <f t="shared" si="10"/>
        <v>16848</v>
      </c>
      <c r="BF31" s="30">
        <f t="shared" si="10"/>
        <v>18063</v>
      </c>
      <c r="BG31" s="30">
        <f t="shared" si="10"/>
        <v>18063</v>
      </c>
      <c r="BH31" s="30">
        <f t="shared" si="10"/>
        <v>18063</v>
      </c>
      <c r="BI31" s="30">
        <f t="shared" si="10"/>
        <v>20493</v>
      </c>
      <c r="BJ31" s="30">
        <f t="shared" si="10"/>
        <v>20493</v>
      </c>
      <c r="BK31" s="30">
        <f t="shared" si="10"/>
        <v>20493</v>
      </c>
      <c r="BL31" s="30">
        <f t="shared" si="10"/>
        <v>20493</v>
      </c>
      <c r="BM31" s="30">
        <f t="shared" si="10"/>
        <v>20493</v>
      </c>
      <c r="BN31" s="30">
        <f t="shared" si="10"/>
        <v>20493</v>
      </c>
      <c r="BO31" s="30">
        <f t="shared" si="10"/>
        <v>22437</v>
      </c>
      <c r="BP31" s="30">
        <f t="shared" si="10"/>
        <v>22437</v>
      </c>
      <c r="BQ31" s="30">
        <f t="shared" si="10"/>
        <v>25596</v>
      </c>
      <c r="BR31" s="30">
        <f t="shared" si="10"/>
        <v>27621</v>
      </c>
      <c r="BS31" s="30">
        <f t="shared" si="10"/>
        <v>27621</v>
      </c>
      <c r="BT31" s="30">
        <f t="shared" si="10"/>
        <v>27621</v>
      </c>
      <c r="BU31" s="30">
        <f t="shared" si="10"/>
        <v>27621</v>
      </c>
      <c r="BV31" s="30">
        <f t="shared" si="10"/>
        <v>27621</v>
      </c>
      <c r="BW31" s="30">
        <f t="shared" si="10"/>
        <v>20493</v>
      </c>
      <c r="BX31" s="30">
        <f t="shared" si="10"/>
        <v>16848</v>
      </c>
      <c r="BY31" s="30">
        <f t="shared" si="10"/>
        <v>16848</v>
      </c>
      <c r="BZ31" s="30">
        <f t="shared" si="10"/>
        <v>15633</v>
      </c>
      <c r="CA31" s="30">
        <f t="shared" si="10"/>
        <v>15633</v>
      </c>
      <c r="CB31" s="30">
        <f t="shared" si="10"/>
        <v>15633</v>
      </c>
      <c r="CC31" s="30">
        <f t="shared" si="10"/>
        <v>16848</v>
      </c>
      <c r="CD31" s="30">
        <f t="shared" si="10"/>
        <v>16848</v>
      </c>
      <c r="CE31" s="30">
        <f t="shared" si="10"/>
        <v>16848</v>
      </c>
      <c r="CF31" s="30">
        <f t="shared" si="10"/>
        <v>13932</v>
      </c>
      <c r="CG31" s="30">
        <f t="shared" si="10"/>
        <v>11340</v>
      </c>
      <c r="CH31" s="30">
        <f t="shared" si="10"/>
        <v>11340</v>
      </c>
      <c r="CI31" s="30">
        <f t="shared" si="10"/>
        <v>11340</v>
      </c>
      <c r="CJ31" s="30">
        <f t="shared" si="10"/>
        <v>11340</v>
      </c>
      <c r="CK31" s="30">
        <f t="shared" si="10"/>
        <v>11340</v>
      </c>
      <c r="CL31" s="30">
        <f t="shared" si="10"/>
        <v>11340</v>
      </c>
      <c r="CM31" s="30">
        <f t="shared" si="10"/>
        <v>11340</v>
      </c>
      <c r="CN31" s="30">
        <f t="shared" si="10"/>
        <v>11340</v>
      </c>
      <c r="CO31" s="30">
        <f t="shared" si="10"/>
        <v>11340</v>
      </c>
      <c r="CP31" s="30">
        <f t="shared" si="10"/>
        <v>10773</v>
      </c>
      <c r="CQ31" s="30">
        <f t="shared" si="10"/>
        <v>10773</v>
      </c>
      <c r="CR31" s="30">
        <f t="shared" si="10"/>
        <v>10773</v>
      </c>
      <c r="CS31" s="30">
        <f t="shared" si="10"/>
        <v>10206</v>
      </c>
      <c r="CT31" s="30">
        <f t="shared" ref="CT31:EF31" si="11">ROUNDUP(CT9*0.9,)</f>
        <v>10206</v>
      </c>
      <c r="CU31" s="30">
        <f t="shared" si="11"/>
        <v>10206</v>
      </c>
      <c r="CV31" s="30">
        <f t="shared" si="11"/>
        <v>10206</v>
      </c>
      <c r="CW31" s="30">
        <f t="shared" si="11"/>
        <v>10206</v>
      </c>
      <c r="CX31" s="30">
        <f t="shared" si="11"/>
        <v>10206</v>
      </c>
      <c r="CY31" s="30">
        <f t="shared" si="11"/>
        <v>10206</v>
      </c>
      <c r="CZ31" s="30">
        <f t="shared" si="11"/>
        <v>9639</v>
      </c>
      <c r="DA31" s="30">
        <f t="shared" si="11"/>
        <v>9639</v>
      </c>
      <c r="DB31" s="30">
        <f t="shared" si="11"/>
        <v>9639</v>
      </c>
      <c r="DC31" s="30">
        <f t="shared" si="11"/>
        <v>8910</v>
      </c>
      <c r="DD31" s="30">
        <f t="shared" si="11"/>
        <v>8910</v>
      </c>
      <c r="DE31" s="30">
        <f t="shared" si="11"/>
        <v>8910</v>
      </c>
      <c r="DF31" s="30">
        <f t="shared" si="11"/>
        <v>8910</v>
      </c>
      <c r="DG31" s="30">
        <f t="shared" si="11"/>
        <v>8910</v>
      </c>
      <c r="DH31" s="30">
        <f t="shared" si="11"/>
        <v>8505</v>
      </c>
      <c r="DI31" s="30">
        <f t="shared" si="11"/>
        <v>8505</v>
      </c>
      <c r="DJ31" s="30">
        <f t="shared" si="11"/>
        <v>8505</v>
      </c>
      <c r="DK31" s="30">
        <f t="shared" si="11"/>
        <v>8505</v>
      </c>
      <c r="DL31" s="30">
        <f t="shared" si="11"/>
        <v>8505</v>
      </c>
      <c r="DM31" s="30">
        <f t="shared" si="11"/>
        <v>8505</v>
      </c>
      <c r="DN31" s="30">
        <f t="shared" si="11"/>
        <v>6885</v>
      </c>
      <c r="DO31" s="30">
        <f t="shared" si="11"/>
        <v>6885</v>
      </c>
      <c r="DP31" s="30">
        <f t="shared" si="11"/>
        <v>6885</v>
      </c>
      <c r="DQ31" s="30">
        <f t="shared" si="11"/>
        <v>6885</v>
      </c>
      <c r="DR31" s="30">
        <f t="shared" si="11"/>
        <v>6885</v>
      </c>
      <c r="DS31" s="30">
        <f t="shared" si="11"/>
        <v>7290</v>
      </c>
      <c r="DT31" s="30">
        <f t="shared" si="11"/>
        <v>7290</v>
      </c>
      <c r="DU31" s="30">
        <f t="shared" si="11"/>
        <v>6885</v>
      </c>
      <c r="DV31" s="30">
        <f t="shared" si="11"/>
        <v>6885</v>
      </c>
      <c r="DW31" s="30">
        <f t="shared" si="11"/>
        <v>6885</v>
      </c>
      <c r="DX31" s="30">
        <f t="shared" si="11"/>
        <v>6885</v>
      </c>
      <c r="DY31" s="30">
        <f t="shared" si="11"/>
        <v>6885</v>
      </c>
      <c r="DZ31" s="30">
        <f t="shared" si="11"/>
        <v>7290</v>
      </c>
      <c r="EA31" s="30">
        <f t="shared" si="11"/>
        <v>7290</v>
      </c>
      <c r="EB31" s="30">
        <f t="shared" si="11"/>
        <v>6885</v>
      </c>
      <c r="EC31" s="30">
        <f t="shared" si="11"/>
        <v>6885</v>
      </c>
      <c r="ED31" s="30">
        <f t="shared" si="11"/>
        <v>6885</v>
      </c>
      <c r="EE31" s="30">
        <f t="shared" si="11"/>
        <v>6885</v>
      </c>
      <c r="EF31" s="30">
        <f t="shared" si="11"/>
        <v>7695</v>
      </c>
    </row>
    <row r="32" spans="1:136" s="11" customFormat="1">
      <c r="A32" s="10" t="s">
        <v>5</v>
      </c>
      <c r="B32" s="30"/>
      <c r="C32" s="30"/>
      <c r="D32" s="30"/>
      <c r="E32" s="30"/>
      <c r="F32" s="30"/>
      <c r="G32" s="30"/>
      <c r="H32" s="30"/>
      <c r="I32" s="30"/>
      <c r="J32" s="30"/>
      <c r="K32" s="30"/>
      <c r="L32" s="30"/>
      <c r="M32" s="30"/>
      <c r="N32" s="58"/>
      <c r="O32" s="58"/>
      <c r="P32" s="58"/>
      <c r="Q32" s="58"/>
      <c r="R32" s="58"/>
      <c r="S32" s="58"/>
      <c r="T32" s="58"/>
      <c r="U32" s="58"/>
      <c r="V32" s="58"/>
      <c r="W32" s="58"/>
      <c r="X32" s="58"/>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row>
    <row r="33" spans="1:136">
      <c r="A33" s="10">
        <v>1</v>
      </c>
      <c r="B33" s="30">
        <f t="shared" ref="B33:AG33" si="12">ROUNDUP(B11*0.9,)</f>
        <v>6480</v>
      </c>
      <c r="C33" s="30">
        <f t="shared" si="12"/>
        <v>6480</v>
      </c>
      <c r="D33" s="30">
        <f t="shared" si="12"/>
        <v>6723</v>
      </c>
      <c r="E33" s="30">
        <f t="shared" si="12"/>
        <v>6723</v>
      </c>
      <c r="F33" s="30">
        <f t="shared" si="12"/>
        <v>8424</v>
      </c>
      <c r="G33" s="30">
        <f t="shared" si="12"/>
        <v>8424</v>
      </c>
      <c r="H33" s="30">
        <f t="shared" si="12"/>
        <v>8424</v>
      </c>
      <c r="I33" s="30">
        <f t="shared" si="12"/>
        <v>9477</v>
      </c>
      <c r="J33" s="30">
        <f t="shared" si="12"/>
        <v>9477</v>
      </c>
      <c r="K33" s="30">
        <f t="shared" si="12"/>
        <v>10611</v>
      </c>
      <c r="L33" s="30">
        <f t="shared" si="12"/>
        <v>12717</v>
      </c>
      <c r="M33" s="30">
        <f t="shared" si="12"/>
        <v>10935</v>
      </c>
      <c r="N33" s="58">
        <f t="shared" si="12"/>
        <v>18954</v>
      </c>
      <c r="O33" s="58">
        <f t="shared" si="12"/>
        <v>22842</v>
      </c>
      <c r="P33" s="58">
        <f t="shared" si="12"/>
        <v>29160</v>
      </c>
      <c r="Q33" s="58">
        <f t="shared" si="12"/>
        <v>29160</v>
      </c>
      <c r="R33" s="58">
        <f t="shared" si="12"/>
        <v>28107</v>
      </c>
      <c r="S33" s="58">
        <f t="shared" si="12"/>
        <v>28107</v>
      </c>
      <c r="T33" s="58">
        <f t="shared" si="12"/>
        <v>31185</v>
      </c>
      <c r="U33" s="58">
        <f t="shared" si="12"/>
        <v>31185</v>
      </c>
      <c r="V33" s="58">
        <f t="shared" si="12"/>
        <v>29970</v>
      </c>
      <c r="W33" s="58">
        <f t="shared" si="12"/>
        <v>29970</v>
      </c>
      <c r="X33" s="58">
        <f t="shared" si="12"/>
        <v>27054</v>
      </c>
      <c r="Y33" s="30">
        <f t="shared" si="12"/>
        <v>21020</v>
      </c>
      <c r="Z33" s="30">
        <f t="shared" si="12"/>
        <v>16160</v>
      </c>
      <c r="AA33" s="30">
        <f t="shared" si="12"/>
        <v>15593</v>
      </c>
      <c r="AB33" s="30">
        <f t="shared" si="12"/>
        <v>15593</v>
      </c>
      <c r="AC33" s="30">
        <f t="shared" si="12"/>
        <v>15593</v>
      </c>
      <c r="AD33" s="30">
        <f t="shared" si="12"/>
        <v>15026</v>
      </c>
      <c r="AE33" s="30">
        <f t="shared" si="12"/>
        <v>15026</v>
      </c>
      <c r="AF33" s="30">
        <f t="shared" si="12"/>
        <v>12920</v>
      </c>
      <c r="AG33" s="30">
        <f t="shared" si="12"/>
        <v>12920</v>
      </c>
      <c r="AH33" s="30">
        <f t="shared" ref="AH33:CS33" si="13">ROUNDUP(AH11*0.9,)</f>
        <v>12920</v>
      </c>
      <c r="AI33" s="30">
        <f t="shared" si="13"/>
        <v>12920</v>
      </c>
      <c r="AJ33" s="30">
        <f t="shared" si="13"/>
        <v>15188</v>
      </c>
      <c r="AK33" s="30">
        <f t="shared" si="13"/>
        <v>15188</v>
      </c>
      <c r="AL33" s="30">
        <f t="shared" si="13"/>
        <v>17375</v>
      </c>
      <c r="AM33" s="30">
        <f t="shared" si="13"/>
        <v>17375</v>
      </c>
      <c r="AN33" s="30">
        <f t="shared" si="13"/>
        <v>19805</v>
      </c>
      <c r="AO33" s="30">
        <f t="shared" si="13"/>
        <v>19805</v>
      </c>
      <c r="AP33" s="30">
        <f t="shared" si="13"/>
        <v>17375</v>
      </c>
      <c r="AQ33" s="30">
        <f t="shared" si="13"/>
        <v>17375</v>
      </c>
      <c r="AR33" s="30">
        <f t="shared" si="13"/>
        <v>18590</v>
      </c>
      <c r="AS33" s="30">
        <f t="shared" si="13"/>
        <v>18590</v>
      </c>
      <c r="AT33" s="30">
        <f t="shared" si="13"/>
        <v>18590</v>
      </c>
      <c r="AU33" s="30">
        <f t="shared" si="13"/>
        <v>18590</v>
      </c>
      <c r="AV33" s="30">
        <f t="shared" si="13"/>
        <v>18590</v>
      </c>
      <c r="AW33" s="30">
        <f t="shared" si="13"/>
        <v>18590</v>
      </c>
      <c r="AX33" s="30">
        <f t="shared" si="13"/>
        <v>19805</v>
      </c>
      <c r="AY33" s="30">
        <f t="shared" si="13"/>
        <v>19805</v>
      </c>
      <c r="AZ33" s="30">
        <f t="shared" si="13"/>
        <v>19805</v>
      </c>
      <c r="BA33" s="30">
        <f t="shared" si="13"/>
        <v>17375</v>
      </c>
      <c r="BB33" s="30">
        <f t="shared" si="13"/>
        <v>17375</v>
      </c>
      <c r="BC33" s="30">
        <f t="shared" si="13"/>
        <v>17375</v>
      </c>
      <c r="BD33" s="30">
        <f t="shared" si="13"/>
        <v>17375</v>
      </c>
      <c r="BE33" s="30">
        <f t="shared" si="13"/>
        <v>17375</v>
      </c>
      <c r="BF33" s="30">
        <f t="shared" si="13"/>
        <v>18590</v>
      </c>
      <c r="BG33" s="30">
        <f t="shared" si="13"/>
        <v>18590</v>
      </c>
      <c r="BH33" s="30">
        <f t="shared" si="13"/>
        <v>18590</v>
      </c>
      <c r="BI33" s="30">
        <f t="shared" si="13"/>
        <v>21020</v>
      </c>
      <c r="BJ33" s="30">
        <f t="shared" si="13"/>
        <v>21020</v>
      </c>
      <c r="BK33" s="30">
        <f t="shared" si="13"/>
        <v>21020</v>
      </c>
      <c r="BL33" s="30">
        <f t="shared" si="13"/>
        <v>21020</v>
      </c>
      <c r="BM33" s="30">
        <f t="shared" si="13"/>
        <v>21020</v>
      </c>
      <c r="BN33" s="30">
        <f t="shared" si="13"/>
        <v>21020</v>
      </c>
      <c r="BO33" s="30">
        <f t="shared" si="13"/>
        <v>22964</v>
      </c>
      <c r="BP33" s="30">
        <f t="shared" si="13"/>
        <v>22964</v>
      </c>
      <c r="BQ33" s="30">
        <f t="shared" si="13"/>
        <v>26123</v>
      </c>
      <c r="BR33" s="30">
        <f t="shared" si="13"/>
        <v>28148</v>
      </c>
      <c r="BS33" s="30">
        <f t="shared" si="13"/>
        <v>28148</v>
      </c>
      <c r="BT33" s="30">
        <f t="shared" si="13"/>
        <v>28148</v>
      </c>
      <c r="BU33" s="30">
        <f t="shared" si="13"/>
        <v>28148</v>
      </c>
      <c r="BV33" s="30">
        <f t="shared" si="13"/>
        <v>28148</v>
      </c>
      <c r="BW33" s="30">
        <f t="shared" si="13"/>
        <v>21020</v>
      </c>
      <c r="BX33" s="30">
        <f t="shared" si="13"/>
        <v>17375</v>
      </c>
      <c r="BY33" s="30">
        <f t="shared" si="13"/>
        <v>17375</v>
      </c>
      <c r="BZ33" s="30">
        <f t="shared" si="13"/>
        <v>16160</v>
      </c>
      <c r="CA33" s="30">
        <f t="shared" si="13"/>
        <v>16160</v>
      </c>
      <c r="CB33" s="30">
        <f t="shared" si="13"/>
        <v>16160</v>
      </c>
      <c r="CC33" s="30">
        <f t="shared" si="13"/>
        <v>17375</v>
      </c>
      <c r="CD33" s="30">
        <f t="shared" si="13"/>
        <v>17375</v>
      </c>
      <c r="CE33" s="30">
        <f t="shared" si="13"/>
        <v>17375</v>
      </c>
      <c r="CF33" s="30">
        <f t="shared" si="13"/>
        <v>14459</v>
      </c>
      <c r="CG33" s="30">
        <f t="shared" si="13"/>
        <v>11057</v>
      </c>
      <c r="CH33" s="30">
        <f t="shared" si="13"/>
        <v>11057</v>
      </c>
      <c r="CI33" s="30">
        <f t="shared" si="13"/>
        <v>11057</v>
      </c>
      <c r="CJ33" s="30">
        <f t="shared" si="13"/>
        <v>11057</v>
      </c>
      <c r="CK33" s="30">
        <f t="shared" si="13"/>
        <v>11057</v>
      </c>
      <c r="CL33" s="30">
        <f t="shared" si="13"/>
        <v>11057</v>
      </c>
      <c r="CM33" s="30">
        <f t="shared" si="13"/>
        <v>11057</v>
      </c>
      <c r="CN33" s="30">
        <f t="shared" si="13"/>
        <v>11057</v>
      </c>
      <c r="CO33" s="30">
        <f t="shared" si="13"/>
        <v>11057</v>
      </c>
      <c r="CP33" s="30">
        <f t="shared" si="13"/>
        <v>10490</v>
      </c>
      <c r="CQ33" s="30">
        <f t="shared" si="13"/>
        <v>10490</v>
      </c>
      <c r="CR33" s="30">
        <f t="shared" si="13"/>
        <v>10490</v>
      </c>
      <c r="CS33" s="30">
        <f t="shared" si="13"/>
        <v>9923</v>
      </c>
      <c r="CT33" s="30">
        <f t="shared" ref="CT33:EF33" si="14">ROUNDUP(CT11*0.9,)</f>
        <v>9923</v>
      </c>
      <c r="CU33" s="30">
        <f t="shared" si="14"/>
        <v>9923</v>
      </c>
      <c r="CV33" s="30">
        <f t="shared" si="14"/>
        <v>9923</v>
      </c>
      <c r="CW33" s="30">
        <f t="shared" si="14"/>
        <v>9923</v>
      </c>
      <c r="CX33" s="30">
        <f t="shared" si="14"/>
        <v>9923</v>
      </c>
      <c r="CY33" s="30">
        <f t="shared" si="14"/>
        <v>9923</v>
      </c>
      <c r="CZ33" s="30">
        <f t="shared" si="14"/>
        <v>9356</v>
      </c>
      <c r="DA33" s="30">
        <f t="shared" si="14"/>
        <v>9356</v>
      </c>
      <c r="DB33" s="30">
        <f t="shared" si="14"/>
        <v>9356</v>
      </c>
      <c r="DC33" s="30">
        <f t="shared" si="14"/>
        <v>8789</v>
      </c>
      <c r="DD33" s="30">
        <f t="shared" si="14"/>
        <v>8789</v>
      </c>
      <c r="DE33" s="30">
        <f t="shared" si="14"/>
        <v>8789</v>
      </c>
      <c r="DF33" s="30">
        <f t="shared" si="14"/>
        <v>8789</v>
      </c>
      <c r="DG33" s="30">
        <f t="shared" si="14"/>
        <v>8789</v>
      </c>
      <c r="DH33" s="30">
        <f t="shared" si="14"/>
        <v>8384</v>
      </c>
      <c r="DI33" s="30">
        <f t="shared" si="14"/>
        <v>8384</v>
      </c>
      <c r="DJ33" s="30">
        <f t="shared" si="14"/>
        <v>8384</v>
      </c>
      <c r="DK33" s="30">
        <f t="shared" si="14"/>
        <v>8384</v>
      </c>
      <c r="DL33" s="30">
        <f t="shared" si="14"/>
        <v>8384</v>
      </c>
      <c r="DM33" s="30">
        <f t="shared" si="14"/>
        <v>8384</v>
      </c>
      <c r="DN33" s="30">
        <f t="shared" si="14"/>
        <v>6764</v>
      </c>
      <c r="DO33" s="30">
        <f t="shared" si="14"/>
        <v>6764</v>
      </c>
      <c r="DP33" s="30">
        <f t="shared" si="14"/>
        <v>6764</v>
      </c>
      <c r="DQ33" s="30">
        <f t="shared" si="14"/>
        <v>6764</v>
      </c>
      <c r="DR33" s="30">
        <f t="shared" si="14"/>
        <v>6764</v>
      </c>
      <c r="DS33" s="30">
        <f t="shared" si="14"/>
        <v>7169</v>
      </c>
      <c r="DT33" s="30">
        <f t="shared" si="14"/>
        <v>7169</v>
      </c>
      <c r="DU33" s="30">
        <f t="shared" si="14"/>
        <v>6764</v>
      </c>
      <c r="DV33" s="30">
        <f t="shared" si="14"/>
        <v>6764</v>
      </c>
      <c r="DW33" s="30">
        <f t="shared" si="14"/>
        <v>6764</v>
      </c>
      <c r="DX33" s="30">
        <f t="shared" si="14"/>
        <v>6764</v>
      </c>
      <c r="DY33" s="30">
        <f t="shared" si="14"/>
        <v>6764</v>
      </c>
      <c r="DZ33" s="30">
        <f t="shared" si="14"/>
        <v>7169</v>
      </c>
      <c r="EA33" s="30">
        <f t="shared" si="14"/>
        <v>7169</v>
      </c>
      <c r="EB33" s="30">
        <f t="shared" si="14"/>
        <v>6764</v>
      </c>
      <c r="EC33" s="30">
        <f t="shared" si="14"/>
        <v>6764</v>
      </c>
      <c r="ED33" s="30">
        <f t="shared" si="14"/>
        <v>6764</v>
      </c>
      <c r="EE33" s="30">
        <f t="shared" si="14"/>
        <v>6764</v>
      </c>
      <c r="EF33" s="30">
        <f t="shared" si="14"/>
        <v>7574</v>
      </c>
    </row>
    <row r="34" spans="1:136">
      <c r="A34" s="10">
        <v>2</v>
      </c>
      <c r="B34" s="30">
        <f t="shared" ref="B34:AG34" si="15">ROUNDUP(B12*0.9,)</f>
        <v>7695</v>
      </c>
      <c r="C34" s="30">
        <f t="shared" si="15"/>
        <v>7695</v>
      </c>
      <c r="D34" s="30">
        <f t="shared" si="15"/>
        <v>7938</v>
      </c>
      <c r="E34" s="30">
        <f t="shared" si="15"/>
        <v>7938</v>
      </c>
      <c r="F34" s="30">
        <f t="shared" si="15"/>
        <v>9639</v>
      </c>
      <c r="G34" s="30">
        <f t="shared" si="15"/>
        <v>9639</v>
      </c>
      <c r="H34" s="30">
        <f t="shared" si="15"/>
        <v>9639</v>
      </c>
      <c r="I34" s="30">
        <f t="shared" si="15"/>
        <v>10692</v>
      </c>
      <c r="J34" s="30">
        <f t="shared" si="15"/>
        <v>10692</v>
      </c>
      <c r="K34" s="30">
        <f t="shared" si="15"/>
        <v>11826</v>
      </c>
      <c r="L34" s="30">
        <f t="shared" si="15"/>
        <v>13932</v>
      </c>
      <c r="M34" s="30">
        <f t="shared" si="15"/>
        <v>12150</v>
      </c>
      <c r="N34" s="58">
        <f t="shared" si="15"/>
        <v>20574</v>
      </c>
      <c r="O34" s="58">
        <f t="shared" si="15"/>
        <v>24462</v>
      </c>
      <c r="P34" s="58">
        <f t="shared" si="15"/>
        <v>30780</v>
      </c>
      <c r="Q34" s="58">
        <f t="shared" si="15"/>
        <v>30780</v>
      </c>
      <c r="R34" s="58">
        <f t="shared" si="15"/>
        <v>29727</v>
      </c>
      <c r="S34" s="58">
        <f t="shared" si="15"/>
        <v>29727</v>
      </c>
      <c r="T34" s="58">
        <f t="shared" si="15"/>
        <v>32805</v>
      </c>
      <c r="U34" s="58">
        <f t="shared" si="15"/>
        <v>32805</v>
      </c>
      <c r="V34" s="58">
        <f t="shared" si="15"/>
        <v>31590</v>
      </c>
      <c r="W34" s="58">
        <f t="shared" si="15"/>
        <v>31590</v>
      </c>
      <c r="X34" s="58">
        <f t="shared" si="15"/>
        <v>28674</v>
      </c>
      <c r="Y34" s="30">
        <f t="shared" si="15"/>
        <v>22518</v>
      </c>
      <c r="Z34" s="30">
        <f t="shared" si="15"/>
        <v>17658</v>
      </c>
      <c r="AA34" s="30">
        <f t="shared" si="15"/>
        <v>17091</v>
      </c>
      <c r="AB34" s="30">
        <f t="shared" si="15"/>
        <v>17091</v>
      </c>
      <c r="AC34" s="30">
        <f t="shared" si="15"/>
        <v>17091</v>
      </c>
      <c r="AD34" s="30">
        <f t="shared" si="15"/>
        <v>16524</v>
      </c>
      <c r="AE34" s="30">
        <f t="shared" si="15"/>
        <v>16524</v>
      </c>
      <c r="AF34" s="30">
        <f t="shared" si="15"/>
        <v>14418</v>
      </c>
      <c r="AG34" s="30">
        <f t="shared" si="15"/>
        <v>14418</v>
      </c>
      <c r="AH34" s="30">
        <f t="shared" ref="AH34:CS34" si="16">ROUNDUP(AH12*0.9,)</f>
        <v>14418</v>
      </c>
      <c r="AI34" s="30">
        <f t="shared" si="16"/>
        <v>14418</v>
      </c>
      <c r="AJ34" s="30">
        <f t="shared" si="16"/>
        <v>16686</v>
      </c>
      <c r="AK34" s="30">
        <f t="shared" si="16"/>
        <v>16686</v>
      </c>
      <c r="AL34" s="30">
        <f t="shared" si="16"/>
        <v>18873</v>
      </c>
      <c r="AM34" s="30">
        <f t="shared" si="16"/>
        <v>18873</v>
      </c>
      <c r="AN34" s="30">
        <f t="shared" si="16"/>
        <v>21303</v>
      </c>
      <c r="AO34" s="30">
        <f t="shared" si="16"/>
        <v>21303</v>
      </c>
      <c r="AP34" s="30">
        <f t="shared" si="16"/>
        <v>18873</v>
      </c>
      <c r="AQ34" s="30">
        <f t="shared" si="16"/>
        <v>18873</v>
      </c>
      <c r="AR34" s="30">
        <f t="shared" si="16"/>
        <v>20088</v>
      </c>
      <c r="AS34" s="30">
        <f t="shared" si="16"/>
        <v>20088</v>
      </c>
      <c r="AT34" s="30">
        <f t="shared" si="16"/>
        <v>20088</v>
      </c>
      <c r="AU34" s="30">
        <f t="shared" si="16"/>
        <v>20088</v>
      </c>
      <c r="AV34" s="30">
        <f t="shared" si="16"/>
        <v>20088</v>
      </c>
      <c r="AW34" s="30">
        <f t="shared" si="16"/>
        <v>20088</v>
      </c>
      <c r="AX34" s="30">
        <f t="shared" si="16"/>
        <v>21303</v>
      </c>
      <c r="AY34" s="30">
        <f t="shared" si="16"/>
        <v>21303</v>
      </c>
      <c r="AZ34" s="30">
        <f t="shared" si="16"/>
        <v>21303</v>
      </c>
      <c r="BA34" s="30">
        <f t="shared" si="16"/>
        <v>18873</v>
      </c>
      <c r="BB34" s="30">
        <f t="shared" si="16"/>
        <v>18873</v>
      </c>
      <c r="BC34" s="30">
        <f t="shared" si="16"/>
        <v>18873</v>
      </c>
      <c r="BD34" s="30">
        <f t="shared" si="16"/>
        <v>18873</v>
      </c>
      <c r="BE34" s="30">
        <f t="shared" si="16"/>
        <v>18873</v>
      </c>
      <c r="BF34" s="30">
        <f t="shared" si="16"/>
        <v>20088</v>
      </c>
      <c r="BG34" s="30">
        <f t="shared" si="16"/>
        <v>20088</v>
      </c>
      <c r="BH34" s="30">
        <f t="shared" si="16"/>
        <v>20088</v>
      </c>
      <c r="BI34" s="30">
        <f t="shared" si="16"/>
        <v>22518</v>
      </c>
      <c r="BJ34" s="30">
        <f t="shared" si="16"/>
        <v>22518</v>
      </c>
      <c r="BK34" s="30">
        <f t="shared" si="16"/>
        <v>22518</v>
      </c>
      <c r="BL34" s="30">
        <f t="shared" si="16"/>
        <v>22518</v>
      </c>
      <c r="BM34" s="30">
        <f t="shared" si="16"/>
        <v>22518</v>
      </c>
      <c r="BN34" s="30">
        <f t="shared" si="16"/>
        <v>22518</v>
      </c>
      <c r="BO34" s="30">
        <f t="shared" si="16"/>
        <v>24462</v>
      </c>
      <c r="BP34" s="30">
        <f t="shared" si="16"/>
        <v>24462</v>
      </c>
      <c r="BQ34" s="30">
        <f t="shared" si="16"/>
        <v>27621</v>
      </c>
      <c r="BR34" s="30">
        <f t="shared" si="16"/>
        <v>29646</v>
      </c>
      <c r="BS34" s="30">
        <f t="shared" si="16"/>
        <v>29646</v>
      </c>
      <c r="BT34" s="30">
        <f t="shared" si="16"/>
        <v>29646</v>
      </c>
      <c r="BU34" s="30">
        <f t="shared" si="16"/>
        <v>29646</v>
      </c>
      <c r="BV34" s="30">
        <f t="shared" si="16"/>
        <v>29646</v>
      </c>
      <c r="BW34" s="30">
        <f t="shared" si="16"/>
        <v>22518</v>
      </c>
      <c r="BX34" s="30">
        <f t="shared" si="16"/>
        <v>18873</v>
      </c>
      <c r="BY34" s="30">
        <f t="shared" si="16"/>
        <v>18873</v>
      </c>
      <c r="BZ34" s="30">
        <f t="shared" si="16"/>
        <v>17658</v>
      </c>
      <c r="CA34" s="30">
        <f t="shared" si="16"/>
        <v>17658</v>
      </c>
      <c r="CB34" s="30">
        <f t="shared" si="16"/>
        <v>17658</v>
      </c>
      <c r="CC34" s="30">
        <f t="shared" si="16"/>
        <v>18873</v>
      </c>
      <c r="CD34" s="30">
        <f t="shared" si="16"/>
        <v>18873</v>
      </c>
      <c r="CE34" s="30">
        <f t="shared" si="16"/>
        <v>18873</v>
      </c>
      <c r="CF34" s="30">
        <f t="shared" si="16"/>
        <v>15957</v>
      </c>
      <c r="CG34" s="30">
        <f t="shared" si="16"/>
        <v>12555</v>
      </c>
      <c r="CH34" s="30">
        <f t="shared" si="16"/>
        <v>12555</v>
      </c>
      <c r="CI34" s="30">
        <f t="shared" si="16"/>
        <v>12555</v>
      </c>
      <c r="CJ34" s="30">
        <f t="shared" si="16"/>
        <v>12555</v>
      </c>
      <c r="CK34" s="30">
        <f t="shared" si="16"/>
        <v>12555</v>
      </c>
      <c r="CL34" s="30">
        <f t="shared" si="16"/>
        <v>12555</v>
      </c>
      <c r="CM34" s="30">
        <f t="shared" si="16"/>
        <v>12555</v>
      </c>
      <c r="CN34" s="30">
        <f t="shared" si="16"/>
        <v>12555</v>
      </c>
      <c r="CO34" s="30">
        <f t="shared" si="16"/>
        <v>12555</v>
      </c>
      <c r="CP34" s="30">
        <f t="shared" si="16"/>
        <v>11988</v>
      </c>
      <c r="CQ34" s="30">
        <f t="shared" si="16"/>
        <v>11988</v>
      </c>
      <c r="CR34" s="30">
        <f t="shared" si="16"/>
        <v>11988</v>
      </c>
      <c r="CS34" s="30">
        <f t="shared" si="16"/>
        <v>11421</v>
      </c>
      <c r="CT34" s="30">
        <f t="shared" ref="CT34:EF34" si="17">ROUNDUP(CT12*0.9,)</f>
        <v>11421</v>
      </c>
      <c r="CU34" s="30">
        <f t="shared" si="17"/>
        <v>11421</v>
      </c>
      <c r="CV34" s="30">
        <f t="shared" si="17"/>
        <v>11421</v>
      </c>
      <c r="CW34" s="30">
        <f t="shared" si="17"/>
        <v>11421</v>
      </c>
      <c r="CX34" s="30">
        <f t="shared" si="17"/>
        <v>11421</v>
      </c>
      <c r="CY34" s="30">
        <f t="shared" si="17"/>
        <v>11421</v>
      </c>
      <c r="CZ34" s="30">
        <f t="shared" si="17"/>
        <v>10854</v>
      </c>
      <c r="DA34" s="30">
        <f t="shared" si="17"/>
        <v>10854</v>
      </c>
      <c r="DB34" s="30">
        <f t="shared" si="17"/>
        <v>10854</v>
      </c>
      <c r="DC34" s="30">
        <f t="shared" si="17"/>
        <v>10125</v>
      </c>
      <c r="DD34" s="30">
        <f t="shared" si="17"/>
        <v>10125</v>
      </c>
      <c r="DE34" s="30">
        <f t="shared" si="17"/>
        <v>10125</v>
      </c>
      <c r="DF34" s="30">
        <f t="shared" si="17"/>
        <v>10125</v>
      </c>
      <c r="DG34" s="30">
        <f t="shared" si="17"/>
        <v>10125</v>
      </c>
      <c r="DH34" s="30">
        <f t="shared" si="17"/>
        <v>9720</v>
      </c>
      <c r="DI34" s="30">
        <f t="shared" si="17"/>
        <v>9720</v>
      </c>
      <c r="DJ34" s="30">
        <f t="shared" si="17"/>
        <v>9720</v>
      </c>
      <c r="DK34" s="30">
        <f t="shared" si="17"/>
        <v>9720</v>
      </c>
      <c r="DL34" s="30">
        <f t="shared" si="17"/>
        <v>9720</v>
      </c>
      <c r="DM34" s="30">
        <f t="shared" si="17"/>
        <v>9720</v>
      </c>
      <c r="DN34" s="30">
        <f t="shared" si="17"/>
        <v>8100</v>
      </c>
      <c r="DO34" s="30">
        <f t="shared" si="17"/>
        <v>8100</v>
      </c>
      <c r="DP34" s="30">
        <f t="shared" si="17"/>
        <v>8100</v>
      </c>
      <c r="DQ34" s="30">
        <f t="shared" si="17"/>
        <v>8100</v>
      </c>
      <c r="DR34" s="30">
        <f t="shared" si="17"/>
        <v>8100</v>
      </c>
      <c r="DS34" s="30">
        <f t="shared" si="17"/>
        <v>8505</v>
      </c>
      <c r="DT34" s="30">
        <f t="shared" si="17"/>
        <v>8505</v>
      </c>
      <c r="DU34" s="30">
        <f t="shared" si="17"/>
        <v>8100</v>
      </c>
      <c r="DV34" s="30">
        <f t="shared" si="17"/>
        <v>8100</v>
      </c>
      <c r="DW34" s="30">
        <f t="shared" si="17"/>
        <v>8100</v>
      </c>
      <c r="DX34" s="30">
        <f t="shared" si="17"/>
        <v>8100</v>
      </c>
      <c r="DY34" s="30">
        <f t="shared" si="17"/>
        <v>8100</v>
      </c>
      <c r="DZ34" s="30">
        <f t="shared" si="17"/>
        <v>8505</v>
      </c>
      <c r="EA34" s="30">
        <f t="shared" si="17"/>
        <v>8505</v>
      </c>
      <c r="EB34" s="30">
        <f t="shared" si="17"/>
        <v>8100</v>
      </c>
      <c r="EC34" s="30">
        <f t="shared" si="17"/>
        <v>8100</v>
      </c>
      <c r="ED34" s="30">
        <f t="shared" si="17"/>
        <v>8100</v>
      </c>
      <c r="EE34" s="30">
        <f t="shared" si="17"/>
        <v>8100</v>
      </c>
      <c r="EF34" s="30">
        <f t="shared" si="17"/>
        <v>8910</v>
      </c>
    </row>
    <row r="35" spans="1:136" s="11" customFormat="1">
      <c r="A35" s="30" t="s">
        <v>6</v>
      </c>
      <c r="B35" s="18"/>
      <c r="C35" s="18"/>
      <c r="D35" s="18"/>
      <c r="E35" s="18"/>
      <c r="F35" s="18"/>
      <c r="G35" s="18"/>
      <c r="H35" s="18"/>
      <c r="I35" s="18"/>
      <c r="J35" s="18"/>
      <c r="K35" s="18"/>
      <c r="L35" s="18"/>
      <c r="M35" s="18"/>
      <c r="N35" s="58"/>
      <c r="O35" s="58"/>
      <c r="P35" s="58"/>
      <c r="Q35" s="58"/>
      <c r="R35" s="58"/>
      <c r="S35" s="58"/>
      <c r="T35" s="58"/>
      <c r="U35" s="58"/>
      <c r="V35" s="58"/>
      <c r="W35" s="58"/>
      <c r="X35" s="5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row>
    <row r="36" spans="1:136" s="11" customFormat="1">
      <c r="A36" s="30">
        <v>1</v>
      </c>
      <c r="B36" s="30">
        <f t="shared" ref="B36:AG36" si="18">ROUNDUP(B14*0.9,)</f>
        <v>6075</v>
      </c>
      <c r="C36" s="30">
        <f t="shared" si="18"/>
        <v>6075</v>
      </c>
      <c r="D36" s="30">
        <f t="shared" si="18"/>
        <v>6318</v>
      </c>
      <c r="E36" s="30">
        <f t="shared" si="18"/>
        <v>6318</v>
      </c>
      <c r="F36" s="30">
        <f t="shared" si="18"/>
        <v>8019</v>
      </c>
      <c r="G36" s="30">
        <f t="shared" si="18"/>
        <v>8019</v>
      </c>
      <c r="H36" s="30">
        <f t="shared" si="18"/>
        <v>8019</v>
      </c>
      <c r="I36" s="30">
        <f t="shared" si="18"/>
        <v>9072</v>
      </c>
      <c r="J36" s="30">
        <f t="shared" si="18"/>
        <v>9072</v>
      </c>
      <c r="K36" s="30">
        <f t="shared" si="18"/>
        <v>10206</v>
      </c>
      <c r="L36" s="30">
        <f t="shared" si="18"/>
        <v>12312</v>
      </c>
      <c r="M36" s="30">
        <f t="shared" si="18"/>
        <v>10530</v>
      </c>
      <c r="N36" s="58">
        <f t="shared" si="18"/>
        <v>18549</v>
      </c>
      <c r="O36" s="58">
        <f t="shared" si="18"/>
        <v>22437</v>
      </c>
      <c r="P36" s="58">
        <f t="shared" si="18"/>
        <v>28755</v>
      </c>
      <c r="Q36" s="58">
        <f t="shared" si="18"/>
        <v>28755</v>
      </c>
      <c r="R36" s="58">
        <f t="shared" si="18"/>
        <v>27702</v>
      </c>
      <c r="S36" s="58">
        <f t="shared" si="18"/>
        <v>27702</v>
      </c>
      <c r="T36" s="58">
        <f t="shared" si="18"/>
        <v>30780</v>
      </c>
      <c r="U36" s="58">
        <f t="shared" si="18"/>
        <v>30780</v>
      </c>
      <c r="V36" s="58">
        <f t="shared" si="18"/>
        <v>29565</v>
      </c>
      <c r="W36" s="58">
        <f t="shared" si="18"/>
        <v>29565</v>
      </c>
      <c r="X36" s="58">
        <f t="shared" si="18"/>
        <v>26649</v>
      </c>
      <c r="Y36" s="30">
        <f t="shared" si="18"/>
        <v>20210</v>
      </c>
      <c r="Z36" s="30">
        <f t="shared" si="18"/>
        <v>15350</v>
      </c>
      <c r="AA36" s="30">
        <f t="shared" si="18"/>
        <v>14783</v>
      </c>
      <c r="AB36" s="30">
        <f t="shared" si="18"/>
        <v>14783</v>
      </c>
      <c r="AC36" s="30">
        <f t="shared" si="18"/>
        <v>14783</v>
      </c>
      <c r="AD36" s="30">
        <f t="shared" si="18"/>
        <v>14216</v>
      </c>
      <c r="AE36" s="30">
        <f t="shared" si="18"/>
        <v>14216</v>
      </c>
      <c r="AF36" s="30">
        <f t="shared" si="18"/>
        <v>12110</v>
      </c>
      <c r="AG36" s="30">
        <f t="shared" si="18"/>
        <v>12110</v>
      </c>
      <c r="AH36" s="30">
        <f t="shared" ref="AH36:CS36" si="19">ROUNDUP(AH14*0.9,)</f>
        <v>12110</v>
      </c>
      <c r="AI36" s="30">
        <f t="shared" si="19"/>
        <v>12110</v>
      </c>
      <c r="AJ36" s="30">
        <f t="shared" si="19"/>
        <v>14378</v>
      </c>
      <c r="AK36" s="30">
        <f t="shared" si="19"/>
        <v>14378</v>
      </c>
      <c r="AL36" s="30">
        <f t="shared" si="19"/>
        <v>16565</v>
      </c>
      <c r="AM36" s="30">
        <f t="shared" si="19"/>
        <v>16565</v>
      </c>
      <c r="AN36" s="30">
        <f t="shared" si="19"/>
        <v>18995</v>
      </c>
      <c r="AO36" s="30">
        <f t="shared" si="19"/>
        <v>18995</v>
      </c>
      <c r="AP36" s="30">
        <f t="shared" si="19"/>
        <v>16565</v>
      </c>
      <c r="AQ36" s="30">
        <f t="shared" si="19"/>
        <v>16565</v>
      </c>
      <c r="AR36" s="30">
        <f t="shared" si="19"/>
        <v>17780</v>
      </c>
      <c r="AS36" s="30">
        <f t="shared" si="19"/>
        <v>17780</v>
      </c>
      <c r="AT36" s="30">
        <f t="shared" si="19"/>
        <v>17780</v>
      </c>
      <c r="AU36" s="30">
        <f t="shared" si="19"/>
        <v>17780</v>
      </c>
      <c r="AV36" s="30">
        <f t="shared" si="19"/>
        <v>17780</v>
      </c>
      <c r="AW36" s="30">
        <f t="shared" si="19"/>
        <v>17780</v>
      </c>
      <c r="AX36" s="30">
        <f t="shared" si="19"/>
        <v>18995</v>
      </c>
      <c r="AY36" s="30">
        <f t="shared" si="19"/>
        <v>18995</v>
      </c>
      <c r="AZ36" s="30">
        <f t="shared" si="19"/>
        <v>18995</v>
      </c>
      <c r="BA36" s="30">
        <f t="shared" si="19"/>
        <v>16565</v>
      </c>
      <c r="BB36" s="30">
        <f t="shared" si="19"/>
        <v>16565</v>
      </c>
      <c r="BC36" s="30">
        <f t="shared" si="19"/>
        <v>16565</v>
      </c>
      <c r="BD36" s="30">
        <f t="shared" si="19"/>
        <v>16565</v>
      </c>
      <c r="BE36" s="30">
        <f t="shared" si="19"/>
        <v>16565</v>
      </c>
      <c r="BF36" s="30">
        <f t="shared" si="19"/>
        <v>17780</v>
      </c>
      <c r="BG36" s="30">
        <f t="shared" si="19"/>
        <v>17780</v>
      </c>
      <c r="BH36" s="30">
        <f t="shared" si="19"/>
        <v>17780</v>
      </c>
      <c r="BI36" s="30">
        <f t="shared" si="19"/>
        <v>20210</v>
      </c>
      <c r="BJ36" s="30">
        <f t="shared" si="19"/>
        <v>20210</v>
      </c>
      <c r="BK36" s="30">
        <f t="shared" si="19"/>
        <v>20210</v>
      </c>
      <c r="BL36" s="30">
        <f t="shared" si="19"/>
        <v>20210</v>
      </c>
      <c r="BM36" s="30">
        <f t="shared" si="19"/>
        <v>20210</v>
      </c>
      <c r="BN36" s="30">
        <f t="shared" si="19"/>
        <v>20210</v>
      </c>
      <c r="BO36" s="30">
        <f t="shared" si="19"/>
        <v>22154</v>
      </c>
      <c r="BP36" s="30">
        <f t="shared" si="19"/>
        <v>22154</v>
      </c>
      <c r="BQ36" s="30">
        <f t="shared" si="19"/>
        <v>25313</v>
      </c>
      <c r="BR36" s="30">
        <f t="shared" si="19"/>
        <v>27338</v>
      </c>
      <c r="BS36" s="30">
        <f t="shared" si="19"/>
        <v>27338</v>
      </c>
      <c r="BT36" s="30">
        <f t="shared" si="19"/>
        <v>27338</v>
      </c>
      <c r="BU36" s="30">
        <f t="shared" si="19"/>
        <v>27338</v>
      </c>
      <c r="BV36" s="30">
        <f t="shared" si="19"/>
        <v>27338</v>
      </c>
      <c r="BW36" s="30">
        <f t="shared" si="19"/>
        <v>20210</v>
      </c>
      <c r="BX36" s="30">
        <f t="shared" si="19"/>
        <v>16565</v>
      </c>
      <c r="BY36" s="30">
        <f t="shared" si="19"/>
        <v>16565</v>
      </c>
      <c r="BZ36" s="30">
        <f t="shared" si="19"/>
        <v>15350</v>
      </c>
      <c r="CA36" s="30">
        <f t="shared" si="19"/>
        <v>15350</v>
      </c>
      <c r="CB36" s="30">
        <f t="shared" si="19"/>
        <v>15350</v>
      </c>
      <c r="CC36" s="30">
        <f t="shared" si="19"/>
        <v>16565</v>
      </c>
      <c r="CD36" s="30">
        <f t="shared" si="19"/>
        <v>16565</v>
      </c>
      <c r="CE36" s="30">
        <f t="shared" si="19"/>
        <v>16565</v>
      </c>
      <c r="CF36" s="30">
        <f t="shared" si="19"/>
        <v>13649</v>
      </c>
      <c r="CG36" s="30">
        <f t="shared" si="19"/>
        <v>10652</v>
      </c>
      <c r="CH36" s="30">
        <f t="shared" si="19"/>
        <v>10652</v>
      </c>
      <c r="CI36" s="30">
        <f t="shared" si="19"/>
        <v>10652</v>
      </c>
      <c r="CJ36" s="30">
        <f t="shared" si="19"/>
        <v>10652</v>
      </c>
      <c r="CK36" s="30">
        <f t="shared" si="19"/>
        <v>10652</v>
      </c>
      <c r="CL36" s="30">
        <f t="shared" si="19"/>
        <v>10652</v>
      </c>
      <c r="CM36" s="30">
        <f t="shared" si="19"/>
        <v>10652</v>
      </c>
      <c r="CN36" s="30">
        <f t="shared" si="19"/>
        <v>10652</v>
      </c>
      <c r="CO36" s="30">
        <f t="shared" si="19"/>
        <v>10652</v>
      </c>
      <c r="CP36" s="30">
        <f t="shared" si="19"/>
        <v>10085</v>
      </c>
      <c r="CQ36" s="30">
        <f t="shared" si="19"/>
        <v>10085</v>
      </c>
      <c r="CR36" s="30">
        <f t="shared" si="19"/>
        <v>10085</v>
      </c>
      <c r="CS36" s="30">
        <f t="shared" si="19"/>
        <v>9518</v>
      </c>
      <c r="CT36" s="30">
        <f t="shared" ref="CT36:EF36" si="20">ROUNDUP(CT14*0.9,)</f>
        <v>9518</v>
      </c>
      <c r="CU36" s="30">
        <f t="shared" si="20"/>
        <v>9518</v>
      </c>
      <c r="CV36" s="30">
        <f t="shared" si="20"/>
        <v>9518</v>
      </c>
      <c r="CW36" s="30">
        <f t="shared" si="20"/>
        <v>9518</v>
      </c>
      <c r="CX36" s="30">
        <f t="shared" si="20"/>
        <v>9518</v>
      </c>
      <c r="CY36" s="30">
        <f t="shared" si="20"/>
        <v>9518</v>
      </c>
      <c r="CZ36" s="30">
        <f t="shared" si="20"/>
        <v>8951</v>
      </c>
      <c r="DA36" s="30">
        <f t="shared" si="20"/>
        <v>8951</v>
      </c>
      <c r="DB36" s="30">
        <f t="shared" si="20"/>
        <v>8951</v>
      </c>
      <c r="DC36" s="30">
        <f t="shared" si="20"/>
        <v>8384</v>
      </c>
      <c r="DD36" s="30">
        <f t="shared" si="20"/>
        <v>8384</v>
      </c>
      <c r="DE36" s="30">
        <f t="shared" si="20"/>
        <v>8384</v>
      </c>
      <c r="DF36" s="30">
        <f t="shared" si="20"/>
        <v>8384</v>
      </c>
      <c r="DG36" s="30">
        <f t="shared" si="20"/>
        <v>8384</v>
      </c>
      <c r="DH36" s="30">
        <f t="shared" si="20"/>
        <v>7979</v>
      </c>
      <c r="DI36" s="30">
        <f t="shared" si="20"/>
        <v>7979</v>
      </c>
      <c r="DJ36" s="30">
        <f t="shared" si="20"/>
        <v>7979</v>
      </c>
      <c r="DK36" s="30">
        <f t="shared" si="20"/>
        <v>7979</v>
      </c>
      <c r="DL36" s="30">
        <f t="shared" si="20"/>
        <v>7979</v>
      </c>
      <c r="DM36" s="30">
        <f t="shared" si="20"/>
        <v>7979</v>
      </c>
      <c r="DN36" s="30">
        <f t="shared" si="20"/>
        <v>6359</v>
      </c>
      <c r="DO36" s="30">
        <f t="shared" si="20"/>
        <v>6359</v>
      </c>
      <c r="DP36" s="30">
        <f t="shared" si="20"/>
        <v>6359</v>
      </c>
      <c r="DQ36" s="30">
        <f t="shared" si="20"/>
        <v>6359</v>
      </c>
      <c r="DR36" s="30">
        <f t="shared" si="20"/>
        <v>6359</v>
      </c>
      <c r="DS36" s="30">
        <f t="shared" si="20"/>
        <v>6764</v>
      </c>
      <c r="DT36" s="30">
        <f t="shared" si="20"/>
        <v>6764</v>
      </c>
      <c r="DU36" s="30">
        <f t="shared" si="20"/>
        <v>6359</v>
      </c>
      <c r="DV36" s="30">
        <f t="shared" si="20"/>
        <v>6359</v>
      </c>
      <c r="DW36" s="30">
        <f t="shared" si="20"/>
        <v>6359</v>
      </c>
      <c r="DX36" s="30">
        <f t="shared" si="20"/>
        <v>6359</v>
      </c>
      <c r="DY36" s="30">
        <f t="shared" si="20"/>
        <v>6359</v>
      </c>
      <c r="DZ36" s="30">
        <f t="shared" si="20"/>
        <v>6764</v>
      </c>
      <c r="EA36" s="30">
        <f t="shared" si="20"/>
        <v>6764</v>
      </c>
      <c r="EB36" s="30">
        <f t="shared" si="20"/>
        <v>6359</v>
      </c>
      <c r="EC36" s="30">
        <f t="shared" si="20"/>
        <v>6359</v>
      </c>
      <c r="ED36" s="30">
        <f t="shared" si="20"/>
        <v>6359</v>
      </c>
      <c r="EE36" s="30">
        <f t="shared" si="20"/>
        <v>6359</v>
      </c>
      <c r="EF36" s="30">
        <f t="shared" si="20"/>
        <v>7169</v>
      </c>
    </row>
    <row r="37" spans="1:136" s="11" customFormat="1">
      <c r="A37" s="30">
        <v>2</v>
      </c>
      <c r="B37" s="30">
        <f t="shared" ref="B37:AG37" si="21">ROUNDUP(B15*0.9,)</f>
        <v>7290</v>
      </c>
      <c r="C37" s="30">
        <f t="shared" si="21"/>
        <v>7290</v>
      </c>
      <c r="D37" s="30">
        <f t="shared" si="21"/>
        <v>7533</v>
      </c>
      <c r="E37" s="30">
        <f t="shared" si="21"/>
        <v>7533</v>
      </c>
      <c r="F37" s="30">
        <f t="shared" si="21"/>
        <v>9234</v>
      </c>
      <c r="G37" s="30">
        <f t="shared" si="21"/>
        <v>9234</v>
      </c>
      <c r="H37" s="30">
        <f t="shared" si="21"/>
        <v>9234</v>
      </c>
      <c r="I37" s="30">
        <f t="shared" si="21"/>
        <v>10287</v>
      </c>
      <c r="J37" s="30">
        <f t="shared" si="21"/>
        <v>10287</v>
      </c>
      <c r="K37" s="30">
        <f t="shared" si="21"/>
        <v>11421</v>
      </c>
      <c r="L37" s="30">
        <f t="shared" si="21"/>
        <v>13527</v>
      </c>
      <c r="M37" s="30">
        <f t="shared" si="21"/>
        <v>11745</v>
      </c>
      <c r="N37" s="58">
        <f t="shared" si="21"/>
        <v>20169</v>
      </c>
      <c r="O37" s="58">
        <f t="shared" si="21"/>
        <v>24057</v>
      </c>
      <c r="P37" s="58">
        <f t="shared" si="21"/>
        <v>30375</v>
      </c>
      <c r="Q37" s="58">
        <f t="shared" si="21"/>
        <v>30375</v>
      </c>
      <c r="R37" s="58">
        <f t="shared" si="21"/>
        <v>29322</v>
      </c>
      <c r="S37" s="58">
        <f t="shared" si="21"/>
        <v>29322</v>
      </c>
      <c r="T37" s="58">
        <f t="shared" si="21"/>
        <v>32400</v>
      </c>
      <c r="U37" s="58">
        <f t="shared" si="21"/>
        <v>32400</v>
      </c>
      <c r="V37" s="58">
        <f t="shared" si="21"/>
        <v>31185</v>
      </c>
      <c r="W37" s="58">
        <f t="shared" si="21"/>
        <v>31185</v>
      </c>
      <c r="X37" s="58">
        <f t="shared" si="21"/>
        <v>28269</v>
      </c>
      <c r="Y37" s="30">
        <f t="shared" si="21"/>
        <v>21708</v>
      </c>
      <c r="Z37" s="30">
        <f t="shared" si="21"/>
        <v>16848</v>
      </c>
      <c r="AA37" s="30">
        <f t="shared" si="21"/>
        <v>16281</v>
      </c>
      <c r="AB37" s="30">
        <f t="shared" si="21"/>
        <v>16281</v>
      </c>
      <c r="AC37" s="30">
        <f t="shared" si="21"/>
        <v>16281</v>
      </c>
      <c r="AD37" s="30">
        <f t="shared" si="21"/>
        <v>15714</v>
      </c>
      <c r="AE37" s="30">
        <f t="shared" si="21"/>
        <v>15714</v>
      </c>
      <c r="AF37" s="30">
        <f t="shared" si="21"/>
        <v>13608</v>
      </c>
      <c r="AG37" s="30">
        <f t="shared" si="21"/>
        <v>13608</v>
      </c>
      <c r="AH37" s="30">
        <f t="shared" ref="AH37:CS37" si="22">ROUNDUP(AH15*0.9,)</f>
        <v>13608</v>
      </c>
      <c r="AI37" s="30">
        <f t="shared" si="22"/>
        <v>13608</v>
      </c>
      <c r="AJ37" s="30">
        <f t="shared" si="22"/>
        <v>15876</v>
      </c>
      <c r="AK37" s="30">
        <f t="shared" si="22"/>
        <v>15876</v>
      </c>
      <c r="AL37" s="30">
        <f t="shared" si="22"/>
        <v>18063</v>
      </c>
      <c r="AM37" s="30">
        <f t="shared" si="22"/>
        <v>18063</v>
      </c>
      <c r="AN37" s="30">
        <f t="shared" si="22"/>
        <v>20493</v>
      </c>
      <c r="AO37" s="30">
        <f t="shared" si="22"/>
        <v>20493</v>
      </c>
      <c r="AP37" s="30">
        <f t="shared" si="22"/>
        <v>18063</v>
      </c>
      <c r="AQ37" s="30">
        <f t="shared" si="22"/>
        <v>18063</v>
      </c>
      <c r="AR37" s="30">
        <f t="shared" si="22"/>
        <v>19278</v>
      </c>
      <c r="AS37" s="30">
        <f t="shared" si="22"/>
        <v>19278</v>
      </c>
      <c r="AT37" s="30">
        <f t="shared" si="22"/>
        <v>19278</v>
      </c>
      <c r="AU37" s="30">
        <f t="shared" si="22"/>
        <v>19278</v>
      </c>
      <c r="AV37" s="30">
        <f t="shared" si="22"/>
        <v>19278</v>
      </c>
      <c r="AW37" s="30">
        <f t="shared" si="22"/>
        <v>19278</v>
      </c>
      <c r="AX37" s="30">
        <f t="shared" si="22"/>
        <v>20493</v>
      </c>
      <c r="AY37" s="30">
        <f t="shared" si="22"/>
        <v>20493</v>
      </c>
      <c r="AZ37" s="30">
        <f t="shared" si="22"/>
        <v>20493</v>
      </c>
      <c r="BA37" s="30">
        <f t="shared" si="22"/>
        <v>18063</v>
      </c>
      <c r="BB37" s="30">
        <f t="shared" si="22"/>
        <v>18063</v>
      </c>
      <c r="BC37" s="30">
        <f t="shared" si="22"/>
        <v>18063</v>
      </c>
      <c r="BD37" s="30">
        <f t="shared" si="22"/>
        <v>18063</v>
      </c>
      <c r="BE37" s="30">
        <f t="shared" si="22"/>
        <v>18063</v>
      </c>
      <c r="BF37" s="30">
        <f t="shared" si="22"/>
        <v>19278</v>
      </c>
      <c r="BG37" s="30">
        <f t="shared" si="22"/>
        <v>19278</v>
      </c>
      <c r="BH37" s="30">
        <f t="shared" si="22"/>
        <v>19278</v>
      </c>
      <c r="BI37" s="30">
        <f t="shared" si="22"/>
        <v>21708</v>
      </c>
      <c r="BJ37" s="30">
        <f t="shared" si="22"/>
        <v>21708</v>
      </c>
      <c r="BK37" s="30">
        <f t="shared" si="22"/>
        <v>21708</v>
      </c>
      <c r="BL37" s="30">
        <f t="shared" si="22"/>
        <v>21708</v>
      </c>
      <c r="BM37" s="30">
        <f t="shared" si="22"/>
        <v>21708</v>
      </c>
      <c r="BN37" s="30">
        <f t="shared" si="22"/>
        <v>21708</v>
      </c>
      <c r="BO37" s="30">
        <f t="shared" si="22"/>
        <v>23652</v>
      </c>
      <c r="BP37" s="30">
        <f t="shared" si="22"/>
        <v>23652</v>
      </c>
      <c r="BQ37" s="30">
        <f t="shared" si="22"/>
        <v>26811</v>
      </c>
      <c r="BR37" s="30">
        <f t="shared" si="22"/>
        <v>28836</v>
      </c>
      <c r="BS37" s="30">
        <f t="shared" si="22"/>
        <v>28836</v>
      </c>
      <c r="BT37" s="30">
        <f t="shared" si="22"/>
        <v>28836</v>
      </c>
      <c r="BU37" s="30">
        <f t="shared" si="22"/>
        <v>28836</v>
      </c>
      <c r="BV37" s="30">
        <f t="shared" si="22"/>
        <v>28836</v>
      </c>
      <c r="BW37" s="30">
        <f t="shared" si="22"/>
        <v>21708</v>
      </c>
      <c r="BX37" s="30">
        <f t="shared" si="22"/>
        <v>18063</v>
      </c>
      <c r="BY37" s="30">
        <f t="shared" si="22"/>
        <v>18063</v>
      </c>
      <c r="BZ37" s="30">
        <f t="shared" si="22"/>
        <v>16848</v>
      </c>
      <c r="CA37" s="30">
        <f t="shared" si="22"/>
        <v>16848</v>
      </c>
      <c r="CB37" s="30">
        <f t="shared" si="22"/>
        <v>16848</v>
      </c>
      <c r="CC37" s="30">
        <f t="shared" si="22"/>
        <v>18063</v>
      </c>
      <c r="CD37" s="30">
        <f t="shared" si="22"/>
        <v>18063</v>
      </c>
      <c r="CE37" s="30">
        <f t="shared" si="22"/>
        <v>18063</v>
      </c>
      <c r="CF37" s="30">
        <f t="shared" si="22"/>
        <v>15147</v>
      </c>
      <c r="CG37" s="30">
        <f t="shared" si="22"/>
        <v>12150</v>
      </c>
      <c r="CH37" s="30">
        <f t="shared" si="22"/>
        <v>12150</v>
      </c>
      <c r="CI37" s="30">
        <f t="shared" si="22"/>
        <v>12150</v>
      </c>
      <c r="CJ37" s="30">
        <f t="shared" si="22"/>
        <v>12150</v>
      </c>
      <c r="CK37" s="30">
        <f t="shared" si="22"/>
        <v>12150</v>
      </c>
      <c r="CL37" s="30">
        <f t="shared" si="22"/>
        <v>12150</v>
      </c>
      <c r="CM37" s="30">
        <f t="shared" si="22"/>
        <v>12150</v>
      </c>
      <c r="CN37" s="30">
        <f t="shared" si="22"/>
        <v>12150</v>
      </c>
      <c r="CO37" s="30">
        <f t="shared" si="22"/>
        <v>12150</v>
      </c>
      <c r="CP37" s="30">
        <f t="shared" si="22"/>
        <v>11583</v>
      </c>
      <c r="CQ37" s="30">
        <f t="shared" si="22"/>
        <v>11583</v>
      </c>
      <c r="CR37" s="30">
        <f t="shared" si="22"/>
        <v>11583</v>
      </c>
      <c r="CS37" s="30">
        <f t="shared" si="22"/>
        <v>11016</v>
      </c>
      <c r="CT37" s="30">
        <f t="shared" ref="CT37:EF37" si="23">ROUNDUP(CT15*0.9,)</f>
        <v>11016</v>
      </c>
      <c r="CU37" s="30">
        <f t="shared" si="23"/>
        <v>11016</v>
      </c>
      <c r="CV37" s="30">
        <f t="shared" si="23"/>
        <v>11016</v>
      </c>
      <c r="CW37" s="30">
        <f t="shared" si="23"/>
        <v>11016</v>
      </c>
      <c r="CX37" s="30">
        <f t="shared" si="23"/>
        <v>11016</v>
      </c>
      <c r="CY37" s="30">
        <f t="shared" si="23"/>
        <v>11016</v>
      </c>
      <c r="CZ37" s="30">
        <f t="shared" si="23"/>
        <v>10449</v>
      </c>
      <c r="DA37" s="30">
        <f t="shared" si="23"/>
        <v>10449</v>
      </c>
      <c r="DB37" s="30">
        <f t="shared" si="23"/>
        <v>10449</v>
      </c>
      <c r="DC37" s="30">
        <f t="shared" si="23"/>
        <v>9720</v>
      </c>
      <c r="DD37" s="30">
        <f t="shared" si="23"/>
        <v>9720</v>
      </c>
      <c r="DE37" s="30">
        <f t="shared" si="23"/>
        <v>9720</v>
      </c>
      <c r="DF37" s="30">
        <f t="shared" si="23"/>
        <v>9720</v>
      </c>
      <c r="DG37" s="30">
        <f t="shared" si="23"/>
        <v>9720</v>
      </c>
      <c r="DH37" s="30">
        <f t="shared" si="23"/>
        <v>9315</v>
      </c>
      <c r="DI37" s="30">
        <f t="shared" si="23"/>
        <v>9315</v>
      </c>
      <c r="DJ37" s="30">
        <f t="shared" si="23"/>
        <v>9315</v>
      </c>
      <c r="DK37" s="30">
        <f t="shared" si="23"/>
        <v>9315</v>
      </c>
      <c r="DL37" s="30">
        <f t="shared" si="23"/>
        <v>9315</v>
      </c>
      <c r="DM37" s="30">
        <f t="shared" si="23"/>
        <v>9315</v>
      </c>
      <c r="DN37" s="30">
        <f t="shared" si="23"/>
        <v>7695</v>
      </c>
      <c r="DO37" s="30">
        <f t="shared" si="23"/>
        <v>7695</v>
      </c>
      <c r="DP37" s="30">
        <f t="shared" si="23"/>
        <v>7695</v>
      </c>
      <c r="DQ37" s="30">
        <f t="shared" si="23"/>
        <v>7695</v>
      </c>
      <c r="DR37" s="30">
        <f t="shared" si="23"/>
        <v>7695</v>
      </c>
      <c r="DS37" s="30">
        <f t="shared" si="23"/>
        <v>8100</v>
      </c>
      <c r="DT37" s="30">
        <f t="shared" si="23"/>
        <v>8100</v>
      </c>
      <c r="DU37" s="30">
        <f t="shared" si="23"/>
        <v>7695</v>
      </c>
      <c r="DV37" s="30">
        <f t="shared" si="23"/>
        <v>7695</v>
      </c>
      <c r="DW37" s="30">
        <f t="shared" si="23"/>
        <v>7695</v>
      </c>
      <c r="DX37" s="30">
        <f t="shared" si="23"/>
        <v>7695</v>
      </c>
      <c r="DY37" s="30">
        <f t="shared" si="23"/>
        <v>7695</v>
      </c>
      <c r="DZ37" s="30">
        <f t="shared" si="23"/>
        <v>8100</v>
      </c>
      <c r="EA37" s="30">
        <f t="shared" si="23"/>
        <v>8100</v>
      </c>
      <c r="EB37" s="30">
        <f t="shared" si="23"/>
        <v>7695</v>
      </c>
      <c r="EC37" s="30">
        <f t="shared" si="23"/>
        <v>7695</v>
      </c>
      <c r="ED37" s="30">
        <f t="shared" si="23"/>
        <v>7695</v>
      </c>
      <c r="EE37" s="30">
        <f t="shared" si="23"/>
        <v>7695</v>
      </c>
      <c r="EF37" s="30">
        <f t="shared" si="23"/>
        <v>8505</v>
      </c>
    </row>
    <row r="38" spans="1:136" s="11" customFormat="1">
      <c r="A38" s="14" t="s">
        <v>7</v>
      </c>
      <c r="B38" s="30"/>
      <c r="C38" s="30"/>
      <c r="D38" s="30"/>
      <c r="E38" s="30"/>
      <c r="F38" s="30"/>
      <c r="G38" s="30"/>
      <c r="H38" s="30"/>
      <c r="I38" s="30"/>
      <c r="J38" s="30"/>
      <c r="K38" s="30"/>
      <c r="L38" s="30"/>
      <c r="M38" s="30"/>
      <c r="N38" s="58"/>
      <c r="O38" s="58"/>
      <c r="P38" s="58"/>
      <c r="Q38" s="58"/>
      <c r="R38" s="58"/>
      <c r="S38" s="58"/>
      <c r="T38" s="58"/>
      <c r="U38" s="58"/>
      <c r="V38" s="58"/>
      <c r="W38" s="58"/>
      <c r="X38" s="58"/>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row>
    <row r="39" spans="1:136">
      <c r="A39" s="10">
        <v>1</v>
      </c>
      <c r="B39" s="30">
        <f t="shared" ref="B39:AG39" si="24">ROUNDUP(B17*0.9,)</f>
        <v>9315</v>
      </c>
      <c r="C39" s="30">
        <f t="shared" si="24"/>
        <v>9315</v>
      </c>
      <c r="D39" s="30">
        <f t="shared" si="24"/>
        <v>9558</v>
      </c>
      <c r="E39" s="30">
        <f t="shared" si="24"/>
        <v>9558</v>
      </c>
      <c r="F39" s="30">
        <f t="shared" si="24"/>
        <v>11259</v>
      </c>
      <c r="G39" s="30">
        <f t="shared" si="24"/>
        <v>11259</v>
      </c>
      <c r="H39" s="30">
        <f t="shared" si="24"/>
        <v>11259</v>
      </c>
      <c r="I39" s="30">
        <f t="shared" si="24"/>
        <v>12312</v>
      </c>
      <c r="J39" s="30">
        <f t="shared" si="24"/>
        <v>12312</v>
      </c>
      <c r="K39" s="30">
        <f t="shared" si="24"/>
        <v>13446</v>
      </c>
      <c r="L39" s="30">
        <f t="shared" si="24"/>
        <v>15552</v>
      </c>
      <c r="M39" s="30">
        <f t="shared" si="24"/>
        <v>13770</v>
      </c>
      <c r="N39" s="58">
        <f t="shared" si="24"/>
        <v>24219</v>
      </c>
      <c r="O39" s="58">
        <f t="shared" si="24"/>
        <v>28107</v>
      </c>
      <c r="P39" s="58">
        <f t="shared" si="24"/>
        <v>34425</v>
      </c>
      <c r="Q39" s="58">
        <f t="shared" si="24"/>
        <v>34425</v>
      </c>
      <c r="R39" s="58">
        <f t="shared" si="24"/>
        <v>33372</v>
      </c>
      <c r="S39" s="58">
        <f t="shared" si="24"/>
        <v>33372</v>
      </c>
      <c r="T39" s="58">
        <f t="shared" si="24"/>
        <v>36450</v>
      </c>
      <c r="U39" s="58">
        <f t="shared" si="24"/>
        <v>36450</v>
      </c>
      <c r="V39" s="58">
        <f t="shared" si="24"/>
        <v>35235</v>
      </c>
      <c r="W39" s="58">
        <f t="shared" si="24"/>
        <v>35235</v>
      </c>
      <c r="X39" s="58">
        <f t="shared" si="24"/>
        <v>32319</v>
      </c>
      <c r="Y39" s="30">
        <f t="shared" si="24"/>
        <v>25880</v>
      </c>
      <c r="Z39" s="30">
        <f t="shared" si="24"/>
        <v>21020</v>
      </c>
      <c r="AA39" s="30">
        <f t="shared" si="24"/>
        <v>20453</v>
      </c>
      <c r="AB39" s="30">
        <f t="shared" si="24"/>
        <v>20453</v>
      </c>
      <c r="AC39" s="30">
        <f t="shared" si="24"/>
        <v>20453</v>
      </c>
      <c r="AD39" s="30">
        <f t="shared" si="24"/>
        <v>19886</v>
      </c>
      <c r="AE39" s="30">
        <f t="shared" si="24"/>
        <v>19886</v>
      </c>
      <c r="AF39" s="30">
        <f t="shared" si="24"/>
        <v>17780</v>
      </c>
      <c r="AG39" s="30">
        <f t="shared" si="24"/>
        <v>17780</v>
      </c>
      <c r="AH39" s="30">
        <f t="shared" ref="AH39:CS39" si="25">ROUNDUP(AH17*0.9,)</f>
        <v>17780</v>
      </c>
      <c r="AI39" s="30">
        <f t="shared" si="25"/>
        <v>17780</v>
      </c>
      <c r="AJ39" s="30">
        <f t="shared" si="25"/>
        <v>20048</v>
      </c>
      <c r="AK39" s="30">
        <f t="shared" si="25"/>
        <v>20048</v>
      </c>
      <c r="AL39" s="30">
        <f t="shared" si="25"/>
        <v>22235</v>
      </c>
      <c r="AM39" s="30">
        <f t="shared" si="25"/>
        <v>22235</v>
      </c>
      <c r="AN39" s="30">
        <f t="shared" si="25"/>
        <v>24665</v>
      </c>
      <c r="AO39" s="30">
        <f t="shared" si="25"/>
        <v>24665</v>
      </c>
      <c r="AP39" s="30">
        <f t="shared" si="25"/>
        <v>22235</v>
      </c>
      <c r="AQ39" s="30">
        <f t="shared" si="25"/>
        <v>22235</v>
      </c>
      <c r="AR39" s="30">
        <f t="shared" si="25"/>
        <v>23450</v>
      </c>
      <c r="AS39" s="30">
        <f t="shared" si="25"/>
        <v>23450</v>
      </c>
      <c r="AT39" s="30">
        <f t="shared" si="25"/>
        <v>23450</v>
      </c>
      <c r="AU39" s="30">
        <f t="shared" si="25"/>
        <v>23450</v>
      </c>
      <c r="AV39" s="30">
        <f t="shared" si="25"/>
        <v>23450</v>
      </c>
      <c r="AW39" s="30">
        <f t="shared" si="25"/>
        <v>23450</v>
      </c>
      <c r="AX39" s="30">
        <f t="shared" si="25"/>
        <v>24665</v>
      </c>
      <c r="AY39" s="30">
        <f t="shared" si="25"/>
        <v>24665</v>
      </c>
      <c r="AZ39" s="30">
        <f t="shared" si="25"/>
        <v>24665</v>
      </c>
      <c r="BA39" s="30">
        <f t="shared" si="25"/>
        <v>22235</v>
      </c>
      <c r="BB39" s="30">
        <f t="shared" si="25"/>
        <v>22235</v>
      </c>
      <c r="BC39" s="30">
        <f t="shared" si="25"/>
        <v>22235</v>
      </c>
      <c r="BD39" s="30">
        <f t="shared" si="25"/>
        <v>22235</v>
      </c>
      <c r="BE39" s="30">
        <f t="shared" si="25"/>
        <v>22235</v>
      </c>
      <c r="BF39" s="30">
        <f t="shared" si="25"/>
        <v>23450</v>
      </c>
      <c r="BG39" s="30">
        <f t="shared" si="25"/>
        <v>23450</v>
      </c>
      <c r="BH39" s="30">
        <f t="shared" si="25"/>
        <v>23450</v>
      </c>
      <c r="BI39" s="30">
        <f t="shared" si="25"/>
        <v>25880</v>
      </c>
      <c r="BJ39" s="30">
        <f t="shared" si="25"/>
        <v>25880</v>
      </c>
      <c r="BK39" s="30">
        <f t="shared" si="25"/>
        <v>25880</v>
      </c>
      <c r="BL39" s="30">
        <f t="shared" si="25"/>
        <v>25880</v>
      </c>
      <c r="BM39" s="30">
        <f t="shared" si="25"/>
        <v>25880</v>
      </c>
      <c r="BN39" s="30">
        <f t="shared" si="25"/>
        <v>25880</v>
      </c>
      <c r="BO39" s="30">
        <f t="shared" si="25"/>
        <v>27824</v>
      </c>
      <c r="BP39" s="30">
        <f t="shared" si="25"/>
        <v>27824</v>
      </c>
      <c r="BQ39" s="30">
        <f t="shared" si="25"/>
        <v>30983</v>
      </c>
      <c r="BR39" s="30">
        <f t="shared" si="25"/>
        <v>33008</v>
      </c>
      <c r="BS39" s="30">
        <f t="shared" si="25"/>
        <v>33008</v>
      </c>
      <c r="BT39" s="30">
        <f t="shared" si="25"/>
        <v>33008</v>
      </c>
      <c r="BU39" s="30">
        <f t="shared" si="25"/>
        <v>33008</v>
      </c>
      <c r="BV39" s="30">
        <f t="shared" si="25"/>
        <v>33008</v>
      </c>
      <c r="BW39" s="30">
        <f t="shared" si="25"/>
        <v>25880</v>
      </c>
      <c r="BX39" s="30">
        <f t="shared" si="25"/>
        <v>22235</v>
      </c>
      <c r="BY39" s="30">
        <f t="shared" si="25"/>
        <v>22235</v>
      </c>
      <c r="BZ39" s="30">
        <f t="shared" si="25"/>
        <v>21020</v>
      </c>
      <c r="CA39" s="30">
        <f t="shared" si="25"/>
        <v>21020</v>
      </c>
      <c r="CB39" s="30">
        <f t="shared" si="25"/>
        <v>21020</v>
      </c>
      <c r="CC39" s="30">
        <f t="shared" si="25"/>
        <v>22235</v>
      </c>
      <c r="CD39" s="30">
        <f t="shared" si="25"/>
        <v>22235</v>
      </c>
      <c r="CE39" s="30">
        <f t="shared" si="25"/>
        <v>22235</v>
      </c>
      <c r="CF39" s="30">
        <f t="shared" si="25"/>
        <v>19319</v>
      </c>
      <c r="CG39" s="30">
        <f t="shared" si="25"/>
        <v>15107</v>
      </c>
      <c r="CH39" s="30">
        <f t="shared" si="25"/>
        <v>15107</v>
      </c>
      <c r="CI39" s="30">
        <f t="shared" si="25"/>
        <v>15107</v>
      </c>
      <c r="CJ39" s="30">
        <f t="shared" si="25"/>
        <v>15107</v>
      </c>
      <c r="CK39" s="30">
        <f t="shared" si="25"/>
        <v>15107</v>
      </c>
      <c r="CL39" s="30">
        <f t="shared" si="25"/>
        <v>15107</v>
      </c>
      <c r="CM39" s="30">
        <f t="shared" si="25"/>
        <v>15107</v>
      </c>
      <c r="CN39" s="30">
        <f t="shared" si="25"/>
        <v>15107</v>
      </c>
      <c r="CO39" s="30">
        <f t="shared" si="25"/>
        <v>15107</v>
      </c>
      <c r="CP39" s="30">
        <f t="shared" si="25"/>
        <v>14540</v>
      </c>
      <c r="CQ39" s="30">
        <f t="shared" si="25"/>
        <v>14540</v>
      </c>
      <c r="CR39" s="30">
        <f t="shared" si="25"/>
        <v>14540</v>
      </c>
      <c r="CS39" s="30">
        <f t="shared" si="25"/>
        <v>13973</v>
      </c>
      <c r="CT39" s="30">
        <f t="shared" ref="CT39:EF39" si="26">ROUNDUP(CT17*0.9,)</f>
        <v>13973</v>
      </c>
      <c r="CU39" s="30">
        <f t="shared" si="26"/>
        <v>13973</v>
      </c>
      <c r="CV39" s="30">
        <f t="shared" si="26"/>
        <v>13973</v>
      </c>
      <c r="CW39" s="30">
        <f t="shared" si="26"/>
        <v>13973</v>
      </c>
      <c r="CX39" s="30">
        <f t="shared" si="26"/>
        <v>13973</v>
      </c>
      <c r="CY39" s="30">
        <f t="shared" si="26"/>
        <v>13973</v>
      </c>
      <c r="CZ39" s="30">
        <f t="shared" si="26"/>
        <v>13406</v>
      </c>
      <c r="DA39" s="30">
        <f t="shared" si="26"/>
        <v>13406</v>
      </c>
      <c r="DB39" s="30">
        <f t="shared" si="26"/>
        <v>13406</v>
      </c>
      <c r="DC39" s="30">
        <f t="shared" si="26"/>
        <v>12029</v>
      </c>
      <c r="DD39" s="30">
        <f t="shared" si="26"/>
        <v>12029</v>
      </c>
      <c r="DE39" s="30">
        <f t="shared" si="26"/>
        <v>12029</v>
      </c>
      <c r="DF39" s="30">
        <f t="shared" si="26"/>
        <v>12029</v>
      </c>
      <c r="DG39" s="30">
        <f t="shared" si="26"/>
        <v>12029</v>
      </c>
      <c r="DH39" s="30">
        <f t="shared" si="26"/>
        <v>11624</v>
      </c>
      <c r="DI39" s="30">
        <f t="shared" si="26"/>
        <v>11624</v>
      </c>
      <c r="DJ39" s="30">
        <f t="shared" si="26"/>
        <v>11624</v>
      </c>
      <c r="DK39" s="30">
        <f t="shared" si="26"/>
        <v>11624</v>
      </c>
      <c r="DL39" s="30">
        <f t="shared" si="26"/>
        <v>11624</v>
      </c>
      <c r="DM39" s="30">
        <f t="shared" si="26"/>
        <v>11624</v>
      </c>
      <c r="DN39" s="30">
        <f t="shared" si="26"/>
        <v>10004</v>
      </c>
      <c r="DO39" s="30">
        <f t="shared" si="26"/>
        <v>10004</v>
      </c>
      <c r="DP39" s="30">
        <f t="shared" si="26"/>
        <v>10004</v>
      </c>
      <c r="DQ39" s="30">
        <f t="shared" si="26"/>
        <v>10004</v>
      </c>
      <c r="DR39" s="30">
        <f t="shared" si="26"/>
        <v>10004</v>
      </c>
      <c r="DS39" s="30">
        <f t="shared" si="26"/>
        <v>10409</v>
      </c>
      <c r="DT39" s="30">
        <f t="shared" si="26"/>
        <v>10409</v>
      </c>
      <c r="DU39" s="30">
        <f t="shared" si="26"/>
        <v>10004</v>
      </c>
      <c r="DV39" s="30">
        <f t="shared" si="26"/>
        <v>10004</v>
      </c>
      <c r="DW39" s="30">
        <f t="shared" si="26"/>
        <v>10004</v>
      </c>
      <c r="DX39" s="30">
        <f t="shared" si="26"/>
        <v>10004</v>
      </c>
      <c r="DY39" s="30">
        <f t="shared" si="26"/>
        <v>10004</v>
      </c>
      <c r="DZ39" s="30">
        <f t="shared" si="26"/>
        <v>10409</v>
      </c>
      <c r="EA39" s="30">
        <f t="shared" si="26"/>
        <v>10409</v>
      </c>
      <c r="EB39" s="30">
        <f t="shared" si="26"/>
        <v>10004</v>
      </c>
      <c r="EC39" s="30">
        <f t="shared" si="26"/>
        <v>10004</v>
      </c>
      <c r="ED39" s="30">
        <f t="shared" si="26"/>
        <v>10004</v>
      </c>
      <c r="EE39" s="30">
        <f t="shared" si="26"/>
        <v>10004</v>
      </c>
      <c r="EF39" s="30">
        <f t="shared" si="26"/>
        <v>10814</v>
      </c>
    </row>
    <row r="40" spans="1:136">
      <c r="A40" s="10">
        <v>2</v>
      </c>
      <c r="B40" s="30">
        <f t="shared" ref="B40:AG40" si="27">ROUNDUP(B18*0.9,)</f>
        <v>10530</v>
      </c>
      <c r="C40" s="30">
        <f t="shared" si="27"/>
        <v>10530</v>
      </c>
      <c r="D40" s="30">
        <f t="shared" si="27"/>
        <v>10773</v>
      </c>
      <c r="E40" s="30">
        <f t="shared" si="27"/>
        <v>10773</v>
      </c>
      <c r="F40" s="30">
        <f t="shared" si="27"/>
        <v>12474</v>
      </c>
      <c r="G40" s="30">
        <f t="shared" si="27"/>
        <v>12474</v>
      </c>
      <c r="H40" s="30">
        <f t="shared" si="27"/>
        <v>12474</v>
      </c>
      <c r="I40" s="30">
        <f t="shared" si="27"/>
        <v>13527</v>
      </c>
      <c r="J40" s="30">
        <f t="shared" si="27"/>
        <v>13527</v>
      </c>
      <c r="K40" s="30">
        <f t="shared" si="27"/>
        <v>14661</v>
      </c>
      <c r="L40" s="30">
        <f t="shared" si="27"/>
        <v>16767</v>
      </c>
      <c r="M40" s="30">
        <f t="shared" si="27"/>
        <v>14985</v>
      </c>
      <c r="N40" s="58">
        <f t="shared" si="27"/>
        <v>25839</v>
      </c>
      <c r="O40" s="58">
        <f t="shared" si="27"/>
        <v>29727</v>
      </c>
      <c r="P40" s="58">
        <f t="shared" si="27"/>
        <v>36045</v>
      </c>
      <c r="Q40" s="58">
        <f t="shared" si="27"/>
        <v>36045</v>
      </c>
      <c r="R40" s="58">
        <f t="shared" si="27"/>
        <v>34992</v>
      </c>
      <c r="S40" s="58">
        <f t="shared" si="27"/>
        <v>34992</v>
      </c>
      <c r="T40" s="58">
        <f t="shared" si="27"/>
        <v>38070</v>
      </c>
      <c r="U40" s="58">
        <f t="shared" si="27"/>
        <v>38070</v>
      </c>
      <c r="V40" s="58">
        <f t="shared" si="27"/>
        <v>36855</v>
      </c>
      <c r="W40" s="58">
        <f t="shared" si="27"/>
        <v>36855</v>
      </c>
      <c r="X40" s="58">
        <f t="shared" si="27"/>
        <v>33939</v>
      </c>
      <c r="Y40" s="30">
        <f t="shared" si="27"/>
        <v>27378</v>
      </c>
      <c r="Z40" s="30">
        <f t="shared" si="27"/>
        <v>22518</v>
      </c>
      <c r="AA40" s="30">
        <f t="shared" si="27"/>
        <v>21951</v>
      </c>
      <c r="AB40" s="30">
        <f t="shared" si="27"/>
        <v>21951</v>
      </c>
      <c r="AC40" s="30">
        <f t="shared" si="27"/>
        <v>21951</v>
      </c>
      <c r="AD40" s="30">
        <f t="shared" si="27"/>
        <v>21384</v>
      </c>
      <c r="AE40" s="30">
        <f t="shared" si="27"/>
        <v>21384</v>
      </c>
      <c r="AF40" s="30">
        <f t="shared" si="27"/>
        <v>19278</v>
      </c>
      <c r="AG40" s="30">
        <f t="shared" si="27"/>
        <v>19278</v>
      </c>
      <c r="AH40" s="30">
        <f t="shared" ref="AH40:CS40" si="28">ROUNDUP(AH18*0.9,)</f>
        <v>19278</v>
      </c>
      <c r="AI40" s="30">
        <f t="shared" si="28"/>
        <v>19278</v>
      </c>
      <c r="AJ40" s="30">
        <f t="shared" si="28"/>
        <v>21546</v>
      </c>
      <c r="AK40" s="30">
        <f t="shared" si="28"/>
        <v>21546</v>
      </c>
      <c r="AL40" s="30">
        <f t="shared" si="28"/>
        <v>23733</v>
      </c>
      <c r="AM40" s="30">
        <f t="shared" si="28"/>
        <v>23733</v>
      </c>
      <c r="AN40" s="30">
        <f t="shared" si="28"/>
        <v>26163</v>
      </c>
      <c r="AO40" s="30">
        <f t="shared" si="28"/>
        <v>26163</v>
      </c>
      <c r="AP40" s="30">
        <f t="shared" si="28"/>
        <v>23733</v>
      </c>
      <c r="AQ40" s="30">
        <f t="shared" si="28"/>
        <v>23733</v>
      </c>
      <c r="AR40" s="30">
        <f t="shared" si="28"/>
        <v>24948</v>
      </c>
      <c r="AS40" s="30">
        <f t="shared" si="28"/>
        <v>24948</v>
      </c>
      <c r="AT40" s="30">
        <f t="shared" si="28"/>
        <v>24948</v>
      </c>
      <c r="AU40" s="30">
        <f t="shared" si="28"/>
        <v>24948</v>
      </c>
      <c r="AV40" s="30">
        <f t="shared" si="28"/>
        <v>24948</v>
      </c>
      <c r="AW40" s="30">
        <f t="shared" si="28"/>
        <v>24948</v>
      </c>
      <c r="AX40" s="30">
        <f t="shared" si="28"/>
        <v>26163</v>
      </c>
      <c r="AY40" s="30">
        <f t="shared" si="28"/>
        <v>26163</v>
      </c>
      <c r="AZ40" s="30">
        <f t="shared" si="28"/>
        <v>26163</v>
      </c>
      <c r="BA40" s="30">
        <f t="shared" si="28"/>
        <v>23733</v>
      </c>
      <c r="BB40" s="30">
        <f t="shared" si="28"/>
        <v>23733</v>
      </c>
      <c r="BC40" s="30">
        <f t="shared" si="28"/>
        <v>23733</v>
      </c>
      <c r="BD40" s="30">
        <f t="shared" si="28"/>
        <v>23733</v>
      </c>
      <c r="BE40" s="30">
        <f t="shared" si="28"/>
        <v>23733</v>
      </c>
      <c r="BF40" s="30">
        <f t="shared" si="28"/>
        <v>24948</v>
      </c>
      <c r="BG40" s="30">
        <f t="shared" si="28"/>
        <v>24948</v>
      </c>
      <c r="BH40" s="30">
        <f t="shared" si="28"/>
        <v>24948</v>
      </c>
      <c r="BI40" s="30">
        <f t="shared" si="28"/>
        <v>27378</v>
      </c>
      <c r="BJ40" s="30">
        <f t="shared" si="28"/>
        <v>27378</v>
      </c>
      <c r="BK40" s="30">
        <f t="shared" si="28"/>
        <v>27378</v>
      </c>
      <c r="BL40" s="30">
        <f t="shared" si="28"/>
        <v>27378</v>
      </c>
      <c r="BM40" s="30">
        <f t="shared" si="28"/>
        <v>27378</v>
      </c>
      <c r="BN40" s="30">
        <f t="shared" si="28"/>
        <v>27378</v>
      </c>
      <c r="BO40" s="30">
        <f t="shared" si="28"/>
        <v>29322</v>
      </c>
      <c r="BP40" s="30">
        <f t="shared" si="28"/>
        <v>29322</v>
      </c>
      <c r="BQ40" s="30">
        <f t="shared" si="28"/>
        <v>32481</v>
      </c>
      <c r="BR40" s="30">
        <f t="shared" si="28"/>
        <v>34506</v>
      </c>
      <c r="BS40" s="30">
        <f t="shared" si="28"/>
        <v>34506</v>
      </c>
      <c r="BT40" s="30">
        <f t="shared" si="28"/>
        <v>34506</v>
      </c>
      <c r="BU40" s="30">
        <f t="shared" si="28"/>
        <v>34506</v>
      </c>
      <c r="BV40" s="30">
        <f t="shared" si="28"/>
        <v>34506</v>
      </c>
      <c r="BW40" s="30">
        <f t="shared" si="28"/>
        <v>27378</v>
      </c>
      <c r="BX40" s="30">
        <f t="shared" si="28"/>
        <v>23733</v>
      </c>
      <c r="BY40" s="30">
        <f t="shared" si="28"/>
        <v>23733</v>
      </c>
      <c r="BZ40" s="30">
        <f t="shared" si="28"/>
        <v>22518</v>
      </c>
      <c r="CA40" s="30">
        <f t="shared" si="28"/>
        <v>22518</v>
      </c>
      <c r="CB40" s="30">
        <f t="shared" si="28"/>
        <v>22518</v>
      </c>
      <c r="CC40" s="30">
        <f t="shared" si="28"/>
        <v>23733</v>
      </c>
      <c r="CD40" s="30">
        <f t="shared" si="28"/>
        <v>23733</v>
      </c>
      <c r="CE40" s="30">
        <f t="shared" si="28"/>
        <v>23733</v>
      </c>
      <c r="CF40" s="30">
        <f t="shared" si="28"/>
        <v>20817</v>
      </c>
      <c r="CG40" s="30">
        <f t="shared" si="28"/>
        <v>16605</v>
      </c>
      <c r="CH40" s="30">
        <f t="shared" si="28"/>
        <v>16605</v>
      </c>
      <c r="CI40" s="30">
        <f t="shared" si="28"/>
        <v>16605</v>
      </c>
      <c r="CJ40" s="30">
        <f t="shared" si="28"/>
        <v>16605</v>
      </c>
      <c r="CK40" s="30">
        <f t="shared" si="28"/>
        <v>16605</v>
      </c>
      <c r="CL40" s="30">
        <f t="shared" si="28"/>
        <v>16605</v>
      </c>
      <c r="CM40" s="30">
        <f t="shared" si="28"/>
        <v>16605</v>
      </c>
      <c r="CN40" s="30">
        <f t="shared" si="28"/>
        <v>16605</v>
      </c>
      <c r="CO40" s="30">
        <f t="shared" si="28"/>
        <v>16605</v>
      </c>
      <c r="CP40" s="30">
        <f t="shared" si="28"/>
        <v>16038</v>
      </c>
      <c r="CQ40" s="30">
        <f t="shared" si="28"/>
        <v>16038</v>
      </c>
      <c r="CR40" s="30">
        <f t="shared" si="28"/>
        <v>16038</v>
      </c>
      <c r="CS40" s="30">
        <f t="shared" si="28"/>
        <v>15471</v>
      </c>
      <c r="CT40" s="30">
        <f t="shared" ref="CT40:EF40" si="29">ROUNDUP(CT18*0.9,)</f>
        <v>15471</v>
      </c>
      <c r="CU40" s="30">
        <f t="shared" si="29"/>
        <v>15471</v>
      </c>
      <c r="CV40" s="30">
        <f t="shared" si="29"/>
        <v>15471</v>
      </c>
      <c r="CW40" s="30">
        <f t="shared" si="29"/>
        <v>15471</v>
      </c>
      <c r="CX40" s="30">
        <f t="shared" si="29"/>
        <v>15471</v>
      </c>
      <c r="CY40" s="30">
        <f t="shared" si="29"/>
        <v>15471</v>
      </c>
      <c r="CZ40" s="30">
        <f t="shared" si="29"/>
        <v>14904</v>
      </c>
      <c r="DA40" s="30">
        <f t="shared" si="29"/>
        <v>14904</v>
      </c>
      <c r="DB40" s="30">
        <f t="shared" si="29"/>
        <v>14904</v>
      </c>
      <c r="DC40" s="30">
        <f t="shared" si="29"/>
        <v>13365</v>
      </c>
      <c r="DD40" s="30">
        <f t="shared" si="29"/>
        <v>13365</v>
      </c>
      <c r="DE40" s="30">
        <f t="shared" si="29"/>
        <v>13365</v>
      </c>
      <c r="DF40" s="30">
        <f t="shared" si="29"/>
        <v>13365</v>
      </c>
      <c r="DG40" s="30">
        <f t="shared" si="29"/>
        <v>13365</v>
      </c>
      <c r="DH40" s="30">
        <f t="shared" si="29"/>
        <v>12960</v>
      </c>
      <c r="DI40" s="30">
        <f t="shared" si="29"/>
        <v>12960</v>
      </c>
      <c r="DJ40" s="30">
        <f t="shared" si="29"/>
        <v>12960</v>
      </c>
      <c r="DK40" s="30">
        <f t="shared" si="29"/>
        <v>12960</v>
      </c>
      <c r="DL40" s="30">
        <f t="shared" si="29"/>
        <v>12960</v>
      </c>
      <c r="DM40" s="30">
        <f t="shared" si="29"/>
        <v>12960</v>
      </c>
      <c r="DN40" s="30">
        <f t="shared" si="29"/>
        <v>11340</v>
      </c>
      <c r="DO40" s="30">
        <f t="shared" si="29"/>
        <v>11340</v>
      </c>
      <c r="DP40" s="30">
        <f t="shared" si="29"/>
        <v>11340</v>
      </c>
      <c r="DQ40" s="30">
        <f t="shared" si="29"/>
        <v>11340</v>
      </c>
      <c r="DR40" s="30">
        <f t="shared" si="29"/>
        <v>11340</v>
      </c>
      <c r="DS40" s="30">
        <f t="shared" si="29"/>
        <v>11745</v>
      </c>
      <c r="DT40" s="30">
        <f t="shared" si="29"/>
        <v>11745</v>
      </c>
      <c r="DU40" s="30">
        <f t="shared" si="29"/>
        <v>11340</v>
      </c>
      <c r="DV40" s="30">
        <f t="shared" si="29"/>
        <v>11340</v>
      </c>
      <c r="DW40" s="30">
        <f t="shared" si="29"/>
        <v>11340</v>
      </c>
      <c r="DX40" s="30">
        <f t="shared" si="29"/>
        <v>11340</v>
      </c>
      <c r="DY40" s="30">
        <f t="shared" si="29"/>
        <v>11340</v>
      </c>
      <c r="DZ40" s="30">
        <f t="shared" si="29"/>
        <v>11745</v>
      </c>
      <c r="EA40" s="30">
        <f t="shared" si="29"/>
        <v>11745</v>
      </c>
      <c r="EB40" s="30">
        <f t="shared" si="29"/>
        <v>11340</v>
      </c>
      <c r="EC40" s="30">
        <f t="shared" si="29"/>
        <v>11340</v>
      </c>
      <c r="ED40" s="30">
        <f t="shared" si="29"/>
        <v>11340</v>
      </c>
      <c r="EE40" s="30">
        <f t="shared" si="29"/>
        <v>11340</v>
      </c>
      <c r="EF40" s="30">
        <f t="shared" si="29"/>
        <v>12150</v>
      </c>
    </row>
    <row r="41" spans="1:136" s="11" customFormat="1">
      <c r="A41" s="15" t="s">
        <v>8</v>
      </c>
      <c r="B41" s="30"/>
      <c r="C41" s="30"/>
      <c r="D41" s="30"/>
      <c r="E41" s="30"/>
      <c r="F41" s="30"/>
      <c r="G41" s="30"/>
      <c r="H41" s="30"/>
      <c r="I41" s="30"/>
      <c r="J41" s="30"/>
      <c r="K41" s="30"/>
      <c r="L41" s="30"/>
      <c r="M41" s="30"/>
      <c r="N41" s="58"/>
      <c r="O41" s="58"/>
      <c r="P41" s="58"/>
      <c r="Q41" s="58"/>
      <c r="R41" s="58"/>
      <c r="S41" s="58"/>
      <c r="T41" s="58"/>
      <c r="U41" s="58"/>
      <c r="V41" s="58"/>
      <c r="W41" s="58"/>
      <c r="X41" s="58"/>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row>
    <row r="42" spans="1:136">
      <c r="A42" s="10">
        <v>1</v>
      </c>
      <c r="B42" s="30">
        <f t="shared" ref="B42:AG42" si="30">ROUNDUP(B20*0.9,)</f>
        <v>11745</v>
      </c>
      <c r="C42" s="30">
        <f t="shared" si="30"/>
        <v>11745</v>
      </c>
      <c r="D42" s="30">
        <f t="shared" si="30"/>
        <v>11988</v>
      </c>
      <c r="E42" s="30">
        <f t="shared" si="30"/>
        <v>11988</v>
      </c>
      <c r="F42" s="30">
        <f t="shared" si="30"/>
        <v>13689</v>
      </c>
      <c r="G42" s="30">
        <f t="shared" si="30"/>
        <v>13689</v>
      </c>
      <c r="H42" s="30">
        <f t="shared" si="30"/>
        <v>13689</v>
      </c>
      <c r="I42" s="30">
        <f t="shared" si="30"/>
        <v>14742</v>
      </c>
      <c r="J42" s="30">
        <f t="shared" si="30"/>
        <v>14742</v>
      </c>
      <c r="K42" s="30">
        <f t="shared" si="30"/>
        <v>15876</v>
      </c>
      <c r="L42" s="30">
        <f t="shared" si="30"/>
        <v>17982</v>
      </c>
      <c r="M42" s="30">
        <f t="shared" si="30"/>
        <v>16200</v>
      </c>
      <c r="N42" s="58">
        <f t="shared" si="30"/>
        <v>25434</v>
      </c>
      <c r="O42" s="58">
        <f t="shared" si="30"/>
        <v>29322</v>
      </c>
      <c r="P42" s="58">
        <f t="shared" si="30"/>
        <v>35640</v>
      </c>
      <c r="Q42" s="58">
        <f t="shared" si="30"/>
        <v>35640</v>
      </c>
      <c r="R42" s="58">
        <f t="shared" si="30"/>
        <v>34587</v>
      </c>
      <c r="S42" s="58">
        <f t="shared" si="30"/>
        <v>34587</v>
      </c>
      <c r="T42" s="58">
        <f t="shared" si="30"/>
        <v>37665</v>
      </c>
      <c r="U42" s="58">
        <f t="shared" si="30"/>
        <v>37665</v>
      </c>
      <c r="V42" s="58">
        <f t="shared" si="30"/>
        <v>36450</v>
      </c>
      <c r="W42" s="58">
        <f t="shared" si="30"/>
        <v>36450</v>
      </c>
      <c r="X42" s="58">
        <f t="shared" si="30"/>
        <v>33534</v>
      </c>
      <c r="Y42" s="30">
        <f t="shared" si="30"/>
        <v>27095</v>
      </c>
      <c r="Z42" s="30">
        <f t="shared" si="30"/>
        <v>22235</v>
      </c>
      <c r="AA42" s="30">
        <f t="shared" si="30"/>
        <v>21668</v>
      </c>
      <c r="AB42" s="30">
        <f t="shared" si="30"/>
        <v>21668</v>
      </c>
      <c r="AC42" s="30">
        <f t="shared" si="30"/>
        <v>21668</v>
      </c>
      <c r="AD42" s="30">
        <f t="shared" si="30"/>
        <v>21101</v>
      </c>
      <c r="AE42" s="30">
        <f t="shared" si="30"/>
        <v>21101</v>
      </c>
      <c r="AF42" s="30">
        <f t="shared" si="30"/>
        <v>18995</v>
      </c>
      <c r="AG42" s="30">
        <f t="shared" si="30"/>
        <v>18995</v>
      </c>
      <c r="AH42" s="30">
        <f t="shared" ref="AH42:CS42" si="31">ROUNDUP(AH20*0.9,)</f>
        <v>18995</v>
      </c>
      <c r="AI42" s="30">
        <f t="shared" si="31"/>
        <v>18995</v>
      </c>
      <c r="AJ42" s="30">
        <f t="shared" si="31"/>
        <v>21263</v>
      </c>
      <c r="AK42" s="30">
        <f t="shared" si="31"/>
        <v>21263</v>
      </c>
      <c r="AL42" s="30">
        <f t="shared" si="31"/>
        <v>23450</v>
      </c>
      <c r="AM42" s="30">
        <f t="shared" si="31"/>
        <v>23450</v>
      </c>
      <c r="AN42" s="30">
        <f t="shared" si="31"/>
        <v>25880</v>
      </c>
      <c r="AO42" s="30">
        <f t="shared" si="31"/>
        <v>25880</v>
      </c>
      <c r="AP42" s="30">
        <f t="shared" si="31"/>
        <v>23450</v>
      </c>
      <c r="AQ42" s="30">
        <f t="shared" si="31"/>
        <v>23450</v>
      </c>
      <c r="AR42" s="30">
        <f t="shared" si="31"/>
        <v>24665</v>
      </c>
      <c r="AS42" s="30">
        <f t="shared" si="31"/>
        <v>24665</v>
      </c>
      <c r="AT42" s="30">
        <f t="shared" si="31"/>
        <v>24665</v>
      </c>
      <c r="AU42" s="30">
        <f t="shared" si="31"/>
        <v>24665</v>
      </c>
      <c r="AV42" s="30">
        <f t="shared" si="31"/>
        <v>24665</v>
      </c>
      <c r="AW42" s="30">
        <f t="shared" si="31"/>
        <v>24665</v>
      </c>
      <c r="AX42" s="30">
        <f t="shared" si="31"/>
        <v>25880</v>
      </c>
      <c r="AY42" s="30">
        <f t="shared" si="31"/>
        <v>25880</v>
      </c>
      <c r="AZ42" s="30">
        <f t="shared" si="31"/>
        <v>25880</v>
      </c>
      <c r="BA42" s="30">
        <f t="shared" si="31"/>
        <v>23450</v>
      </c>
      <c r="BB42" s="30">
        <f t="shared" si="31"/>
        <v>23450</v>
      </c>
      <c r="BC42" s="30">
        <f t="shared" si="31"/>
        <v>23450</v>
      </c>
      <c r="BD42" s="30">
        <f t="shared" si="31"/>
        <v>23450</v>
      </c>
      <c r="BE42" s="30">
        <f t="shared" si="31"/>
        <v>23450</v>
      </c>
      <c r="BF42" s="30">
        <f t="shared" si="31"/>
        <v>24665</v>
      </c>
      <c r="BG42" s="30">
        <f t="shared" si="31"/>
        <v>24665</v>
      </c>
      <c r="BH42" s="30">
        <f t="shared" si="31"/>
        <v>24665</v>
      </c>
      <c r="BI42" s="30">
        <f t="shared" si="31"/>
        <v>27095</v>
      </c>
      <c r="BJ42" s="30">
        <f t="shared" si="31"/>
        <v>27095</v>
      </c>
      <c r="BK42" s="30">
        <f t="shared" si="31"/>
        <v>27095</v>
      </c>
      <c r="BL42" s="30">
        <f t="shared" si="31"/>
        <v>27095</v>
      </c>
      <c r="BM42" s="30">
        <f t="shared" si="31"/>
        <v>27095</v>
      </c>
      <c r="BN42" s="30">
        <f t="shared" si="31"/>
        <v>27095</v>
      </c>
      <c r="BO42" s="30">
        <f t="shared" si="31"/>
        <v>29039</v>
      </c>
      <c r="BP42" s="30">
        <f t="shared" si="31"/>
        <v>29039</v>
      </c>
      <c r="BQ42" s="30">
        <f t="shared" si="31"/>
        <v>32198</v>
      </c>
      <c r="BR42" s="30">
        <f t="shared" si="31"/>
        <v>34223</v>
      </c>
      <c r="BS42" s="30">
        <f t="shared" si="31"/>
        <v>34223</v>
      </c>
      <c r="BT42" s="30">
        <f t="shared" si="31"/>
        <v>34223</v>
      </c>
      <c r="BU42" s="30">
        <f t="shared" si="31"/>
        <v>34223</v>
      </c>
      <c r="BV42" s="30">
        <f t="shared" si="31"/>
        <v>34223</v>
      </c>
      <c r="BW42" s="30">
        <f t="shared" si="31"/>
        <v>27095</v>
      </c>
      <c r="BX42" s="30">
        <f t="shared" si="31"/>
        <v>23450</v>
      </c>
      <c r="BY42" s="30">
        <f t="shared" si="31"/>
        <v>23450</v>
      </c>
      <c r="BZ42" s="30">
        <f t="shared" si="31"/>
        <v>22235</v>
      </c>
      <c r="CA42" s="30">
        <f t="shared" si="31"/>
        <v>22235</v>
      </c>
      <c r="CB42" s="30">
        <f t="shared" si="31"/>
        <v>22235</v>
      </c>
      <c r="CC42" s="30">
        <f t="shared" si="31"/>
        <v>23450</v>
      </c>
      <c r="CD42" s="30">
        <f t="shared" si="31"/>
        <v>23450</v>
      </c>
      <c r="CE42" s="30">
        <f t="shared" si="31"/>
        <v>23450</v>
      </c>
      <c r="CF42" s="30">
        <f t="shared" si="31"/>
        <v>20534</v>
      </c>
      <c r="CG42" s="30">
        <f t="shared" si="31"/>
        <v>16727</v>
      </c>
      <c r="CH42" s="30">
        <f t="shared" si="31"/>
        <v>16727</v>
      </c>
      <c r="CI42" s="30">
        <f t="shared" si="31"/>
        <v>16727</v>
      </c>
      <c r="CJ42" s="30">
        <f t="shared" si="31"/>
        <v>16727</v>
      </c>
      <c r="CK42" s="30">
        <f t="shared" si="31"/>
        <v>16727</v>
      </c>
      <c r="CL42" s="30">
        <f t="shared" si="31"/>
        <v>16727</v>
      </c>
      <c r="CM42" s="30">
        <f t="shared" si="31"/>
        <v>16727</v>
      </c>
      <c r="CN42" s="30">
        <f t="shared" si="31"/>
        <v>16727</v>
      </c>
      <c r="CO42" s="30">
        <f t="shared" si="31"/>
        <v>16727</v>
      </c>
      <c r="CP42" s="30">
        <f t="shared" si="31"/>
        <v>16160</v>
      </c>
      <c r="CQ42" s="30">
        <f t="shared" si="31"/>
        <v>16160</v>
      </c>
      <c r="CR42" s="30">
        <f t="shared" si="31"/>
        <v>16160</v>
      </c>
      <c r="CS42" s="30">
        <f t="shared" si="31"/>
        <v>15593</v>
      </c>
      <c r="CT42" s="30">
        <f t="shared" ref="CT42:EF42" si="32">ROUNDUP(CT20*0.9,)</f>
        <v>15593</v>
      </c>
      <c r="CU42" s="30">
        <f t="shared" si="32"/>
        <v>15593</v>
      </c>
      <c r="CV42" s="30">
        <f t="shared" si="32"/>
        <v>15593</v>
      </c>
      <c r="CW42" s="30">
        <f t="shared" si="32"/>
        <v>15593</v>
      </c>
      <c r="CX42" s="30">
        <f t="shared" si="32"/>
        <v>15593</v>
      </c>
      <c r="CY42" s="30">
        <f t="shared" si="32"/>
        <v>15593</v>
      </c>
      <c r="CZ42" s="30">
        <f t="shared" si="32"/>
        <v>15026</v>
      </c>
      <c r="DA42" s="30">
        <f t="shared" si="32"/>
        <v>15026</v>
      </c>
      <c r="DB42" s="30">
        <f t="shared" si="32"/>
        <v>15026</v>
      </c>
      <c r="DC42" s="30">
        <f t="shared" si="32"/>
        <v>14459</v>
      </c>
      <c r="DD42" s="30">
        <f t="shared" si="32"/>
        <v>14459</v>
      </c>
      <c r="DE42" s="30">
        <f t="shared" si="32"/>
        <v>14459</v>
      </c>
      <c r="DF42" s="30">
        <f t="shared" si="32"/>
        <v>14459</v>
      </c>
      <c r="DG42" s="30">
        <f t="shared" si="32"/>
        <v>14459</v>
      </c>
      <c r="DH42" s="30">
        <f t="shared" si="32"/>
        <v>14054</v>
      </c>
      <c r="DI42" s="30">
        <f t="shared" si="32"/>
        <v>14054</v>
      </c>
      <c r="DJ42" s="30">
        <f t="shared" si="32"/>
        <v>14054</v>
      </c>
      <c r="DK42" s="30">
        <f t="shared" si="32"/>
        <v>14054</v>
      </c>
      <c r="DL42" s="30">
        <f t="shared" si="32"/>
        <v>14054</v>
      </c>
      <c r="DM42" s="30">
        <f t="shared" si="32"/>
        <v>14054</v>
      </c>
      <c r="DN42" s="30">
        <f t="shared" si="32"/>
        <v>12434</v>
      </c>
      <c r="DO42" s="30">
        <f t="shared" si="32"/>
        <v>12434</v>
      </c>
      <c r="DP42" s="30">
        <f t="shared" si="32"/>
        <v>12434</v>
      </c>
      <c r="DQ42" s="30">
        <f t="shared" si="32"/>
        <v>12434</v>
      </c>
      <c r="DR42" s="30">
        <f t="shared" si="32"/>
        <v>12434</v>
      </c>
      <c r="DS42" s="30">
        <f t="shared" si="32"/>
        <v>12839</v>
      </c>
      <c r="DT42" s="30">
        <f t="shared" si="32"/>
        <v>12839</v>
      </c>
      <c r="DU42" s="30">
        <f t="shared" si="32"/>
        <v>12434</v>
      </c>
      <c r="DV42" s="30">
        <f t="shared" si="32"/>
        <v>12434</v>
      </c>
      <c r="DW42" s="30">
        <f t="shared" si="32"/>
        <v>12434</v>
      </c>
      <c r="DX42" s="30">
        <f t="shared" si="32"/>
        <v>12434</v>
      </c>
      <c r="DY42" s="30">
        <f t="shared" si="32"/>
        <v>12434</v>
      </c>
      <c r="DZ42" s="30">
        <f t="shared" si="32"/>
        <v>12839</v>
      </c>
      <c r="EA42" s="30">
        <f t="shared" si="32"/>
        <v>12839</v>
      </c>
      <c r="EB42" s="30">
        <f t="shared" si="32"/>
        <v>12434</v>
      </c>
      <c r="EC42" s="30">
        <f t="shared" si="32"/>
        <v>12434</v>
      </c>
      <c r="ED42" s="30">
        <f t="shared" si="32"/>
        <v>12434</v>
      </c>
      <c r="EE42" s="30">
        <f t="shared" si="32"/>
        <v>12434</v>
      </c>
      <c r="EF42" s="30">
        <f t="shared" si="32"/>
        <v>13244</v>
      </c>
    </row>
    <row r="43" spans="1:136">
      <c r="A43" s="10">
        <v>2</v>
      </c>
      <c r="B43" s="30">
        <f t="shared" ref="B43:AG43" si="33">ROUNDUP(B21*0.9,)</f>
        <v>12960</v>
      </c>
      <c r="C43" s="30">
        <f t="shared" si="33"/>
        <v>12960</v>
      </c>
      <c r="D43" s="30">
        <f t="shared" si="33"/>
        <v>13203</v>
      </c>
      <c r="E43" s="30">
        <f t="shared" si="33"/>
        <v>13203</v>
      </c>
      <c r="F43" s="30">
        <f t="shared" si="33"/>
        <v>14904</v>
      </c>
      <c r="G43" s="30">
        <f t="shared" si="33"/>
        <v>14904</v>
      </c>
      <c r="H43" s="30">
        <f t="shared" si="33"/>
        <v>14904</v>
      </c>
      <c r="I43" s="30">
        <f t="shared" si="33"/>
        <v>15957</v>
      </c>
      <c r="J43" s="30">
        <f t="shared" si="33"/>
        <v>15957</v>
      </c>
      <c r="K43" s="30">
        <f t="shared" si="33"/>
        <v>17091</v>
      </c>
      <c r="L43" s="30">
        <f t="shared" si="33"/>
        <v>19197</v>
      </c>
      <c r="M43" s="30">
        <f t="shared" si="33"/>
        <v>17415</v>
      </c>
      <c r="N43" s="58">
        <f t="shared" si="33"/>
        <v>27054</v>
      </c>
      <c r="O43" s="58">
        <f t="shared" si="33"/>
        <v>30942</v>
      </c>
      <c r="P43" s="58">
        <f t="shared" si="33"/>
        <v>37260</v>
      </c>
      <c r="Q43" s="58">
        <f t="shared" si="33"/>
        <v>37260</v>
      </c>
      <c r="R43" s="58">
        <f t="shared" si="33"/>
        <v>36207</v>
      </c>
      <c r="S43" s="58">
        <f t="shared" si="33"/>
        <v>36207</v>
      </c>
      <c r="T43" s="58">
        <f t="shared" si="33"/>
        <v>39285</v>
      </c>
      <c r="U43" s="58">
        <f t="shared" si="33"/>
        <v>39285</v>
      </c>
      <c r="V43" s="58">
        <f t="shared" si="33"/>
        <v>38070</v>
      </c>
      <c r="W43" s="58">
        <f t="shared" si="33"/>
        <v>38070</v>
      </c>
      <c r="X43" s="58">
        <f t="shared" si="33"/>
        <v>35154</v>
      </c>
      <c r="Y43" s="30">
        <f t="shared" si="33"/>
        <v>28593</v>
      </c>
      <c r="Z43" s="30">
        <f t="shared" si="33"/>
        <v>23733</v>
      </c>
      <c r="AA43" s="30">
        <f t="shared" si="33"/>
        <v>23166</v>
      </c>
      <c r="AB43" s="30">
        <f t="shared" si="33"/>
        <v>23166</v>
      </c>
      <c r="AC43" s="30">
        <f t="shared" si="33"/>
        <v>23166</v>
      </c>
      <c r="AD43" s="30">
        <f t="shared" si="33"/>
        <v>22599</v>
      </c>
      <c r="AE43" s="30">
        <f t="shared" si="33"/>
        <v>22599</v>
      </c>
      <c r="AF43" s="30">
        <f t="shared" si="33"/>
        <v>20493</v>
      </c>
      <c r="AG43" s="30">
        <f t="shared" si="33"/>
        <v>20493</v>
      </c>
      <c r="AH43" s="30">
        <f t="shared" ref="AH43:CS43" si="34">ROUNDUP(AH21*0.9,)</f>
        <v>20493</v>
      </c>
      <c r="AI43" s="30">
        <f t="shared" si="34"/>
        <v>20493</v>
      </c>
      <c r="AJ43" s="30">
        <f t="shared" si="34"/>
        <v>22761</v>
      </c>
      <c r="AK43" s="30">
        <f t="shared" si="34"/>
        <v>22761</v>
      </c>
      <c r="AL43" s="30">
        <f t="shared" si="34"/>
        <v>24948</v>
      </c>
      <c r="AM43" s="30">
        <f t="shared" si="34"/>
        <v>24948</v>
      </c>
      <c r="AN43" s="30">
        <f t="shared" si="34"/>
        <v>27378</v>
      </c>
      <c r="AO43" s="30">
        <f t="shared" si="34"/>
        <v>27378</v>
      </c>
      <c r="AP43" s="30">
        <f t="shared" si="34"/>
        <v>24948</v>
      </c>
      <c r="AQ43" s="30">
        <f t="shared" si="34"/>
        <v>24948</v>
      </c>
      <c r="AR43" s="30">
        <f t="shared" si="34"/>
        <v>26163</v>
      </c>
      <c r="AS43" s="30">
        <f t="shared" si="34"/>
        <v>26163</v>
      </c>
      <c r="AT43" s="30">
        <f t="shared" si="34"/>
        <v>26163</v>
      </c>
      <c r="AU43" s="30">
        <f t="shared" si="34"/>
        <v>26163</v>
      </c>
      <c r="AV43" s="30">
        <f t="shared" si="34"/>
        <v>26163</v>
      </c>
      <c r="AW43" s="30">
        <f t="shared" si="34"/>
        <v>26163</v>
      </c>
      <c r="AX43" s="30">
        <f t="shared" si="34"/>
        <v>27378</v>
      </c>
      <c r="AY43" s="30">
        <f t="shared" si="34"/>
        <v>27378</v>
      </c>
      <c r="AZ43" s="30">
        <f t="shared" si="34"/>
        <v>27378</v>
      </c>
      <c r="BA43" s="30">
        <f t="shared" si="34"/>
        <v>24948</v>
      </c>
      <c r="BB43" s="30">
        <f t="shared" si="34"/>
        <v>24948</v>
      </c>
      <c r="BC43" s="30">
        <f t="shared" si="34"/>
        <v>24948</v>
      </c>
      <c r="BD43" s="30">
        <f t="shared" si="34"/>
        <v>24948</v>
      </c>
      <c r="BE43" s="30">
        <f t="shared" si="34"/>
        <v>24948</v>
      </c>
      <c r="BF43" s="30">
        <f t="shared" si="34"/>
        <v>26163</v>
      </c>
      <c r="BG43" s="30">
        <f t="shared" si="34"/>
        <v>26163</v>
      </c>
      <c r="BH43" s="30">
        <f t="shared" si="34"/>
        <v>26163</v>
      </c>
      <c r="BI43" s="30">
        <f t="shared" si="34"/>
        <v>28593</v>
      </c>
      <c r="BJ43" s="30">
        <f t="shared" si="34"/>
        <v>28593</v>
      </c>
      <c r="BK43" s="30">
        <f t="shared" si="34"/>
        <v>28593</v>
      </c>
      <c r="BL43" s="30">
        <f t="shared" si="34"/>
        <v>28593</v>
      </c>
      <c r="BM43" s="30">
        <f t="shared" si="34"/>
        <v>28593</v>
      </c>
      <c r="BN43" s="30">
        <f t="shared" si="34"/>
        <v>28593</v>
      </c>
      <c r="BO43" s="30">
        <f t="shared" si="34"/>
        <v>30537</v>
      </c>
      <c r="BP43" s="30">
        <f t="shared" si="34"/>
        <v>30537</v>
      </c>
      <c r="BQ43" s="30">
        <f t="shared" si="34"/>
        <v>33696</v>
      </c>
      <c r="BR43" s="30">
        <f t="shared" si="34"/>
        <v>35721</v>
      </c>
      <c r="BS43" s="30">
        <f t="shared" si="34"/>
        <v>35721</v>
      </c>
      <c r="BT43" s="30">
        <f t="shared" si="34"/>
        <v>35721</v>
      </c>
      <c r="BU43" s="30">
        <f t="shared" si="34"/>
        <v>35721</v>
      </c>
      <c r="BV43" s="30">
        <f t="shared" si="34"/>
        <v>35721</v>
      </c>
      <c r="BW43" s="30">
        <f t="shared" si="34"/>
        <v>28593</v>
      </c>
      <c r="BX43" s="30">
        <f t="shared" si="34"/>
        <v>24948</v>
      </c>
      <c r="BY43" s="30">
        <f t="shared" si="34"/>
        <v>24948</v>
      </c>
      <c r="BZ43" s="30">
        <f t="shared" si="34"/>
        <v>23733</v>
      </c>
      <c r="CA43" s="30">
        <f t="shared" si="34"/>
        <v>23733</v>
      </c>
      <c r="CB43" s="30">
        <f t="shared" si="34"/>
        <v>23733</v>
      </c>
      <c r="CC43" s="30">
        <f t="shared" si="34"/>
        <v>24948</v>
      </c>
      <c r="CD43" s="30">
        <f t="shared" si="34"/>
        <v>24948</v>
      </c>
      <c r="CE43" s="30">
        <f t="shared" si="34"/>
        <v>24948</v>
      </c>
      <c r="CF43" s="30">
        <f t="shared" si="34"/>
        <v>22032</v>
      </c>
      <c r="CG43" s="30">
        <f t="shared" si="34"/>
        <v>18225</v>
      </c>
      <c r="CH43" s="30">
        <f t="shared" si="34"/>
        <v>18225</v>
      </c>
      <c r="CI43" s="30">
        <f t="shared" si="34"/>
        <v>18225</v>
      </c>
      <c r="CJ43" s="30">
        <f t="shared" si="34"/>
        <v>18225</v>
      </c>
      <c r="CK43" s="30">
        <f t="shared" si="34"/>
        <v>18225</v>
      </c>
      <c r="CL43" s="30">
        <f t="shared" si="34"/>
        <v>18225</v>
      </c>
      <c r="CM43" s="30">
        <f t="shared" si="34"/>
        <v>18225</v>
      </c>
      <c r="CN43" s="30">
        <f t="shared" si="34"/>
        <v>18225</v>
      </c>
      <c r="CO43" s="30">
        <f t="shared" si="34"/>
        <v>18225</v>
      </c>
      <c r="CP43" s="30">
        <f t="shared" si="34"/>
        <v>17658</v>
      </c>
      <c r="CQ43" s="30">
        <f t="shared" si="34"/>
        <v>17658</v>
      </c>
      <c r="CR43" s="30">
        <f t="shared" si="34"/>
        <v>17658</v>
      </c>
      <c r="CS43" s="30">
        <f t="shared" si="34"/>
        <v>17091</v>
      </c>
      <c r="CT43" s="30">
        <f t="shared" ref="CT43:EF43" si="35">ROUNDUP(CT21*0.9,)</f>
        <v>17091</v>
      </c>
      <c r="CU43" s="30">
        <f t="shared" si="35"/>
        <v>17091</v>
      </c>
      <c r="CV43" s="30">
        <f t="shared" si="35"/>
        <v>17091</v>
      </c>
      <c r="CW43" s="30">
        <f t="shared" si="35"/>
        <v>17091</v>
      </c>
      <c r="CX43" s="30">
        <f t="shared" si="35"/>
        <v>17091</v>
      </c>
      <c r="CY43" s="30">
        <f t="shared" si="35"/>
        <v>17091</v>
      </c>
      <c r="CZ43" s="30">
        <f t="shared" si="35"/>
        <v>16524</v>
      </c>
      <c r="DA43" s="30">
        <f t="shared" si="35"/>
        <v>16524</v>
      </c>
      <c r="DB43" s="30">
        <f t="shared" si="35"/>
        <v>16524</v>
      </c>
      <c r="DC43" s="30">
        <f t="shared" si="35"/>
        <v>15795</v>
      </c>
      <c r="DD43" s="30">
        <f t="shared" si="35"/>
        <v>15795</v>
      </c>
      <c r="DE43" s="30">
        <f t="shared" si="35"/>
        <v>15795</v>
      </c>
      <c r="DF43" s="30">
        <f t="shared" si="35"/>
        <v>15795</v>
      </c>
      <c r="DG43" s="30">
        <f t="shared" si="35"/>
        <v>15795</v>
      </c>
      <c r="DH43" s="30">
        <f t="shared" si="35"/>
        <v>15390</v>
      </c>
      <c r="DI43" s="30">
        <f t="shared" si="35"/>
        <v>15390</v>
      </c>
      <c r="DJ43" s="30">
        <f t="shared" si="35"/>
        <v>15390</v>
      </c>
      <c r="DK43" s="30">
        <f t="shared" si="35"/>
        <v>15390</v>
      </c>
      <c r="DL43" s="30">
        <f t="shared" si="35"/>
        <v>15390</v>
      </c>
      <c r="DM43" s="30">
        <f t="shared" si="35"/>
        <v>15390</v>
      </c>
      <c r="DN43" s="30">
        <f t="shared" si="35"/>
        <v>13770</v>
      </c>
      <c r="DO43" s="30">
        <f t="shared" si="35"/>
        <v>13770</v>
      </c>
      <c r="DP43" s="30">
        <f t="shared" si="35"/>
        <v>13770</v>
      </c>
      <c r="DQ43" s="30">
        <f t="shared" si="35"/>
        <v>13770</v>
      </c>
      <c r="DR43" s="30">
        <f t="shared" si="35"/>
        <v>13770</v>
      </c>
      <c r="DS43" s="30">
        <f t="shared" si="35"/>
        <v>14175</v>
      </c>
      <c r="DT43" s="30">
        <f t="shared" si="35"/>
        <v>14175</v>
      </c>
      <c r="DU43" s="30">
        <f t="shared" si="35"/>
        <v>13770</v>
      </c>
      <c r="DV43" s="30">
        <f t="shared" si="35"/>
        <v>13770</v>
      </c>
      <c r="DW43" s="30">
        <f t="shared" si="35"/>
        <v>13770</v>
      </c>
      <c r="DX43" s="30">
        <f t="shared" si="35"/>
        <v>13770</v>
      </c>
      <c r="DY43" s="30">
        <f t="shared" si="35"/>
        <v>13770</v>
      </c>
      <c r="DZ43" s="30">
        <f t="shared" si="35"/>
        <v>14175</v>
      </c>
      <c r="EA43" s="30">
        <f t="shared" si="35"/>
        <v>14175</v>
      </c>
      <c r="EB43" s="30">
        <f t="shared" si="35"/>
        <v>13770</v>
      </c>
      <c r="EC43" s="30">
        <f t="shared" si="35"/>
        <v>13770</v>
      </c>
      <c r="ED43" s="30">
        <f t="shared" si="35"/>
        <v>13770</v>
      </c>
      <c r="EE43" s="30">
        <f t="shared" si="35"/>
        <v>13770</v>
      </c>
      <c r="EF43" s="30">
        <f t="shared" si="35"/>
        <v>14580</v>
      </c>
    </row>
    <row r="44" spans="1:136" s="11" customFormat="1">
      <c r="A44" s="16" t="s">
        <v>9</v>
      </c>
      <c r="B44" s="30"/>
      <c r="C44" s="30"/>
      <c r="D44" s="30"/>
      <c r="E44" s="30"/>
      <c r="F44" s="30"/>
      <c r="G44" s="30"/>
      <c r="H44" s="30"/>
      <c r="I44" s="30"/>
      <c r="J44" s="30"/>
      <c r="K44" s="30"/>
      <c r="L44" s="30"/>
      <c r="M44" s="30"/>
      <c r="N44" s="58"/>
      <c r="O44" s="58"/>
      <c r="P44" s="58"/>
      <c r="Q44" s="58"/>
      <c r="R44" s="58"/>
      <c r="S44" s="58"/>
      <c r="T44" s="58"/>
      <c r="U44" s="58"/>
      <c r="V44" s="58"/>
      <c r="W44" s="58"/>
      <c r="X44" s="58"/>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row>
    <row r="45" spans="1:136">
      <c r="A45" s="17" t="s">
        <v>10</v>
      </c>
      <c r="B45" s="30">
        <f t="shared" ref="B45:AG45" si="36">ROUNDUP(B23*0.9,)</f>
        <v>43335</v>
      </c>
      <c r="C45" s="30">
        <f t="shared" si="36"/>
        <v>43335</v>
      </c>
      <c r="D45" s="30">
        <f t="shared" si="36"/>
        <v>43578</v>
      </c>
      <c r="E45" s="30">
        <f t="shared" si="36"/>
        <v>43578</v>
      </c>
      <c r="F45" s="30">
        <f t="shared" si="36"/>
        <v>45279</v>
      </c>
      <c r="G45" s="30">
        <f t="shared" si="36"/>
        <v>45279</v>
      </c>
      <c r="H45" s="30">
        <f t="shared" si="36"/>
        <v>45279</v>
      </c>
      <c r="I45" s="30">
        <f t="shared" si="36"/>
        <v>46332</v>
      </c>
      <c r="J45" s="30">
        <f t="shared" si="36"/>
        <v>46332</v>
      </c>
      <c r="K45" s="30">
        <f t="shared" si="36"/>
        <v>47466</v>
      </c>
      <c r="L45" s="30">
        <f t="shared" si="36"/>
        <v>49572</v>
      </c>
      <c r="M45" s="30">
        <f t="shared" si="36"/>
        <v>47790</v>
      </c>
      <c r="N45" s="58">
        <f t="shared" si="36"/>
        <v>93879</v>
      </c>
      <c r="O45" s="58">
        <f t="shared" si="36"/>
        <v>97767</v>
      </c>
      <c r="P45" s="58">
        <f t="shared" si="36"/>
        <v>104085</v>
      </c>
      <c r="Q45" s="58">
        <f t="shared" si="36"/>
        <v>104085</v>
      </c>
      <c r="R45" s="58">
        <f t="shared" si="36"/>
        <v>103032</v>
      </c>
      <c r="S45" s="58">
        <f t="shared" si="36"/>
        <v>103032</v>
      </c>
      <c r="T45" s="58">
        <f t="shared" si="36"/>
        <v>106110</v>
      </c>
      <c r="U45" s="58">
        <f t="shared" si="36"/>
        <v>106110</v>
      </c>
      <c r="V45" s="58">
        <f t="shared" si="36"/>
        <v>104895</v>
      </c>
      <c r="W45" s="58">
        <f t="shared" si="36"/>
        <v>104895</v>
      </c>
      <c r="X45" s="58">
        <f t="shared" si="36"/>
        <v>101979</v>
      </c>
      <c r="Y45" s="30">
        <f t="shared" si="36"/>
        <v>71645</v>
      </c>
      <c r="Z45" s="30">
        <f t="shared" si="36"/>
        <v>66785</v>
      </c>
      <c r="AA45" s="30">
        <f t="shared" si="36"/>
        <v>66218</v>
      </c>
      <c r="AB45" s="30">
        <f t="shared" si="36"/>
        <v>66218</v>
      </c>
      <c r="AC45" s="30">
        <f t="shared" si="36"/>
        <v>66218</v>
      </c>
      <c r="AD45" s="30">
        <f t="shared" si="36"/>
        <v>65651</v>
      </c>
      <c r="AE45" s="30">
        <f t="shared" si="36"/>
        <v>65651</v>
      </c>
      <c r="AF45" s="30">
        <f t="shared" si="36"/>
        <v>63545</v>
      </c>
      <c r="AG45" s="30">
        <f t="shared" si="36"/>
        <v>63545</v>
      </c>
      <c r="AH45" s="30">
        <f t="shared" ref="AH45:CS45" si="37">ROUNDUP(AH23*0.9,)</f>
        <v>63545</v>
      </c>
      <c r="AI45" s="30">
        <f t="shared" si="37"/>
        <v>63545</v>
      </c>
      <c r="AJ45" s="30">
        <f t="shared" si="37"/>
        <v>65813</v>
      </c>
      <c r="AK45" s="30">
        <f t="shared" si="37"/>
        <v>65813</v>
      </c>
      <c r="AL45" s="30">
        <f t="shared" si="37"/>
        <v>68000</v>
      </c>
      <c r="AM45" s="30">
        <f t="shared" si="37"/>
        <v>68000</v>
      </c>
      <c r="AN45" s="30">
        <f t="shared" si="37"/>
        <v>70430</v>
      </c>
      <c r="AO45" s="30">
        <f t="shared" si="37"/>
        <v>70430</v>
      </c>
      <c r="AP45" s="30">
        <f t="shared" si="37"/>
        <v>68000</v>
      </c>
      <c r="AQ45" s="30">
        <f t="shared" si="37"/>
        <v>68000</v>
      </c>
      <c r="AR45" s="30">
        <f t="shared" si="37"/>
        <v>69215</v>
      </c>
      <c r="AS45" s="30">
        <f t="shared" si="37"/>
        <v>69215</v>
      </c>
      <c r="AT45" s="30">
        <f t="shared" si="37"/>
        <v>69215</v>
      </c>
      <c r="AU45" s="30">
        <f t="shared" si="37"/>
        <v>69215</v>
      </c>
      <c r="AV45" s="30">
        <f t="shared" si="37"/>
        <v>69215</v>
      </c>
      <c r="AW45" s="30">
        <f t="shared" si="37"/>
        <v>69215</v>
      </c>
      <c r="AX45" s="30">
        <f t="shared" si="37"/>
        <v>70430</v>
      </c>
      <c r="AY45" s="30">
        <f t="shared" si="37"/>
        <v>70430</v>
      </c>
      <c r="AZ45" s="30">
        <f t="shared" si="37"/>
        <v>70430</v>
      </c>
      <c r="BA45" s="30">
        <f t="shared" si="37"/>
        <v>68000</v>
      </c>
      <c r="BB45" s="30">
        <f t="shared" si="37"/>
        <v>68000</v>
      </c>
      <c r="BC45" s="30">
        <f t="shared" si="37"/>
        <v>68000</v>
      </c>
      <c r="BD45" s="30">
        <f t="shared" si="37"/>
        <v>68000</v>
      </c>
      <c r="BE45" s="30">
        <f t="shared" si="37"/>
        <v>68000</v>
      </c>
      <c r="BF45" s="30">
        <f t="shared" si="37"/>
        <v>69215</v>
      </c>
      <c r="BG45" s="30">
        <f t="shared" si="37"/>
        <v>69215</v>
      </c>
      <c r="BH45" s="30">
        <f t="shared" si="37"/>
        <v>69215</v>
      </c>
      <c r="BI45" s="30">
        <f t="shared" si="37"/>
        <v>71645</v>
      </c>
      <c r="BJ45" s="30">
        <f t="shared" si="37"/>
        <v>71645</v>
      </c>
      <c r="BK45" s="30">
        <f t="shared" si="37"/>
        <v>71645</v>
      </c>
      <c r="BL45" s="30">
        <f t="shared" si="37"/>
        <v>71645</v>
      </c>
      <c r="BM45" s="30">
        <f t="shared" si="37"/>
        <v>71645</v>
      </c>
      <c r="BN45" s="30">
        <f t="shared" si="37"/>
        <v>71645</v>
      </c>
      <c r="BO45" s="30">
        <f t="shared" si="37"/>
        <v>73589</v>
      </c>
      <c r="BP45" s="30">
        <f t="shared" si="37"/>
        <v>73589</v>
      </c>
      <c r="BQ45" s="30">
        <f t="shared" si="37"/>
        <v>76748</v>
      </c>
      <c r="BR45" s="30">
        <f t="shared" si="37"/>
        <v>78773</v>
      </c>
      <c r="BS45" s="30">
        <f t="shared" si="37"/>
        <v>78773</v>
      </c>
      <c r="BT45" s="30">
        <f t="shared" si="37"/>
        <v>78773</v>
      </c>
      <c r="BU45" s="30">
        <f t="shared" si="37"/>
        <v>78773</v>
      </c>
      <c r="BV45" s="30">
        <f t="shared" si="37"/>
        <v>78773</v>
      </c>
      <c r="BW45" s="30">
        <f t="shared" si="37"/>
        <v>71645</v>
      </c>
      <c r="BX45" s="30">
        <f t="shared" si="37"/>
        <v>68000</v>
      </c>
      <c r="BY45" s="30">
        <f t="shared" si="37"/>
        <v>68000</v>
      </c>
      <c r="BZ45" s="30">
        <f t="shared" si="37"/>
        <v>66785</v>
      </c>
      <c r="CA45" s="30">
        <f t="shared" si="37"/>
        <v>66785</v>
      </c>
      <c r="CB45" s="30">
        <f t="shared" si="37"/>
        <v>66785</v>
      </c>
      <c r="CC45" s="30">
        <f t="shared" si="37"/>
        <v>68000</v>
      </c>
      <c r="CD45" s="30">
        <f t="shared" si="37"/>
        <v>68000</v>
      </c>
      <c r="CE45" s="30">
        <f t="shared" si="37"/>
        <v>68000</v>
      </c>
      <c r="CF45" s="30">
        <f t="shared" si="37"/>
        <v>65084</v>
      </c>
      <c r="CG45" s="30">
        <f t="shared" si="37"/>
        <v>54392</v>
      </c>
      <c r="CH45" s="30">
        <f t="shared" si="37"/>
        <v>54392</v>
      </c>
      <c r="CI45" s="30">
        <f t="shared" si="37"/>
        <v>54392</v>
      </c>
      <c r="CJ45" s="30">
        <f t="shared" si="37"/>
        <v>54392</v>
      </c>
      <c r="CK45" s="30">
        <f t="shared" si="37"/>
        <v>54392</v>
      </c>
      <c r="CL45" s="30">
        <f t="shared" si="37"/>
        <v>54392</v>
      </c>
      <c r="CM45" s="30">
        <f t="shared" si="37"/>
        <v>54392</v>
      </c>
      <c r="CN45" s="30">
        <f t="shared" si="37"/>
        <v>54392</v>
      </c>
      <c r="CO45" s="30">
        <f t="shared" si="37"/>
        <v>54392</v>
      </c>
      <c r="CP45" s="30">
        <f t="shared" si="37"/>
        <v>53825</v>
      </c>
      <c r="CQ45" s="30">
        <f t="shared" si="37"/>
        <v>53825</v>
      </c>
      <c r="CR45" s="30">
        <f t="shared" si="37"/>
        <v>53825</v>
      </c>
      <c r="CS45" s="30">
        <f t="shared" si="37"/>
        <v>53258</v>
      </c>
      <c r="CT45" s="30">
        <f t="shared" ref="CT45:EF45" si="38">ROUNDUP(CT23*0.9,)</f>
        <v>53258</v>
      </c>
      <c r="CU45" s="30">
        <f t="shared" si="38"/>
        <v>53258</v>
      </c>
      <c r="CV45" s="30">
        <f t="shared" si="38"/>
        <v>53258</v>
      </c>
      <c r="CW45" s="30">
        <f t="shared" si="38"/>
        <v>53258</v>
      </c>
      <c r="CX45" s="30">
        <f t="shared" si="38"/>
        <v>53258</v>
      </c>
      <c r="CY45" s="30">
        <f t="shared" si="38"/>
        <v>53258</v>
      </c>
      <c r="CZ45" s="30">
        <f t="shared" si="38"/>
        <v>52691</v>
      </c>
      <c r="DA45" s="30">
        <f t="shared" si="38"/>
        <v>52691</v>
      </c>
      <c r="DB45" s="30">
        <f t="shared" si="38"/>
        <v>52691</v>
      </c>
      <c r="DC45" s="30">
        <f t="shared" si="38"/>
        <v>48074</v>
      </c>
      <c r="DD45" s="30">
        <f t="shared" si="38"/>
        <v>48074</v>
      </c>
      <c r="DE45" s="30">
        <f t="shared" si="38"/>
        <v>48074</v>
      </c>
      <c r="DF45" s="30">
        <f t="shared" si="38"/>
        <v>48074</v>
      </c>
      <c r="DG45" s="30">
        <f t="shared" si="38"/>
        <v>48074</v>
      </c>
      <c r="DH45" s="30">
        <f t="shared" si="38"/>
        <v>47669</v>
      </c>
      <c r="DI45" s="30">
        <f t="shared" si="38"/>
        <v>47669</v>
      </c>
      <c r="DJ45" s="30">
        <f t="shared" si="38"/>
        <v>47669</v>
      </c>
      <c r="DK45" s="30">
        <f t="shared" si="38"/>
        <v>47669</v>
      </c>
      <c r="DL45" s="30">
        <f t="shared" si="38"/>
        <v>47669</v>
      </c>
      <c r="DM45" s="30">
        <f t="shared" si="38"/>
        <v>47669</v>
      </c>
      <c r="DN45" s="30">
        <f t="shared" si="38"/>
        <v>46049</v>
      </c>
      <c r="DO45" s="30">
        <f t="shared" si="38"/>
        <v>46049</v>
      </c>
      <c r="DP45" s="30">
        <f t="shared" si="38"/>
        <v>46049</v>
      </c>
      <c r="DQ45" s="30">
        <f t="shared" si="38"/>
        <v>46049</v>
      </c>
      <c r="DR45" s="30">
        <f t="shared" si="38"/>
        <v>46049</v>
      </c>
      <c r="DS45" s="30">
        <f t="shared" si="38"/>
        <v>46454</v>
      </c>
      <c r="DT45" s="30">
        <f t="shared" si="38"/>
        <v>46454</v>
      </c>
      <c r="DU45" s="30">
        <f t="shared" si="38"/>
        <v>46049</v>
      </c>
      <c r="DV45" s="30">
        <f t="shared" si="38"/>
        <v>46049</v>
      </c>
      <c r="DW45" s="30">
        <f t="shared" si="38"/>
        <v>46049</v>
      </c>
      <c r="DX45" s="30">
        <f t="shared" si="38"/>
        <v>46049</v>
      </c>
      <c r="DY45" s="30">
        <f t="shared" si="38"/>
        <v>46049</v>
      </c>
      <c r="DZ45" s="30">
        <f t="shared" si="38"/>
        <v>46454</v>
      </c>
      <c r="EA45" s="30">
        <f t="shared" si="38"/>
        <v>46454</v>
      </c>
      <c r="EB45" s="30">
        <f t="shared" si="38"/>
        <v>46049</v>
      </c>
      <c r="EC45" s="30">
        <f t="shared" si="38"/>
        <v>46049</v>
      </c>
      <c r="ED45" s="30">
        <f t="shared" si="38"/>
        <v>46049</v>
      </c>
      <c r="EE45" s="30">
        <f t="shared" si="38"/>
        <v>46049</v>
      </c>
      <c r="EF45" s="30">
        <f t="shared" si="38"/>
        <v>46859</v>
      </c>
    </row>
    <row r="46" spans="1:136" hidden="1">
      <c r="A46" s="16" t="s">
        <v>11</v>
      </c>
    </row>
    <row r="47" spans="1:136" hidden="1">
      <c r="A47" s="17" t="s">
        <v>12</v>
      </c>
    </row>
    <row r="48" spans="1:136"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row r="57" spans="1:1">
      <c r="A57" s="21" t="s">
        <v>27</v>
      </c>
    </row>
    <row r="58" spans="1:1">
      <c r="A58" s="22" t="s">
        <v>28</v>
      </c>
    </row>
    <row r="59" spans="1:1">
      <c r="A59" s="23"/>
    </row>
    <row r="60" spans="1:1">
      <c r="A60" s="24" t="s">
        <v>18</v>
      </c>
    </row>
    <row r="61" spans="1:1" ht="48">
      <c r="A61" s="25" t="s">
        <v>29</v>
      </c>
    </row>
    <row r="63" spans="1:1">
      <c r="A63" s="21" t="s">
        <v>23</v>
      </c>
    </row>
    <row r="64" spans="1:1" ht="15.75">
      <c r="A64" s="56" t="s">
        <v>30</v>
      </c>
    </row>
  </sheetData>
  <pageMargins left="0.7" right="0.7" top="0.75" bottom="0.75" header="0.3" footer="0.3"/>
  <pageSetup paperSize="9" orientation="portrai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theme="0"/>
  </sheetPr>
  <dimension ref="A1:EF64"/>
  <sheetViews>
    <sheetView topLeftCell="A3" workbookViewId="0">
      <selection activeCell="B12" sqref="B12"/>
    </sheetView>
  </sheetViews>
  <sheetFormatPr defaultColWidth="9.140625" defaultRowHeight="12"/>
  <cols>
    <col min="1" max="1" width="91.5703125" style="2" customWidth="1"/>
    <col min="2" max="13" width="9.140625" style="11"/>
    <col min="14" max="24" width="9.7109375" style="55" customWidth="1"/>
    <col min="25" max="16384" width="9.140625" style="11"/>
  </cols>
  <sheetData>
    <row r="1" spans="1:136" ht="12" customHeight="1">
      <c r="A1" s="3" t="s">
        <v>0</v>
      </c>
    </row>
    <row r="2" spans="1:136" ht="12" customHeight="1">
      <c r="A2" s="4" t="s">
        <v>25</v>
      </c>
    </row>
    <row r="3" spans="1:136" ht="10.35" customHeight="1">
      <c r="A3" s="5"/>
    </row>
    <row r="4" spans="1:136" ht="11.45" customHeight="1">
      <c r="A4" s="6" t="s">
        <v>2</v>
      </c>
    </row>
    <row r="5" spans="1:136"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c r="K5" s="9">
        <f>'РБ ВВ 10(2025) | FIT15)'!K5</f>
        <v>46017</v>
      </c>
      <c r="L5" s="9">
        <f>'РБ ВВ 10(2025) | FIT15)'!L5</f>
        <v>46018</v>
      </c>
      <c r="M5" s="9">
        <f>'РБ ВВ 10(2025) | FIT15)'!M5</f>
        <v>46019</v>
      </c>
      <c r="N5" s="57">
        <f>'РБ ВВ 10(2025) | FIT15)'!N5</f>
        <v>46020</v>
      </c>
      <c r="O5" s="57">
        <f>'РБ ВВ 10(2025) | FIT15)'!O5</f>
        <v>46021</v>
      </c>
      <c r="P5" s="57">
        <f>'РБ ВВ 10(2025) | FIT15)'!P5</f>
        <v>46022</v>
      </c>
      <c r="Q5" s="57">
        <f>'РБ ВВ 10(2025) | FIT15)'!Q5</f>
        <v>46023</v>
      </c>
      <c r="R5" s="57">
        <f>'РБ ВВ 10(2025) | FIT15)'!R5</f>
        <v>46024</v>
      </c>
      <c r="S5" s="57">
        <f>'РБ ВВ 10(2025) | FIT15)'!S5</f>
        <v>46025</v>
      </c>
      <c r="T5" s="57">
        <f>'РБ ВВ 10(2025) | FIT15)'!T5</f>
        <v>46026</v>
      </c>
      <c r="U5" s="57">
        <f>'РБ ВВ 10(2025) | FIT15)'!U5</f>
        <v>46027</v>
      </c>
      <c r="V5" s="57">
        <f>'РБ ВВ 10(2025) | FIT15)'!V5</f>
        <v>46028</v>
      </c>
      <c r="W5" s="57">
        <f>'РБ ВВ 10(2025) | FIT15)'!W5</f>
        <v>46029</v>
      </c>
      <c r="X5" s="57">
        <f>'РБ ВВ 10(2025) | FIT15)'!X5</f>
        <v>46030</v>
      </c>
      <c r="Y5" s="9">
        <f>'РБ ВВ 10(2025) | FIT15)'!Y5</f>
        <v>46031</v>
      </c>
      <c r="Z5" s="9">
        <f>'РБ ВВ 10(2025) | FIT15)'!Z5</f>
        <v>46032</v>
      </c>
      <c r="AA5" s="9">
        <f>'РБ ВВ 10(2025) | FIT15)'!AA5</f>
        <v>46033</v>
      </c>
      <c r="AB5" s="9">
        <f>'РБ ВВ 10(2025) | FIT15)'!AB5</f>
        <v>46034</v>
      </c>
      <c r="AC5" s="9">
        <f>'РБ ВВ 10(2025) | FIT15)'!AC5</f>
        <v>46035</v>
      </c>
      <c r="AD5" s="9">
        <f>'РБ ВВ 10(2025) | FIT15)'!AD5</f>
        <v>46036</v>
      </c>
      <c r="AE5" s="9">
        <f>'РБ ВВ 10(2025) | FIT15)'!AE5</f>
        <v>46037</v>
      </c>
      <c r="AF5" s="9">
        <f>'РБ ВВ 10(2025) | FIT15)'!AF5</f>
        <v>46038</v>
      </c>
      <c r="AG5" s="9">
        <f>'РБ ВВ 10(2025) | FIT15)'!AG5</f>
        <v>46039</v>
      </c>
      <c r="AH5" s="9">
        <f>'РБ ВВ 10(2025) | FIT15)'!AH5</f>
        <v>46040</v>
      </c>
      <c r="AI5" s="9">
        <f>'РБ ВВ 10(2025) | FIT15)'!AI5</f>
        <v>46041</v>
      </c>
      <c r="AJ5" s="9">
        <f>'РБ ВВ 10(2025) | FIT15)'!AJ5</f>
        <v>46042</v>
      </c>
      <c r="AK5" s="9">
        <f>'РБ ВВ 10(2025) | FIT15)'!AK5</f>
        <v>46043</v>
      </c>
      <c r="AL5" s="9">
        <f>'РБ ВВ 10(2025) | FIT15)'!AL5</f>
        <v>46044</v>
      </c>
      <c r="AM5" s="9">
        <f>'РБ ВВ 10(2025) | FIT15)'!AM5</f>
        <v>46045</v>
      </c>
      <c r="AN5" s="9">
        <f>'РБ ВВ 10(2025) | FIT15)'!AN5</f>
        <v>46046</v>
      </c>
      <c r="AO5" s="9">
        <f>'РБ ВВ 10(2025) | FIT15)'!AO5</f>
        <v>46047</v>
      </c>
      <c r="AP5" s="9">
        <f>'РБ ВВ 10(2025) | FIT15)'!AP5</f>
        <v>46048</v>
      </c>
      <c r="AQ5" s="9">
        <f>'РБ ВВ 10(2025) | FIT15)'!AQ5</f>
        <v>46049</v>
      </c>
      <c r="AR5" s="9">
        <f>'РБ ВВ 10(2025) | FIT15)'!AR5</f>
        <v>46050</v>
      </c>
      <c r="AS5" s="9">
        <f>'РБ ВВ 10(2025) | FIT15)'!AS5</f>
        <v>46051</v>
      </c>
      <c r="AT5" s="9">
        <f>'РБ ВВ 10(2025) | FIT15)'!AT5</f>
        <v>46052</v>
      </c>
      <c r="AU5" s="9">
        <f>'РБ ВВ 10(2025) | FIT15)'!AU5</f>
        <v>46053</v>
      </c>
      <c r="AV5" s="9">
        <f>'РБ ВВ 10(2025) | FIT15)'!AV5</f>
        <v>46054</v>
      </c>
      <c r="AW5" s="9">
        <f>'РБ ВВ 10(2025) | FIT15)'!AW5</f>
        <v>46055</v>
      </c>
      <c r="AX5" s="9">
        <f>'РБ ВВ 10(2025) | FIT15)'!AX5</f>
        <v>46056</v>
      </c>
      <c r="AY5" s="9">
        <f>'РБ ВВ 10(2025) | FIT15)'!AY5</f>
        <v>46057</v>
      </c>
      <c r="AZ5" s="9">
        <f>'РБ ВВ 10(2025) | FIT15)'!AZ5</f>
        <v>46058</v>
      </c>
      <c r="BA5" s="9">
        <f>'РБ ВВ 10(2025) | FIT15)'!BA5</f>
        <v>46059</v>
      </c>
      <c r="BB5" s="9">
        <f>'РБ ВВ 10(2025) | FIT15)'!BB5</f>
        <v>46060</v>
      </c>
      <c r="BC5" s="9">
        <f>'РБ ВВ 10(2025) | FIT15)'!BC5</f>
        <v>46061</v>
      </c>
      <c r="BD5" s="9">
        <f>'РБ ВВ 10(2025) | FIT15)'!BD5</f>
        <v>46062</v>
      </c>
      <c r="BE5" s="9">
        <f>'РБ ВВ 10(2025) | FIT15)'!BE5</f>
        <v>46063</v>
      </c>
      <c r="BF5" s="9">
        <f>'РБ ВВ 10(2025) | FIT15)'!BF5</f>
        <v>46064</v>
      </c>
      <c r="BG5" s="9">
        <f>'РБ ВВ 10(2025) | FIT15)'!BG5</f>
        <v>46065</v>
      </c>
      <c r="BH5" s="9">
        <f>'РБ ВВ 10(2025) | FIT15)'!BH5</f>
        <v>46066</v>
      </c>
      <c r="BI5" s="9">
        <f>'РБ ВВ 10(2025) | FIT15)'!BI5</f>
        <v>46067</v>
      </c>
      <c r="BJ5" s="9">
        <f>'РБ ВВ 10(2025) | FIT15)'!BJ5</f>
        <v>46068</v>
      </c>
      <c r="BK5" s="9">
        <f>'РБ ВВ 10(2025) | FIT15)'!BK5</f>
        <v>46069</v>
      </c>
      <c r="BL5" s="9">
        <f>'РБ ВВ 10(2025) | FIT15)'!BL5</f>
        <v>46070</v>
      </c>
      <c r="BM5" s="9">
        <f>'РБ ВВ 10(2025) | FIT15)'!BM5</f>
        <v>46071</v>
      </c>
      <c r="BN5" s="9">
        <f>'РБ ВВ 10(2025) | FIT15)'!BN5</f>
        <v>46072</v>
      </c>
      <c r="BO5" s="9">
        <f>'РБ ВВ 10(2025) | FIT15)'!BO5</f>
        <v>46073</v>
      </c>
      <c r="BP5" s="9">
        <f>'РБ ВВ 10(2025) | FIT15)'!BP5</f>
        <v>46074</v>
      </c>
      <c r="BQ5" s="9">
        <f>'РБ ВВ 10(2025) | FIT15)'!BQ5</f>
        <v>46075</v>
      </c>
      <c r="BR5" s="9">
        <f>'РБ ВВ 10(2025) | FIT15)'!BR5</f>
        <v>46076</v>
      </c>
      <c r="BS5" s="9">
        <f>'РБ ВВ 10(2025) | FIT15)'!BS5</f>
        <v>46077</v>
      </c>
      <c r="BT5" s="9">
        <f>'РБ ВВ 10(2025) | FIT15)'!BT5</f>
        <v>46078</v>
      </c>
      <c r="BU5" s="9">
        <f>'РБ ВВ 10(2025) | FIT15)'!BU5</f>
        <v>46079</v>
      </c>
      <c r="BV5" s="9">
        <f>'РБ ВВ 10(2025) | FIT15)'!BV5</f>
        <v>46080</v>
      </c>
      <c r="BW5" s="9">
        <f>'РБ ВВ 10(2025) | FIT15)'!BW5</f>
        <v>46081</v>
      </c>
      <c r="BX5" s="9">
        <f>'РБ ВВ 10(2025) | FIT15)'!BX5</f>
        <v>46082</v>
      </c>
      <c r="BY5" s="9">
        <f>'РБ ВВ 10(2025) | FIT15)'!BY5</f>
        <v>46083</v>
      </c>
      <c r="BZ5" s="9">
        <f>'РБ ВВ 10(2025) | FIT15)'!BZ5</f>
        <v>46084</v>
      </c>
      <c r="CA5" s="9">
        <f>'РБ ВВ 10(2025) | FIT15)'!CA5</f>
        <v>46085</v>
      </c>
      <c r="CB5" s="9">
        <f>'РБ ВВ 10(2025) | FIT15)'!CB5</f>
        <v>46086</v>
      </c>
      <c r="CC5" s="9">
        <f>'РБ ВВ 10(2025) | FIT15)'!CC5</f>
        <v>46087</v>
      </c>
      <c r="CD5" s="9">
        <f>'РБ ВВ 10(2025) | FIT15)'!CD5</f>
        <v>46088</v>
      </c>
      <c r="CE5" s="9">
        <f>'РБ ВВ 10(2025) | FIT15)'!CE5</f>
        <v>46089</v>
      </c>
      <c r="CF5" s="9">
        <f>'РБ ВВ 10(2025) | FIT15)'!CF5</f>
        <v>46090</v>
      </c>
      <c r="CG5" s="9">
        <f>'РБ ВВ 10(2025) | FIT15)'!CG5</f>
        <v>46091</v>
      </c>
      <c r="CH5" s="9">
        <f>'РБ ВВ 10(2025) | FIT15)'!CH5</f>
        <v>46092</v>
      </c>
      <c r="CI5" s="9">
        <f>'РБ ВВ 10(2025) | FIT15)'!CI5</f>
        <v>46093</v>
      </c>
      <c r="CJ5" s="9">
        <f>'РБ ВВ 10(2025) | FIT15)'!CJ5</f>
        <v>46094</v>
      </c>
      <c r="CK5" s="9">
        <f>'РБ ВВ 10(2025) | FIT15)'!CK5</f>
        <v>46095</v>
      </c>
      <c r="CL5" s="9">
        <f>'РБ ВВ 10(2025) | FIT15)'!CL5</f>
        <v>46096</v>
      </c>
      <c r="CM5" s="9">
        <f>'РБ ВВ 10(2025) | FIT15)'!CM5</f>
        <v>46097</v>
      </c>
      <c r="CN5" s="9">
        <f>'РБ ВВ 10(2025) | FIT15)'!CN5</f>
        <v>46098</v>
      </c>
      <c r="CO5" s="9">
        <f>'РБ ВВ 10(2025) | FIT15)'!CO5</f>
        <v>46099</v>
      </c>
      <c r="CP5" s="9">
        <f>'РБ ВВ 10(2025) | FIT15)'!CP5</f>
        <v>46100</v>
      </c>
      <c r="CQ5" s="9">
        <f>'РБ ВВ 10(2025) | FIT15)'!CQ5</f>
        <v>46101</v>
      </c>
      <c r="CR5" s="9">
        <f>'РБ ВВ 10(2025) | FIT15)'!CR5</f>
        <v>46102</v>
      </c>
      <c r="CS5" s="9">
        <f>'РБ ВВ 10(2025) | FIT15)'!CS5</f>
        <v>46103</v>
      </c>
      <c r="CT5" s="9">
        <f>'РБ ВВ 10(2025) | FIT15)'!CT5</f>
        <v>46104</v>
      </c>
      <c r="CU5" s="9">
        <f>'РБ ВВ 10(2025) | FIT15)'!CU5</f>
        <v>46105</v>
      </c>
      <c r="CV5" s="9">
        <f>'РБ ВВ 10(2025) | FIT15)'!CV5</f>
        <v>46106</v>
      </c>
      <c r="CW5" s="9">
        <f>'РБ ВВ 10(2025) | FIT15)'!CW5</f>
        <v>46107</v>
      </c>
      <c r="CX5" s="9">
        <f>'РБ ВВ 10(2025) | FIT15)'!CX5</f>
        <v>46108</v>
      </c>
      <c r="CY5" s="9">
        <f>'РБ ВВ 10(2025) | FIT15)'!CY5</f>
        <v>46109</v>
      </c>
      <c r="CZ5" s="9">
        <f>'РБ ВВ 10(2025) | FIT15)'!CZ5</f>
        <v>46110</v>
      </c>
      <c r="DA5" s="9">
        <f>'РБ ВВ 10(2025) | FIT15)'!DA5</f>
        <v>46111</v>
      </c>
      <c r="DB5" s="9">
        <f>'РБ ВВ 10(2025) | FIT15)'!DB5</f>
        <v>46112</v>
      </c>
      <c r="DC5" s="9">
        <f>'РБ ВВ 10(2025) | FIT15)'!DC5</f>
        <v>46113</v>
      </c>
      <c r="DD5" s="9">
        <f>'РБ ВВ 10(2025) | FIT15)'!DD5</f>
        <v>46114</v>
      </c>
      <c r="DE5" s="9">
        <f>'РБ ВВ 10(2025) | FIT15)'!DE5</f>
        <v>46115</v>
      </c>
      <c r="DF5" s="9">
        <f>'РБ ВВ 10(2025) | FIT15)'!DF5</f>
        <v>46116</v>
      </c>
      <c r="DG5" s="9">
        <f>'РБ ВВ 10(2025) | FIT15)'!DG5</f>
        <v>46117</v>
      </c>
      <c r="DH5" s="9">
        <f>'РБ ВВ 10(2025) | FIT15)'!DH5</f>
        <v>46118</v>
      </c>
      <c r="DI5" s="9">
        <f>'РБ ВВ 10(2025) | FIT15)'!DI5</f>
        <v>46119</v>
      </c>
      <c r="DJ5" s="9">
        <f>'РБ ВВ 10(2025) | FIT15)'!DJ5</f>
        <v>46120</v>
      </c>
      <c r="DK5" s="9">
        <f>'РБ ВВ 10(2025) | FIT15)'!DK5</f>
        <v>46121</v>
      </c>
      <c r="DL5" s="9">
        <f>'РБ ВВ 10(2025) | FIT15)'!DL5</f>
        <v>46122</v>
      </c>
      <c r="DM5" s="9">
        <f>'РБ ВВ 10(2025) | FIT15)'!DM5</f>
        <v>46123</v>
      </c>
      <c r="DN5" s="9">
        <f>'РБ ВВ 10(2025) | FIT15)'!DN5</f>
        <v>46124</v>
      </c>
      <c r="DO5" s="9">
        <f>'РБ ВВ 10(2025) | FIT15)'!DO5</f>
        <v>46125</v>
      </c>
      <c r="DP5" s="9">
        <f>'РБ ВВ 10(2025) | FIT15)'!DP5</f>
        <v>46126</v>
      </c>
      <c r="DQ5" s="9">
        <f>'РБ ВВ 10(2025) | FIT15)'!DQ5</f>
        <v>46127</v>
      </c>
      <c r="DR5" s="9">
        <f>'РБ ВВ 10(2025) | FIT15)'!DR5</f>
        <v>46128</v>
      </c>
      <c r="DS5" s="9">
        <f>'РБ ВВ 10(2025) | FIT15)'!DS5</f>
        <v>46129</v>
      </c>
      <c r="DT5" s="9">
        <f>'РБ ВВ 10(2025) | FIT15)'!DT5</f>
        <v>46130</v>
      </c>
      <c r="DU5" s="9">
        <f>'РБ ВВ 10(2025) | FIT15)'!DU5</f>
        <v>46131</v>
      </c>
      <c r="DV5" s="9">
        <f>'РБ ВВ 10(2025) | FIT15)'!DV5</f>
        <v>46132</v>
      </c>
      <c r="DW5" s="9">
        <f>'РБ ВВ 10(2025) | FIT15)'!DW5</f>
        <v>46133</v>
      </c>
      <c r="DX5" s="9">
        <f>'РБ ВВ 10(2025) | FIT15)'!DX5</f>
        <v>46134</v>
      </c>
      <c r="DY5" s="9">
        <f>'РБ ВВ 10(2025) | FIT15)'!DY5</f>
        <v>46135</v>
      </c>
      <c r="DZ5" s="9">
        <f>'РБ ВВ 10(2025) | FIT15)'!DZ5</f>
        <v>46136</v>
      </c>
      <c r="EA5" s="9">
        <f>'РБ ВВ 10(2025) | FIT15)'!EA5</f>
        <v>46137</v>
      </c>
      <c r="EB5" s="9">
        <f>'РБ ВВ 10(2025) | FIT15)'!EB5</f>
        <v>46138</v>
      </c>
      <c r="EC5" s="9">
        <f>'РБ ВВ 10(2025) | FIT15)'!EC5</f>
        <v>46139</v>
      </c>
      <c r="ED5" s="9">
        <f>'РБ ВВ 10(2025) | FIT15)'!ED5</f>
        <v>46140</v>
      </c>
      <c r="EE5" s="9">
        <f>'РБ ВВ 10(2025) | FIT15)'!EE5</f>
        <v>46141</v>
      </c>
      <c r="EF5" s="9">
        <f>'РБ ВВ 10(2025) | FIT15)'!EF5</f>
        <v>46142</v>
      </c>
    </row>
    <row r="6" spans="1:136">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c r="K6" s="9">
        <f>'РБ ВВ 10(2025) | FIT15)'!K6</f>
        <v>46017</v>
      </c>
      <c r="L6" s="9">
        <f>'РБ ВВ 10(2025) | FIT15)'!L6</f>
        <v>46018</v>
      </c>
      <c r="M6" s="9">
        <f>'РБ ВВ 10(2025) | FIT15)'!M6</f>
        <v>46019</v>
      </c>
      <c r="N6" s="57">
        <f>'РБ ВВ 10(2025) | FIT15)'!N6</f>
        <v>46020</v>
      </c>
      <c r="O6" s="57">
        <f>'РБ ВВ 10(2025) | FIT15)'!O6</f>
        <v>46021</v>
      </c>
      <c r="P6" s="57">
        <f>'РБ ВВ 10(2025) | FIT15)'!P6</f>
        <v>46022</v>
      </c>
      <c r="Q6" s="57">
        <f>'РБ ВВ 10(2025) | FIT15)'!Q6</f>
        <v>46023</v>
      </c>
      <c r="R6" s="57">
        <f>'РБ ВВ 10(2025) | FIT15)'!R6</f>
        <v>46024</v>
      </c>
      <c r="S6" s="57">
        <f>'РБ ВВ 10(2025) | FIT15)'!S6</f>
        <v>46025</v>
      </c>
      <c r="T6" s="57">
        <f>'РБ ВВ 10(2025) | FIT15)'!T6</f>
        <v>46026</v>
      </c>
      <c r="U6" s="57">
        <f>'РБ ВВ 10(2025) | FIT15)'!U6</f>
        <v>46027</v>
      </c>
      <c r="V6" s="57">
        <f>'РБ ВВ 10(2025) | FIT15)'!V6</f>
        <v>46028</v>
      </c>
      <c r="W6" s="57">
        <f>'РБ ВВ 10(2025) | FIT15)'!W6</f>
        <v>46029</v>
      </c>
      <c r="X6" s="57">
        <f>'РБ ВВ 10(2025) | FIT15)'!X6</f>
        <v>46030</v>
      </c>
      <c r="Y6" s="9">
        <f>'РБ ВВ 10(2025) | FIT15)'!Y6</f>
        <v>46031</v>
      </c>
      <c r="Z6" s="9">
        <f>'РБ ВВ 10(2025) | FIT15)'!Z6</f>
        <v>46032</v>
      </c>
      <c r="AA6" s="9">
        <f>'РБ ВВ 10(2025) | FIT15)'!AA6</f>
        <v>46033</v>
      </c>
      <c r="AB6" s="9">
        <f>'РБ ВВ 10(2025) | FIT15)'!AB6</f>
        <v>46034</v>
      </c>
      <c r="AC6" s="9">
        <f>'РБ ВВ 10(2025) | FIT15)'!AC6</f>
        <v>46035</v>
      </c>
      <c r="AD6" s="9">
        <f>'РБ ВВ 10(2025) | FIT15)'!AD6</f>
        <v>46036</v>
      </c>
      <c r="AE6" s="9">
        <f>'РБ ВВ 10(2025) | FIT15)'!AE6</f>
        <v>46037</v>
      </c>
      <c r="AF6" s="9">
        <f>'РБ ВВ 10(2025) | FIT15)'!AF6</f>
        <v>46038</v>
      </c>
      <c r="AG6" s="9">
        <f>'РБ ВВ 10(2025) | FIT15)'!AG6</f>
        <v>46039</v>
      </c>
      <c r="AH6" s="9">
        <f>'РБ ВВ 10(2025) | FIT15)'!AH6</f>
        <v>46040</v>
      </c>
      <c r="AI6" s="9">
        <f>'РБ ВВ 10(2025) | FIT15)'!AI6</f>
        <v>46041</v>
      </c>
      <c r="AJ6" s="9">
        <f>'РБ ВВ 10(2025) | FIT15)'!AJ6</f>
        <v>46042</v>
      </c>
      <c r="AK6" s="9">
        <f>'РБ ВВ 10(2025) | FIT15)'!AK6</f>
        <v>46043</v>
      </c>
      <c r="AL6" s="9">
        <f>'РБ ВВ 10(2025) | FIT15)'!AL6</f>
        <v>46044</v>
      </c>
      <c r="AM6" s="9">
        <f>'РБ ВВ 10(2025) | FIT15)'!AM6</f>
        <v>46045</v>
      </c>
      <c r="AN6" s="9">
        <f>'РБ ВВ 10(2025) | FIT15)'!AN6</f>
        <v>46046</v>
      </c>
      <c r="AO6" s="9">
        <f>'РБ ВВ 10(2025) | FIT15)'!AO6</f>
        <v>46047</v>
      </c>
      <c r="AP6" s="9">
        <f>'РБ ВВ 10(2025) | FIT15)'!AP6</f>
        <v>46048</v>
      </c>
      <c r="AQ6" s="9">
        <f>'РБ ВВ 10(2025) | FIT15)'!AQ6</f>
        <v>46049</v>
      </c>
      <c r="AR6" s="9">
        <f>'РБ ВВ 10(2025) | FIT15)'!AR6</f>
        <v>46050</v>
      </c>
      <c r="AS6" s="9">
        <f>'РБ ВВ 10(2025) | FIT15)'!AS6</f>
        <v>46051</v>
      </c>
      <c r="AT6" s="9">
        <f>'РБ ВВ 10(2025) | FIT15)'!AT6</f>
        <v>46052</v>
      </c>
      <c r="AU6" s="9">
        <f>'РБ ВВ 10(2025) | FIT15)'!AU6</f>
        <v>46053</v>
      </c>
      <c r="AV6" s="9">
        <f>'РБ ВВ 10(2025) | FIT15)'!AV6</f>
        <v>46054</v>
      </c>
      <c r="AW6" s="9">
        <f>'РБ ВВ 10(2025) | FIT15)'!AW6</f>
        <v>46055</v>
      </c>
      <c r="AX6" s="9">
        <f>'РБ ВВ 10(2025) | FIT15)'!AX6</f>
        <v>46056</v>
      </c>
      <c r="AY6" s="9">
        <f>'РБ ВВ 10(2025) | FIT15)'!AY6</f>
        <v>46057</v>
      </c>
      <c r="AZ6" s="9">
        <f>'РБ ВВ 10(2025) | FIT15)'!AZ6</f>
        <v>46058</v>
      </c>
      <c r="BA6" s="9">
        <f>'РБ ВВ 10(2025) | FIT15)'!BA6</f>
        <v>46059</v>
      </c>
      <c r="BB6" s="9">
        <f>'РБ ВВ 10(2025) | FIT15)'!BB6</f>
        <v>46060</v>
      </c>
      <c r="BC6" s="9">
        <f>'РБ ВВ 10(2025) | FIT15)'!BC6</f>
        <v>46061</v>
      </c>
      <c r="BD6" s="9">
        <f>'РБ ВВ 10(2025) | FIT15)'!BD6</f>
        <v>46062</v>
      </c>
      <c r="BE6" s="9">
        <f>'РБ ВВ 10(2025) | FIT15)'!BE6</f>
        <v>46063</v>
      </c>
      <c r="BF6" s="9">
        <f>'РБ ВВ 10(2025) | FIT15)'!BF6</f>
        <v>46064</v>
      </c>
      <c r="BG6" s="9">
        <f>'РБ ВВ 10(2025) | FIT15)'!BG6</f>
        <v>46065</v>
      </c>
      <c r="BH6" s="9">
        <f>'РБ ВВ 10(2025) | FIT15)'!BH6</f>
        <v>46066</v>
      </c>
      <c r="BI6" s="9">
        <f>'РБ ВВ 10(2025) | FIT15)'!BI6</f>
        <v>46067</v>
      </c>
      <c r="BJ6" s="9">
        <f>'РБ ВВ 10(2025) | FIT15)'!BJ6</f>
        <v>46068</v>
      </c>
      <c r="BK6" s="9">
        <f>'РБ ВВ 10(2025) | FIT15)'!BK6</f>
        <v>46069</v>
      </c>
      <c r="BL6" s="9">
        <f>'РБ ВВ 10(2025) | FIT15)'!BL6</f>
        <v>46070</v>
      </c>
      <c r="BM6" s="9">
        <f>'РБ ВВ 10(2025) | FIT15)'!BM6</f>
        <v>46071</v>
      </c>
      <c r="BN6" s="9">
        <f>'РБ ВВ 10(2025) | FIT15)'!BN6</f>
        <v>46072</v>
      </c>
      <c r="BO6" s="9">
        <f>'РБ ВВ 10(2025) | FIT15)'!BO6</f>
        <v>46073</v>
      </c>
      <c r="BP6" s="9">
        <f>'РБ ВВ 10(2025) | FIT15)'!BP6</f>
        <v>46074</v>
      </c>
      <c r="BQ6" s="9">
        <f>'РБ ВВ 10(2025) | FIT15)'!BQ6</f>
        <v>46075</v>
      </c>
      <c r="BR6" s="9">
        <f>'РБ ВВ 10(2025) | FIT15)'!BR6</f>
        <v>46076</v>
      </c>
      <c r="BS6" s="9">
        <f>'РБ ВВ 10(2025) | FIT15)'!BS6</f>
        <v>46077</v>
      </c>
      <c r="BT6" s="9">
        <f>'РБ ВВ 10(2025) | FIT15)'!BT6</f>
        <v>46078</v>
      </c>
      <c r="BU6" s="9">
        <f>'РБ ВВ 10(2025) | FIT15)'!BU6</f>
        <v>46079</v>
      </c>
      <c r="BV6" s="9">
        <f>'РБ ВВ 10(2025) | FIT15)'!BV6</f>
        <v>46080</v>
      </c>
      <c r="BW6" s="9">
        <f>'РБ ВВ 10(2025) | FIT15)'!BW6</f>
        <v>46081</v>
      </c>
      <c r="BX6" s="9">
        <f>'РБ ВВ 10(2025) | FIT15)'!BX6</f>
        <v>46082</v>
      </c>
      <c r="BY6" s="9">
        <f>'РБ ВВ 10(2025) | FIT15)'!BY6</f>
        <v>46083</v>
      </c>
      <c r="BZ6" s="9">
        <f>'РБ ВВ 10(2025) | FIT15)'!BZ6</f>
        <v>46084</v>
      </c>
      <c r="CA6" s="9">
        <f>'РБ ВВ 10(2025) | FIT15)'!CA6</f>
        <v>46085</v>
      </c>
      <c r="CB6" s="9">
        <f>'РБ ВВ 10(2025) | FIT15)'!CB6</f>
        <v>46086</v>
      </c>
      <c r="CC6" s="9">
        <f>'РБ ВВ 10(2025) | FIT15)'!CC6</f>
        <v>46087</v>
      </c>
      <c r="CD6" s="9">
        <f>'РБ ВВ 10(2025) | FIT15)'!CD6</f>
        <v>46088</v>
      </c>
      <c r="CE6" s="9">
        <f>'РБ ВВ 10(2025) | FIT15)'!CE6</f>
        <v>46089</v>
      </c>
      <c r="CF6" s="9">
        <f>'РБ ВВ 10(2025) | FIT15)'!CF6</f>
        <v>46090</v>
      </c>
      <c r="CG6" s="9">
        <f>'РБ ВВ 10(2025) | FIT15)'!CG6</f>
        <v>46091</v>
      </c>
      <c r="CH6" s="9">
        <f>'РБ ВВ 10(2025) | FIT15)'!CH6</f>
        <v>46092</v>
      </c>
      <c r="CI6" s="9">
        <f>'РБ ВВ 10(2025) | FIT15)'!CI6</f>
        <v>46093</v>
      </c>
      <c r="CJ6" s="9">
        <f>'РБ ВВ 10(2025) | FIT15)'!CJ6</f>
        <v>46094</v>
      </c>
      <c r="CK6" s="9">
        <f>'РБ ВВ 10(2025) | FIT15)'!CK6</f>
        <v>46095</v>
      </c>
      <c r="CL6" s="9">
        <f>'РБ ВВ 10(2025) | FIT15)'!CL6</f>
        <v>46096</v>
      </c>
      <c r="CM6" s="9">
        <f>'РБ ВВ 10(2025) | FIT15)'!CM6</f>
        <v>46097</v>
      </c>
      <c r="CN6" s="9">
        <f>'РБ ВВ 10(2025) | FIT15)'!CN6</f>
        <v>46098</v>
      </c>
      <c r="CO6" s="9">
        <f>'РБ ВВ 10(2025) | FIT15)'!CO6</f>
        <v>46099</v>
      </c>
      <c r="CP6" s="9">
        <f>'РБ ВВ 10(2025) | FIT15)'!CP6</f>
        <v>46100</v>
      </c>
      <c r="CQ6" s="9">
        <f>'РБ ВВ 10(2025) | FIT15)'!CQ6</f>
        <v>46101</v>
      </c>
      <c r="CR6" s="9">
        <f>'РБ ВВ 10(2025) | FIT15)'!CR6</f>
        <v>46102</v>
      </c>
      <c r="CS6" s="9">
        <f>'РБ ВВ 10(2025) | FIT15)'!CS6</f>
        <v>46103</v>
      </c>
      <c r="CT6" s="9">
        <f>'РБ ВВ 10(2025) | FIT15)'!CT6</f>
        <v>46104</v>
      </c>
      <c r="CU6" s="9">
        <f>'РБ ВВ 10(2025) | FIT15)'!CU6</f>
        <v>46105</v>
      </c>
      <c r="CV6" s="9">
        <f>'РБ ВВ 10(2025) | FIT15)'!CV6</f>
        <v>46106</v>
      </c>
      <c r="CW6" s="9">
        <f>'РБ ВВ 10(2025) | FIT15)'!CW6</f>
        <v>46107</v>
      </c>
      <c r="CX6" s="9">
        <f>'РБ ВВ 10(2025) | FIT15)'!CX6</f>
        <v>46108</v>
      </c>
      <c r="CY6" s="9">
        <f>'РБ ВВ 10(2025) | FIT15)'!CY6</f>
        <v>46109</v>
      </c>
      <c r="CZ6" s="9">
        <f>'РБ ВВ 10(2025) | FIT15)'!CZ6</f>
        <v>46110</v>
      </c>
      <c r="DA6" s="9">
        <f>'РБ ВВ 10(2025) | FIT15)'!DA6</f>
        <v>46111</v>
      </c>
      <c r="DB6" s="9">
        <f>'РБ ВВ 10(2025) | FIT15)'!DB6</f>
        <v>46112</v>
      </c>
      <c r="DC6" s="9">
        <f>'РБ ВВ 10(2025) | FIT15)'!DC6</f>
        <v>46113</v>
      </c>
      <c r="DD6" s="9">
        <f>'РБ ВВ 10(2025) | FIT15)'!DD6</f>
        <v>46114</v>
      </c>
      <c r="DE6" s="9">
        <f>'РБ ВВ 10(2025) | FIT15)'!DE6</f>
        <v>46115</v>
      </c>
      <c r="DF6" s="9">
        <f>'РБ ВВ 10(2025) | FIT15)'!DF6</f>
        <v>46116</v>
      </c>
      <c r="DG6" s="9">
        <f>'РБ ВВ 10(2025) | FIT15)'!DG6</f>
        <v>46117</v>
      </c>
      <c r="DH6" s="9">
        <f>'РБ ВВ 10(2025) | FIT15)'!DH6</f>
        <v>46118</v>
      </c>
      <c r="DI6" s="9">
        <f>'РБ ВВ 10(2025) | FIT15)'!DI6</f>
        <v>46119</v>
      </c>
      <c r="DJ6" s="9">
        <f>'РБ ВВ 10(2025) | FIT15)'!DJ6</f>
        <v>46120</v>
      </c>
      <c r="DK6" s="9">
        <f>'РБ ВВ 10(2025) | FIT15)'!DK6</f>
        <v>46121</v>
      </c>
      <c r="DL6" s="9">
        <f>'РБ ВВ 10(2025) | FIT15)'!DL6</f>
        <v>46122</v>
      </c>
      <c r="DM6" s="9">
        <f>'РБ ВВ 10(2025) | FIT15)'!DM6</f>
        <v>46123</v>
      </c>
      <c r="DN6" s="9">
        <f>'РБ ВВ 10(2025) | FIT15)'!DN6</f>
        <v>46124</v>
      </c>
      <c r="DO6" s="9">
        <f>'РБ ВВ 10(2025) | FIT15)'!DO6</f>
        <v>46125</v>
      </c>
      <c r="DP6" s="9">
        <f>'РБ ВВ 10(2025) | FIT15)'!DP6</f>
        <v>46126</v>
      </c>
      <c r="DQ6" s="9">
        <f>'РБ ВВ 10(2025) | FIT15)'!DQ6</f>
        <v>46127</v>
      </c>
      <c r="DR6" s="9">
        <f>'РБ ВВ 10(2025) | FIT15)'!DR6</f>
        <v>46128</v>
      </c>
      <c r="DS6" s="9">
        <f>'РБ ВВ 10(2025) | FIT15)'!DS6</f>
        <v>46129</v>
      </c>
      <c r="DT6" s="9">
        <f>'РБ ВВ 10(2025) | FIT15)'!DT6</f>
        <v>46130</v>
      </c>
      <c r="DU6" s="9">
        <f>'РБ ВВ 10(2025) | FIT15)'!DU6</f>
        <v>46131</v>
      </c>
      <c r="DV6" s="9">
        <f>'РБ ВВ 10(2025) | FIT15)'!DV6</f>
        <v>46132</v>
      </c>
      <c r="DW6" s="9">
        <f>'РБ ВВ 10(2025) | FIT15)'!DW6</f>
        <v>46133</v>
      </c>
      <c r="DX6" s="9">
        <f>'РБ ВВ 10(2025) | FIT15)'!DX6</f>
        <v>46134</v>
      </c>
      <c r="DY6" s="9">
        <f>'РБ ВВ 10(2025) | FIT15)'!DY6</f>
        <v>46135</v>
      </c>
      <c r="DZ6" s="9">
        <f>'РБ ВВ 10(2025) | FIT15)'!DZ6</f>
        <v>46136</v>
      </c>
      <c r="EA6" s="9">
        <f>'РБ ВВ 10(2025) | FIT15)'!EA6</f>
        <v>46137</v>
      </c>
      <c r="EB6" s="9">
        <f>'РБ ВВ 10(2025) | FIT15)'!EB6</f>
        <v>46138</v>
      </c>
      <c r="EC6" s="9">
        <f>'РБ ВВ 10(2025) | FIT15)'!EC6</f>
        <v>46139</v>
      </c>
      <c r="ED6" s="9">
        <f>'РБ ВВ 10(2025) | FIT15)'!ED6</f>
        <v>46140</v>
      </c>
      <c r="EE6" s="9">
        <f>'РБ ВВ 10(2025) | FIT15)'!EE6</f>
        <v>46141</v>
      </c>
      <c r="EF6" s="9">
        <f>'РБ ВВ 10(2025) | FIT15)'!EF6</f>
        <v>46142</v>
      </c>
    </row>
    <row r="7" spans="1:136">
      <c r="A7" s="10" t="s">
        <v>4</v>
      </c>
    </row>
    <row r="8" spans="1:136">
      <c r="A8" s="10">
        <v>1</v>
      </c>
      <c r="B8" s="18">
        <f>'РБ ВВ 10(2025) | FIT15)'!B8</f>
        <v>6300</v>
      </c>
      <c r="C8" s="18">
        <f>'РБ ВВ 10(2025) | FIT15)'!C8</f>
        <v>6300</v>
      </c>
      <c r="D8" s="18">
        <f>'РБ ВВ 10(2025) | FIT15)'!D8</f>
        <v>6570</v>
      </c>
      <c r="E8" s="18">
        <f>'РБ ВВ 10(2025) | FIT15)'!E8</f>
        <v>6570</v>
      </c>
      <c r="F8" s="18">
        <f>'РБ ВВ 10(2025) | FIT15)'!F8</f>
        <v>8460</v>
      </c>
      <c r="G8" s="18">
        <f>'РБ ВВ 10(2025) | FIT15)'!G8</f>
        <v>8460</v>
      </c>
      <c r="H8" s="18">
        <f>'РБ ВВ 10(2025) | FIT15)'!H8</f>
        <v>8460</v>
      </c>
      <c r="I8" s="18">
        <f>'РБ ВВ 10(2025) | FIT15)'!I8</f>
        <v>9630</v>
      </c>
      <c r="J8" s="18">
        <f>'РБ ВВ 10(2025) | FIT15)'!J8</f>
        <v>9630</v>
      </c>
      <c r="K8" s="18">
        <f>'РБ ВВ 10(2025) | FIT15)'!K8</f>
        <v>10890</v>
      </c>
      <c r="L8" s="18">
        <f>'РБ ВВ 10(2025) | FIT15)'!L8</f>
        <v>13230</v>
      </c>
      <c r="M8" s="18">
        <f>'РБ ВВ 10(2025) | FIT15)'!M8</f>
        <v>11250</v>
      </c>
      <c r="N8" s="58">
        <f>'РБ ВВ 10(2025) | FIT15)'!N8</f>
        <v>18810</v>
      </c>
      <c r="O8" s="58">
        <f>'РБ ВВ 10(2025) | FIT15)'!O8</f>
        <v>23130</v>
      </c>
      <c r="P8" s="58">
        <f>'РБ ВВ 10(2025) | FIT15)'!P8</f>
        <v>30150</v>
      </c>
      <c r="Q8" s="58">
        <f>'РБ ВВ 10(2025) | FIT15)'!Q8</f>
        <v>30150</v>
      </c>
      <c r="R8" s="58">
        <f>'РБ ВВ 10(2025) | FIT15)'!R8</f>
        <v>28980</v>
      </c>
      <c r="S8" s="58">
        <f>'РБ ВВ 10(2025) | FIT15)'!S8</f>
        <v>28980</v>
      </c>
      <c r="T8" s="58">
        <f>'РБ ВВ 10(2025) | FIT15)'!T8</f>
        <v>32400</v>
      </c>
      <c r="U8" s="58">
        <f>'РБ ВВ 10(2025) | FIT15)'!U8</f>
        <v>32400</v>
      </c>
      <c r="V8" s="58">
        <f>'РБ ВВ 10(2025) | FIT15)'!V8</f>
        <v>31050</v>
      </c>
      <c r="W8" s="58">
        <f>'РБ ВВ 10(2025) | FIT15)'!W8</f>
        <v>31050</v>
      </c>
      <c r="X8" s="58">
        <f>'РБ ВВ 10(2025) | FIT15)'!X8</f>
        <v>27810</v>
      </c>
      <c r="Y8" s="18">
        <f>'РБ ВВ 10(2025) | FIT15)'!Y8</f>
        <v>21105</v>
      </c>
      <c r="Z8" s="18">
        <f>'РБ ВВ 10(2025) | FIT15)'!Z8</f>
        <v>15705</v>
      </c>
      <c r="AA8" s="18">
        <f>'РБ ВВ 10(2025) | FIT15)'!AA8</f>
        <v>15075</v>
      </c>
      <c r="AB8" s="18">
        <f>'РБ ВВ 10(2025) | FIT15)'!AB8</f>
        <v>15075</v>
      </c>
      <c r="AC8" s="18">
        <f>'РБ ВВ 10(2025) | FIT15)'!AC8</f>
        <v>15075</v>
      </c>
      <c r="AD8" s="18">
        <f>'РБ ВВ 10(2025) | FIT15)'!AD8</f>
        <v>14445</v>
      </c>
      <c r="AE8" s="18">
        <f>'РБ ВВ 10(2025) | FIT15)'!AE8</f>
        <v>14445</v>
      </c>
      <c r="AF8" s="18">
        <f>'РБ ВВ 10(2025) | FIT15)'!AF8</f>
        <v>12105</v>
      </c>
      <c r="AG8" s="18">
        <f>'РБ ВВ 10(2025) | FIT15)'!AG8</f>
        <v>12105</v>
      </c>
      <c r="AH8" s="18">
        <f>'РБ ВВ 10(2025) | FIT15)'!AH8</f>
        <v>12105</v>
      </c>
      <c r="AI8" s="18">
        <f>'РБ ВВ 10(2025) | FIT15)'!AI8</f>
        <v>12105</v>
      </c>
      <c r="AJ8" s="18">
        <f>'РБ ВВ 10(2025) | FIT15)'!AJ8</f>
        <v>14625</v>
      </c>
      <c r="AK8" s="18">
        <f>'РБ ВВ 10(2025) | FIT15)'!AK8</f>
        <v>14625</v>
      </c>
      <c r="AL8" s="18">
        <f>'РБ ВВ 10(2025) | FIT15)'!AL8</f>
        <v>17055</v>
      </c>
      <c r="AM8" s="18">
        <f>'РБ ВВ 10(2025) | FIT15)'!AM8</f>
        <v>17055</v>
      </c>
      <c r="AN8" s="18">
        <f>'РБ ВВ 10(2025) | FIT15)'!AN8</f>
        <v>19755</v>
      </c>
      <c r="AO8" s="18">
        <f>'РБ ВВ 10(2025) | FIT15)'!AO8</f>
        <v>19755</v>
      </c>
      <c r="AP8" s="18">
        <f>'РБ ВВ 10(2025) | FIT15)'!AP8</f>
        <v>17055</v>
      </c>
      <c r="AQ8" s="18">
        <f>'РБ ВВ 10(2025) | FIT15)'!AQ8</f>
        <v>17055</v>
      </c>
      <c r="AR8" s="18">
        <f>'РБ ВВ 10(2025) | FIT15)'!AR8</f>
        <v>18405</v>
      </c>
      <c r="AS8" s="18">
        <f>'РБ ВВ 10(2025) | FIT15)'!AS8</f>
        <v>18405</v>
      </c>
      <c r="AT8" s="18">
        <f>'РБ ВВ 10(2025) | FIT15)'!AT8</f>
        <v>18405</v>
      </c>
      <c r="AU8" s="18">
        <f>'РБ ВВ 10(2025) | FIT15)'!AU8</f>
        <v>18405</v>
      </c>
      <c r="AV8" s="18">
        <f>'РБ ВВ 10(2025) | FIT15)'!AV8</f>
        <v>18405</v>
      </c>
      <c r="AW8" s="18">
        <f>'РБ ВВ 10(2025) | FIT15)'!AW8</f>
        <v>18405</v>
      </c>
      <c r="AX8" s="18">
        <f>'РБ ВВ 10(2025) | FIT15)'!AX8</f>
        <v>19755</v>
      </c>
      <c r="AY8" s="18">
        <f>'РБ ВВ 10(2025) | FIT15)'!AY8</f>
        <v>19755</v>
      </c>
      <c r="AZ8" s="18">
        <f>'РБ ВВ 10(2025) | FIT15)'!AZ8</f>
        <v>19755</v>
      </c>
      <c r="BA8" s="18">
        <f>'РБ ВВ 10(2025) | FIT15)'!BA8</f>
        <v>17055</v>
      </c>
      <c r="BB8" s="18">
        <f>'РБ ВВ 10(2025) | FIT15)'!BB8</f>
        <v>17055</v>
      </c>
      <c r="BC8" s="18">
        <f>'РБ ВВ 10(2025) | FIT15)'!BC8</f>
        <v>17055</v>
      </c>
      <c r="BD8" s="18">
        <f>'РБ ВВ 10(2025) | FIT15)'!BD8</f>
        <v>17055</v>
      </c>
      <c r="BE8" s="18">
        <f>'РБ ВВ 10(2025) | FIT15)'!BE8</f>
        <v>17055</v>
      </c>
      <c r="BF8" s="18">
        <f>'РБ ВВ 10(2025) | FIT15)'!BF8</f>
        <v>18405</v>
      </c>
      <c r="BG8" s="18">
        <f>'РБ ВВ 10(2025) | FIT15)'!BG8</f>
        <v>18405</v>
      </c>
      <c r="BH8" s="18">
        <f>'РБ ВВ 10(2025) | FIT15)'!BH8</f>
        <v>18405</v>
      </c>
      <c r="BI8" s="18">
        <f>'РБ ВВ 10(2025) | FIT15)'!BI8</f>
        <v>21105</v>
      </c>
      <c r="BJ8" s="18">
        <f>'РБ ВВ 10(2025) | FIT15)'!BJ8</f>
        <v>21105</v>
      </c>
      <c r="BK8" s="18">
        <f>'РБ ВВ 10(2025) | FIT15)'!BK8</f>
        <v>21105</v>
      </c>
      <c r="BL8" s="18">
        <f>'РБ ВВ 10(2025) | FIT15)'!BL8</f>
        <v>21105</v>
      </c>
      <c r="BM8" s="18">
        <f>'РБ ВВ 10(2025) | FIT15)'!BM8</f>
        <v>21105</v>
      </c>
      <c r="BN8" s="18">
        <f>'РБ ВВ 10(2025) | FIT15)'!BN8</f>
        <v>21105</v>
      </c>
      <c r="BO8" s="18">
        <f>'РБ ВВ 10(2025) | FIT15)'!BO8</f>
        <v>23265</v>
      </c>
      <c r="BP8" s="18">
        <f>'РБ ВВ 10(2025) | FIT15)'!BP8</f>
        <v>23265</v>
      </c>
      <c r="BQ8" s="18">
        <f>'РБ ВВ 10(2025) | FIT15)'!BQ8</f>
        <v>26775</v>
      </c>
      <c r="BR8" s="18">
        <f>'РБ ВВ 10(2025) | FIT15)'!BR8</f>
        <v>29025</v>
      </c>
      <c r="BS8" s="18">
        <f>'РБ ВВ 10(2025) | FIT15)'!BS8</f>
        <v>29025</v>
      </c>
      <c r="BT8" s="18">
        <f>'РБ ВВ 10(2025) | FIT15)'!BT8</f>
        <v>29025</v>
      </c>
      <c r="BU8" s="18">
        <f>'РБ ВВ 10(2025) | FIT15)'!BU8</f>
        <v>29025</v>
      </c>
      <c r="BV8" s="18">
        <f>'РБ ВВ 10(2025) | FIT15)'!BV8</f>
        <v>29025</v>
      </c>
      <c r="BW8" s="18">
        <f>'РБ ВВ 10(2025) | FIT15)'!BW8</f>
        <v>21105</v>
      </c>
      <c r="BX8" s="18">
        <f>'РБ ВВ 10(2025) | FIT15)'!BX8</f>
        <v>17055</v>
      </c>
      <c r="BY8" s="18">
        <f>'РБ ВВ 10(2025) | FIT15)'!BY8</f>
        <v>17055</v>
      </c>
      <c r="BZ8" s="18">
        <f>'РБ ВВ 10(2025) | FIT15)'!BZ8</f>
        <v>15705</v>
      </c>
      <c r="CA8" s="18">
        <f>'РБ ВВ 10(2025) | FIT15)'!CA8</f>
        <v>15705</v>
      </c>
      <c r="CB8" s="18">
        <f>'РБ ВВ 10(2025) | FIT15)'!CB8</f>
        <v>15705</v>
      </c>
      <c r="CC8" s="18">
        <f>'РБ ВВ 10(2025) | FIT15)'!CC8</f>
        <v>17055</v>
      </c>
      <c r="CD8" s="18">
        <f>'РБ ВВ 10(2025) | FIT15)'!CD8</f>
        <v>17055</v>
      </c>
      <c r="CE8" s="18">
        <f>'РБ ВВ 10(2025) | FIT15)'!CE8</f>
        <v>17055</v>
      </c>
      <c r="CF8" s="18">
        <f>'РБ ВВ 10(2025) | FIT15)'!CF8</f>
        <v>13815</v>
      </c>
      <c r="CG8" s="18">
        <f>'РБ ВВ 10(2025) | FIT15)'!CG8</f>
        <v>10935</v>
      </c>
      <c r="CH8" s="18">
        <f>'РБ ВВ 10(2025) | FIT15)'!CH8</f>
        <v>10935</v>
      </c>
      <c r="CI8" s="18">
        <f>'РБ ВВ 10(2025) | FIT15)'!CI8</f>
        <v>10935</v>
      </c>
      <c r="CJ8" s="18">
        <f>'РБ ВВ 10(2025) | FIT15)'!CJ8</f>
        <v>10935</v>
      </c>
      <c r="CK8" s="18">
        <f>'РБ ВВ 10(2025) | FIT15)'!CK8</f>
        <v>10935</v>
      </c>
      <c r="CL8" s="18">
        <f>'РБ ВВ 10(2025) | FIT15)'!CL8</f>
        <v>10935</v>
      </c>
      <c r="CM8" s="18">
        <f>'РБ ВВ 10(2025) | FIT15)'!CM8</f>
        <v>10935</v>
      </c>
      <c r="CN8" s="18">
        <f>'РБ ВВ 10(2025) | FIT15)'!CN8</f>
        <v>10935</v>
      </c>
      <c r="CO8" s="18">
        <f>'РБ ВВ 10(2025) | FIT15)'!CO8</f>
        <v>10935</v>
      </c>
      <c r="CP8" s="18">
        <f>'РБ ВВ 10(2025) | FIT15)'!CP8</f>
        <v>10305</v>
      </c>
      <c r="CQ8" s="18">
        <f>'РБ ВВ 10(2025) | FIT15)'!CQ8</f>
        <v>10305</v>
      </c>
      <c r="CR8" s="18">
        <f>'РБ ВВ 10(2025) | FIT15)'!CR8</f>
        <v>10305</v>
      </c>
      <c r="CS8" s="18">
        <f>'РБ ВВ 10(2025) | FIT15)'!CS8</f>
        <v>9675</v>
      </c>
      <c r="CT8" s="18">
        <f>'РБ ВВ 10(2025) | FIT15)'!CT8</f>
        <v>9675</v>
      </c>
      <c r="CU8" s="18">
        <f>'РБ ВВ 10(2025) | FIT15)'!CU8</f>
        <v>9675</v>
      </c>
      <c r="CV8" s="18">
        <f>'РБ ВВ 10(2025) | FIT15)'!CV8</f>
        <v>9675</v>
      </c>
      <c r="CW8" s="18">
        <f>'РБ ВВ 10(2025) | FIT15)'!CW8</f>
        <v>9675</v>
      </c>
      <c r="CX8" s="18">
        <f>'РБ ВВ 10(2025) | FIT15)'!CX8</f>
        <v>9675</v>
      </c>
      <c r="CY8" s="18">
        <f>'РБ ВВ 10(2025) | FIT15)'!CY8</f>
        <v>9675</v>
      </c>
      <c r="CZ8" s="18">
        <f>'РБ ВВ 10(2025) | FIT15)'!CZ8</f>
        <v>9045</v>
      </c>
      <c r="DA8" s="18">
        <f>'РБ ВВ 10(2025) | FIT15)'!DA8</f>
        <v>9045</v>
      </c>
      <c r="DB8" s="18">
        <f>'РБ ВВ 10(2025) | FIT15)'!DB8</f>
        <v>9045</v>
      </c>
      <c r="DC8" s="18">
        <f>'РБ ВВ 10(2025) | FIT15)'!DC8</f>
        <v>8415</v>
      </c>
      <c r="DD8" s="18">
        <f>'РБ ВВ 10(2025) | FIT15)'!DD8</f>
        <v>8415</v>
      </c>
      <c r="DE8" s="18">
        <f>'РБ ВВ 10(2025) | FIT15)'!DE8</f>
        <v>8415</v>
      </c>
      <c r="DF8" s="18">
        <f>'РБ ВВ 10(2025) | FIT15)'!DF8</f>
        <v>8415</v>
      </c>
      <c r="DG8" s="18">
        <f>'РБ ВВ 10(2025) | FIT15)'!DG8</f>
        <v>8415</v>
      </c>
      <c r="DH8" s="18">
        <f>'РБ ВВ 10(2025) | FIT15)'!DH8</f>
        <v>7965</v>
      </c>
      <c r="DI8" s="18">
        <f>'РБ ВВ 10(2025) | FIT15)'!DI8</f>
        <v>7965</v>
      </c>
      <c r="DJ8" s="18">
        <f>'РБ ВВ 10(2025) | FIT15)'!DJ8</f>
        <v>7965</v>
      </c>
      <c r="DK8" s="18">
        <f>'РБ ВВ 10(2025) | FIT15)'!DK8</f>
        <v>7965</v>
      </c>
      <c r="DL8" s="18">
        <f>'РБ ВВ 10(2025) | FIT15)'!DL8</f>
        <v>7965</v>
      </c>
      <c r="DM8" s="18">
        <f>'РБ ВВ 10(2025) | FIT15)'!DM8</f>
        <v>7965</v>
      </c>
      <c r="DN8" s="18">
        <f>'РБ ВВ 10(2025) | FIT15)'!DN8</f>
        <v>6165</v>
      </c>
      <c r="DO8" s="18">
        <f>'РБ ВВ 10(2025) | FIT15)'!DO8</f>
        <v>6165</v>
      </c>
      <c r="DP8" s="18">
        <f>'РБ ВВ 10(2025) | FIT15)'!DP8</f>
        <v>6165</v>
      </c>
      <c r="DQ8" s="18">
        <f>'РБ ВВ 10(2025) | FIT15)'!DQ8</f>
        <v>6165</v>
      </c>
      <c r="DR8" s="18">
        <f>'РБ ВВ 10(2025) | FIT15)'!DR8</f>
        <v>6165</v>
      </c>
      <c r="DS8" s="18">
        <f>'РБ ВВ 10(2025) | FIT15)'!DS8</f>
        <v>6615</v>
      </c>
      <c r="DT8" s="18">
        <f>'РБ ВВ 10(2025) | FIT15)'!DT8</f>
        <v>6615</v>
      </c>
      <c r="DU8" s="18">
        <f>'РБ ВВ 10(2025) | FIT15)'!DU8</f>
        <v>6165</v>
      </c>
      <c r="DV8" s="18">
        <f>'РБ ВВ 10(2025) | FIT15)'!DV8</f>
        <v>6165</v>
      </c>
      <c r="DW8" s="18">
        <f>'РБ ВВ 10(2025) | FIT15)'!DW8</f>
        <v>6165</v>
      </c>
      <c r="DX8" s="18">
        <f>'РБ ВВ 10(2025) | FIT15)'!DX8</f>
        <v>6165</v>
      </c>
      <c r="DY8" s="18">
        <f>'РБ ВВ 10(2025) | FIT15)'!DY8</f>
        <v>6165</v>
      </c>
      <c r="DZ8" s="18">
        <f>'РБ ВВ 10(2025) | FIT15)'!DZ8</f>
        <v>6615</v>
      </c>
      <c r="EA8" s="18">
        <f>'РБ ВВ 10(2025) | FIT15)'!EA8</f>
        <v>6615</v>
      </c>
      <c r="EB8" s="18">
        <f>'РБ ВВ 10(2025) | FIT15)'!EB8</f>
        <v>6165</v>
      </c>
      <c r="EC8" s="18">
        <f>'РБ ВВ 10(2025) | FIT15)'!EC8</f>
        <v>6165</v>
      </c>
      <c r="ED8" s="18">
        <f>'РБ ВВ 10(2025) | FIT15)'!ED8</f>
        <v>6165</v>
      </c>
      <c r="EE8" s="18">
        <f>'РБ ВВ 10(2025) | FIT15)'!EE8</f>
        <v>6165</v>
      </c>
      <c r="EF8" s="18">
        <f>'РБ ВВ 10(2025) | FIT15)'!EF8</f>
        <v>7065</v>
      </c>
    </row>
    <row r="9" spans="1:136">
      <c r="A9" s="10">
        <v>2</v>
      </c>
      <c r="B9" s="18">
        <f>'РБ ВВ 10(2025) | FIT15)'!B9</f>
        <v>7650</v>
      </c>
      <c r="C9" s="18">
        <f>'РБ ВВ 10(2025) | FIT15)'!C9</f>
        <v>7650</v>
      </c>
      <c r="D9" s="18">
        <f>'РБ ВВ 10(2025) | FIT15)'!D9</f>
        <v>7920</v>
      </c>
      <c r="E9" s="18">
        <f>'РБ ВВ 10(2025) | FIT15)'!E9</f>
        <v>7920</v>
      </c>
      <c r="F9" s="18">
        <f>'РБ ВВ 10(2025) | FIT15)'!F9</f>
        <v>9810</v>
      </c>
      <c r="G9" s="18">
        <f>'РБ ВВ 10(2025) | FIT15)'!G9</f>
        <v>9810</v>
      </c>
      <c r="H9" s="18">
        <f>'РБ ВВ 10(2025) | FIT15)'!H9</f>
        <v>9810</v>
      </c>
      <c r="I9" s="18">
        <f>'РБ ВВ 10(2025) | FIT15)'!I9</f>
        <v>10980</v>
      </c>
      <c r="J9" s="18">
        <f>'РБ ВВ 10(2025) | FIT15)'!J9</f>
        <v>10980</v>
      </c>
      <c r="K9" s="18">
        <f>'РБ ВВ 10(2025) | FIT15)'!K9</f>
        <v>12240</v>
      </c>
      <c r="L9" s="18">
        <f>'РБ ВВ 10(2025) | FIT15)'!L9</f>
        <v>14580</v>
      </c>
      <c r="M9" s="18">
        <f>'РБ ВВ 10(2025) | FIT15)'!M9</f>
        <v>12600</v>
      </c>
      <c r="N9" s="58">
        <f>'РБ ВВ 10(2025) | FIT15)'!N9</f>
        <v>20610</v>
      </c>
      <c r="O9" s="58">
        <f>'РБ ВВ 10(2025) | FIT15)'!O9</f>
        <v>24930</v>
      </c>
      <c r="P9" s="58">
        <f>'РБ ВВ 10(2025) | FIT15)'!P9</f>
        <v>31950</v>
      </c>
      <c r="Q9" s="58">
        <f>'РБ ВВ 10(2025) | FIT15)'!Q9</f>
        <v>31950</v>
      </c>
      <c r="R9" s="58">
        <f>'РБ ВВ 10(2025) | FIT15)'!R9</f>
        <v>30780</v>
      </c>
      <c r="S9" s="58">
        <f>'РБ ВВ 10(2025) | FIT15)'!S9</f>
        <v>30780</v>
      </c>
      <c r="T9" s="58">
        <f>'РБ ВВ 10(2025) | FIT15)'!T9</f>
        <v>34200</v>
      </c>
      <c r="U9" s="58">
        <f>'РБ ВВ 10(2025) | FIT15)'!U9</f>
        <v>34200</v>
      </c>
      <c r="V9" s="58">
        <f>'РБ ВВ 10(2025) | FIT15)'!V9</f>
        <v>32850</v>
      </c>
      <c r="W9" s="58">
        <f>'РБ ВВ 10(2025) | FIT15)'!W9</f>
        <v>32850</v>
      </c>
      <c r="X9" s="58">
        <f>'РБ ВВ 10(2025) | FIT15)'!X9</f>
        <v>29610</v>
      </c>
      <c r="Y9" s="18">
        <f>'РБ ВВ 10(2025) | FIT15)'!Y9</f>
        <v>22770</v>
      </c>
      <c r="Z9" s="18">
        <f>'РБ ВВ 10(2025) | FIT15)'!Z9</f>
        <v>17370</v>
      </c>
      <c r="AA9" s="18">
        <f>'РБ ВВ 10(2025) | FIT15)'!AA9</f>
        <v>16740</v>
      </c>
      <c r="AB9" s="18">
        <f>'РБ ВВ 10(2025) | FIT15)'!AB9</f>
        <v>16740</v>
      </c>
      <c r="AC9" s="18">
        <f>'РБ ВВ 10(2025) | FIT15)'!AC9</f>
        <v>16740</v>
      </c>
      <c r="AD9" s="18">
        <f>'РБ ВВ 10(2025) | FIT15)'!AD9</f>
        <v>16110</v>
      </c>
      <c r="AE9" s="18">
        <f>'РБ ВВ 10(2025) | FIT15)'!AE9</f>
        <v>16110</v>
      </c>
      <c r="AF9" s="18">
        <f>'РБ ВВ 10(2025) | FIT15)'!AF9</f>
        <v>13770</v>
      </c>
      <c r="AG9" s="18">
        <f>'РБ ВВ 10(2025) | FIT15)'!AG9</f>
        <v>13770</v>
      </c>
      <c r="AH9" s="18">
        <f>'РБ ВВ 10(2025) | FIT15)'!AH9</f>
        <v>13770</v>
      </c>
      <c r="AI9" s="18">
        <f>'РБ ВВ 10(2025) | FIT15)'!AI9</f>
        <v>13770</v>
      </c>
      <c r="AJ9" s="18">
        <f>'РБ ВВ 10(2025) | FIT15)'!AJ9</f>
        <v>16290</v>
      </c>
      <c r="AK9" s="18">
        <f>'РБ ВВ 10(2025) | FIT15)'!AK9</f>
        <v>16290</v>
      </c>
      <c r="AL9" s="18">
        <f>'РБ ВВ 10(2025) | FIT15)'!AL9</f>
        <v>18720</v>
      </c>
      <c r="AM9" s="18">
        <f>'РБ ВВ 10(2025) | FIT15)'!AM9</f>
        <v>18720</v>
      </c>
      <c r="AN9" s="18">
        <f>'РБ ВВ 10(2025) | FIT15)'!AN9</f>
        <v>21420</v>
      </c>
      <c r="AO9" s="18">
        <f>'РБ ВВ 10(2025) | FIT15)'!AO9</f>
        <v>21420</v>
      </c>
      <c r="AP9" s="18">
        <f>'РБ ВВ 10(2025) | FIT15)'!AP9</f>
        <v>18720</v>
      </c>
      <c r="AQ9" s="18">
        <f>'РБ ВВ 10(2025) | FIT15)'!AQ9</f>
        <v>18720</v>
      </c>
      <c r="AR9" s="18">
        <f>'РБ ВВ 10(2025) | FIT15)'!AR9</f>
        <v>20070</v>
      </c>
      <c r="AS9" s="18">
        <f>'РБ ВВ 10(2025) | FIT15)'!AS9</f>
        <v>20070</v>
      </c>
      <c r="AT9" s="18">
        <f>'РБ ВВ 10(2025) | FIT15)'!AT9</f>
        <v>20070</v>
      </c>
      <c r="AU9" s="18">
        <f>'РБ ВВ 10(2025) | FIT15)'!AU9</f>
        <v>20070</v>
      </c>
      <c r="AV9" s="18">
        <f>'РБ ВВ 10(2025) | FIT15)'!AV9</f>
        <v>20070</v>
      </c>
      <c r="AW9" s="18">
        <f>'РБ ВВ 10(2025) | FIT15)'!AW9</f>
        <v>20070</v>
      </c>
      <c r="AX9" s="18">
        <f>'РБ ВВ 10(2025) | FIT15)'!AX9</f>
        <v>21420</v>
      </c>
      <c r="AY9" s="18">
        <f>'РБ ВВ 10(2025) | FIT15)'!AY9</f>
        <v>21420</v>
      </c>
      <c r="AZ9" s="18">
        <f>'РБ ВВ 10(2025) | FIT15)'!AZ9</f>
        <v>21420</v>
      </c>
      <c r="BA9" s="18">
        <f>'РБ ВВ 10(2025) | FIT15)'!BA9</f>
        <v>18720</v>
      </c>
      <c r="BB9" s="18">
        <f>'РБ ВВ 10(2025) | FIT15)'!BB9</f>
        <v>18720</v>
      </c>
      <c r="BC9" s="18">
        <f>'РБ ВВ 10(2025) | FIT15)'!BC9</f>
        <v>18720</v>
      </c>
      <c r="BD9" s="18">
        <f>'РБ ВВ 10(2025) | FIT15)'!BD9</f>
        <v>18720</v>
      </c>
      <c r="BE9" s="18">
        <f>'РБ ВВ 10(2025) | FIT15)'!BE9</f>
        <v>18720</v>
      </c>
      <c r="BF9" s="18">
        <f>'РБ ВВ 10(2025) | FIT15)'!BF9</f>
        <v>20070</v>
      </c>
      <c r="BG9" s="18">
        <f>'РБ ВВ 10(2025) | FIT15)'!BG9</f>
        <v>20070</v>
      </c>
      <c r="BH9" s="18">
        <f>'РБ ВВ 10(2025) | FIT15)'!BH9</f>
        <v>20070</v>
      </c>
      <c r="BI9" s="18">
        <f>'РБ ВВ 10(2025) | FIT15)'!BI9</f>
        <v>22770</v>
      </c>
      <c r="BJ9" s="18">
        <f>'РБ ВВ 10(2025) | FIT15)'!BJ9</f>
        <v>22770</v>
      </c>
      <c r="BK9" s="18">
        <f>'РБ ВВ 10(2025) | FIT15)'!BK9</f>
        <v>22770</v>
      </c>
      <c r="BL9" s="18">
        <f>'РБ ВВ 10(2025) | FIT15)'!BL9</f>
        <v>22770</v>
      </c>
      <c r="BM9" s="18">
        <f>'РБ ВВ 10(2025) | FIT15)'!BM9</f>
        <v>22770</v>
      </c>
      <c r="BN9" s="18">
        <f>'РБ ВВ 10(2025) | FIT15)'!BN9</f>
        <v>22770</v>
      </c>
      <c r="BO9" s="18">
        <f>'РБ ВВ 10(2025) | FIT15)'!BO9</f>
        <v>24930</v>
      </c>
      <c r="BP9" s="18">
        <f>'РБ ВВ 10(2025) | FIT15)'!BP9</f>
        <v>24930</v>
      </c>
      <c r="BQ9" s="18">
        <f>'РБ ВВ 10(2025) | FIT15)'!BQ9</f>
        <v>28440</v>
      </c>
      <c r="BR9" s="18">
        <f>'РБ ВВ 10(2025) | FIT15)'!BR9</f>
        <v>30690</v>
      </c>
      <c r="BS9" s="18">
        <f>'РБ ВВ 10(2025) | FIT15)'!BS9</f>
        <v>30690</v>
      </c>
      <c r="BT9" s="18">
        <f>'РБ ВВ 10(2025) | FIT15)'!BT9</f>
        <v>30690</v>
      </c>
      <c r="BU9" s="18">
        <f>'РБ ВВ 10(2025) | FIT15)'!BU9</f>
        <v>30690</v>
      </c>
      <c r="BV9" s="18">
        <f>'РБ ВВ 10(2025) | FIT15)'!BV9</f>
        <v>30690</v>
      </c>
      <c r="BW9" s="18">
        <f>'РБ ВВ 10(2025) | FIT15)'!BW9</f>
        <v>22770</v>
      </c>
      <c r="BX9" s="18">
        <f>'РБ ВВ 10(2025) | FIT15)'!BX9</f>
        <v>18720</v>
      </c>
      <c r="BY9" s="18">
        <f>'РБ ВВ 10(2025) | FIT15)'!BY9</f>
        <v>18720</v>
      </c>
      <c r="BZ9" s="18">
        <f>'РБ ВВ 10(2025) | FIT15)'!BZ9</f>
        <v>17370</v>
      </c>
      <c r="CA9" s="18">
        <f>'РБ ВВ 10(2025) | FIT15)'!CA9</f>
        <v>17370</v>
      </c>
      <c r="CB9" s="18">
        <f>'РБ ВВ 10(2025) | FIT15)'!CB9</f>
        <v>17370</v>
      </c>
      <c r="CC9" s="18">
        <f>'РБ ВВ 10(2025) | FIT15)'!CC9</f>
        <v>18720</v>
      </c>
      <c r="CD9" s="18">
        <f>'РБ ВВ 10(2025) | FIT15)'!CD9</f>
        <v>18720</v>
      </c>
      <c r="CE9" s="18">
        <f>'РБ ВВ 10(2025) | FIT15)'!CE9</f>
        <v>18720</v>
      </c>
      <c r="CF9" s="18">
        <f>'РБ ВВ 10(2025) | FIT15)'!CF9</f>
        <v>15480</v>
      </c>
      <c r="CG9" s="18">
        <f>'РБ ВВ 10(2025) | FIT15)'!CG9</f>
        <v>12600</v>
      </c>
      <c r="CH9" s="18">
        <f>'РБ ВВ 10(2025) | FIT15)'!CH9</f>
        <v>12600</v>
      </c>
      <c r="CI9" s="18">
        <f>'РБ ВВ 10(2025) | FIT15)'!CI9</f>
        <v>12600</v>
      </c>
      <c r="CJ9" s="18">
        <f>'РБ ВВ 10(2025) | FIT15)'!CJ9</f>
        <v>12600</v>
      </c>
      <c r="CK9" s="18">
        <f>'РБ ВВ 10(2025) | FIT15)'!CK9</f>
        <v>12600</v>
      </c>
      <c r="CL9" s="18">
        <f>'РБ ВВ 10(2025) | FIT15)'!CL9</f>
        <v>12600</v>
      </c>
      <c r="CM9" s="18">
        <f>'РБ ВВ 10(2025) | FIT15)'!CM9</f>
        <v>12600</v>
      </c>
      <c r="CN9" s="18">
        <f>'РБ ВВ 10(2025) | FIT15)'!CN9</f>
        <v>12600</v>
      </c>
      <c r="CO9" s="18">
        <f>'РБ ВВ 10(2025) | FIT15)'!CO9</f>
        <v>12600</v>
      </c>
      <c r="CP9" s="18">
        <f>'РБ ВВ 10(2025) | FIT15)'!CP9</f>
        <v>11970</v>
      </c>
      <c r="CQ9" s="18">
        <f>'РБ ВВ 10(2025) | FIT15)'!CQ9</f>
        <v>11970</v>
      </c>
      <c r="CR9" s="18">
        <f>'РБ ВВ 10(2025) | FIT15)'!CR9</f>
        <v>11970</v>
      </c>
      <c r="CS9" s="18">
        <f>'РБ ВВ 10(2025) | FIT15)'!CS9</f>
        <v>11340</v>
      </c>
      <c r="CT9" s="18">
        <f>'РБ ВВ 10(2025) | FIT15)'!CT9</f>
        <v>11340</v>
      </c>
      <c r="CU9" s="18">
        <f>'РБ ВВ 10(2025) | FIT15)'!CU9</f>
        <v>11340</v>
      </c>
      <c r="CV9" s="18">
        <f>'РБ ВВ 10(2025) | FIT15)'!CV9</f>
        <v>11340</v>
      </c>
      <c r="CW9" s="18">
        <f>'РБ ВВ 10(2025) | FIT15)'!CW9</f>
        <v>11340</v>
      </c>
      <c r="CX9" s="18">
        <f>'РБ ВВ 10(2025) | FIT15)'!CX9</f>
        <v>11340</v>
      </c>
      <c r="CY9" s="18">
        <f>'РБ ВВ 10(2025) | FIT15)'!CY9</f>
        <v>11340</v>
      </c>
      <c r="CZ9" s="18">
        <f>'РБ ВВ 10(2025) | FIT15)'!CZ9</f>
        <v>10710</v>
      </c>
      <c r="DA9" s="18">
        <f>'РБ ВВ 10(2025) | FIT15)'!DA9</f>
        <v>10710</v>
      </c>
      <c r="DB9" s="18">
        <f>'РБ ВВ 10(2025) | FIT15)'!DB9</f>
        <v>10710</v>
      </c>
      <c r="DC9" s="18">
        <f>'РБ ВВ 10(2025) | FIT15)'!DC9</f>
        <v>9900</v>
      </c>
      <c r="DD9" s="18">
        <f>'РБ ВВ 10(2025) | FIT15)'!DD9</f>
        <v>9900</v>
      </c>
      <c r="DE9" s="18">
        <f>'РБ ВВ 10(2025) | FIT15)'!DE9</f>
        <v>9900</v>
      </c>
      <c r="DF9" s="18">
        <f>'РБ ВВ 10(2025) | FIT15)'!DF9</f>
        <v>9900</v>
      </c>
      <c r="DG9" s="18">
        <f>'РБ ВВ 10(2025) | FIT15)'!DG9</f>
        <v>9900</v>
      </c>
      <c r="DH9" s="18">
        <f>'РБ ВВ 10(2025) | FIT15)'!DH9</f>
        <v>9450</v>
      </c>
      <c r="DI9" s="18">
        <f>'РБ ВВ 10(2025) | FIT15)'!DI9</f>
        <v>9450</v>
      </c>
      <c r="DJ9" s="18">
        <f>'РБ ВВ 10(2025) | FIT15)'!DJ9</f>
        <v>9450</v>
      </c>
      <c r="DK9" s="18">
        <f>'РБ ВВ 10(2025) | FIT15)'!DK9</f>
        <v>9450</v>
      </c>
      <c r="DL9" s="18">
        <f>'РБ ВВ 10(2025) | FIT15)'!DL9</f>
        <v>9450</v>
      </c>
      <c r="DM9" s="18">
        <f>'РБ ВВ 10(2025) | FIT15)'!DM9</f>
        <v>9450</v>
      </c>
      <c r="DN9" s="18">
        <f>'РБ ВВ 10(2025) | FIT15)'!DN9</f>
        <v>7650</v>
      </c>
      <c r="DO9" s="18">
        <f>'РБ ВВ 10(2025) | FIT15)'!DO9</f>
        <v>7650</v>
      </c>
      <c r="DP9" s="18">
        <f>'РБ ВВ 10(2025) | FIT15)'!DP9</f>
        <v>7650</v>
      </c>
      <c r="DQ9" s="18">
        <f>'РБ ВВ 10(2025) | FIT15)'!DQ9</f>
        <v>7650</v>
      </c>
      <c r="DR9" s="18">
        <f>'РБ ВВ 10(2025) | FIT15)'!DR9</f>
        <v>7650</v>
      </c>
      <c r="DS9" s="18">
        <f>'РБ ВВ 10(2025) | FIT15)'!DS9</f>
        <v>8100</v>
      </c>
      <c r="DT9" s="18">
        <f>'РБ ВВ 10(2025) | FIT15)'!DT9</f>
        <v>8100</v>
      </c>
      <c r="DU9" s="18">
        <f>'РБ ВВ 10(2025) | FIT15)'!DU9</f>
        <v>7650</v>
      </c>
      <c r="DV9" s="18">
        <f>'РБ ВВ 10(2025) | FIT15)'!DV9</f>
        <v>7650</v>
      </c>
      <c r="DW9" s="18">
        <f>'РБ ВВ 10(2025) | FIT15)'!DW9</f>
        <v>7650</v>
      </c>
      <c r="DX9" s="18">
        <f>'РБ ВВ 10(2025) | FIT15)'!DX9</f>
        <v>7650</v>
      </c>
      <c r="DY9" s="18">
        <f>'РБ ВВ 10(2025) | FIT15)'!DY9</f>
        <v>7650</v>
      </c>
      <c r="DZ9" s="18">
        <f>'РБ ВВ 10(2025) | FIT15)'!DZ9</f>
        <v>8100</v>
      </c>
      <c r="EA9" s="18">
        <f>'РБ ВВ 10(2025) | FIT15)'!EA9</f>
        <v>8100</v>
      </c>
      <c r="EB9" s="18">
        <f>'РБ ВВ 10(2025) | FIT15)'!EB9</f>
        <v>7650</v>
      </c>
      <c r="EC9" s="18">
        <f>'РБ ВВ 10(2025) | FIT15)'!EC9</f>
        <v>7650</v>
      </c>
      <c r="ED9" s="18">
        <f>'РБ ВВ 10(2025) | FIT15)'!ED9</f>
        <v>7650</v>
      </c>
      <c r="EE9" s="18">
        <f>'РБ ВВ 10(2025) | FIT15)'!EE9</f>
        <v>7650</v>
      </c>
      <c r="EF9" s="18">
        <f>'РБ ВВ 10(2025) | FIT15)'!EF9</f>
        <v>8550</v>
      </c>
    </row>
    <row r="10" spans="1:136">
      <c r="A10" s="10" t="s">
        <v>5</v>
      </c>
      <c r="B10" s="18"/>
      <c r="C10" s="18"/>
      <c r="D10" s="18"/>
      <c r="E10" s="18"/>
      <c r="F10" s="18"/>
      <c r="G10" s="18"/>
      <c r="H10" s="18"/>
      <c r="I10" s="18"/>
      <c r="J10" s="18"/>
      <c r="K10" s="18"/>
      <c r="L10" s="18"/>
      <c r="M10" s="18"/>
      <c r="N10" s="58"/>
      <c r="O10" s="58"/>
      <c r="P10" s="58"/>
      <c r="Q10" s="58"/>
      <c r="R10" s="58"/>
      <c r="S10" s="58"/>
      <c r="T10" s="58"/>
      <c r="U10" s="58"/>
      <c r="V10" s="58"/>
      <c r="W10" s="58"/>
      <c r="X10" s="5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'РБ ВВ 10(2025) | FIT15)'!B11</f>
        <v>7200</v>
      </c>
      <c r="C11" s="18">
        <f>'РБ ВВ 10(2025) | FIT15)'!C11</f>
        <v>7200</v>
      </c>
      <c r="D11" s="18">
        <f>'РБ ВВ 10(2025) | FIT15)'!D11</f>
        <v>7470</v>
      </c>
      <c r="E11" s="18">
        <f>'РБ ВВ 10(2025) | FIT15)'!E11</f>
        <v>7470</v>
      </c>
      <c r="F11" s="18">
        <f>'РБ ВВ 10(2025) | FIT15)'!F11</f>
        <v>9360</v>
      </c>
      <c r="G11" s="18">
        <f>'РБ ВВ 10(2025) | FIT15)'!G11</f>
        <v>9360</v>
      </c>
      <c r="H11" s="18">
        <f>'РБ ВВ 10(2025) | FIT15)'!H11</f>
        <v>9360</v>
      </c>
      <c r="I11" s="18">
        <f>'РБ ВВ 10(2025) | FIT15)'!I11</f>
        <v>10530</v>
      </c>
      <c r="J11" s="18">
        <f>'РБ ВВ 10(2025) | FIT15)'!J11</f>
        <v>10530</v>
      </c>
      <c r="K11" s="18">
        <f>'РБ ВВ 10(2025) | FIT15)'!K11</f>
        <v>11790</v>
      </c>
      <c r="L11" s="18">
        <f>'РБ ВВ 10(2025) | FIT15)'!L11</f>
        <v>14130</v>
      </c>
      <c r="M11" s="18">
        <f>'РБ ВВ 10(2025) | FIT15)'!M11</f>
        <v>12150</v>
      </c>
      <c r="N11" s="58">
        <f>'РБ ВВ 10(2025) | FIT15)'!N11</f>
        <v>21060</v>
      </c>
      <c r="O11" s="58">
        <f>'РБ ВВ 10(2025) | FIT15)'!O11</f>
        <v>25380</v>
      </c>
      <c r="P11" s="58">
        <f>'РБ ВВ 10(2025) | FIT15)'!P11</f>
        <v>32400</v>
      </c>
      <c r="Q11" s="58">
        <f>'РБ ВВ 10(2025) | FIT15)'!Q11</f>
        <v>32400</v>
      </c>
      <c r="R11" s="58">
        <f>'РБ ВВ 10(2025) | FIT15)'!R11</f>
        <v>31230</v>
      </c>
      <c r="S11" s="58">
        <f>'РБ ВВ 10(2025) | FIT15)'!S11</f>
        <v>31230</v>
      </c>
      <c r="T11" s="58">
        <f>'РБ ВВ 10(2025) | FIT15)'!T11</f>
        <v>34650</v>
      </c>
      <c r="U11" s="58">
        <f>'РБ ВВ 10(2025) | FIT15)'!U11</f>
        <v>34650</v>
      </c>
      <c r="V11" s="58">
        <f>'РБ ВВ 10(2025) | FIT15)'!V11</f>
        <v>33300</v>
      </c>
      <c r="W11" s="58">
        <f>'РБ ВВ 10(2025) | FIT15)'!W11</f>
        <v>33300</v>
      </c>
      <c r="X11" s="58">
        <f>'РБ ВВ 10(2025) | FIT15)'!X11</f>
        <v>30060</v>
      </c>
      <c r="Y11" s="18">
        <f>'РБ ВВ 10(2025) | FIT15)'!Y11</f>
        <v>23355</v>
      </c>
      <c r="Z11" s="18">
        <f>'РБ ВВ 10(2025) | FIT15)'!Z11</f>
        <v>17955</v>
      </c>
      <c r="AA11" s="18">
        <f>'РБ ВВ 10(2025) | FIT15)'!AA11</f>
        <v>17325</v>
      </c>
      <c r="AB11" s="18">
        <f>'РБ ВВ 10(2025) | FIT15)'!AB11</f>
        <v>17325</v>
      </c>
      <c r="AC11" s="18">
        <f>'РБ ВВ 10(2025) | FIT15)'!AC11</f>
        <v>17325</v>
      </c>
      <c r="AD11" s="18">
        <f>'РБ ВВ 10(2025) | FIT15)'!AD11</f>
        <v>16695</v>
      </c>
      <c r="AE11" s="18">
        <f>'РБ ВВ 10(2025) | FIT15)'!AE11</f>
        <v>16695</v>
      </c>
      <c r="AF11" s="18">
        <f>'РБ ВВ 10(2025) | FIT15)'!AF11</f>
        <v>14355</v>
      </c>
      <c r="AG11" s="18">
        <f>'РБ ВВ 10(2025) | FIT15)'!AG11</f>
        <v>14355</v>
      </c>
      <c r="AH11" s="18">
        <f>'РБ ВВ 10(2025) | FIT15)'!AH11</f>
        <v>14355</v>
      </c>
      <c r="AI11" s="18">
        <f>'РБ ВВ 10(2025) | FIT15)'!AI11</f>
        <v>14355</v>
      </c>
      <c r="AJ11" s="18">
        <f>'РБ ВВ 10(2025) | FIT15)'!AJ11</f>
        <v>16875</v>
      </c>
      <c r="AK11" s="18">
        <f>'РБ ВВ 10(2025) | FIT15)'!AK11</f>
        <v>16875</v>
      </c>
      <c r="AL11" s="18">
        <f>'РБ ВВ 10(2025) | FIT15)'!AL11</f>
        <v>19305</v>
      </c>
      <c r="AM11" s="18">
        <f>'РБ ВВ 10(2025) | FIT15)'!AM11</f>
        <v>19305</v>
      </c>
      <c r="AN11" s="18">
        <f>'РБ ВВ 10(2025) | FIT15)'!AN11</f>
        <v>22005</v>
      </c>
      <c r="AO11" s="18">
        <f>'РБ ВВ 10(2025) | FIT15)'!AO11</f>
        <v>22005</v>
      </c>
      <c r="AP11" s="18">
        <f>'РБ ВВ 10(2025) | FIT15)'!AP11</f>
        <v>19305</v>
      </c>
      <c r="AQ11" s="18">
        <f>'РБ ВВ 10(2025) | FIT15)'!AQ11</f>
        <v>19305</v>
      </c>
      <c r="AR11" s="18">
        <f>'РБ ВВ 10(2025) | FIT15)'!AR11</f>
        <v>20655</v>
      </c>
      <c r="AS11" s="18">
        <f>'РБ ВВ 10(2025) | FIT15)'!AS11</f>
        <v>20655</v>
      </c>
      <c r="AT11" s="18">
        <f>'РБ ВВ 10(2025) | FIT15)'!AT11</f>
        <v>20655</v>
      </c>
      <c r="AU11" s="18">
        <f>'РБ ВВ 10(2025) | FIT15)'!AU11</f>
        <v>20655</v>
      </c>
      <c r="AV11" s="18">
        <f>'РБ ВВ 10(2025) | FIT15)'!AV11</f>
        <v>20655</v>
      </c>
      <c r="AW11" s="18">
        <f>'РБ ВВ 10(2025) | FIT15)'!AW11</f>
        <v>20655</v>
      </c>
      <c r="AX11" s="18">
        <f>'РБ ВВ 10(2025) | FIT15)'!AX11</f>
        <v>22005</v>
      </c>
      <c r="AY11" s="18">
        <f>'РБ ВВ 10(2025) | FIT15)'!AY11</f>
        <v>22005</v>
      </c>
      <c r="AZ11" s="18">
        <f>'РБ ВВ 10(2025) | FIT15)'!AZ11</f>
        <v>22005</v>
      </c>
      <c r="BA11" s="18">
        <f>'РБ ВВ 10(2025) | FIT15)'!BA11</f>
        <v>19305</v>
      </c>
      <c r="BB11" s="18">
        <f>'РБ ВВ 10(2025) | FIT15)'!BB11</f>
        <v>19305</v>
      </c>
      <c r="BC11" s="18">
        <f>'РБ ВВ 10(2025) | FIT15)'!BC11</f>
        <v>19305</v>
      </c>
      <c r="BD11" s="18">
        <f>'РБ ВВ 10(2025) | FIT15)'!BD11</f>
        <v>19305</v>
      </c>
      <c r="BE11" s="18">
        <f>'РБ ВВ 10(2025) | FIT15)'!BE11</f>
        <v>19305</v>
      </c>
      <c r="BF11" s="18">
        <f>'РБ ВВ 10(2025) | FIT15)'!BF11</f>
        <v>20655</v>
      </c>
      <c r="BG11" s="18">
        <f>'РБ ВВ 10(2025) | FIT15)'!BG11</f>
        <v>20655</v>
      </c>
      <c r="BH11" s="18">
        <f>'РБ ВВ 10(2025) | FIT15)'!BH11</f>
        <v>20655</v>
      </c>
      <c r="BI11" s="18">
        <f>'РБ ВВ 10(2025) | FIT15)'!BI11</f>
        <v>23355</v>
      </c>
      <c r="BJ11" s="18">
        <f>'РБ ВВ 10(2025) | FIT15)'!BJ11</f>
        <v>23355</v>
      </c>
      <c r="BK11" s="18">
        <f>'РБ ВВ 10(2025) | FIT15)'!BK11</f>
        <v>23355</v>
      </c>
      <c r="BL11" s="18">
        <f>'РБ ВВ 10(2025) | FIT15)'!BL11</f>
        <v>23355</v>
      </c>
      <c r="BM11" s="18">
        <f>'РБ ВВ 10(2025) | FIT15)'!BM11</f>
        <v>23355</v>
      </c>
      <c r="BN11" s="18">
        <f>'РБ ВВ 10(2025) | FIT15)'!BN11</f>
        <v>23355</v>
      </c>
      <c r="BO11" s="18">
        <f>'РБ ВВ 10(2025) | FIT15)'!BO11</f>
        <v>25515</v>
      </c>
      <c r="BP11" s="18">
        <f>'РБ ВВ 10(2025) | FIT15)'!BP11</f>
        <v>25515</v>
      </c>
      <c r="BQ11" s="18">
        <f>'РБ ВВ 10(2025) | FIT15)'!BQ11</f>
        <v>29025</v>
      </c>
      <c r="BR11" s="18">
        <f>'РБ ВВ 10(2025) | FIT15)'!BR11</f>
        <v>31275</v>
      </c>
      <c r="BS11" s="18">
        <f>'РБ ВВ 10(2025) | FIT15)'!BS11</f>
        <v>31275</v>
      </c>
      <c r="BT11" s="18">
        <f>'РБ ВВ 10(2025) | FIT15)'!BT11</f>
        <v>31275</v>
      </c>
      <c r="BU11" s="18">
        <f>'РБ ВВ 10(2025) | FIT15)'!BU11</f>
        <v>31275</v>
      </c>
      <c r="BV11" s="18">
        <f>'РБ ВВ 10(2025) | FIT15)'!BV11</f>
        <v>31275</v>
      </c>
      <c r="BW11" s="18">
        <f>'РБ ВВ 10(2025) | FIT15)'!BW11</f>
        <v>23355</v>
      </c>
      <c r="BX11" s="18">
        <f>'РБ ВВ 10(2025) | FIT15)'!BX11</f>
        <v>19305</v>
      </c>
      <c r="BY11" s="18">
        <f>'РБ ВВ 10(2025) | FIT15)'!BY11</f>
        <v>19305</v>
      </c>
      <c r="BZ11" s="18">
        <f>'РБ ВВ 10(2025) | FIT15)'!BZ11</f>
        <v>17955</v>
      </c>
      <c r="CA11" s="18">
        <f>'РБ ВВ 10(2025) | FIT15)'!CA11</f>
        <v>17955</v>
      </c>
      <c r="CB11" s="18">
        <f>'РБ ВВ 10(2025) | FIT15)'!CB11</f>
        <v>17955</v>
      </c>
      <c r="CC11" s="18">
        <f>'РБ ВВ 10(2025) | FIT15)'!CC11</f>
        <v>19305</v>
      </c>
      <c r="CD11" s="18">
        <f>'РБ ВВ 10(2025) | FIT15)'!CD11</f>
        <v>19305</v>
      </c>
      <c r="CE11" s="18">
        <f>'РБ ВВ 10(2025) | FIT15)'!CE11</f>
        <v>19305</v>
      </c>
      <c r="CF11" s="18">
        <f>'РБ ВВ 10(2025) | FIT15)'!CF11</f>
        <v>16065</v>
      </c>
      <c r="CG11" s="18">
        <f>'РБ ВВ 10(2025) | FIT15)'!CG11</f>
        <v>12285</v>
      </c>
      <c r="CH11" s="18">
        <f>'РБ ВВ 10(2025) | FIT15)'!CH11</f>
        <v>12285</v>
      </c>
      <c r="CI11" s="18">
        <f>'РБ ВВ 10(2025) | FIT15)'!CI11</f>
        <v>12285</v>
      </c>
      <c r="CJ11" s="18">
        <f>'РБ ВВ 10(2025) | FIT15)'!CJ11</f>
        <v>12285</v>
      </c>
      <c r="CK11" s="18">
        <f>'РБ ВВ 10(2025) | FIT15)'!CK11</f>
        <v>12285</v>
      </c>
      <c r="CL11" s="18">
        <f>'РБ ВВ 10(2025) | FIT15)'!CL11</f>
        <v>12285</v>
      </c>
      <c r="CM11" s="18">
        <f>'РБ ВВ 10(2025) | FIT15)'!CM11</f>
        <v>12285</v>
      </c>
      <c r="CN11" s="18">
        <f>'РБ ВВ 10(2025) | FIT15)'!CN11</f>
        <v>12285</v>
      </c>
      <c r="CO11" s="18">
        <f>'РБ ВВ 10(2025) | FIT15)'!CO11</f>
        <v>12285</v>
      </c>
      <c r="CP11" s="18">
        <f>'РБ ВВ 10(2025) | FIT15)'!CP11</f>
        <v>11655</v>
      </c>
      <c r="CQ11" s="18">
        <f>'РБ ВВ 10(2025) | FIT15)'!CQ11</f>
        <v>11655</v>
      </c>
      <c r="CR11" s="18">
        <f>'РБ ВВ 10(2025) | FIT15)'!CR11</f>
        <v>11655</v>
      </c>
      <c r="CS11" s="18">
        <f>'РБ ВВ 10(2025) | FIT15)'!CS11</f>
        <v>11025</v>
      </c>
      <c r="CT11" s="18">
        <f>'РБ ВВ 10(2025) | FIT15)'!CT11</f>
        <v>11025</v>
      </c>
      <c r="CU11" s="18">
        <f>'РБ ВВ 10(2025) | FIT15)'!CU11</f>
        <v>11025</v>
      </c>
      <c r="CV11" s="18">
        <f>'РБ ВВ 10(2025) | FIT15)'!CV11</f>
        <v>11025</v>
      </c>
      <c r="CW11" s="18">
        <f>'РБ ВВ 10(2025) | FIT15)'!CW11</f>
        <v>11025</v>
      </c>
      <c r="CX11" s="18">
        <f>'РБ ВВ 10(2025) | FIT15)'!CX11</f>
        <v>11025</v>
      </c>
      <c r="CY11" s="18">
        <f>'РБ ВВ 10(2025) | FIT15)'!CY11</f>
        <v>11025</v>
      </c>
      <c r="CZ11" s="18">
        <f>'РБ ВВ 10(2025) | FIT15)'!CZ11</f>
        <v>10395</v>
      </c>
      <c r="DA11" s="18">
        <f>'РБ ВВ 10(2025) | FIT15)'!DA11</f>
        <v>10395</v>
      </c>
      <c r="DB11" s="18">
        <f>'РБ ВВ 10(2025) | FIT15)'!DB11</f>
        <v>10395</v>
      </c>
      <c r="DC11" s="18">
        <f>'РБ ВВ 10(2025) | FIT15)'!DC11</f>
        <v>9765</v>
      </c>
      <c r="DD11" s="18">
        <f>'РБ ВВ 10(2025) | FIT15)'!DD11</f>
        <v>9765</v>
      </c>
      <c r="DE11" s="18">
        <f>'РБ ВВ 10(2025) | FIT15)'!DE11</f>
        <v>9765</v>
      </c>
      <c r="DF11" s="18">
        <f>'РБ ВВ 10(2025) | FIT15)'!DF11</f>
        <v>9765</v>
      </c>
      <c r="DG11" s="18">
        <f>'РБ ВВ 10(2025) | FIT15)'!DG11</f>
        <v>9765</v>
      </c>
      <c r="DH11" s="18">
        <f>'РБ ВВ 10(2025) | FIT15)'!DH11</f>
        <v>9315</v>
      </c>
      <c r="DI11" s="18">
        <f>'РБ ВВ 10(2025) | FIT15)'!DI11</f>
        <v>9315</v>
      </c>
      <c r="DJ11" s="18">
        <f>'РБ ВВ 10(2025) | FIT15)'!DJ11</f>
        <v>9315</v>
      </c>
      <c r="DK11" s="18">
        <f>'РБ ВВ 10(2025) | FIT15)'!DK11</f>
        <v>9315</v>
      </c>
      <c r="DL11" s="18">
        <f>'РБ ВВ 10(2025) | FIT15)'!DL11</f>
        <v>9315</v>
      </c>
      <c r="DM11" s="18">
        <f>'РБ ВВ 10(2025) | FIT15)'!DM11</f>
        <v>9315</v>
      </c>
      <c r="DN11" s="18">
        <f>'РБ ВВ 10(2025) | FIT15)'!DN11</f>
        <v>7515</v>
      </c>
      <c r="DO11" s="18">
        <f>'РБ ВВ 10(2025) | FIT15)'!DO11</f>
        <v>7515</v>
      </c>
      <c r="DP11" s="18">
        <f>'РБ ВВ 10(2025) | FIT15)'!DP11</f>
        <v>7515</v>
      </c>
      <c r="DQ11" s="18">
        <f>'РБ ВВ 10(2025) | FIT15)'!DQ11</f>
        <v>7515</v>
      </c>
      <c r="DR11" s="18">
        <f>'РБ ВВ 10(2025) | FIT15)'!DR11</f>
        <v>7515</v>
      </c>
      <c r="DS11" s="18">
        <f>'РБ ВВ 10(2025) | FIT15)'!DS11</f>
        <v>7965</v>
      </c>
      <c r="DT11" s="18">
        <f>'РБ ВВ 10(2025) | FIT15)'!DT11</f>
        <v>7965</v>
      </c>
      <c r="DU11" s="18">
        <f>'РБ ВВ 10(2025) | FIT15)'!DU11</f>
        <v>7515</v>
      </c>
      <c r="DV11" s="18">
        <f>'РБ ВВ 10(2025) | FIT15)'!DV11</f>
        <v>7515</v>
      </c>
      <c r="DW11" s="18">
        <f>'РБ ВВ 10(2025) | FIT15)'!DW11</f>
        <v>7515</v>
      </c>
      <c r="DX11" s="18">
        <f>'РБ ВВ 10(2025) | FIT15)'!DX11</f>
        <v>7515</v>
      </c>
      <c r="DY11" s="18">
        <f>'РБ ВВ 10(2025) | FIT15)'!DY11</f>
        <v>7515</v>
      </c>
      <c r="DZ11" s="18">
        <f>'РБ ВВ 10(2025) | FIT15)'!DZ11</f>
        <v>7965</v>
      </c>
      <c r="EA11" s="18">
        <f>'РБ ВВ 10(2025) | FIT15)'!EA11</f>
        <v>7965</v>
      </c>
      <c r="EB11" s="18">
        <f>'РБ ВВ 10(2025) | FIT15)'!EB11</f>
        <v>7515</v>
      </c>
      <c r="EC11" s="18">
        <f>'РБ ВВ 10(2025) | FIT15)'!EC11</f>
        <v>7515</v>
      </c>
      <c r="ED11" s="18">
        <f>'РБ ВВ 10(2025) | FIT15)'!ED11</f>
        <v>7515</v>
      </c>
      <c r="EE11" s="18">
        <f>'РБ ВВ 10(2025) | FIT15)'!EE11</f>
        <v>7515</v>
      </c>
      <c r="EF11" s="18">
        <f>'РБ ВВ 10(2025) | FIT15)'!EF11</f>
        <v>8415</v>
      </c>
    </row>
    <row r="12" spans="1:136">
      <c r="A12" s="10">
        <v>2</v>
      </c>
      <c r="B12" s="18">
        <f>'РБ ВВ 10(2025) | FIT15)'!B12</f>
        <v>8550</v>
      </c>
      <c r="C12" s="18">
        <f>'РБ ВВ 10(2025) | FIT15)'!C12</f>
        <v>8550</v>
      </c>
      <c r="D12" s="18">
        <f>'РБ ВВ 10(2025) | FIT15)'!D12</f>
        <v>8820</v>
      </c>
      <c r="E12" s="18">
        <f>'РБ ВВ 10(2025) | FIT15)'!E12</f>
        <v>8820</v>
      </c>
      <c r="F12" s="18">
        <f>'РБ ВВ 10(2025) | FIT15)'!F12</f>
        <v>10710</v>
      </c>
      <c r="G12" s="18">
        <f>'РБ ВВ 10(2025) | FIT15)'!G12</f>
        <v>10710</v>
      </c>
      <c r="H12" s="18">
        <f>'РБ ВВ 10(2025) | FIT15)'!H12</f>
        <v>10710</v>
      </c>
      <c r="I12" s="18">
        <f>'РБ ВВ 10(2025) | FIT15)'!I12</f>
        <v>11880</v>
      </c>
      <c r="J12" s="18">
        <f>'РБ ВВ 10(2025) | FIT15)'!J12</f>
        <v>11880</v>
      </c>
      <c r="K12" s="18">
        <f>'РБ ВВ 10(2025) | FIT15)'!K12</f>
        <v>13140</v>
      </c>
      <c r="L12" s="18">
        <f>'РБ ВВ 10(2025) | FIT15)'!L12</f>
        <v>15480</v>
      </c>
      <c r="M12" s="18">
        <f>'РБ ВВ 10(2025) | FIT15)'!M12</f>
        <v>13500</v>
      </c>
      <c r="N12" s="58">
        <f>'РБ ВВ 10(2025) | FIT15)'!N12</f>
        <v>22860</v>
      </c>
      <c r="O12" s="58">
        <f>'РБ ВВ 10(2025) | FIT15)'!O12</f>
        <v>27180</v>
      </c>
      <c r="P12" s="58">
        <f>'РБ ВВ 10(2025) | FIT15)'!P12</f>
        <v>34200</v>
      </c>
      <c r="Q12" s="58">
        <f>'РБ ВВ 10(2025) | FIT15)'!Q12</f>
        <v>34200</v>
      </c>
      <c r="R12" s="58">
        <f>'РБ ВВ 10(2025) | FIT15)'!R12</f>
        <v>33030</v>
      </c>
      <c r="S12" s="58">
        <f>'РБ ВВ 10(2025) | FIT15)'!S12</f>
        <v>33030</v>
      </c>
      <c r="T12" s="58">
        <f>'РБ ВВ 10(2025) | FIT15)'!T12</f>
        <v>36450</v>
      </c>
      <c r="U12" s="58">
        <f>'РБ ВВ 10(2025) | FIT15)'!U12</f>
        <v>36450</v>
      </c>
      <c r="V12" s="58">
        <f>'РБ ВВ 10(2025) | FIT15)'!V12</f>
        <v>35100</v>
      </c>
      <c r="W12" s="58">
        <f>'РБ ВВ 10(2025) | FIT15)'!W12</f>
        <v>35100</v>
      </c>
      <c r="X12" s="58">
        <f>'РБ ВВ 10(2025) | FIT15)'!X12</f>
        <v>31860</v>
      </c>
      <c r="Y12" s="18">
        <f>'РБ ВВ 10(2025) | FIT15)'!Y12</f>
        <v>25020</v>
      </c>
      <c r="Z12" s="18">
        <f>'РБ ВВ 10(2025) | FIT15)'!Z12</f>
        <v>19620</v>
      </c>
      <c r="AA12" s="18">
        <f>'РБ ВВ 10(2025) | FIT15)'!AA12</f>
        <v>18990</v>
      </c>
      <c r="AB12" s="18">
        <f>'РБ ВВ 10(2025) | FIT15)'!AB12</f>
        <v>18990</v>
      </c>
      <c r="AC12" s="18">
        <f>'РБ ВВ 10(2025) | FIT15)'!AC12</f>
        <v>18990</v>
      </c>
      <c r="AD12" s="18">
        <f>'РБ ВВ 10(2025) | FIT15)'!AD12</f>
        <v>18360</v>
      </c>
      <c r="AE12" s="18">
        <f>'РБ ВВ 10(2025) | FIT15)'!AE12</f>
        <v>18360</v>
      </c>
      <c r="AF12" s="18">
        <f>'РБ ВВ 10(2025) | FIT15)'!AF12</f>
        <v>16020</v>
      </c>
      <c r="AG12" s="18">
        <f>'РБ ВВ 10(2025) | FIT15)'!AG12</f>
        <v>16020</v>
      </c>
      <c r="AH12" s="18">
        <f>'РБ ВВ 10(2025) | FIT15)'!AH12</f>
        <v>16020</v>
      </c>
      <c r="AI12" s="18">
        <f>'РБ ВВ 10(2025) | FIT15)'!AI12</f>
        <v>16020</v>
      </c>
      <c r="AJ12" s="18">
        <f>'РБ ВВ 10(2025) | FIT15)'!AJ12</f>
        <v>18540</v>
      </c>
      <c r="AK12" s="18">
        <f>'РБ ВВ 10(2025) | FIT15)'!AK12</f>
        <v>18540</v>
      </c>
      <c r="AL12" s="18">
        <f>'РБ ВВ 10(2025) | FIT15)'!AL12</f>
        <v>20970</v>
      </c>
      <c r="AM12" s="18">
        <f>'РБ ВВ 10(2025) | FIT15)'!AM12</f>
        <v>20970</v>
      </c>
      <c r="AN12" s="18">
        <f>'РБ ВВ 10(2025) | FIT15)'!AN12</f>
        <v>23670</v>
      </c>
      <c r="AO12" s="18">
        <f>'РБ ВВ 10(2025) | FIT15)'!AO12</f>
        <v>23670</v>
      </c>
      <c r="AP12" s="18">
        <f>'РБ ВВ 10(2025) | FIT15)'!AP12</f>
        <v>20970</v>
      </c>
      <c r="AQ12" s="18">
        <f>'РБ ВВ 10(2025) | FIT15)'!AQ12</f>
        <v>20970</v>
      </c>
      <c r="AR12" s="18">
        <f>'РБ ВВ 10(2025) | FIT15)'!AR12</f>
        <v>22320</v>
      </c>
      <c r="AS12" s="18">
        <f>'РБ ВВ 10(2025) | FIT15)'!AS12</f>
        <v>22320</v>
      </c>
      <c r="AT12" s="18">
        <f>'РБ ВВ 10(2025) | FIT15)'!AT12</f>
        <v>22320</v>
      </c>
      <c r="AU12" s="18">
        <f>'РБ ВВ 10(2025) | FIT15)'!AU12</f>
        <v>22320</v>
      </c>
      <c r="AV12" s="18">
        <f>'РБ ВВ 10(2025) | FIT15)'!AV12</f>
        <v>22320</v>
      </c>
      <c r="AW12" s="18">
        <f>'РБ ВВ 10(2025) | FIT15)'!AW12</f>
        <v>22320</v>
      </c>
      <c r="AX12" s="18">
        <f>'РБ ВВ 10(2025) | FIT15)'!AX12</f>
        <v>23670</v>
      </c>
      <c r="AY12" s="18">
        <f>'РБ ВВ 10(2025) | FIT15)'!AY12</f>
        <v>23670</v>
      </c>
      <c r="AZ12" s="18">
        <f>'РБ ВВ 10(2025) | FIT15)'!AZ12</f>
        <v>23670</v>
      </c>
      <c r="BA12" s="18">
        <f>'РБ ВВ 10(2025) | FIT15)'!BA12</f>
        <v>20970</v>
      </c>
      <c r="BB12" s="18">
        <f>'РБ ВВ 10(2025) | FIT15)'!BB12</f>
        <v>20970</v>
      </c>
      <c r="BC12" s="18">
        <f>'РБ ВВ 10(2025) | FIT15)'!BC12</f>
        <v>20970</v>
      </c>
      <c r="BD12" s="18">
        <f>'РБ ВВ 10(2025) | FIT15)'!BD12</f>
        <v>20970</v>
      </c>
      <c r="BE12" s="18">
        <f>'РБ ВВ 10(2025) | FIT15)'!BE12</f>
        <v>20970</v>
      </c>
      <c r="BF12" s="18">
        <f>'РБ ВВ 10(2025) | FIT15)'!BF12</f>
        <v>22320</v>
      </c>
      <c r="BG12" s="18">
        <f>'РБ ВВ 10(2025) | FIT15)'!BG12</f>
        <v>22320</v>
      </c>
      <c r="BH12" s="18">
        <f>'РБ ВВ 10(2025) | FIT15)'!BH12</f>
        <v>22320</v>
      </c>
      <c r="BI12" s="18">
        <f>'РБ ВВ 10(2025) | FIT15)'!BI12</f>
        <v>25020</v>
      </c>
      <c r="BJ12" s="18">
        <f>'РБ ВВ 10(2025) | FIT15)'!BJ12</f>
        <v>25020</v>
      </c>
      <c r="BK12" s="18">
        <f>'РБ ВВ 10(2025) | FIT15)'!BK12</f>
        <v>25020</v>
      </c>
      <c r="BL12" s="18">
        <f>'РБ ВВ 10(2025) | FIT15)'!BL12</f>
        <v>25020</v>
      </c>
      <c r="BM12" s="18">
        <f>'РБ ВВ 10(2025) | FIT15)'!BM12</f>
        <v>25020</v>
      </c>
      <c r="BN12" s="18">
        <f>'РБ ВВ 10(2025) | FIT15)'!BN12</f>
        <v>25020</v>
      </c>
      <c r="BO12" s="18">
        <f>'РБ ВВ 10(2025) | FIT15)'!BO12</f>
        <v>27180</v>
      </c>
      <c r="BP12" s="18">
        <f>'РБ ВВ 10(2025) | FIT15)'!BP12</f>
        <v>27180</v>
      </c>
      <c r="BQ12" s="18">
        <f>'РБ ВВ 10(2025) | FIT15)'!BQ12</f>
        <v>30690</v>
      </c>
      <c r="BR12" s="18">
        <f>'РБ ВВ 10(2025) | FIT15)'!BR12</f>
        <v>32940</v>
      </c>
      <c r="BS12" s="18">
        <f>'РБ ВВ 10(2025) | FIT15)'!BS12</f>
        <v>32940</v>
      </c>
      <c r="BT12" s="18">
        <f>'РБ ВВ 10(2025) | FIT15)'!BT12</f>
        <v>32940</v>
      </c>
      <c r="BU12" s="18">
        <f>'РБ ВВ 10(2025) | FIT15)'!BU12</f>
        <v>32940</v>
      </c>
      <c r="BV12" s="18">
        <f>'РБ ВВ 10(2025) | FIT15)'!BV12</f>
        <v>32940</v>
      </c>
      <c r="BW12" s="18">
        <f>'РБ ВВ 10(2025) | FIT15)'!BW12</f>
        <v>25020</v>
      </c>
      <c r="BX12" s="18">
        <f>'РБ ВВ 10(2025) | FIT15)'!BX12</f>
        <v>20970</v>
      </c>
      <c r="BY12" s="18">
        <f>'РБ ВВ 10(2025) | FIT15)'!BY12</f>
        <v>20970</v>
      </c>
      <c r="BZ12" s="18">
        <f>'РБ ВВ 10(2025) | FIT15)'!BZ12</f>
        <v>19620</v>
      </c>
      <c r="CA12" s="18">
        <f>'РБ ВВ 10(2025) | FIT15)'!CA12</f>
        <v>19620</v>
      </c>
      <c r="CB12" s="18">
        <f>'РБ ВВ 10(2025) | FIT15)'!CB12</f>
        <v>19620</v>
      </c>
      <c r="CC12" s="18">
        <f>'РБ ВВ 10(2025) | FIT15)'!CC12</f>
        <v>20970</v>
      </c>
      <c r="CD12" s="18">
        <f>'РБ ВВ 10(2025) | FIT15)'!CD12</f>
        <v>20970</v>
      </c>
      <c r="CE12" s="18">
        <f>'РБ ВВ 10(2025) | FIT15)'!CE12</f>
        <v>20970</v>
      </c>
      <c r="CF12" s="18">
        <f>'РБ ВВ 10(2025) | FIT15)'!CF12</f>
        <v>17730</v>
      </c>
      <c r="CG12" s="18">
        <f>'РБ ВВ 10(2025) | FIT15)'!CG12</f>
        <v>13950</v>
      </c>
      <c r="CH12" s="18">
        <f>'РБ ВВ 10(2025) | FIT15)'!CH12</f>
        <v>13950</v>
      </c>
      <c r="CI12" s="18">
        <f>'РБ ВВ 10(2025) | FIT15)'!CI12</f>
        <v>13950</v>
      </c>
      <c r="CJ12" s="18">
        <f>'РБ ВВ 10(2025) | FIT15)'!CJ12</f>
        <v>13950</v>
      </c>
      <c r="CK12" s="18">
        <f>'РБ ВВ 10(2025) | FIT15)'!CK12</f>
        <v>13950</v>
      </c>
      <c r="CL12" s="18">
        <f>'РБ ВВ 10(2025) | FIT15)'!CL12</f>
        <v>13950</v>
      </c>
      <c r="CM12" s="18">
        <f>'РБ ВВ 10(2025) | FIT15)'!CM12</f>
        <v>13950</v>
      </c>
      <c r="CN12" s="18">
        <f>'РБ ВВ 10(2025) | FIT15)'!CN12</f>
        <v>13950</v>
      </c>
      <c r="CO12" s="18">
        <f>'РБ ВВ 10(2025) | FIT15)'!CO12</f>
        <v>13950</v>
      </c>
      <c r="CP12" s="18">
        <f>'РБ ВВ 10(2025) | FIT15)'!CP12</f>
        <v>13320</v>
      </c>
      <c r="CQ12" s="18">
        <f>'РБ ВВ 10(2025) | FIT15)'!CQ12</f>
        <v>13320</v>
      </c>
      <c r="CR12" s="18">
        <f>'РБ ВВ 10(2025) | FIT15)'!CR12</f>
        <v>13320</v>
      </c>
      <c r="CS12" s="18">
        <f>'РБ ВВ 10(2025) | FIT15)'!CS12</f>
        <v>12690</v>
      </c>
      <c r="CT12" s="18">
        <f>'РБ ВВ 10(2025) | FIT15)'!CT12</f>
        <v>12690</v>
      </c>
      <c r="CU12" s="18">
        <f>'РБ ВВ 10(2025) | FIT15)'!CU12</f>
        <v>12690</v>
      </c>
      <c r="CV12" s="18">
        <f>'РБ ВВ 10(2025) | FIT15)'!CV12</f>
        <v>12690</v>
      </c>
      <c r="CW12" s="18">
        <f>'РБ ВВ 10(2025) | FIT15)'!CW12</f>
        <v>12690</v>
      </c>
      <c r="CX12" s="18">
        <f>'РБ ВВ 10(2025) | FIT15)'!CX12</f>
        <v>12690</v>
      </c>
      <c r="CY12" s="18">
        <f>'РБ ВВ 10(2025) | FIT15)'!CY12</f>
        <v>12690</v>
      </c>
      <c r="CZ12" s="18">
        <f>'РБ ВВ 10(2025) | FIT15)'!CZ12</f>
        <v>12060</v>
      </c>
      <c r="DA12" s="18">
        <f>'РБ ВВ 10(2025) | FIT15)'!DA12</f>
        <v>12060</v>
      </c>
      <c r="DB12" s="18">
        <f>'РБ ВВ 10(2025) | FIT15)'!DB12</f>
        <v>12060</v>
      </c>
      <c r="DC12" s="18">
        <f>'РБ ВВ 10(2025) | FIT15)'!DC12</f>
        <v>11250</v>
      </c>
      <c r="DD12" s="18">
        <f>'РБ ВВ 10(2025) | FIT15)'!DD12</f>
        <v>11250</v>
      </c>
      <c r="DE12" s="18">
        <f>'РБ ВВ 10(2025) | FIT15)'!DE12</f>
        <v>11250</v>
      </c>
      <c r="DF12" s="18">
        <f>'РБ ВВ 10(2025) | FIT15)'!DF12</f>
        <v>11250</v>
      </c>
      <c r="DG12" s="18">
        <f>'РБ ВВ 10(2025) | FIT15)'!DG12</f>
        <v>11250</v>
      </c>
      <c r="DH12" s="18">
        <f>'РБ ВВ 10(2025) | FIT15)'!DH12</f>
        <v>10800</v>
      </c>
      <c r="DI12" s="18">
        <f>'РБ ВВ 10(2025) | FIT15)'!DI12</f>
        <v>10800</v>
      </c>
      <c r="DJ12" s="18">
        <f>'РБ ВВ 10(2025) | FIT15)'!DJ12</f>
        <v>10800</v>
      </c>
      <c r="DK12" s="18">
        <f>'РБ ВВ 10(2025) | FIT15)'!DK12</f>
        <v>10800</v>
      </c>
      <c r="DL12" s="18">
        <f>'РБ ВВ 10(2025) | FIT15)'!DL12</f>
        <v>10800</v>
      </c>
      <c r="DM12" s="18">
        <f>'РБ ВВ 10(2025) | FIT15)'!DM12</f>
        <v>10800</v>
      </c>
      <c r="DN12" s="18">
        <f>'РБ ВВ 10(2025) | FIT15)'!DN12</f>
        <v>9000</v>
      </c>
      <c r="DO12" s="18">
        <f>'РБ ВВ 10(2025) | FIT15)'!DO12</f>
        <v>9000</v>
      </c>
      <c r="DP12" s="18">
        <f>'РБ ВВ 10(2025) | FIT15)'!DP12</f>
        <v>9000</v>
      </c>
      <c r="DQ12" s="18">
        <f>'РБ ВВ 10(2025) | FIT15)'!DQ12</f>
        <v>9000</v>
      </c>
      <c r="DR12" s="18">
        <f>'РБ ВВ 10(2025) | FIT15)'!DR12</f>
        <v>9000</v>
      </c>
      <c r="DS12" s="18">
        <f>'РБ ВВ 10(2025) | FIT15)'!DS12</f>
        <v>9450</v>
      </c>
      <c r="DT12" s="18">
        <f>'РБ ВВ 10(2025) | FIT15)'!DT12</f>
        <v>9450</v>
      </c>
      <c r="DU12" s="18">
        <f>'РБ ВВ 10(2025) | FIT15)'!DU12</f>
        <v>9000</v>
      </c>
      <c r="DV12" s="18">
        <f>'РБ ВВ 10(2025) | FIT15)'!DV12</f>
        <v>9000</v>
      </c>
      <c r="DW12" s="18">
        <f>'РБ ВВ 10(2025) | FIT15)'!DW12</f>
        <v>9000</v>
      </c>
      <c r="DX12" s="18">
        <f>'РБ ВВ 10(2025) | FIT15)'!DX12</f>
        <v>9000</v>
      </c>
      <c r="DY12" s="18">
        <f>'РБ ВВ 10(2025) | FIT15)'!DY12</f>
        <v>9000</v>
      </c>
      <c r="DZ12" s="18">
        <f>'РБ ВВ 10(2025) | FIT15)'!DZ12</f>
        <v>9450</v>
      </c>
      <c r="EA12" s="18">
        <f>'РБ ВВ 10(2025) | FIT15)'!EA12</f>
        <v>9450</v>
      </c>
      <c r="EB12" s="18">
        <f>'РБ ВВ 10(2025) | FIT15)'!EB12</f>
        <v>9000</v>
      </c>
      <c r="EC12" s="18">
        <f>'РБ ВВ 10(2025) | FIT15)'!EC12</f>
        <v>9000</v>
      </c>
      <c r="ED12" s="18">
        <f>'РБ ВВ 10(2025) | FIT15)'!ED12</f>
        <v>9000</v>
      </c>
      <c r="EE12" s="18">
        <f>'РБ ВВ 10(2025) | FIT15)'!EE12</f>
        <v>9000</v>
      </c>
      <c r="EF12" s="18">
        <f>'РБ ВВ 10(2025) | FIT15)'!EF12</f>
        <v>9900</v>
      </c>
    </row>
    <row r="13" spans="1:136">
      <c r="A13" s="30" t="s">
        <v>6</v>
      </c>
      <c r="B13" s="18"/>
      <c r="C13" s="18"/>
      <c r="D13" s="18"/>
      <c r="E13" s="18"/>
      <c r="F13" s="18"/>
      <c r="G13" s="18"/>
      <c r="H13" s="18"/>
      <c r="I13" s="18"/>
      <c r="J13" s="18"/>
      <c r="K13" s="18"/>
      <c r="L13" s="18"/>
      <c r="M13" s="18"/>
      <c r="N13" s="58"/>
      <c r="O13" s="58"/>
      <c r="P13" s="58"/>
      <c r="Q13" s="58"/>
      <c r="R13" s="58"/>
      <c r="S13" s="58"/>
      <c r="T13" s="58"/>
      <c r="U13" s="58"/>
      <c r="V13" s="58"/>
      <c r="W13" s="58"/>
      <c r="X13" s="5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row>
    <row r="14" spans="1:136">
      <c r="A14" s="30">
        <v>1</v>
      </c>
      <c r="B14" s="18">
        <f>'РБ ВВ 10(2025) | FIT15)'!B14</f>
        <v>6750</v>
      </c>
      <c r="C14" s="18">
        <f>'РБ ВВ 10(2025) | FIT15)'!C14</f>
        <v>6750</v>
      </c>
      <c r="D14" s="18">
        <f>'РБ ВВ 10(2025) | FIT15)'!D14</f>
        <v>7020</v>
      </c>
      <c r="E14" s="18">
        <f>'РБ ВВ 10(2025) | FIT15)'!E14</f>
        <v>7020</v>
      </c>
      <c r="F14" s="18">
        <f>'РБ ВВ 10(2025) | FIT15)'!F14</f>
        <v>8910</v>
      </c>
      <c r="G14" s="18">
        <f>'РБ ВВ 10(2025) | FIT15)'!G14</f>
        <v>8910</v>
      </c>
      <c r="H14" s="18">
        <f>'РБ ВВ 10(2025) | FIT15)'!H14</f>
        <v>8910</v>
      </c>
      <c r="I14" s="18">
        <f>'РБ ВВ 10(2025) | FIT15)'!I14</f>
        <v>10080</v>
      </c>
      <c r="J14" s="18">
        <f>'РБ ВВ 10(2025) | FIT15)'!J14</f>
        <v>10080</v>
      </c>
      <c r="K14" s="18">
        <f>'РБ ВВ 10(2025) | FIT15)'!K14</f>
        <v>11340</v>
      </c>
      <c r="L14" s="18">
        <f>'РБ ВВ 10(2025) | FIT15)'!L14</f>
        <v>13680</v>
      </c>
      <c r="M14" s="18">
        <f>'РБ ВВ 10(2025) | FIT15)'!M14</f>
        <v>11700</v>
      </c>
      <c r="N14" s="58">
        <f>'РБ ВВ 10(2025) | FIT15)'!N14</f>
        <v>20610</v>
      </c>
      <c r="O14" s="58">
        <f>'РБ ВВ 10(2025) | FIT15)'!O14</f>
        <v>24930</v>
      </c>
      <c r="P14" s="58">
        <f>'РБ ВВ 10(2025) | FIT15)'!P14</f>
        <v>31950</v>
      </c>
      <c r="Q14" s="58">
        <f>'РБ ВВ 10(2025) | FIT15)'!Q14</f>
        <v>31950</v>
      </c>
      <c r="R14" s="58">
        <f>'РБ ВВ 10(2025) | FIT15)'!R14</f>
        <v>30780</v>
      </c>
      <c r="S14" s="58">
        <f>'РБ ВВ 10(2025) | FIT15)'!S14</f>
        <v>30780</v>
      </c>
      <c r="T14" s="58">
        <f>'РБ ВВ 10(2025) | FIT15)'!T14</f>
        <v>34200</v>
      </c>
      <c r="U14" s="58">
        <f>'РБ ВВ 10(2025) | FIT15)'!U14</f>
        <v>34200</v>
      </c>
      <c r="V14" s="58">
        <f>'РБ ВВ 10(2025) | FIT15)'!V14</f>
        <v>32850</v>
      </c>
      <c r="W14" s="58">
        <f>'РБ ВВ 10(2025) | FIT15)'!W14</f>
        <v>32850</v>
      </c>
      <c r="X14" s="58">
        <f>'РБ ВВ 10(2025) | FIT15)'!X14</f>
        <v>29610</v>
      </c>
      <c r="Y14" s="18">
        <f>'РБ ВВ 10(2025) | FIT15)'!Y14</f>
        <v>22455</v>
      </c>
      <c r="Z14" s="18">
        <f>'РБ ВВ 10(2025) | FIT15)'!Z14</f>
        <v>17055</v>
      </c>
      <c r="AA14" s="18">
        <f>'РБ ВВ 10(2025) | FIT15)'!AA14</f>
        <v>16425</v>
      </c>
      <c r="AB14" s="18">
        <f>'РБ ВВ 10(2025) | FIT15)'!AB14</f>
        <v>16425</v>
      </c>
      <c r="AC14" s="18">
        <f>'РБ ВВ 10(2025) | FIT15)'!AC14</f>
        <v>16425</v>
      </c>
      <c r="AD14" s="18">
        <f>'РБ ВВ 10(2025) | FIT15)'!AD14</f>
        <v>15795</v>
      </c>
      <c r="AE14" s="18">
        <f>'РБ ВВ 10(2025) | FIT15)'!AE14</f>
        <v>15795</v>
      </c>
      <c r="AF14" s="18">
        <f>'РБ ВВ 10(2025) | FIT15)'!AF14</f>
        <v>13455</v>
      </c>
      <c r="AG14" s="18">
        <f>'РБ ВВ 10(2025) | FIT15)'!AG14</f>
        <v>13455</v>
      </c>
      <c r="AH14" s="18">
        <f>'РБ ВВ 10(2025) | FIT15)'!AH14</f>
        <v>13455</v>
      </c>
      <c r="AI14" s="18">
        <f>'РБ ВВ 10(2025) | FIT15)'!AI14</f>
        <v>13455</v>
      </c>
      <c r="AJ14" s="18">
        <f>'РБ ВВ 10(2025) | FIT15)'!AJ14</f>
        <v>15975</v>
      </c>
      <c r="AK14" s="18">
        <f>'РБ ВВ 10(2025) | FIT15)'!AK14</f>
        <v>15975</v>
      </c>
      <c r="AL14" s="18">
        <f>'РБ ВВ 10(2025) | FIT15)'!AL14</f>
        <v>18405</v>
      </c>
      <c r="AM14" s="18">
        <f>'РБ ВВ 10(2025) | FIT15)'!AM14</f>
        <v>18405</v>
      </c>
      <c r="AN14" s="18">
        <f>'РБ ВВ 10(2025) | FIT15)'!AN14</f>
        <v>21105</v>
      </c>
      <c r="AO14" s="18">
        <f>'РБ ВВ 10(2025) | FIT15)'!AO14</f>
        <v>21105</v>
      </c>
      <c r="AP14" s="18">
        <f>'РБ ВВ 10(2025) | FIT15)'!AP14</f>
        <v>18405</v>
      </c>
      <c r="AQ14" s="18">
        <f>'РБ ВВ 10(2025) | FIT15)'!AQ14</f>
        <v>18405</v>
      </c>
      <c r="AR14" s="18">
        <f>'РБ ВВ 10(2025) | FIT15)'!AR14</f>
        <v>19755</v>
      </c>
      <c r="AS14" s="18">
        <f>'РБ ВВ 10(2025) | FIT15)'!AS14</f>
        <v>19755</v>
      </c>
      <c r="AT14" s="18">
        <f>'РБ ВВ 10(2025) | FIT15)'!AT14</f>
        <v>19755</v>
      </c>
      <c r="AU14" s="18">
        <f>'РБ ВВ 10(2025) | FIT15)'!AU14</f>
        <v>19755</v>
      </c>
      <c r="AV14" s="18">
        <f>'РБ ВВ 10(2025) | FIT15)'!AV14</f>
        <v>19755</v>
      </c>
      <c r="AW14" s="18">
        <f>'РБ ВВ 10(2025) | FIT15)'!AW14</f>
        <v>19755</v>
      </c>
      <c r="AX14" s="18">
        <f>'РБ ВВ 10(2025) | FIT15)'!AX14</f>
        <v>21105</v>
      </c>
      <c r="AY14" s="18">
        <f>'РБ ВВ 10(2025) | FIT15)'!AY14</f>
        <v>21105</v>
      </c>
      <c r="AZ14" s="18">
        <f>'РБ ВВ 10(2025) | FIT15)'!AZ14</f>
        <v>21105</v>
      </c>
      <c r="BA14" s="18">
        <f>'РБ ВВ 10(2025) | FIT15)'!BA14</f>
        <v>18405</v>
      </c>
      <c r="BB14" s="18">
        <f>'РБ ВВ 10(2025) | FIT15)'!BB14</f>
        <v>18405</v>
      </c>
      <c r="BC14" s="18">
        <f>'РБ ВВ 10(2025) | FIT15)'!BC14</f>
        <v>18405</v>
      </c>
      <c r="BD14" s="18">
        <f>'РБ ВВ 10(2025) | FIT15)'!BD14</f>
        <v>18405</v>
      </c>
      <c r="BE14" s="18">
        <f>'РБ ВВ 10(2025) | FIT15)'!BE14</f>
        <v>18405</v>
      </c>
      <c r="BF14" s="18">
        <f>'РБ ВВ 10(2025) | FIT15)'!BF14</f>
        <v>19755</v>
      </c>
      <c r="BG14" s="18">
        <f>'РБ ВВ 10(2025) | FIT15)'!BG14</f>
        <v>19755</v>
      </c>
      <c r="BH14" s="18">
        <f>'РБ ВВ 10(2025) | FIT15)'!BH14</f>
        <v>19755</v>
      </c>
      <c r="BI14" s="18">
        <f>'РБ ВВ 10(2025) | FIT15)'!BI14</f>
        <v>22455</v>
      </c>
      <c r="BJ14" s="18">
        <f>'РБ ВВ 10(2025) | FIT15)'!BJ14</f>
        <v>22455</v>
      </c>
      <c r="BK14" s="18">
        <f>'РБ ВВ 10(2025) | FIT15)'!BK14</f>
        <v>22455</v>
      </c>
      <c r="BL14" s="18">
        <f>'РБ ВВ 10(2025) | FIT15)'!BL14</f>
        <v>22455</v>
      </c>
      <c r="BM14" s="18">
        <f>'РБ ВВ 10(2025) | FIT15)'!BM14</f>
        <v>22455</v>
      </c>
      <c r="BN14" s="18">
        <f>'РБ ВВ 10(2025) | FIT15)'!BN14</f>
        <v>22455</v>
      </c>
      <c r="BO14" s="18">
        <f>'РБ ВВ 10(2025) | FIT15)'!BO14</f>
        <v>24615</v>
      </c>
      <c r="BP14" s="18">
        <f>'РБ ВВ 10(2025) | FIT15)'!BP14</f>
        <v>24615</v>
      </c>
      <c r="BQ14" s="18">
        <f>'РБ ВВ 10(2025) | FIT15)'!BQ14</f>
        <v>28125</v>
      </c>
      <c r="BR14" s="18">
        <f>'РБ ВВ 10(2025) | FIT15)'!BR14</f>
        <v>30375</v>
      </c>
      <c r="BS14" s="18">
        <f>'РБ ВВ 10(2025) | FIT15)'!BS14</f>
        <v>30375</v>
      </c>
      <c r="BT14" s="18">
        <f>'РБ ВВ 10(2025) | FIT15)'!BT14</f>
        <v>30375</v>
      </c>
      <c r="BU14" s="18">
        <f>'РБ ВВ 10(2025) | FIT15)'!BU14</f>
        <v>30375</v>
      </c>
      <c r="BV14" s="18">
        <f>'РБ ВВ 10(2025) | FIT15)'!BV14</f>
        <v>30375</v>
      </c>
      <c r="BW14" s="18">
        <f>'РБ ВВ 10(2025) | FIT15)'!BW14</f>
        <v>22455</v>
      </c>
      <c r="BX14" s="18">
        <f>'РБ ВВ 10(2025) | FIT15)'!BX14</f>
        <v>18405</v>
      </c>
      <c r="BY14" s="18">
        <f>'РБ ВВ 10(2025) | FIT15)'!BY14</f>
        <v>18405</v>
      </c>
      <c r="BZ14" s="18">
        <f>'РБ ВВ 10(2025) | FIT15)'!BZ14</f>
        <v>17055</v>
      </c>
      <c r="CA14" s="18">
        <f>'РБ ВВ 10(2025) | FIT15)'!CA14</f>
        <v>17055</v>
      </c>
      <c r="CB14" s="18">
        <f>'РБ ВВ 10(2025) | FIT15)'!CB14</f>
        <v>17055</v>
      </c>
      <c r="CC14" s="18">
        <f>'РБ ВВ 10(2025) | FIT15)'!CC14</f>
        <v>18405</v>
      </c>
      <c r="CD14" s="18">
        <f>'РБ ВВ 10(2025) | FIT15)'!CD14</f>
        <v>18405</v>
      </c>
      <c r="CE14" s="18">
        <f>'РБ ВВ 10(2025) | FIT15)'!CE14</f>
        <v>18405</v>
      </c>
      <c r="CF14" s="18">
        <f>'РБ ВВ 10(2025) | FIT15)'!CF14</f>
        <v>15165</v>
      </c>
      <c r="CG14" s="18">
        <f>'РБ ВВ 10(2025) | FIT15)'!CG14</f>
        <v>11835</v>
      </c>
      <c r="CH14" s="18">
        <f>'РБ ВВ 10(2025) | FIT15)'!CH14</f>
        <v>11835</v>
      </c>
      <c r="CI14" s="18">
        <f>'РБ ВВ 10(2025) | FIT15)'!CI14</f>
        <v>11835</v>
      </c>
      <c r="CJ14" s="18">
        <f>'РБ ВВ 10(2025) | FIT15)'!CJ14</f>
        <v>11835</v>
      </c>
      <c r="CK14" s="18">
        <f>'РБ ВВ 10(2025) | FIT15)'!CK14</f>
        <v>11835</v>
      </c>
      <c r="CL14" s="18">
        <f>'РБ ВВ 10(2025) | FIT15)'!CL14</f>
        <v>11835</v>
      </c>
      <c r="CM14" s="18">
        <f>'РБ ВВ 10(2025) | FIT15)'!CM14</f>
        <v>11835</v>
      </c>
      <c r="CN14" s="18">
        <f>'РБ ВВ 10(2025) | FIT15)'!CN14</f>
        <v>11835</v>
      </c>
      <c r="CO14" s="18">
        <f>'РБ ВВ 10(2025) | FIT15)'!CO14</f>
        <v>11835</v>
      </c>
      <c r="CP14" s="18">
        <f>'РБ ВВ 10(2025) | FIT15)'!CP14</f>
        <v>11205</v>
      </c>
      <c r="CQ14" s="18">
        <f>'РБ ВВ 10(2025) | FIT15)'!CQ14</f>
        <v>11205</v>
      </c>
      <c r="CR14" s="18">
        <f>'РБ ВВ 10(2025) | FIT15)'!CR14</f>
        <v>11205</v>
      </c>
      <c r="CS14" s="18">
        <f>'РБ ВВ 10(2025) | FIT15)'!CS14</f>
        <v>10575</v>
      </c>
      <c r="CT14" s="18">
        <f>'РБ ВВ 10(2025) | FIT15)'!CT14</f>
        <v>10575</v>
      </c>
      <c r="CU14" s="18">
        <f>'РБ ВВ 10(2025) | FIT15)'!CU14</f>
        <v>10575</v>
      </c>
      <c r="CV14" s="18">
        <f>'РБ ВВ 10(2025) | FIT15)'!CV14</f>
        <v>10575</v>
      </c>
      <c r="CW14" s="18">
        <f>'РБ ВВ 10(2025) | FIT15)'!CW14</f>
        <v>10575</v>
      </c>
      <c r="CX14" s="18">
        <f>'РБ ВВ 10(2025) | FIT15)'!CX14</f>
        <v>10575</v>
      </c>
      <c r="CY14" s="18">
        <f>'РБ ВВ 10(2025) | FIT15)'!CY14</f>
        <v>10575</v>
      </c>
      <c r="CZ14" s="18">
        <f>'РБ ВВ 10(2025) | FIT15)'!CZ14</f>
        <v>9945</v>
      </c>
      <c r="DA14" s="18">
        <f>'РБ ВВ 10(2025) | FIT15)'!DA14</f>
        <v>9945</v>
      </c>
      <c r="DB14" s="18">
        <f>'РБ ВВ 10(2025) | FIT15)'!DB14</f>
        <v>9945</v>
      </c>
      <c r="DC14" s="18">
        <f>'РБ ВВ 10(2025) | FIT15)'!DC14</f>
        <v>9315</v>
      </c>
      <c r="DD14" s="18">
        <f>'РБ ВВ 10(2025) | FIT15)'!DD14</f>
        <v>9315</v>
      </c>
      <c r="DE14" s="18">
        <f>'РБ ВВ 10(2025) | FIT15)'!DE14</f>
        <v>9315</v>
      </c>
      <c r="DF14" s="18">
        <f>'РБ ВВ 10(2025) | FIT15)'!DF14</f>
        <v>9315</v>
      </c>
      <c r="DG14" s="18">
        <f>'РБ ВВ 10(2025) | FIT15)'!DG14</f>
        <v>9315</v>
      </c>
      <c r="DH14" s="18">
        <f>'РБ ВВ 10(2025) | FIT15)'!DH14</f>
        <v>8865</v>
      </c>
      <c r="DI14" s="18">
        <f>'РБ ВВ 10(2025) | FIT15)'!DI14</f>
        <v>8865</v>
      </c>
      <c r="DJ14" s="18">
        <f>'РБ ВВ 10(2025) | FIT15)'!DJ14</f>
        <v>8865</v>
      </c>
      <c r="DK14" s="18">
        <f>'РБ ВВ 10(2025) | FIT15)'!DK14</f>
        <v>8865</v>
      </c>
      <c r="DL14" s="18">
        <f>'РБ ВВ 10(2025) | FIT15)'!DL14</f>
        <v>8865</v>
      </c>
      <c r="DM14" s="18">
        <f>'РБ ВВ 10(2025) | FIT15)'!DM14</f>
        <v>8865</v>
      </c>
      <c r="DN14" s="18">
        <f>'РБ ВВ 10(2025) | FIT15)'!DN14</f>
        <v>7065</v>
      </c>
      <c r="DO14" s="18">
        <f>'РБ ВВ 10(2025) | FIT15)'!DO14</f>
        <v>7065</v>
      </c>
      <c r="DP14" s="18">
        <f>'РБ ВВ 10(2025) | FIT15)'!DP14</f>
        <v>7065</v>
      </c>
      <c r="DQ14" s="18">
        <f>'РБ ВВ 10(2025) | FIT15)'!DQ14</f>
        <v>7065</v>
      </c>
      <c r="DR14" s="18">
        <f>'РБ ВВ 10(2025) | FIT15)'!DR14</f>
        <v>7065</v>
      </c>
      <c r="DS14" s="18">
        <f>'РБ ВВ 10(2025) | FIT15)'!DS14</f>
        <v>7515</v>
      </c>
      <c r="DT14" s="18">
        <f>'РБ ВВ 10(2025) | FIT15)'!DT14</f>
        <v>7515</v>
      </c>
      <c r="DU14" s="18">
        <f>'РБ ВВ 10(2025) | FIT15)'!DU14</f>
        <v>7065</v>
      </c>
      <c r="DV14" s="18">
        <f>'РБ ВВ 10(2025) | FIT15)'!DV14</f>
        <v>7065</v>
      </c>
      <c r="DW14" s="18">
        <f>'РБ ВВ 10(2025) | FIT15)'!DW14</f>
        <v>7065</v>
      </c>
      <c r="DX14" s="18">
        <f>'РБ ВВ 10(2025) | FIT15)'!DX14</f>
        <v>7065</v>
      </c>
      <c r="DY14" s="18">
        <f>'РБ ВВ 10(2025) | FIT15)'!DY14</f>
        <v>7065</v>
      </c>
      <c r="DZ14" s="18">
        <f>'РБ ВВ 10(2025) | FIT15)'!DZ14</f>
        <v>7515</v>
      </c>
      <c r="EA14" s="18">
        <f>'РБ ВВ 10(2025) | FIT15)'!EA14</f>
        <v>7515</v>
      </c>
      <c r="EB14" s="18">
        <f>'РБ ВВ 10(2025) | FIT15)'!EB14</f>
        <v>7065</v>
      </c>
      <c r="EC14" s="18">
        <f>'РБ ВВ 10(2025) | FIT15)'!EC14</f>
        <v>7065</v>
      </c>
      <c r="ED14" s="18">
        <f>'РБ ВВ 10(2025) | FIT15)'!ED14</f>
        <v>7065</v>
      </c>
      <c r="EE14" s="18">
        <f>'РБ ВВ 10(2025) | FIT15)'!EE14</f>
        <v>7065</v>
      </c>
      <c r="EF14" s="18">
        <f>'РБ ВВ 10(2025) | FIT15)'!EF14</f>
        <v>7965</v>
      </c>
    </row>
    <row r="15" spans="1:136">
      <c r="A15" s="30">
        <v>2</v>
      </c>
      <c r="B15" s="18">
        <f>'РБ ВВ 10(2025) | FIT15)'!B15</f>
        <v>8100</v>
      </c>
      <c r="C15" s="18">
        <f>'РБ ВВ 10(2025) | FIT15)'!C15</f>
        <v>8100</v>
      </c>
      <c r="D15" s="18">
        <f>'РБ ВВ 10(2025) | FIT15)'!D15</f>
        <v>8370</v>
      </c>
      <c r="E15" s="18">
        <f>'РБ ВВ 10(2025) | FIT15)'!E15</f>
        <v>8370</v>
      </c>
      <c r="F15" s="18">
        <f>'РБ ВВ 10(2025) | FIT15)'!F15</f>
        <v>10260</v>
      </c>
      <c r="G15" s="18">
        <f>'РБ ВВ 10(2025) | FIT15)'!G15</f>
        <v>10260</v>
      </c>
      <c r="H15" s="18">
        <f>'РБ ВВ 10(2025) | FIT15)'!H15</f>
        <v>10260</v>
      </c>
      <c r="I15" s="18">
        <f>'РБ ВВ 10(2025) | FIT15)'!I15</f>
        <v>11430</v>
      </c>
      <c r="J15" s="18">
        <f>'РБ ВВ 10(2025) | FIT15)'!J15</f>
        <v>11430</v>
      </c>
      <c r="K15" s="18">
        <f>'РБ ВВ 10(2025) | FIT15)'!K15</f>
        <v>12690</v>
      </c>
      <c r="L15" s="18">
        <f>'РБ ВВ 10(2025) | FIT15)'!L15</f>
        <v>15030</v>
      </c>
      <c r="M15" s="18">
        <f>'РБ ВВ 10(2025) | FIT15)'!M15</f>
        <v>13050</v>
      </c>
      <c r="N15" s="58">
        <f>'РБ ВВ 10(2025) | FIT15)'!N15</f>
        <v>22410</v>
      </c>
      <c r="O15" s="58">
        <f>'РБ ВВ 10(2025) | FIT15)'!O15</f>
        <v>26730</v>
      </c>
      <c r="P15" s="58">
        <f>'РБ ВВ 10(2025) | FIT15)'!P15</f>
        <v>33750</v>
      </c>
      <c r="Q15" s="58">
        <f>'РБ ВВ 10(2025) | FIT15)'!Q15</f>
        <v>33750</v>
      </c>
      <c r="R15" s="58">
        <f>'РБ ВВ 10(2025) | FIT15)'!R15</f>
        <v>32580</v>
      </c>
      <c r="S15" s="58">
        <f>'РБ ВВ 10(2025) | FIT15)'!S15</f>
        <v>32580</v>
      </c>
      <c r="T15" s="58">
        <f>'РБ ВВ 10(2025) | FIT15)'!T15</f>
        <v>36000</v>
      </c>
      <c r="U15" s="58">
        <f>'РБ ВВ 10(2025) | FIT15)'!U15</f>
        <v>36000</v>
      </c>
      <c r="V15" s="58">
        <f>'РБ ВВ 10(2025) | FIT15)'!V15</f>
        <v>34650</v>
      </c>
      <c r="W15" s="58">
        <f>'РБ ВВ 10(2025) | FIT15)'!W15</f>
        <v>34650</v>
      </c>
      <c r="X15" s="58">
        <f>'РБ ВВ 10(2025) | FIT15)'!X15</f>
        <v>31410</v>
      </c>
      <c r="Y15" s="18">
        <f>'РБ ВВ 10(2025) | FIT15)'!Y15</f>
        <v>24120</v>
      </c>
      <c r="Z15" s="18">
        <f>'РБ ВВ 10(2025) | FIT15)'!Z15</f>
        <v>18720</v>
      </c>
      <c r="AA15" s="18">
        <f>'РБ ВВ 10(2025) | FIT15)'!AA15</f>
        <v>18090</v>
      </c>
      <c r="AB15" s="18">
        <f>'РБ ВВ 10(2025) | FIT15)'!AB15</f>
        <v>18090</v>
      </c>
      <c r="AC15" s="18">
        <f>'РБ ВВ 10(2025) | FIT15)'!AC15</f>
        <v>18090</v>
      </c>
      <c r="AD15" s="18">
        <f>'РБ ВВ 10(2025) | FIT15)'!AD15</f>
        <v>17460</v>
      </c>
      <c r="AE15" s="18">
        <f>'РБ ВВ 10(2025) | FIT15)'!AE15</f>
        <v>17460</v>
      </c>
      <c r="AF15" s="18">
        <f>'РБ ВВ 10(2025) | FIT15)'!AF15</f>
        <v>15120</v>
      </c>
      <c r="AG15" s="18">
        <f>'РБ ВВ 10(2025) | FIT15)'!AG15</f>
        <v>15120</v>
      </c>
      <c r="AH15" s="18">
        <f>'РБ ВВ 10(2025) | FIT15)'!AH15</f>
        <v>15120</v>
      </c>
      <c r="AI15" s="18">
        <f>'РБ ВВ 10(2025) | FIT15)'!AI15</f>
        <v>15120</v>
      </c>
      <c r="AJ15" s="18">
        <f>'РБ ВВ 10(2025) | FIT15)'!AJ15</f>
        <v>17640</v>
      </c>
      <c r="AK15" s="18">
        <f>'РБ ВВ 10(2025) | FIT15)'!AK15</f>
        <v>17640</v>
      </c>
      <c r="AL15" s="18">
        <f>'РБ ВВ 10(2025) | FIT15)'!AL15</f>
        <v>20070</v>
      </c>
      <c r="AM15" s="18">
        <f>'РБ ВВ 10(2025) | FIT15)'!AM15</f>
        <v>20070</v>
      </c>
      <c r="AN15" s="18">
        <f>'РБ ВВ 10(2025) | FIT15)'!AN15</f>
        <v>22770</v>
      </c>
      <c r="AO15" s="18">
        <f>'РБ ВВ 10(2025) | FIT15)'!AO15</f>
        <v>22770</v>
      </c>
      <c r="AP15" s="18">
        <f>'РБ ВВ 10(2025) | FIT15)'!AP15</f>
        <v>20070</v>
      </c>
      <c r="AQ15" s="18">
        <f>'РБ ВВ 10(2025) | FIT15)'!AQ15</f>
        <v>20070</v>
      </c>
      <c r="AR15" s="18">
        <f>'РБ ВВ 10(2025) | FIT15)'!AR15</f>
        <v>21420</v>
      </c>
      <c r="AS15" s="18">
        <f>'РБ ВВ 10(2025) | FIT15)'!AS15</f>
        <v>21420</v>
      </c>
      <c r="AT15" s="18">
        <f>'РБ ВВ 10(2025) | FIT15)'!AT15</f>
        <v>21420</v>
      </c>
      <c r="AU15" s="18">
        <f>'РБ ВВ 10(2025) | FIT15)'!AU15</f>
        <v>21420</v>
      </c>
      <c r="AV15" s="18">
        <f>'РБ ВВ 10(2025) | FIT15)'!AV15</f>
        <v>21420</v>
      </c>
      <c r="AW15" s="18">
        <f>'РБ ВВ 10(2025) | FIT15)'!AW15</f>
        <v>21420</v>
      </c>
      <c r="AX15" s="18">
        <f>'РБ ВВ 10(2025) | FIT15)'!AX15</f>
        <v>22770</v>
      </c>
      <c r="AY15" s="18">
        <f>'РБ ВВ 10(2025) | FIT15)'!AY15</f>
        <v>22770</v>
      </c>
      <c r="AZ15" s="18">
        <f>'РБ ВВ 10(2025) | FIT15)'!AZ15</f>
        <v>22770</v>
      </c>
      <c r="BA15" s="18">
        <f>'РБ ВВ 10(2025) | FIT15)'!BA15</f>
        <v>20070</v>
      </c>
      <c r="BB15" s="18">
        <f>'РБ ВВ 10(2025) | FIT15)'!BB15</f>
        <v>20070</v>
      </c>
      <c r="BC15" s="18">
        <f>'РБ ВВ 10(2025) | FIT15)'!BC15</f>
        <v>20070</v>
      </c>
      <c r="BD15" s="18">
        <f>'РБ ВВ 10(2025) | FIT15)'!BD15</f>
        <v>20070</v>
      </c>
      <c r="BE15" s="18">
        <f>'РБ ВВ 10(2025) | FIT15)'!BE15</f>
        <v>20070</v>
      </c>
      <c r="BF15" s="18">
        <f>'РБ ВВ 10(2025) | FIT15)'!BF15</f>
        <v>21420</v>
      </c>
      <c r="BG15" s="18">
        <f>'РБ ВВ 10(2025) | FIT15)'!BG15</f>
        <v>21420</v>
      </c>
      <c r="BH15" s="18">
        <f>'РБ ВВ 10(2025) | FIT15)'!BH15</f>
        <v>21420</v>
      </c>
      <c r="BI15" s="18">
        <f>'РБ ВВ 10(2025) | FIT15)'!BI15</f>
        <v>24120</v>
      </c>
      <c r="BJ15" s="18">
        <f>'РБ ВВ 10(2025) | FIT15)'!BJ15</f>
        <v>24120</v>
      </c>
      <c r="BK15" s="18">
        <f>'РБ ВВ 10(2025) | FIT15)'!BK15</f>
        <v>24120</v>
      </c>
      <c r="BL15" s="18">
        <f>'РБ ВВ 10(2025) | FIT15)'!BL15</f>
        <v>24120</v>
      </c>
      <c r="BM15" s="18">
        <f>'РБ ВВ 10(2025) | FIT15)'!BM15</f>
        <v>24120</v>
      </c>
      <c r="BN15" s="18">
        <f>'РБ ВВ 10(2025) | FIT15)'!BN15</f>
        <v>24120</v>
      </c>
      <c r="BO15" s="18">
        <f>'РБ ВВ 10(2025) | FIT15)'!BO15</f>
        <v>26280</v>
      </c>
      <c r="BP15" s="18">
        <f>'РБ ВВ 10(2025) | FIT15)'!BP15</f>
        <v>26280</v>
      </c>
      <c r="BQ15" s="18">
        <f>'РБ ВВ 10(2025) | FIT15)'!BQ15</f>
        <v>29790</v>
      </c>
      <c r="BR15" s="18">
        <f>'РБ ВВ 10(2025) | FIT15)'!BR15</f>
        <v>32040</v>
      </c>
      <c r="BS15" s="18">
        <f>'РБ ВВ 10(2025) | FIT15)'!BS15</f>
        <v>32040</v>
      </c>
      <c r="BT15" s="18">
        <f>'РБ ВВ 10(2025) | FIT15)'!BT15</f>
        <v>32040</v>
      </c>
      <c r="BU15" s="18">
        <f>'РБ ВВ 10(2025) | FIT15)'!BU15</f>
        <v>32040</v>
      </c>
      <c r="BV15" s="18">
        <f>'РБ ВВ 10(2025) | FIT15)'!BV15</f>
        <v>32040</v>
      </c>
      <c r="BW15" s="18">
        <f>'РБ ВВ 10(2025) | FIT15)'!BW15</f>
        <v>24120</v>
      </c>
      <c r="BX15" s="18">
        <f>'РБ ВВ 10(2025) | FIT15)'!BX15</f>
        <v>20070</v>
      </c>
      <c r="BY15" s="18">
        <f>'РБ ВВ 10(2025) | FIT15)'!BY15</f>
        <v>20070</v>
      </c>
      <c r="BZ15" s="18">
        <f>'РБ ВВ 10(2025) | FIT15)'!BZ15</f>
        <v>18720</v>
      </c>
      <c r="CA15" s="18">
        <f>'РБ ВВ 10(2025) | FIT15)'!CA15</f>
        <v>18720</v>
      </c>
      <c r="CB15" s="18">
        <f>'РБ ВВ 10(2025) | FIT15)'!CB15</f>
        <v>18720</v>
      </c>
      <c r="CC15" s="18">
        <f>'РБ ВВ 10(2025) | FIT15)'!CC15</f>
        <v>20070</v>
      </c>
      <c r="CD15" s="18">
        <f>'РБ ВВ 10(2025) | FIT15)'!CD15</f>
        <v>20070</v>
      </c>
      <c r="CE15" s="18">
        <f>'РБ ВВ 10(2025) | FIT15)'!CE15</f>
        <v>20070</v>
      </c>
      <c r="CF15" s="18">
        <f>'РБ ВВ 10(2025) | FIT15)'!CF15</f>
        <v>16830</v>
      </c>
      <c r="CG15" s="18">
        <f>'РБ ВВ 10(2025) | FIT15)'!CG15</f>
        <v>13500</v>
      </c>
      <c r="CH15" s="18">
        <f>'РБ ВВ 10(2025) | FIT15)'!CH15</f>
        <v>13500</v>
      </c>
      <c r="CI15" s="18">
        <f>'РБ ВВ 10(2025) | FIT15)'!CI15</f>
        <v>13500</v>
      </c>
      <c r="CJ15" s="18">
        <f>'РБ ВВ 10(2025) | FIT15)'!CJ15</f>
        <v>13500</v>
      </c>
      <c r="CK15" s="18">
        <f>'РБ ВВ 10(2025) | FIT15)'!CK15</f>
        <v>13500</v>
      </c>
      <c r="CL15" s="18">
        <f>'РБ ВВ 10(2025) | FIT15)'!CL15</f>
        <v>13500</v>
      </c>
      <c r="CM15" s="18">
        <f>'РБ ВВ 10(2025) | FIT15)'!CM15</f>
        <v>13500</v>
      </c>
      <c r="CN15" s="18">
        <f>'РБ ВВ 10(2025) | FIT15)'!CN15</f>
        <v>13500</v>
      </c>
      <c r="CO15" s="18">
        <f>'РБ ВВ 10(2025) | FIT15)'!CO15</f>
        <v>13500</v>
      </c>
      <c r="CP15" s="18">
        <f>'РБ ВВ 10(2025) | FIT15)'!CP15</f>
        <v>12870</v>
      </c>
      <c r="CQ15" s="18">
        <f>'РБ ВВ 10(2025) | FIT15)'!CQ15</f>
        <v>12870</v>
      </c>
      <c r="CR15" s="18">
        <f>'РБ ВВ 10(2025) | FIT15)'!CR15</f>
        <v>12870</v>
      </c>
      <c r="CS15" s="18">
        <f>'РБ ВВ 10(2025) | FIT15)'!CS15</f>
        <v>12240</v>
      </c>
      <c r="CT15" s="18">
        <f>'РБ ВВ 10(2025) | FIT15)'!CT15</f>
        <v>12240</v>
      </c>
      <c r="CU15" s="18">
        <f>'РБ ВВ 10(2025) | FIT15)'!CU15</f>
        <v>12240</v>
      </c>
      <c r="CV15" s="18">
        <f>'РБ ВВ 10(2025) | FIT15)'!CV15</f>
        <v>12240</v>
      </c>
      <c r="CW15" s="18">
        <f>'РБ ВВ 10(2025) | FIT15)'!CW15</f>
        <v>12240</v>
      </c>
      <c r="CX15" s="18">
        <f>'РБ ВВ 10(2025) | FIT15)'!CX15</f>
        <v>12240</v>
      </c>
      <c r="CY15" s="18">
        <f>'РБ ВВ 10(2025) | FIT15)'!CY15</f>
        <v>12240</v>
      </c>
      <c r="CZ15" s="18">
        <f>'РБ ВВ 10(2025) | FIT15)'!CZ15</f>
        <v>11610</v>
      </c>
      <c r="DA15" s="18">
        <f>'РБ ВВ 10(2025) | FIT15)'!DA15</f>
        <v>11610</v>
      </c>
      <c r="DB15" s="18">
        <f>'РБ ВВ 10(2025) | FIT15)'!DB15</f>
        <v>11610</v>
      </c>
      <c r="DC15" s="18">
        <f>'РБ ВВ 10(2025) | FIT15)'!DC15</f>
        <v>10800</v>
      </c>
      <c r="DD15" s="18">
        <f>'РБ ВВ 10(2025) | FIT15)'!DD15</f>
        <v>10800</v>
      </c>
      <c r="DE15" s="18">
        <f>'РБ ВВ 10(2025) | FIT15)'!DE15</f>
        <v>10800</v>
      </c>
      <c r="DF15" s="18">
        <f>'РБ ВВ 10(2025) | FIT15)'!DF15</f>
        <v>10800</v>
      </c>
      <c r="DG15" s="18">
        <f>'РБ ВВ 10(2025) | FIT15)'!DG15</f>
        <v>10800</v>
      </c>
      <c r="DH15" s="18">
        <f>'РБ ВВ 10(2025) | FIT15)'!DH15</f>
        <v>10350</v>
      </c>
      <c r="DI15" s="18">
        <f>'РБ ВВ 10(2025) | FIT15)'!DI15</f>
        <v>10350</v>
      </c>
      <c r="DJ15" s="18">
        <f>'РБ ВВ 10(2025) | FIT15)'!DJ15</f>
        <v>10350</v>
      </c>
      <c r="DK15" s="18">
        <f>'РБ ВВ 10(2025) | FIT15)'!DK15</f>
        <v>10350</v>
      </c>
      <c r="DL15" s="18">
        <f>'РБ ВВ 10(2025) | FIT15)'!DL15</f>
        <v>10350</v>
      </c>
      <c r="DM15" s="18">
        <f>'РБ ВВ 10(2025) | FIT15)'!DM15</f>
        <v>10350</v>
      </c>
      <c r="DN15" s="18">
        <f>'РБ ВВ 10(2025) | FIT15)'!DN15</f>
        <v>8550</v>
      </c>
      <c r="DO15" s="18">
        <f>'РБ ВВ 10(2025) | FIT15)'!DO15</f>
        <v>8550</v>
      </c>
      <c r="DP15" s="18">
        <f>'РБ ВВ 10(2025) | FIT15)'!DP15</f>
        <v>8550</v>
      </c>
      <c r="DQ15" s="18">
        <f>'РБ ВВ 10(2025) | FIT15)'!DQ15</f>
        <v>8550</v>
      </c>
      <c r="DR15" s="18">
        <f>'РБ ВВ 10(2025) | FIT15)'!DR15</f>
        <v>8550</v>
      </c>
      <c r="DS15" s="18">
        <f>'РБ ВВ 10(2025) | FIT15)'!DS15</f>
        <v>9000</v>
      </c>
      <c r="DT15" s="18">
        <f>'РБ ВВ 10(2025) | FIT15)'!DT15</f>
        <v>9000</v>
      </c>
      <c r="DU15" s="18">
        <f>'РБ ВВ 10(2025) | FIT15)'!DU15</f>
        <v>8550</v>
      </c>
      <c r="DV15" s="18">
        <f>'РБ ВВ 10(2025) | FIT15)'!DV15</f>
        <v>8550</v>
      </c>
      <c r="DW15" s="18">
        <f>'РБ ВВ 10(2025) | FIT15)'!DW15</f>
        <v>8550</v>
      </c>
      <c r="DX15" s="18">
        <f>'РБ ВВ 10(2025) | FIT15)'!DX15</f>
        <v>8550</v>
      </c>
      <c r="DY15" s="18">
        <f>'РБ ВВ 10(2025) | FIT15)'!DY15</f>
        <v>8550</v>
      </c>
      <c r="DZ15" s="18">
        <f>'РБ ВВ 10(2025) | FIT15)'!DZ15</f>
        <v>9000</v>
      </c>
      <c r="EA15" s="18">
        <f>'РБ ВВ 10(2025) | FIT15)'!EA15</f>
        <v>9000</v>
      </c>
      <c r="EB15" s="18">
        <f>'РБ ВВ 10(2025) | FIT15)'!EB15</f>
        <v>8550</v>
      </c>
      <c r="EC15" s="18">
        <f>'РБ ВВ 10(2025) | FIT15)'!EC15</f>
        <v>8550</v>
      </c>
      <c r="ED15" s="18">
        <f>'РБ ВВ 10(2025) | FIT15)'!ED15</f>
        <v>8550</v>
      </c>
      <c r="EE15" s="18">
        <f>'РБ ВВ 10(2025) | FIT15)'!EE15</f>
        <v>8550</v>
      </c>
      <c r="EF15" s="18">
        <f>'РБ ВВ 10(2025) | FIT15)'!EF15</f>
        <v>9450</v>
      </c>
    </row>
    <row r="16" spans="1:136">
      <c r="A16" s="33" t="s">
        <v>7</v>
      </c>
      <c r="B16" s="18"/>
      <c r="C16" s="18"/>
      <c r="D16" s="18"/>
      <c r="E16" s="18"/>
      <c r="F16" s="18"/>
      <c r="G16" s="18"/>
      <c r="H16" s="18"/>
      <c r="I16" s="18"/>
      <c r="J16" s="18"/>
      <c r="K16" s="18"/>
      <c r="L16" s="18"/>
      <c r="M16" s="18"/>
      <c r="N16" s="58"/>
      <c r="O16" s="58"/>
      <c r="P16" s="58"/>
      <c r="Q16" s="58"/>
      <c r="R16" s="58"/>
      <c r="S16" s="58"/>
      <c r="T16" s="58"/>
      <c r="U16" s="58"/>
      <c r="V16" s="58"/>
      <c r="W16" s="58"/>
      <c r="X16" s="5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'РБ ВВ 10(2025) | FIT15)'!B17</f>
        <v>10350</v>
      </c>
      <c r="C17" s="18">
        <f>'РБ ВВ 10(2025) | FIT15)'!C17</f>
        <v>10350</v>
      </c>
      <c r="D17" s="18">
        <f>'РБ ВВ 10(2025) | FIT15)'!D17</f>
        <v>10620</v>
      </c>
      <c r="E17" s="18">
        <f>'РБ ВВ 10(2025) | FIT15)'!E17</f>
        <v>10620</v>
      </c>
      <c r="F17" s="18">
        <f>'РБ ВВ 10(2025) | FIT15)'!F17</f>
        <v>12510</v>
      </c>
      <c r="G17" s="18">
        <f>'РБ ВВ 10(2025) | FIT15)'!G17</f>
        <v>12510</v>
      </c>
      <c r="H17" s="18">
        <f>'РБ ВВ 10(2025) | FIT15)'!H17</f>
        <v>12510</v>
      </c>
      <c r="I17" s="18">
        <f>'РБ ВВ 10(2025) | FIT15)'!I17</f>
        <v>13680</v>
      </c>
      <c r="J17" s="18">
        <f>'РБ ВВ 10(2025) | FIT15)'!J17</f>
        <v>13680</v>
      </c>
      <c r="K17" s="18">
        <f>'РБ ВВ 10(2025) | FIT15)'!K17</f>
        <v>14940</v>
      </c>
      <c r="L17" s="18">
        <f>'РБ ВВ 10(2025) | FIT15)'!L17</f>
        <v>17280</v>
      </c>
      <c r="M17" s="18">
        <f>'РБ ВВ 10(2025) | FIT15)'!M17</f>
        <v>15300</v>
      </c>
      <c r="N17" s="58">
        <f>'РБ ВВ 10(2025) | FIT15)'!N17</f>
        <v>26910</v>
      </c>
      <c r="O17" s="58">
        <f>'РБ ВВ 10(2025) | FIT15)'!O17</f>
        <v>31230</v>
      </c>
      <c r="P17" s="58">
        <f>'РБ ВВ 10(2025) | FIT15)'!P17</f>
        <v>38250</v>
      </c>
      <c r="Q17" s="58">
        <f>'РБ ВВ 10(2025) | FIT15)'!Q17</f>
        <v>38250</v>
      </c>
      <c r="R17" s="58">
        <f>'РБ ВВ 10(2025) | FIT15)'!R17</f>
        <v>37080</v>
      </c>
      <c r="S17" s="58">
        <f>'РБ ВВ 10(2025) | FIT15)'!S17</f>
        <v>37080</v>
      </c>
      <c r="T17" s="58">
        <f>'РБ ВВ 10(2025) | FIT15)'!T17</f>
        <v>40500</v>
      </c>
      <c r="U17" s="58">
        <f>'РБ ВВ 10(2025) | FIT15)'!U17</f>
        <v>40500</v>
      </c>
      <c r="V17" s="58">
        <f>'РБ ВВ 10(2025) | FIT15)'!V17</f>
        <v>39150</v>
      </c>
      <c r="W17" s="58">
        <f>'РБ ВВ 10(2025) | FIT15)'!W17</f>
        <v>39150</v>
      </c>
      <c r="X17" s="58">
        <f>'РБ ВВ 10(2025) | FIT15)'!X17</f>
        <v>35910</v>
      </c>
      <c r="Y17" s="18">
        <f>'РБ ВВ 10(2025) | FIT15)'!Y17</f>
        <v>28755</v>
      </c>
      <c r="Z17" s="18">
        <f>'РБ ВВ 10(2025) | FIT15)'!Z17</f>
        <v>23355</v>
      </c>
      <c r="AA17" s="18">
        <f>'РБ ВВ 10(2025) | FIT15)'!AA17</f>
        <v>22725</v>
      </c>
      <c r="AB17" s="18">
        <f>'РБ ВВ 10(2025) | FIT15)'!AB17</f>
        <v>22725</v>
      </c>
      <c r="AC17" s="18">
        <f>'РБ ВВ 10(2025) | FIT15)'!AC17</f>
        <v>22725</v>
      </c>
      <c r="AD17" s="18">
        <f>'РБ ВВ 10(2025) | FIT15)'!AD17</f>
        <v>22095</v>
      </c>
      <c r="AE17" s="18">
        <f>'РБ ВВ 10(2025) | FIT15)'!AE17</f>
        <v>22095</v>
      </c>
      <c r="AF17" s="18">
        <f>'РБ ВВ 10(2025) | FIT15)'!AF17</f>
        <v>19755</v>
      </c>
      <c r="AG17" s="18">
        <f>'РБ ВВ 10(2025) | FIT15)'!AG17</f>
        <v>19755</v>
      </c>
      <c r="AH17" s="18">
        <f>'РБ ВВ 10(2025) | FIT15)'!AH17</f>
        <v>19755</v>
      </c>
      <c r="AI17" s="18">
        <f>'РБ ВВ 10(2025) | FIT15)'!AI17</f>
        <v>19755</v>
      </c>
      <c r="AJ17" s="18">
        <f>'РБ ВВ 10(2025) | FIT15)'!AJ17</f>
        <v>22275</v>
      </c>
      <c r="AK17" s="18">
        <f>'РБ ВВ 10(2025) | FIT15)'!AK17</f>
        <v>22275</v>
      </c>
      <c r="AL17" s="18">
        <f>'РБ ВВ 10(2025) | FIT15)'!AL17</f>
        <v>24705</v>
      </c>
      <c r="AM17" s="18">
        <f>'РБ ВВ 10(2025) | FIT15)'!AM17</f>
        <v>24705</v>
      </c>
      <c r="AN17" s="18">
        <f>'РБ ВВ 10(2025) | FIT15)'!AN17</f>
        <v>27405</v>
      </c>
      <c r="AO17" s="18">
        <f>'РБ ВВ 10(2025) | FIT15)'!AO17</f>
        <v>27405</v>
      </c>
      <c r="AP17" s="18">
        <f>'РБ ВВ 10(2025) | FIT15)'!AP17</f>
        <v>24705</v>
      </c>
      <c r="AQ17" s="18">
        <f>'РБ ВВ 10(2025) | FIT15)'!AQ17</f>
        <v>24705</v>
      </c>
      <c r="AR17" s="18">
        <f>'РБ ВВ 10(2025) | FIT15)'!AR17</f>
        <v>26055</v>
      </c>
      <c r="AS17" s="18">
        <f>'РБ ВВ 10(2025) | FIT15)'!AS17</f>
        <v>26055</v>
      </c>
      <c r="AT17" s="18">
        <f>'РБ ВВ 10(2025) | FIT15)'!AT17</f>
        <v>26055</v>
      </c>
      <c r="AU17" s="18">
        <f>'РБ ВВ 10(2025) | FIT15)'!AU17</f>
        <v>26055</v>
      </c>
      <c r="AV17" s="18">
        <f>'РБ ВВ 10(2025) | FIT15)'!AV17</f>
        <v>26055</v>
      </c>
      <c r="AW17" s="18">
        <f>'РБ ВВ 10(2025) | FIT15)'!AW17</f>
        <v>26055</v>
      </c>
      <c r="AX17" s="18">
        <f>'РБ ВВ 10(2025) | FIT15)'!AX17</f>
        <v>27405</v>
      </c>
      <c r="AY17" s="18">
        <f>'РБ ВВ 10(2025) | FIT15)'!AY17</f>
        <v>27405</v>
      </c>
      <c r="AZ17" s="18">
        <f>'РБ ВВ 10(2025) | FIT15)'!AZ17</f>
        <v>27405</v>
      </c>
      <c r="BA17" s="18">
        <f>'РБ ВВ 10(2025) | FIT15)'!BA17</f>
        <v>24705</v>
      </c>
      <c r="BB17" s="18">
        <f>'РБ ВВ 10(2025) | FIT15)'!BB17</f>
        <v>24705</v>
      </c>
      <c r="BC17" s="18">
        <f>'РБ ВВ 10(2025) | FIT15)'!BC17</f>
        <v>24705</v>
      </c>
      <c r="BD17" s="18">
        <f>'РБ ВВ 10(2025) | FIT15)'!BD17</f>
        <v>24705</v>
      </c>
      <c r="BE17" s="18">
        <f>'РБ ВВ 10(2025) | FIT15)'!BE17</f>
        <v>24705</v>
      </c>
      <c r="BF17" s="18">
        <f>'РБ ВВ 10(2025) | FIT15)'!BF17</f>
        <v>26055</v>
      </c>
      <c r="BG17" s="18">
        <f>'РБ ВВ 10(2025) | FIT15)'!BG17</f>
        <v>26055</v>
      </c>
      <c r="BH17" s="18">
        <f>'РБ ВВ 10(2025) | FIT15)'!BH17</f>
        <v>26055</v>
      </c>
      <c r="BI17" s="18">
        <f>'РБ ВВ 10(2025) | FIT15)'!BI17</f>
        <v>28755</v>
      </c>
      <c r="BJ17" s="18">
        <f>'РБ ВВ 10(2025) | FIT15)'!BJ17</f>
        <v>28755</v>
      </c>
      <c r="BK17" s="18">
        <f>'РБ ВВ 10(2025) | FIT15)'!BK17</f>
        <v>28755</v>
      </c>
      <c r="BL17" s="18">
        <f>'РБ ВВ 10(2025) | FIT15)'!BL17</f>
        <v>28755</v>
      </c>
      <c r="BM17" s="18">
        <f>'РБ ВВ 10(2025) | FIT15)'!BM17</f>
        <v>28755</v>
      </c>
      <c r="BN17" s="18">
        <f>'РБ ВВ 10(2025) | FIT15)'!BN17</f>
        <v>28755</v>
      </c>
      <c r="BO17" s="18">
        <f>'РБ ВВ 10(2025) | FIT15)'!BO17</f>
        <v>30915</v>
      </c>
      <c r="BP17" s="18">
        <f>'РБ ВВ 10(2025) | FIT15)'!BP17</f>
        <v>30915</v>
      </c>
      <c r="BQ17" s="18">
        <f>'РБ ВВ 10(2025) | FIT15)'!BQ17</f>
        <v>34425</v>
      </c>
      <c r="BR17" s="18">
        <f>'РБ ВВ 10(2025) | FIT15)'!BR17</f>
        <v>36675</v>
      </c>
      <c r="BS17" s="18">
        <f>'РБ ВВ 10(2025) | FIT15)'!BS17</f>
        <v>36675</v>
      </c>
      <c r="BT17" s="18">
        <f>'РБ ВВ 10(2025) | FIT15)'!BT17</f>
        <v>36675</v>
      </c>
      <c r="BU17" s="18">
        <f>'РБ ВВ 10(2025) | FIT15)'!BU17</f>
        <v>36675</v>
      </c>
      <c r="BV17" s="18">
        <f>'РБ ВВ 10(2025) | FIT15)'!BV17</f>
        <v>36675</v>
      </c>
      <c r="BW17" s="18">
        <f>'РБ ВВ 10(2025) | FIT15)'!BW17</f>
        <v>28755</v>
      </c>
      <c r="BX17" s="18">
        <f>'РБ ВВ 10(2025) | FIT15)'!BX17</f>
        <v>24705</v>
      </c>
      <c r="BY17" s="18">
        <f>'РБ ВВ 10(2025) | FIT15)'!BY17</f>
        <v>24705</v>
      </c>
      <c r="BZ17" s="18">
        <f>'РБ ВВ 10(2025) | FIT15)'!BZ17</f>
        <v>23355</v>
      </c>
      <c r="CA17" s="18">
        <f>'РБ ВВ 10(2025) | FIT15)'!CA17</f>
        <v>23355</v>
      </c>
      <c r="CB17" s="18">
        <f>'РБ ВВ 10(2025) | FIT15)'!CB17</f>
        <v>23355</v>
      </c>
      <c r="CC17" s="18">
        <f>'РБ ВВ 10(2025) | FIT15)'!CC17</f>
        <v>24705</v>
      </c>
      <c r="CD17" s="18">
        <f>'РБ ВВ 10(2025) | FIT15)'!CD17</f>
        <v>24705</v>
      </c>
      <c r="CE17" s="18">
        <f>'РБ ВВ 10(2025) | FIT15)'!CE17</f>
        <v>24705</v>
      </c>
      <c r="CF17" s="18">
        <f>'РБ ВВ 10(2025) | FIT15)'!CF17</f>
        <v>21465</v>
      </c>
      <c r="CG17" s="18">
        <f>'РБ ВВ 10(2025) | FIT15)'!CG17</f>
        <v>16785</v>
      </c>
      <c r="CH17" s="18">
        <f>'РБ ВВ 10(2025) | FIT15)'!CH17</f>
        <v>16785</v>
      </c>
      <c r="CI17" s="18">
        <f>'РБ ВВ 10(2025) | FIT15)'!CI17</f>
        <v>16785</v>
      </c>
      <c r="CJ17" s="18">
        <f>'РБ ВВ 10(2025) | FIT15)'!CJ17</f>
        <v>16785</v>
      </c>
      <c r="CK17" s="18">
        <f>'РБ ВВ 10(2025) | FIT15)'!CK17</f>
        <v>16785</v>
      </c>
      <c r="CL17" s="18">
        <f>'РБ ВВ 10(2025) | FIT15)'!CL17</f>
        <v>16785</v>
      </c>
      <c r="CM17" s="18">
        <f>'РБ ВВ 10(2025) | FIT15)'!CM17</f>
        <v>16785</v>
      </c>
      <c r="CN17" s="18">
        <f>'РБ ВВ 10(2025) | FIT15)'!CN17</f>
        <v>16785</v>
      </c>
      <c r="CO17" s="18">
        <f>'РБ ВВ 10(2025) | FIT15)'!CO17</f>
        <v>16785</v>
      </c>
      <c r="CP17" s="18">
        <f>'РБ ВВ 10(2025) | FIT15)'!CP17</f>
        <v>16155</v>
      </c>
      <c r="CQ17" s="18">
        <f>'РБ ВВ 10(2025) | FIT15)'!CQ17</f>
        <v>16155</v>
      </c>
      <c r="CR17" s="18">
        <f>'РБ ВВ 10(2025) | FIT15)'!CR17</f>
        <v>16155</v>
      </c>
      <c r="CS17" s="18">
        <f>'РБ ВВ 10(2025) | FIT15)'!CS17</f>
        <v>15525</v>
      </c>
      <c r="CT17" s="18">
        <f>'РБ ВВ 10(2025) | FIT15)'!CT17</f>
        <v>15525</v>
      </c>
      <c r="CU17" s="18">
        <f>'РБ ВВ 10(2025) | FIT15)'!CU17</f>
        <v>15525</v>
      </c>
      <c r="CV17" s="18">
        <f>'РБ ВВ 10(2025) | FIT15)'!CV17</f>
        <v>15525</v>
      </c>
      <c r="CW17" s="18">
        <f>'РБ ВВ 10(2025) | FIT15)'!CW17</f>
        <v>15525</v>
      </c>
      <c r="CX17" s="18">
        <f>'РБ ВВ 10(2025) | FIT15)'!CX17</f>
        <v>15525</v>
      </c>
      <c r="CY17" s="18">
        <f>'РБ ВВ 10(2025) | FIT15)'!CY17</f>
        <v>15525</v>
      </c>
      <c r="CZ17" s="18">
        <f>'РБ ВВ 10(2025) | FIT15)'!CZ17</f>
        <v>14895</v>
      </c>
      <c r="DA17" s="18">
        <f>'РБ ВВ 10(2025) | FIT15)'!DA17</f>
        <v>14895</v>
      </c>
      <c r="DB17" s="18">
        <f>'РБ ВВ 10(2025) | FIT15)'!DB17</f>
        <v>14895</v>
      </c>
      <c r="DC17" s="18">
        <f>'РБ ВВ 10(2025) | FIT15)'!DC17</f>
        <v>13365</v>
      </c>
      <c r="DD17" s="18">
        <f>'РБ ВВ 10(2025) | FIT15)'!DD17</f>
        <v>13365</v>
      </c>
      <c r="DE17" s="18">
        <f>'РБ ВВ 10(2025) | FIT15)'!DE17</f>
        <v>13365</v>
      </c>
      <c r="DF17" s="18">
        <f>'РБ ВВ 10(2025) | FIT15)'!DF17</f>
        <v>13365</v>
      </c>
      <c r="DG17" s="18">
        <f>'РБ ВВ 10(2025) | FIT15)'!DG17</f>
        <v>13365</v>
      </c>
      <c r="DH17" s="18">
        <f>'РБ ВВ 10(2025) | FIT15)'!DH17</f>
        <v>12915</v>
      </c>
      <c r="DI17" s="18">
        <f>'РБ ВВ 10(2025) | FIT15)'!DI17</f>
        <v>12915</v>
      </c>
      <c r="DJ17" s="18">
        <f>'РБ ВВ 10(2025) | FIT15)'!DJ17</f>
        <v>12915</v>
      </c>
      <c r="DK17" s="18">
        <f>'РБ ВВ 10(2025) | FIT15)'!DK17</f>
        <v>12915</v>
      </c>
      <c r="DL17" s="18">
        <f>'РБ ВВ 10(2025) | FIT15)'!DL17</f>
        <v>12915</v>
      </c>
      <c r="DM17" s="18">
        <f>'РБ ВВ 10(2025) | FIT15)'!DM17</f>
        <v>12915</v>
      </c>
      <c r="DN17" s="18">
        <f>'РБ ВВ 10(2025) | FIT15)'!DN17</f>
        <v>11115</v>
      </c>
      <c r="DO17" s="18">
        <f>'РБ ВВ 10(2025) | FIT15)'!DO17</f>
        <v>11115</v>
      </c>
      <c r="DP17" s="18">
        <f>'РБ ВВ 10(2025) | FIT15)'!DP17</f>
        <v>11115</v>
      </c>
      <c r="DQ17" s="18">
        <f>'РБ ВВ 10(2025) | FIT15)'!DQ17</f>
        <v>11115</v>
      </c>
      <c r="DR17" s="18">
        <f>'РБ ВВ 10(2025) | FIT15)'!DR17</f>
        <v>11115</v>
      </c>
      <c r="DS17" s="18">
        <f>'РБ ВВ 10(2025) | FIT15)'!DS17</f>
        <v>11565</v>
      </c>
      <c r="DT17" s="18">
        <f>'РБ ВВ 10(2025) | FIT15)'!DT17</f>
        <v>11565</v>
      </c>
      <c r="DU17" s="18">
        <f>'РБ ВВ 10(2025) | FIT15)'!DU17</f>
        <v>11115</v>
      </c>
      <c r="DV17" s="18">
        <f>'РБ ВВ 10(2025) | FIT15)'!DV17</f>
        <v>11115</v>
      </c>
      <c r="DW17" s="18">
        <f>'РБ ВВ 10(2025) | FIT15)'!DW17</f>
        <v>11115</v>
      </c>
      <c r="DX17" s="18">
        <f>'РБ ВВ 10(2025) | FIT15)'!DX17</f>
        <v>11115</v>
      </c>
      <c r="DY17" s="18">
        <f>'РБ ВВ 10(2025) | FIT15)'!DY17</f>
        <v>11115</v>
      </c>
      <c r="DZ17" s="18">
        <f>'РБ ВВ 10(2025) | FIT15)'!DZ17</f>
        <v>11565</v>
      </c>
      <c r="EA17" s="18">
        <f>'РБ ВВ 10(2025) | FIT15)'!EA17</f>
        <v>11565</v>
      </c>
      <c r="EB17" s="18">
        <f>'РБ ВВ 10(2025) | FIT15)'!EB17</f>
        <v>11115</v>
      </c>
      <c r="EC17" s="18">
        <f>'РБ ВВ 10(2025) | FIT15)'!EC17</f>
        <v>11115</v>
      </c>
      <c r="ED17" s="18">
        <f>'РБ ВВ 10(2025) | FIT15)'!ED17</f>
        <v>11115</v>
      </c>
      <c r="EE17" s="18">
        <f>'РБ ВВ 10(2025) | FIT15)'!EE17</f>
        <v>11115</v>
      </c>
      <c r="EF17" s="18">
        <f>'РБ ВВ 10(2025) | FIT15)'!EF17</f>
        <v>12015</v>
      </c>
    </row>
    <row r="18" spans="1:136">
      <c r="A18" s="10">
        <v>2</v>
      </c>
      <c r="B18" s="18">
        <f>'РБ ВВ 10(2025) | FIT15)'!B18</f>
        <v>11700</v>
      </c>
      <c r="C18" s="18">
        <f>'РБ ВВ 10(2025) | FIT15)'!C18</f>
        <v>11700</v>
      </c>
      <c r="D18" s="18">
        <f>'РБ ВВ 10(2025) | FIT15)'!D18</f>
        <v>11970</v>
      </c>
      <c r="E18" s="18">
        <f>'РБ ВВ 10(2025) | FIT15)'!E18</f>
        <v>11970</v>
      </c>
      <c r="F18" s="18">
        <f>'РБ ВВ 10(2025) | FIT15)'!F18</f>
        <v>13860</v>
      </c>
      <c r="G18" s="18">
        <f>'РБ ВВ 10(2025) | FIT15)'!G18</f>
        <v>13860</v>
      </c>
      <c r="H18" s="18">
        <f>'РБ ВВ 10(2025) | FIT15)'!H18</f>
        <v>13860</v>
      </c>
      <c r="I18" s="18">
        <f>'РБ ВВ 10(2025) | FIT15)'!I18</f>
        <v>15030</v>
      </c>
      <c r="J18" s="18">
        <f>'РБ ВВ 10(2025) | FIT15)'!J18</f>
        <v>15030</v>
      </c>
      <c r="K18" s="18">
        <f>'РБ ВВ 10(2025) | FIT15)'!K18</f>
        <v>16290</v>
      </c>
      <c r="L18" s="18">
        <f>'РБ ВВ 10(2025) | FIT15)'!L18</f>
        <v>18630</v>
      </c>
      <c r="M18" s="18">
        <f>'РБ ВВ 10(2025) | FIT15)'!M18</f>
        <v>16650</v>
      </c>
      <c r="N18" s="58">
        <f>'РБ ВВ 10(2025) | FIT15)'!N18</f>
        <v>28710</v>
      </c>
      <c r="O18" s="58">
        <f>'РБ ВВ 10(2025) | FIT15)'!O18</f>
        <v>33030</v>
      </c>
      <c r="P18" s="58">
        <f>'РБ ВВ 10(2025) | FIT15)'!P18</f>
        <v>40050</v>
      </c>
      <c r="Q18" s="58">
        <f>'РБ ВВ 10(2025) | FIT15)'!Q18</f>
        <v>40050</v>
      </c>
      <c r="R18" s="58">
        <f>'РБ ВВ 10(2025) | FIT15)'!R18</f>
        <v>38880</v>
      </c>
      <c r="S18" s="58">
        <f>'РБ ВВ 10(2025) | FIT15)'!S18</f>
        <v>38880</v>
      </c>
      <c r="T18" s="58">
        <f>'РБ ВВ 10(2025) | FIT15)'!T18</f>
        <v>42300</v>
      </c>
      <c r="U18" s="58">
        <f>'РБ ВВ 10(2025) | FIT15)'!U18</f>
        <v>42300</v>
      </c>
      <c r="V18" s="58">
        <f>'РБ ВВ 10(2025) | FIT15)'!V18</f>
        <v>40950</v>
      </c>
      <c r="W18" s="58">
        <f>'РБ ВВ 10(2025) | FIT15)'!W18</f>
        <v>40950</v>
      </c>
      <c r="X18" s="58">
        <f>'РБ ВВ 10(2025) | FIT15)'!X18</f>
        <v>37710</v>
      </c>
      <c r="Y18" s="18">
        <f>'РБ ВВ 10(2025) | FIT15)'!Y18</f>
        <v>30420</v>
      </c>
      <c r="Z18" s="18">
        <f>'РБ ВВ 10(2025) | FIT15)'!Z18</f>
        <v>25020</v>
      </c>
      <c r="AA18" s="18">
        <f>'РБ ВВ 10(2025) | FIT15)'!AA18</f>
        <v>24390</v>
      </c>
      <c r="AB18" s="18">
        <f>'РБ ВВ 10(2025) | FIT15)'!AB18</f>
        <v>24390</v>
      </c>
      <c r="AC18" s="18">
        <f>'РБ ВВ 10(2025) | FIT15)'!AC18</f>
        <v>24390</v>
      </c>
      <c r="AD18" s="18">
        <f>'РБ ВВ 10(2025) | FIT15)'!AD18</f>
        <v>23760</v>
      </c>
      <c r="AE18" s="18">
        <f>'РБ ВВ 10(2025) | FIT15)'!AE18</f>
        <v>23760</v>
      </c>
      <c r="AF18" s="18">
        <f>'РБ ВВ 10(2025) | FIT15)'!AF18</f>
        <v>21420</v>
      </c>
      <c r="AG18" s="18">
        <f>'РБ ВВ 10(2025) | FIT15)'!AG18</f>
        <v>21420</v>
      </c>
      <c r="AH18" s="18">
        <f>'РБ ВВ 10(2025) | FIT15)'!AH18</f>
        <v>21420</v>
      </c>
      <c r="AI18" s="18">
        <f>'РБ ВВ 10(2025) | FIT15)'!AI18</f>
        <v>21420</v>
      </c>
      <c r="AJ18" s="18">
        <f>'РБ ВВ 10(2025) | FIT15)'!AJ18</f>
        <v>23940</v>
      </c>
      <c r="AK18" s="18">
        <f>'РБ ВВ 10(2025) | FIT15)'!AK18</f>
        <v>23940</v>
      </c>
      <c r="AL18" s="18">
        <f>'РБ ВВ 10(2025) | FIT15)'!AL18</f>
        <v>26370</v>
      </c>
      <c r="AM18" s="18">
        <f>'РБ ВВ 10(2025) | FIT15)'!AM18</f>
        <v>26370</v>
      </c>
      <c r="AN18" s="18">
        <f>'РБ ВВ 10(2025) | FIT15)'!AN18</f>
        <v>29070</v>
      </c>
      <c r="AO18" s="18">
        <f>'РБ ВВ 10(2025) | FIT15)'!AO18</f>
        <v>29070</v>
      </c>
      <c r="AP18" s="18">
        <f>'РБ ВВ 10(2025) | FIT15)'!AP18</f>
        <v>26370</v>
      </c>
      <c r="AQ18" s="18">
        <f>'РБ ВВ 10(2025) | FIT15)'!AQ18</f>
        <v>26370</v>
      </c>
      <c r="AR18" s="18">
        <f>'РБ ВВ 10(2025) | FIT15)'!AR18</f>
        <v>27720</v>
      </c>
      <c r="AS18" s="18">
        <f>'РБ ВВ 10(2025) | FIT15)'!AS18</f>
        <v>27720</v>
      </c>
      <c r="AT18" s="18">
        <f>'РБ ВВ 10(2025) | FIT15)'!AT18</f>
        <v>27720</v>
      </c>
      <c r="AU18" s="18">
        <f>'РБ ВВ 10(2025) | FIT15)'!AU18</f>
        <v>27720</v>
      </c>
      <c r="AV18" s="18">
        <f>'РБ ВВ 10(2025) | FIT15)'!AV18</f>
        <v>27720</v>
      </c>
      <c r="AW18" s="18">
        <f>'РБ ВВ 10(2025) | FIT15)'!AW18</f>
        <v>27720</v>
      </c>
      <c r="AX18" s="18">
        <f>'РБ ВВ 10(2025) | FIT15)'!AX18</f>
        <v>29070</v>
      </c>
      <c r="AY18" s="18">
        <f>'РБ ВВ 10(2025) | FIT15)'!AY18</f>
        <v>29070</v>
      </c>
      <c r="AZ18" s="18">
        <f>'РБ ВВ 10(2025) | FIT15)'!AZ18</f>
        <v>29070</v>
      </c>
      <c r="BA18" s="18">
        <f>'РБ ВВ 10(2025) | FIT15)'!BA18</f>
        <v>26370</v>
      </c>
      <c r="BB18" s="18">
        <f>'РБ ВВ 10(2025) | FIT15)'!BB18</f>
        <v>26370</v>
      </c>
      <c r="BC18" s="18">
        <f>'РБ ВВ 10(2025) | FIT15)'!BC18</f>
        <v>26370</v>
      </c>
      <c r="BD18" s="18">
        <f>'РБ ВВ 10(2025) | FIT15)'!BD18</f>
        <v>26370</v>
      </c>
      <c r="BE18" s="18">
        <f>'РБ ВВ 10(2025) | FIT15)'!BE18</f>
        <v>26370</v>
      </c>
      <c r="BF18" s="18">
        <f>'РБ ВВ 10(2025) | FIT15)'!BF18</f>
        <v>27720</v>
      </c>
      <c r="BG18" s="18">
        <f>'РБ ВВ 10(2025) | FIT15)'!BG18</f>
        <v>27720</v>
      </c>
      <c r="BH18" s="18">
        <f>'РБ ВВ 10(2025) | FIT15)'!BH18</f>
        <v>27720</v>
      </c>
      <c r="BI18" s="18">
        <f>'РБ ВВ 10(2025) | FIT15)'!BI18</f>
        <v>30420</v>
      </c>
      <c r="BJ18" s="18">
        <f>'РБ ВВ 10(2025) | FIT15)'!BJ18</f>
        <v>30420</v>
      </c>
      <c r="BK18" s="18">
        <f>'РБ ВВ 10(2025) | FIT15)'!BK18</f>
        <v>30420</v>
      </c>
      <c r="BL18" s="18">
        <f>'РБ ВВ 10(2025) | FIT15)'!BL18</f>
        <v>30420</v>
      </c>
      <c r="BM18" s="18">
        <f>'РБ ВВ 10(2025) | FIT15)'!BM18</f>
        <v>30420</v>
      </c>
      <c r="BN18" s="18">
        <f>'РБ ВВ 10(2025) | FIT15)'!BN18</f>
        <v>30420</v>
      </c>
      <c r="BO18" s="18">
        <f>'РБ ВВ 10(2025) | FIT15)'!BO18</f>
        <v>32580</v>
      </c>
      <c r="BP18" s="18">
        <f>'РБ ВВ 10(2025) | FIT15)'!BP18</f>
        <v>32580</v>
      </c>
      <c r="BQ18" s="18">
        <f>'РБ ВВ 10(2025) | FIT15)'!BQ18</f>
        <v>36090</v>
      </c>
      <c r="BR18" s="18">
        <f>'РБ ВВ 10(2025) | FIT15)'!BR18</f>
        <v>38340</v>
      </c>
      <c r="BS18" s="18">
        <f>'РБ ВВ 10(2025) | FIT15)'!BS18</f>
        <v>38340</v>
      </c>
      <c r="BT18" s="18">
        <f>'РБ ВВ 10(2025) | FIT15)'!BT18</f>
        <v>38340</v>
      </c>
      <c r="BU18" s="18">
        <f>'РБ ВВ 10(2025) | FIT15)'!BU18</f>
        <v>38340</v>
      </c>
      <c r="BV18" s="18">
        <f>'РБ ВВ 10(2025) | FIT15)'!BV18</f>
        <v>38340</v>
      </c>
      <c r="BW18" s="18">
        <f>'РБ ВВ 10(2025) | FIT15)'!BW18</f>
        <v>30420</v>
      </c>
      <c r="BX18" s="18">
        <f>'РБ ВВ 10(2025) | FIT15)'!BX18</f>
        <v>26370</v>
      </c>
      <c r="BY18" s="18">
        <f>'РБ ВВ 10(2025) | FIT15)'!BY18</f>
        <v>26370</v>
      </c>
      <c r="BZ18" s="18">
        <f>'РБ ВВ 10(2025) | FIT15)'!BZ18</f>
        <v>25020</v>
      </c>
      <c r="CA18" s="18">
        <f>'РБ ВВ 10(2025) | FIT15)'!CA18</f>
        <v>25020</v>
      </c>
      <c r="CB18" s="18">
        <f>'РБ ВВ 10(2025) | FIT15)'!CB18</f>
        <v>25020</v>
      </c>
      <c r="CC18" s="18">
        <f>'РБ ВВ 10(2025) | FIT15)'!CC18</f>
        <v>26370</v>
      </c>
      <c r="CD18" s="18">
        <f>'РБ ВВ 10(2025) | FIT15)'!CD18</f>
        <v>26370</v>
      </c>
      <c r="CE18" s="18">
        <f>'РБ ВВ 10(2025) | FIT15)'!CE18</f>
        <v>26370</v>
      </c>
      <c r="CF18" s="18">
        <f>'РБ ВВ 10(2025) | FIT15)'!CF18</f>
        <v>23130</v>
      </c>
      <c r="CG18" s="18">
        <f>'РБ ВВ 10(2025) | FIT15)'!CG18</f>
        <v>18450</v>
      </c>
      <c r="CH18" s="18">
        <f>'РБ ВВ 10(2025) | FIT15)'!CH18</f>
        <v>18450</v>
      </c>
      <c r="CI18" s="18">
        <f>'РБ ВВ 10(2025) | FIT15)'!CI18</f>
        <v>18450</v>
      </c>
      <c r="CJ18" s="18">
        <f>'РБ ВВ 10(2025) | FIT15)'!CJ18</f>
        <v>18450</v>
      </c>
      <c r="CK18" s="18">
        <f>'РБ ВВ 10(2025) | FIT15)'!CK18</f>
        <v>18450</v>
      </c>
      <c r="CL18" s="18">
        <f>'РБ ВВ 10(2025) | FIT15)'!CL18</f>
        <v>18450</v>
      </c>
      <c r="CM18" s="18">
        <f>'РБ ВВ 10(2025) | FIT15)'!CM18</f>
        <v>18450</v>
      </c>
      <c r="CN18" s="18">
        <f>'РБ ВВ 10(2025) | FIT15)'!CN18</f>
        <v>18450</v>
      </c>
      <c r="CO18" s="18">
        <f>'РБ ВВ 10(2025) | FIT15)'!CO18</f>
        <v>18450</v>
      </c>
      <c r="CP18" s="18">
        <f>'РБ ВВ 10(2025) | FIT15)'!CP18</f>
        <v>17820</v>
      </c>
      <c r="CQ18" s="18">
        <f>'РБ ВВ 10(2025) | FIT15)'!CQ18</f>
        <v>17820</v>
      </c>
      <c r="CR18" s="18">
        <f>'РБ ВВ 10(2025) | FIT15)'!CR18</f>
        <v>17820</v>
      </c>
      <c r="CS18" s="18">
        <f>'РБ ВВ 10(2025) | FIT15)'!CS18</f>
        <v>17190</v>
      </c>
      <c r="CT18" s="18">
        <f>'РБ ВВ 10(2025) | FIT15)'!CT18</f>
        <v>17190</v>
      </c>
      <c r="CU18" s="18">
        <f>'РБ ВВ 10(2025) | FIT15)'!CU18</f>
        <v>17190</v>
      </c>
      <c r="CV18" s="18">
        <f>'РБ ВВ 10(2025) | FIT15)'!CV18</f>
        <v>17190</v>
      </c>
      <c r="CW18" s="18">
        <f>'РБ ВВ 10(2025) | FIT15)'!CW18</f>
        <v>17190</v>
      </c>
      <c r="CX18" s="18">
        <f>'РБ ВВ 10(2025) | FIT15)'!CX18</f>
        <v>17190</v>
      </c>
      <c r="CY18" s="18">
        <f>'РБ ВВ 10(2025) | FIT15)'!CY18</f>
        <v>17190</v>
      </c>
      <c r="CZ18" s="18">
        <f>'РБ ВВ 10(2025) | FIT15)'!CZ18</f>
        <v>16560</v>
      </c>
      <c r="DA18" s="18">
        <f>'РБ ВВ 10(2025) | FIT15)'!DA18</f>
        <v>16560</v>
      </c>
      <c r="DB18" s="18">
        <f>'РБ ВВ 10(2025) | FIT15)'!DB18</f>
        <v>16560</v>
      </c>
      <c r="DC18" s="18">
        <f>'РБ ВВ 10(2025) | FIT15)'!DC18</f>
        <v>14850</v>
      </c>
      <c r="DD18" s="18">
        <f>'РБ ВВ 10(2025) | FIT15)'!DD18</f>
        <v>14850</v>
      </c>
      <c r="DE18" s="18">
        <f>'РБ ВВ 10(2025) | FIT15)'!DE18</f>
        <v>14850</v>
      </c>
      <c r="DF18" s="18">
        <f>'РБ ВВ 10(2025) | FIT15)'!DF18</f>
        <v>14850</v>
      </c>
      <c r="DG18" s="18">
        <f>'РБ ВВ 10(2025) | FIT15)'!DG18</f>
        <v>14850</v>
      </c>
      <c r="DH18" s="18">
        <f>'РБ ВВ 10(2025) | FIT15)'!DH18</f>
        <v>14400</v>
      </c>
      <c r="DI18" s="18">
        <f>'РБ ВВ 10(2025) | FIT15)'!DI18</f>
        <v>14400</v>
      </c>
      <c r="DJ18" s="18">
        <f>'РБ ВВ 10(2025) | FIT15)'!DJ18</f>
        <v>14400</v>
      </c>
      <c r="DK18" s="18">
        <f>'РБ ВВ 10(2025) | FIT15)'!DK18</f>
        <v>14400</v>
      </c>
      <c r="DL18" s="18">
        <f>'РБ ВВ 10(2025) | FIT15)'!DL18</f>
        <v>14400</v>
      </c>
      <c r="DM18" s="18">
        <f>'РБ ВВ 10(2025) | FIT15)'!DM18</f>
        <v>14400</v>
      </c>
      <c r="DN18" s="18">
        <f>'РБ ВВ 10(2025) | FIT15)'!DN18</f>
        <v>12600</v>
      </c>
      <c r="DO18" s="18">
        <f>'РБ ВВ 10(2025) | FIT15)'!DO18</f>
        <v>12600</v>
      </c>
      <c r="DP18" s="18">
        <f>'РБ ВВ 10(2025) | FIT15)'!DP18</f>
        <v>12600</v>
      </c>
      <c r="DQ18" s="18">
        <f>'РБ ВВ 10(2025) | FIT15)'!DQ18</f>
        <v>12600</v>
      </c>
      <c r="DR18" s="18">
        <f>'РБ ВВ 10(2025) | FIT15)'!DR18</f>
        <v>12600</v>
      </c>
      <c r="DS18" s="18">
        <f>'РБ ВВ 10(2025) | FIT15)'!DS18</f>
        <v>13050</v>
      </c>
      <c r="DT18" s="18">
        <f>'РБ ВВ 10(2025) | FIT15)'!DT18</f>
        <v>13050</v>
      </c>
      <c r="DU18" s="18">
        <f>'РБ ВВ 10(2025) | FIT15)'!DU18</f>
        <v>12600</v>
      </c>
      <c r="DV18" s="18">
        <f>'РБ ВВ 10(2025) | FIT15)'!DV18</f>
        <v>12600</v>
      </c>
      <c r="DW18" s="18">
        <f>'РБ ВВ 10(2025) | FIT15)'!DW18</f>
        <v>12600</v>
      </c>
      <c r="DX18" s="18">
        <f>'РБ ВВ 10(2025) | FIT15)'!DX18</f>
        <v>12600</v>
      </c>
      <c r="DY18" s="18">
        <f>'РБ ВВ 10(2025) | FIT15)'!DY18</f>
        <v>12600</v>
      </c>
      <c r="DZ18" s="18">
        <f>'РБ ВВ 10(2025) | FIT15)'!DZ18</f>
        <v>13050</v>
      </c>
      <c r="EA18" s="18">
        <f>'РБ ВВ 10(2025) | FIT15)'!EA18</f>
        <v>13050</v>
      </c>
      <c r="EB18" s="18">
        <f>'РБ ВВ 10(2025) | FIT15)'!EB18</f>
        <v>12600</v>
      </c>
      <c r="EC18" s="18">
        <f>'РБ ВВ 10(2025) | FIT15)'!EC18</f>
        <v>12600</v>
      </c>
      <c r="ED18" s="18">
        <f>'РБ ВВ 10(2025) | FIT15)'!ED18</f>
        <v>12600</v>
      </c>
      <c r="EE18" s="18">
        <f>'РБ ВВ 10(2025) | FIT15)'!EE18</f>
        <v>12600</v>
      </c>
      <c r="EF18" s="18">
        <f>'РБ ВВ 10(2025) | FIT15)'!EF18</f>
        <v>13500</v>
      </c>
    </row>
    <row r="19" spans="1:136">
      <c r="A19" s="34" t="s">
        <v>8</v>
      </c>
      <c r="B19" s="18"/>
      <c r="C19" s="18"/>
      <c r="D19" s="18"/>
      <c r="E19" s="18"/>
      <c r="F19" s="18"/>
      <c r="G19" s="18"/>
      <c r="H19" s="18"/>
      <c r="I19" s="18"/>
      <c r="J19" s="18"/>
      <c r="K19" s="18"/>
      <c r="L19" s="18"/>
      <c r="M19" s="18"/>
      <c r="N19" s="58"/>
      <c r="O19" s="58"/>
      <c r="P19" s="58"/>
      <c r="Q19" s="58"/>
      <c r="R19" s="58"/>
      <c r="S19" s="58"/>
      <c r="T19" s="58"/>
      <c r="U19" s="58"/>
      <c r="V19" s="58"/>
      <c r="W19" s="58"/>
      <c r="X19" s="5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'РБ ВВ 10(2025) | FIT15)'!B20</f>
        <v>13050</v>
      </c>
      <c r="C20" s="18">
        <f>'РБ ВВ 10(2025) | FIT15)'!C20</f>
        <v>13050</v>
      </c>
      <c r="D20" s="18">
        <f>'РБ ВВ 10(2025) | FIT15)'!D20</f>
        <v>13320</v>
      </c>
      <c r="E20" s="18">
        <f>'РБ ВВ 10(2025) | FIT15)'!E20</f>
        <v>13320</v>
      </c>
      <c r="F20" s="18">
        <f>'РБ ВВ 10(2025) | FIT15)'!F20</f>
        <v>15210</v>
      </c>
      <c r="G20" s="18">
        <f>'РБ ВВ 10(2025) | FIT15)'!G20</f>
        <v>15210</v>
      </c>
      <c r="H20" s="18">
        <f>'РБ ВВ 10(2025) | FIT15)'!H20</f>
        <v>15210</v>
      </c>
      <c r="I20" s="18">
        <f>'РБ ВВ 10(2025) | FIT15)'!I20</f>
        <v>16380</v>
      </c>
      <c r="J20" s="18">
        <f>'РБ ВВ 10(2025) | FIT15)'!J20</f>
        <v>16380</v>
      </c>
      <c r="K20" s="18">
        <f>'РБ ВВ 10(2025) | FIT15)'!K20</f>
        <v>17640</v>
      </c>
      <c r="L20" s="18">
        <f>'РБ ВВ 10(2025) | FIT15)'!L20</f>
        <v>19980</v>
      </c>
      <c r="M20" s="18">
        <f>'РБ ВВ 10(2025) | FIT15)'!M20</f>
        <v>18000</v>
      </c>
      <c r="N20" s="58">
        <f>'РБ ВВ 10(2025) | FIT15)'!N20</f>
        <v>28260</v>
      </c>
      <c r="O20" s="58">
        <f>'РБ ВВ 10(2025) | FIT15)'!O20</f>
        <v>32580</v>
      </c>
      <c r="P20" s="58">
        <f>'РБ ВВ 10(2025) | FIT15)'!P20</f>
        <v>39600</v>
      </c>
      <c r="Q20" s="58">
        <f>'РБ ВВ 10(2025) | FIT15)'!Q20</f>
        <v>39600</v>
      </c>
      <c r="R20" s="58">
        <f>'РБ ВВ 10(2025) | FIT15)'!R20</f>
        <v>38430</v>
      </c>
      <c r="S20" s="58">
        <f>'РБ ВВ 10(2025) | FIT15)'!S20</f>
        <v>38430</v>
      </c>
      <c r="T20" s="58">
        <f>'РБ ВВ 10(2025) | FIT15)'!T20</f>
        <v>41850</v>
      </c>
      <c r="U20" s="58">
        <f>'РБ ВВ 10(2025) | FIT15)'!U20</f>
        <v>41850</v>
      </c>
      <c r="V20" s="58">
        <f>'РБ ВВ 10(2025) | FIT15)'!V20</f>
        <v>40500</v>
      </c>
      <c r="W20" s="58">
        <f>'РБ ВВ 10(2025) | FIT15)'!W20</f>
        <v>40500</v>
      </c>
      <c r="X20" s="58">
        <f>'РБ ВВ 10(2025) | FIT15)'!X20</f>
        <v>37260</v>
      </c>
      <c r="Y20" s="18">
        <f>'РБ ВВ 10(2025) | FIT15)'!Y20</f>
        <v>30105</v>
      </c>
      <c r="Z20" s="18">
        <f>'РБ ВВ 10(2025) | FIT15)'!Z20</f>
        <v>24705</v>
      </c>
      <c r="AA20" s="18">
        <f>'РБ ВВ 10(2025) | FIT15)'!AA20</f>
        <v>24075</v>
      </c>
      <c r="AB20" s="18">
        <f>'РБ ВВ 10(2025) | FIT15)'!AB20</f>
        <v>24075</v>
      </c>
      <c r="AC20" s="18">
        <f>'РБ ВВ 10(2025) | FIT15)'!AC20</f>
        <v>24075</v>
      </c>
      <c r="AD20" s="18">
        <f>'РБ ВВ 10(2025) | FIT15)'!AD20</f>
        <v>23445</v>
      </c>
      <c r="AE20" s="18">
        <f>'РБ ВВ 10(2025) | FIT15)'!AE20</f>
        <v>23445</v>
      </c>
      <c r="AF20" s="18">
        <f>'РБ ВВ 10(2025) | FIT15)'!AF20</f>
        <v>21105</v>
      </c>
      <c r="AG20" s="18">
        <f>'РБ ВВ 10(2025) | FIT15)'!AG20</f>
        <v>21105</v>
      </c>
      <c r="AH20" s="18">
        <f>'РБ ВВ 10(2025) | FIT15)'!AH20</f>
        <v>21105</v>
      </c>
      <c r="AI20" s="18">
        <f>'РБ ВВ 10(2025) | FIT15)'!AI20</f>
        <v>21105</v>
      </c>
      <c r="AJ20" s="18">
        <f>'РБ ВВ 10(2025) | FIT15)'!AJ20</f>
        <v>23625</v>
      </c>
      <c r="AK20" s="18">
        <f>'РБ ВВ 10(2025) | FIT15)'!AK20</f>
        <v>23625</v>
      </c>
      <c r="AL20" s="18">
        <f>'РБ ВВ 10(2025) | FIT15)'!AL20</f>
        <v>26055</v>
      </c>
      <c r="AM20" s="18">
        <f>'РБ ВВ 10(2025) | FIT15)'!AM20</f>
        <v>26055</v>
      </c>
      <c r="AN20" s="18">
        <f>'РБ ВВ 10(2025) | FIT15)'!AN20</f>
        <v>28755</v>
      </c>
      <c r="AO20" s="18">
        <f>'РБ ВВ 10(2025) | FIT15)'!AO20</f>
        <v>28755</v>
      </c>
      <c r="AP20" s="18">
        <f>'РБ ВВ 10(2025) | FIT15)'!AP20</f>
        <v>26055</v>
      </c>
      <c r="AQ20" s="18">
        <f>'РБ ВВ 10(2025) | FIT15)'!AQ20</f>
        <v>26055</v>
      </c>
      <c r="AR20" s="18">
        <f>'РБ ВВ 10(2025) | FIT15)'!AR20</f>
        <v>27405</v>
      </c>
      <c r="AS20" s="18">
        <f>'РБ ВВ 10(2025) | FIT15)'!AS20</f>
        <v>27405</v>
      </c>
      <c r="AT20" s="18">
        <f>'РБ ВВ 10(2025) | FIT15)'!AT20</f>
        <v>27405</v>
      </c>
      <c r="AU20" s="18">
        <f>'РБ ВВ 10(2025) | FIT15)'!AU20</f>
        <v>27405</v>
      </c>
      <c r="AV20" s="18">
        <f>'РБ ВВ 10(2025) | FIT15)'!AV20</f>
        <v>27405</v>
      </c>
      <c r="AW20" s="18">
        <f>'РБ ВВ 10(2025) | FIT15)'!AW20</f>
        <v>27405</v>
      </c>
      <c r="AX20" s="18">
        <f>'РБ ВВ 10(2025) | FIT15)'!AX20</f>
        <v>28755</v>
      </c>
      <c r="AY20" s="18">
        <f>'РБ ВВ 10(2025) | FIT15)'!AY20</f>
        <v>28755</v>
      </c>
      <c r="AZ20" s="18">
        <f>'РБ ВВ 10(2025) | FIT15)'!AZ20</f>
        <v>28755</v>
      </c>
      <c r="BA20" s="18">
        <f>'РБ ВВ 10(2025) | FIT15)'!BA20</f>
        <v>26055</v>
      </c>
      <c r="BB20" s="18">
        <f>'РБ ВВ 10(2025) | FIT15)'!BB20</f>
        <v>26055</v>
      </c>
      <c r="BC20" s="18">
        <f>'РБ ВВ 10(2025) | FIT15)'!BC20</f>
        <v>26055</v>
      </c>
      <c r="BD20" s="18">
        <f>'РБ ВВ 10(2025) | FIT15)'!BD20</f>
        <v>26055</v>
      </c>
      <c r="BE20" s="18">
        <f>'РБ ВВ 10(2025) | FIT15)'!BE20</f>
        <v>26055</v>
      </c>
      <c r="BF20" s="18">
        <f>'РБ ВВ 10(2025) | FIT15)'!BF20</f>
        <v>27405</v>
      </c>
      <c r="BG20" s="18">
        <f>'РБ ВВ 10(2025) | FIT15)'!BG20</f>
        <v>27405</v>
      </c>
      <c r="BH20" s="18">
        <f>'РБ ВВ 10(2025) | FIT15)'!BH20</f>
        <v>27405</v>
      </c>
      <c r="BI20" s="18">
        <f>'РБ ВВ 10(2025) | FIT15)'!BI20</f>
        <v>30105</v>
      </c>
      <c r="BJ20" s="18">
        <f>'РБ ВВ 10(2025) | FIT15)'!BJ20</f>
        <v>30105</v>
      </c>
      <c r="BK20" s="18">
        <f>'РБ ВВ 10(2025) | FIT15)'!BK20</f>
        <v>30105</v>
      </c>
      <c r="BL20" s="18">
        <f>'РБ ВВ 10(2025) | FIT15)'!BL20</f>
        <v>30105</v>
      </c>
      <c r="BM20" s="18">
        <f>'РБ ВВ 10(2025) | FIT15)'!BM20</f>
        <v>30105</v>
      </c>
      <c r="BN20" s="18">
        <f>'РБ ВВ 10(2025) | FIT15)'!BN20</f>
        <v>30105</v>
      </c>
      <c r="BO20" s="18">
        <f>'РБ ВВ 10(2025) | FIT15)'!BO20</f>
        <v>32265</v>
      </c>
      <c r="BP20" s="18">
        <f>'РБ ВВ 10(2025) | FIT15)'!BP20</f>
        <v>32265</v>
      </c>
      <c r="BQ20" s="18">
        <f>'РБ ВВ 10(2025) | FIT15)'!BQ20</f>
        <v>35775</v>
      </c>
      <c r="BR20" s="18">
        <f>'РБ ВВ 10(2025) | FIT15)'!BR20</f>
        <v>38025</v>
      </c>
      <c r="BS20" s="18">
        <f>'РБ ВВ 10(2025) | FIT15)'!BS20</f>
        <v>38025</v>
      </c>
      <c r="BT20" s="18">
        <f>'РБ ВВ 10(2025) | FIT15)'!BT20</f>
        <v>38025</v>
      </c>
      <c r="BU20" s="18">
        <f>'РБ ВВ 10(2025) | FIT15)'!BU20</f>
        <v>38025</v>
      </c>
      <c r="BV20" s="18">
        <f>'РБ ВВ 10(2025) | FIT15)'!BV20</f>
        <v>38025</v>
      </c>
      <c r="BW20" s="18">
        <f>'РБ ВВ 10(2025) | FIT15)'!BW20</f>
        <v>30105</v>
      </c>
      <c r="BX20" s="18">
        <f>'РБ ВВ 10(2025) | FIT15)'!BX20</f>
        <v>26055</v>
      </c>
      <c r="BY20" s="18">
        <f>'РБ ВВ 10(2025) | FIT15)'!BY20</f>
        <v>26055</v>
      </c>
      <c r="BZ20" s="18">
        <f>'РБ ВВ 10(2025) | FIT15)'!BZ20</f>
        <v>24705</v>
      </c>
      <c r="CA20" s="18">
        <f>'РБ ВВ 10(2025) | FIT15)'!CA20</f>
        <v>24705</v>
      </c>
      <c r="CB20" s="18">
        <f>'РБ ВВ 10(2025) | FIT15)'!CB20</f>
        <v>24705</v>
      </c>
      <c r="CC20" s="18">
        <f>'РБ ВВ 10(2025) | FIT15)'!CC20</f>
        <v>26055</v>
      </c>
      <c r="CD20" s="18">
        <f>'РБ ВВ 10(2025) | FIT15)'!CD20</f>
        <v>26055</v>
      </c>
      <c r="CE20" s="18">
        <f>'РБ ВВ 10(2025) | FIT15)'!CE20</f>
        <v>26055</v>
      </c>
      <c r="CF20" s="18">
        <f>'РБ ВВ 10(2025) | FIT15)'!CF20</f>
        <v>22815</v>
      </c>
      <c r="CG20" s="18">
        <f>'РБ ВВ 10(2025) | FIT15)'!CG20</f>
        <v>18585</v>
      </c>
      <c r="CH20" s="18">
        <f>'РБ ВВ 10(2025) | FIT15)'!CH20</f>
        <v>18585</v>
      </c>
      <c r="CI20" s="18">
        <f>'РБ ВВ 10(2025) | FIT15)'!CI20</f>
        <v>18585</v>
      </c>
      <c r="CJ20" s="18">
        <f>'РБ ВВ 10(2025) | FIT15)'!CJ20</f>
        <v>18585</v>
      </c>
      <c r="CK20" s="18">
        <f>'РБ ВВ 10(2025) | FIT15)'!CK20</f>
        <v>18585</v>
      </c>
      <c r="CL20" s="18">
        <f>'РБ ВВ 10(2025) | FIT15)'!CL20</f>
        <v>18585</v>
      </c>
      <c r="CM20" s="18">
        <f>'РБ ВВ 10(2025) | FIT15)'!CM20</f>
        <v>18585</v>
      </c>
      <c r="CN20" s="18">
        <f>'РБ ВВ 10(2025) | FIT15)'!CN20</f>
        <v>18585</v>
      </c>
      <c r="CO20" s="18">
        <f>'РБ ВВ 10(2025) | FIT15)'!CO20</f>
        <v>18585</v>
      </c>
      <c r="CP20" s="18">
        <f>'РБ ВВ 10(2025) | FIT15)'!CP20</f>
        <v>17955</v>
      </c>
      <c r="CQ20" s="18">
        <f>'РБ ВВ 10(2025) | FIT15)'!CQ20</f>
        <v>17955</v>
      </c>
      <c r="CR20" s="18">
        <f>'РБ ВВ 10(2025) | FIT15)'!CR20</f>
        <v>17955</v>
      </c>
      <c r="CS20" s="18">
        <f>'РБ ВВ 10(2025) | FIT15)'!CS20</f>
        <v>17325</v>
      </c>
      <c r="CT20" s="18">
        <f>'РБ ВВ 10(2025) | FIT15)'!CT20</f>
        <v>17325</v>
      </c>
      <c r="CU20" s="18">
        <f>'РБ ВВ 10(2025) | FIT15)'!CU20</f>
        <v>17325</v>
      </c>
      <c r="CV20" s="18">
        <f>'РБ ВВ 10(2025) | FIT15)'!CV20</f>
        <v>17325</v>
      </c>
      <c r="CW20" s="18">
        <f>'РБ ВВ 10(2025) | FIT15)'!CW20</f>
        <v>17325</v>
      </c>
      <c r="CX20" s="18">
        <f>'РБ ВВ 10(2025) | FIT15)'!CX20</f>
        <v>17325</v>
      </c>
      <c r="CY20" s="18">
        <f>'РБ ВВ 10(2025) | FIT15)'!CY20</f>
        <v>17325</v>
      </c>
      <c r="CZ20" s="18">
        <f>'РБ ВВ 10(2025) | FIT15)'!CZ20</f>
        <v>16695</v>
      </c>
      <c r="DA20" s="18">
        <f>'РБ ВВ 10(2025) | FIT15)'!DA20</f>
        <v>16695</v>
      </c>
      <c r="DB20" s="18">
        <f>'РБ ВВ 10(2025) | FIT15)'!DB20</f>
        <v>16695</v>
      </c>
      <c r="DC20" s="18">
        <f>'РБ ВВ 10(2025) | FIT15)'!DC20</f>
        <v>16065</v>
      </c>
      <c r="DD20" s="18">
        <f>'РБ ВВ 10(2025) | FIT15)'!DD20</f>
        <v>16065</v>
      </c>
      <c r="DE20" s="18">
        <f>'РБ ВВ 10(2025) | FIT15)'!DE20</f>
        <v>16065</v>
      </c>
      <c r="DF20" s="18">
        <f>'РБ ВВ 10(2025) | FIT15)'!DF20</f>
        <v>16065</v>
      </c>
      <c r="DG20" s="18">
        <f>'РБ ВВ 10(2025) | FIT15)'!DG20</f>
        <v>16065</v>
      </c>
      <c r="DH20" s="18">
        <f>'РБ ВВ 10(2025) | FIT15)'!DH20</f>
        <v>15615</v>
      </c>
      <c r="DI20" s="18">
        <f>'РБ ВВ 10(2025) | FIT15)'!DI20</f>
        <v>15615</v>
      </c>
      <c r="DJ20" s="18">
        <f>'РБ ВВ 10(2025) | FIT15)'!DJ20</f>
        <v>15615</v>
      </c>
      <c r="DK20" s="18">
        <f>'РБ ВВ 10(2025) | FIT15)'!DK20</f>
        <v>15615</v>
      </c>
      <c r="DL20" s="18">
        <f>'РБ ВВ 10(2025) | FIT15)'!DL20</f>
        <v>15615</v>
      </c>
      <c r="DM20" s="18">
        <f>'РБ ВВ 10(2025) | FIT15)'!DM20</f>
        <v>15615</v>
      </c>
      <c r="DN20" s="18">
        <f>'РБ ВВ 10(2025) | FIT15)'!DN20</f>
        <v>13815</v>
      </c>
      <c r="DO20" s="18">
        <f>'РБ ВВ 10(2025) | FIT15)'!DO20</f>
        <v>13815</v>
      </c>
      <c r="DP20" s="18">
        <f>'РБ ВВ 10(2025) | FIT15)'!DP20</f>
        <v>13815</v>
      </c>
      <c r="DQ20" s="18">
        <f>'РБ ВВ 10(2025) | FIT15)'!DQ20</f>
        <v>13815</v>
      </c>
      <c r="DR20" s="18">
        <f>'РБ ВВ 10(2025) | FIT15)'!DR20</f>
        <v>13815</v>
      </c>
      <c r="DS20" s="18">
        <f>'РБ ВВ 10(2025) | FIT15)'!DS20</f>
        <v>14265</v>
      </c>
      <c r="DT20" s="18">
        <f>'РБ ВВ 10(2025) | FIT15)'!DT20</f>
        <v>14265</v>
      </c>
      <c r="DU20" s="18">
        <f>'РБ ВВ 10(2025) | FIT15)'!DU20</f>
        <v>13815</v>
      </c>
      <c r="DV20" s="18">
        <f>'РБ ВВ 10(2025) | FIT15)'!DV20</f>
        <v>13815</v>
      </c>
      <c r="DW20" s="18">
        <f>'РБ ВВ 10(2025) | FIT15)'!DW20</f>
        <v>13815</v>
      </c>
      <c r="DX20" s="18">
        <f>'РБ ВВ 10(2025) | FIT15)'!DX20</f>
        <v>13815</v>
      </c>
      <c r="DY20" s="18">
        <f>'РБ ВВ 10(2025) | FIT15)'!DY20</f>
        <v>13815</v>
      </c>
      <c r="DZ20" s="18">
        <f>'РБ ВВ 10(2025) | FIT15)'!DZ20</f>
        <v>14265</v>
      </c>
      <c r="EA20" s="18">
        <f>'РБ ВВ 10(2025) | FIT15)'!EA20</f>
        <v>14265</v>
      </c>
      <c r="EB20" s="18">
        <f>'РБ ВВ 10(2025) | FIT15)'!EB20</f>
        <v>13815</v>
      </c>
      <c r="EC20" s="18">
        <f>'РБ ВВ 10(2025) | FIT15)'!EC20</f>
        <v>13815</v>
      </c>
      <c r="ED20" s="18">
        <f>'РБ ВВ 10(2025) | FIT15)'!ED20</f>
        <v>13815</v>
      </c>
      <c r="EE20" s="18">
        <f>'РБ ВВ 10(2025) | FIT15)'!EE20</f>
        <v>13815</v>
      </c>
      <c r="EF20" s="18">
        <f>'РБ ВВ 10(2025) | FIT15)'!EF20</f>
        <v>14715</v>
      </c>
    </row>
    <row r="21" spans="1:136">
      <c r="A21" s="10">
        <v>2</v>
      </c>
      <c r="B21" s="18">
        <f>'РБ ВВ 10(2025) | FIT15)'!B21</f>
        <v>14400</v>
      </c>
      <c r="C21" s="18">
        <f>'РБ ВВ 10(2025) | FIT15)'!C21</f>
        <v>14400</v>
      </c>
      <c r="D21" s="18">
        <f>'РБ ВВ 10(2025) | FIT15)'!D21</f>
        <v>14670</v>
      </c>
      <c r="E21" s="18">
        <f>'РБ ВВ 10(2025) | FIT15)'!E21</f>
        <v>14670</v>
      </c>
      <c r="F21" s="18">
        <f>'РБ ВВ 10(2025) | FIT15)'!F21</f>
        <v>16560</v>
      </c>
      <c r="G21" s="18">
        <f>'РБ ВВ 10(2025) | FIT15)'!G21</f>
        <v>16560</v>
      </c>
      <c r="H21" s="18">
        <f>'РБ ВВ 10(2025) | FIT15)'!H21</f>
        <v>16560</v>
      </c>
      <c r="I21" s="18">
        <f>'РБ ВВ 10(2025) | FIT15)'!I21</f>
        <v>17730</v>
      </c>
      <c r="J21" s="18">
        <f>'РБ ВВ 10(2025) | FIT15)'!J21</f>
        <v>17730</v>
      </c>
      <c r="K21" s="18">
        <f>'РБ ВВ 10(2025) | FIT15)'!K21</f>
        <v>18990</v>
      </c>
      <c r="L21" s="18">
        <f>'РБ ВВ 10(2025) | FIT15)'!L21</f>
        <v>21330</v>
      </c>
      <c r="M21" s="18">
        <f>'РБ ВВ 10(2025) | FIT15)'!M21</f>
        <v>19350</v>
      </c>
      <c r="N21" s="58">
        <f>'РБ ВВ 10(2025) | FIT15)'!N21</f>
        <v>30060</v>
      </c>
      <c r="O21" s="58">
        <f>'РБ ВВ 10(2025) | FIT15)'!O21</f>
        <v>34380</v>
      </c>
      <c r="P21" s="58">
        <f>'РБ ВВ 10(2025) | FIT15)'!P21</f>
        <v>41400</v>
      </c>
      <c r="Q21" s="58">
        <f>'РБ ВВ 10(2025) | FIT15)'!Q21</f>
        <v>41400</v>
      </c>
      <c r="R21" s="58">
        <f>'РБ ВВ 10(2025) | FIT15)'!R21</f>
        <v>40230</v>
      </c>
      <c r="S21" s="58">
        <f>'РБ ВВ 10(2025) | FIT15)'!S21</f>
        <v>40230</v>
      </c>
      <c r="T21" s="58">
        <f>'РБ ВВ 10(2025) | FIT15)'!T21</f>
        <v>43650</v>
      </c>
      <c r="U21" s="58">
        <f>'РБ ВВ 10(2025) | FIT15)'!U21</f>
        <v>43650</v>
      </c>
      <c r="V21" s="58">
        <f>'РБ ВВ 10(2025) | FIT15)'!V21</f>
        <v>42300</v>
      </c>
      <c r="W21" s="58">
        <f>'РБ ВВ 10(2025) | FIT15)'!W21</f>
        <v>42300</v>
      </c>
      <c r="X21" s="58">
        <f>'РБ ВВ 10(2025) | FIT15)'!X21</f>
        <v>39060</v>
      </c>
      <c r="Y21" s="18">
        <f>'РБ ВВ 10(2025) | FIT15)'!Y21</f>
        <v>31770</v>
      </c>
      <c r="Z21" s="18">
        <f>'РБ ВВ 10(2025) | FIT15)'!Z21</f>
        <v>26370</v>
      </c>
      <c r="AA21" s="18">
        <f>'РБ ВВ 10(2025) | FIT15)'!AA21</f>
        <v>25740</v>
      </c>
      <c r="AB21" s="18">
        <f>'РБ ВВ 10(2025) | FIT15)'!AB21</f>
        <v>25740</v>
      </c>
      <c r="AC21" s="18">
        <f>'РБ ВВ 10(2025) | FIT15)'!AC21</f>
        <v>25740</v>
      </c>
      <c r="AD21" s="18">
        <f>'РБ ВВ 10(2025) | FIT15)'!AD21</f>
        <v>25110</v>
      </c>
      <c r="AE21" s="18">
        <f>'РБ ВВ 10(2025) | FIT15)'!AE21</f>
        <v>25110</v>
      </c>
      <c r="AF21" s="18">
        <f>'РБ ВВ 10(2025) | FIT15)'!AF21</f>
        <v>22770</v>
      </c>
      <c r="AG21" s="18">
        <f>'РБ ВВ 10(2025) | FIT15)'!AG21</f>
        <v>22770</v>
      </c>
      <c r="AH21" s="18">
        <f>'РБ ВВ 10(2025) | FIT15)'!AH21</f>
        <v>22770</v>
      </c>
      <c r="AI21" s="18">
        <f>'РБ ВВ 10(2025) | FIT15)'!AI21</f>
        <v>22770</v>
      </c>
      <c r="AJ21" s="18">
        <f>'РБ ВВ 10(2025) | FIT15)'!AJ21</f>
        <v>25290</v>
      </c>
      <c r="AK21" s="18">
        <f>'РБ ВВ 10(2025) | FIT15)'!AK21</f>
        <v>25290</v>
      </c>
      <c r="AL21" s="18">
        <f>'РБ ВВ 10(2025) | FIT15)'!AL21</f>
        <v>27720</v>
      </c>
      <c r="AM21" s="18">
        <f>'РБ ВВ 10(2025) | FIT15)'!AM21</f>
        <v>27720</v>
      </c>
      <c r="AN21" s="18">
        <f>'РБ ВВ 10(2025) | FIT15)'!AN21</f>
        <v>30420</v>
      </c>
      <c r="AO21" s="18">
        <f>'РБ ВВ 10(2025) | FIT15)'!AO21</f>
        <v>30420</v>
      </c>
      <c r="AP21" s="18">
        <f>'РБ ВВ 10(2025) | FIT15)'!AP21</f>
        <v>27720</v>
      </c>
      <c r="AQ21" s="18">
        <f>'РБ ВВ 10(2025) | FIT15)'!AQ21</f>
        <v>27720</v>
      </c>
      <c r="AR21" s="18">
        <f>'РБ ВВ 10(2025) | FIT15)'!AR21</f>
        <v>29070</v>
      </c>
      <c r="AS21" s="18">
        <f>'РБ ВВ 10(2025) | FIT15)'!AS21</f>
        <v>29070</v>
      </c>
      <c r="AT21" s="18">
        <f>'РБ ВВ 10(2025) | FIT15)'!AT21</f>
        <v>29070</v>
      </c>
      <c r="AU21" s="18">
        <f>'РБ ВВ 10(2025) | FIT15)'!AU21</f>
        <v>29070</v>
      </c>
      <c r="AV21" s="18">
        <f>'РБ ВВ 10(2025) | FIT15)'!AV21</f>
        <v>29070</v>
      </c>
      <c r="AW21" s="18">
        <f>'РБ ВВ 10(2025) | FIT15)'!AW21</f>
        <v>29070</v>
      </c>
      <c r="AX21" s="18">
        <f>'РБ ВВ 10(2025) | FIT15)'!AX21</f>
        <v>30420</v>
      </c>
      <c r="AY21" s="18">
        <f>'РБ ВВ 10(2025) | FIT15)'!AY21</f>
        <v>30420</v>
      </c>
      <c r="AZ21" s="18">
        <f>'РБ ВВ 10(2025) | FIT15)'!AZ21</f>
        <v>30420</v>
      </c>
      <c r="BA21" s="18">
        <f>'РБ ВВ 10(2025) | FIT15)'!BA21</f>
        <v>27720</v>
      </c>
      <c r="BB21" s="18">
        <f>'РБ ВВ 10(2025) | FIT15)'!BB21</f>
        <v>27720</v>
      </c>
      <c r="BC21" s="18">
        <f>'РБ ВВ 10(2025) | FIT15)'!BC21</f>
        <v>27720</v>
      </c>
      <c r="BD21" s="18">
        <f>'РБ ВВ 10(2025) | FIT15)'!BD21</f>
        <v>27720</v>
      </c>
      <c r="BE21" s="18">
        <f>'РБ ВВ 10(2025) | FIT15)'!BE21</f>
        <v>27720</v>
      </c>
      <c r="BF21" s="18">
        <f>'РБ ВВ 10(2025) | FIT15)'!BF21</f>
        <v>29070</v>
      </c>
      <c r="BG21" s="18">
        <f>'РБ ВВ 10(2025) | FIT15)'!BG21</f>
        <v>29070</v>
      </c>
      <c r="BH21" s="18">
        <f>'РБ ВВ 10(2025) | FIT15)'!BH21</f>
        <v>29070</v>
      </c>
      <c r="BI21" s="18">
        <f>'РБ ВВ 10(2025) | FIT15)'!BI21</f>
        <v>31770</v>
      </c>
      <c r="BJ21" s="18">
        <f>'РБ ВВ 10(2025) | FIT15)'!BJ21</f>
        <v>31770</v>
      </c>
      <c r="BK21" s="18">
        <f>'РБ ВВ 10(2025) | FIT15)'!BK21</f>
        <v>31770</v>
      </c>
      <c r="BL21" s="18">
        <f>'РБ ВВ 10(2025) | FIT15)'!BL21</f>
        <v>31770</v>
      </c>
      <c r="BM21" s="18">
        <f>'РБ ВВ 10(2025) | FIT15)'!BM21</f>
        <v>31770</v>
      </c>
      <c r="BN21" s="18">
        <f>'РБ ВВ 10(2025) | FIT15)'!BN21</f>
        <v>31770</v>
      </c>
      <c r="BO21" s="18">
        <f>'РБ ВВ 10(2025) | FIT15)'!BO21</f>
        <v>33930</v>
      </c>
      <c r="BP21" s="18">
        <f>'РБ ВВ 10(2025) | FIT15)'!BP21</f>
        <v>33930</v>
      </c>
      <c r="BQ21" s="18">
        <f>'РБ ВВ 10(2025) | FIT15)'!BQ21</f>
        <v>37440</v>
      </c>
      <c r="BR21" s="18">
        <f>'РБ ВВ 10(2025) | FIT15)'!BR21</f>
        <v>39690</v>
      </c>
      <c r="BS21" s="18">
        <f>'РБ ВВ 10(2025) | FIT15)'!BS21</f>
        <v>39690</v>
      </c>
      <c r="BT21" s="18">
        <f>'РБ ВВ 10(2025) | FIT15)'!BT21</f>
        <v>39690</v>
      </c>
      <c r="BU21" s="18">
        <f>'РБ ВВ 10(2025) | FIT15)'!BU21</f>
        <v>39690</v>
      </c>
      <c r="BV21" s="18">
        <f>'РБ ВВ 10(2025) | FIT15)'!BV21</f>
        <v>39690</v>
      </c>
      <c r="BW21" s="18">
        <f>'РБ ВВ 10(2025) | FIT15)'!BW21</f>
        <v>31770</v>
      </c>
      <c r="BX21" s="18">
        <f>'РБ ВВ 10(2025) | FIT15)'!BX21</f>
        <v>27720</v>
      </c>
      <c r="BY21" s="18">
        <f>'РБ ВВ 10(2025) | FIT15)'!BY21</f>
        <v>27720</v>
      </c>
      <c r="BZ21" s="18">
        <f>'РБ ВВ 10(2025) | FIT15)'!BZ21</f>
        <v>26370</v>
      </c>
      <c r="CA21" s="18">
        <f>'РБ ВВ 10(2025) | FIT15)'!CA21</f>
        <v>26370</v>
      </c>
      <c r="CB21" s="18">
        <f>'РБ ВВ 10(2025) | FIT15)'!CB21</f>
        <v>26370</v>
      </c>
      <c r="CC21" s="18">
        <f>'РБ ВВ 10(2025) | FIT15)'!CC21</f>
        <v>27720</v>
      </c>
      <c r="CD21" s="18">
        <f>'РБ ВВ 10(2025) | FIT15)'!CD21</f>
        <v>27720</v>
      </c>
      <c r="CE21" s="18">
        <f>'РБ ВВ 10(2025) | FIT15)'!CE21</f>
        <v>27720</v>
      </c>
      <c r="CF21" s="18">
        <f>'РБ ВВ 10(2025) | FIT15)'!CF21</f>
        <v>24480</v>
      </c>
      <c r="CG21" s="18">
        <f>'РБ ВВ 10(2025) | FIT15)'!CG21</f>
        <v>20250</v>
      </c>
      <c r="CH21" s="18">
        <f>'РБ ВВ 10(2025) | FIT15)'!CH21</f>
        <v>20250</v>
      </c>
      <c r="CI21" s="18">
        <f>'РБ ВВ 10(2025) | FIT15)'!CI21</f>
        <v>20250</v>
      </c>
      <c r="CJ21" s="18">
        <f>'РБ ВВ 10(2025) | FIT15)'!CJ21</f>
        <v>20250</v>
      </c>
      <c r="CK21" s="18">
        <f>'РБ ВВ 10(2025) | FIT15)'!CK21</f>
        <v>20250</v>
      </c>
      <c r="CL21" s="18">
        <f>'РБ ВВ 10(2025) | FIT15)'!CL21</f>
        <v>20250</v>
      </c>
      <c r="CM21" s="18">
        <f>'РБ ВВ 10(2025) | FIT15)'!CM21</f>
        <v>20250</v>
      </c>
      <c r="CN21" s="18">
        <f>'РБ ВВ 10(2025) | FIT15)'!CN21</f>
        <v>20250</v>
      </c>
      <c r="CO21" s="18">
        <f>'РБ ВВ 10(2025) | FIT15)'!CO21</f>
        <v>20250</v>
      </c>
      <c r="CP21" s="18">
        <f>'РБ ВВ 10(2025) | FIT15)'!CP21</f>
        <v>19620</v>
      </c>
      <c r="CQ21" s="18">
        <f>'РБ ВВ 10(2025) | FIT15)'!CQ21</f>
        <v>19620</v>
      </c>
      <c r="CR21" s="18">
        <f>'РБ ВВ 10(2025) | FIT15)'!CR21</f>
        <v>19620</v>
      </c>
      <c r="CS21" s="18">
        <f>'РБ ВВ 10(2025) | FIT15)'!CS21</f>
        <v>18990</v>
      </c>
      <c r="CT21" s="18">
        <f>'РБ ВВ 10(2025) | FIT15)'!CT21</f>
        <v>18990</v>
      </c>
      <c r="CU21" s="18">
        <f>'РБ ВВ 10(2025) | FIT15)'!CU21</f>
        <v>18990</v>
      </c>
      <c r="CV21" s="18">
        <f>'РБ ВВ 10(2025) | FIT15)'!CV21</f>
        <v>18990</v>
      </c>
      <c r="CW21" s="18">
        <f>'РБ ВВ 10(2025) | FIT15)'!CW21</f>
        <v>18990</v>
      </c>
      <c r="CX21" s="18">
        <f>'РБ ВВ 10(2025) | FIT15)'!CX21</f>
        <v>18990</v>
      </c>
      <c r="CY21" s="18">
        <f>'РБ ВВ 10(2025) | FIT15)'!CY21</f>
        <v>18990</v>
      </c>
      <c r="CZ21" s="18">
        <f>'РБ ВВ 10(2025) | FIT15)'!CZ21</f>
        <v>18360</v>
      </c>
      <c r="DA21" s="18">
        <f>'РБ ВВ 10(2025) | FIT15)'!DA21</f>
        <v>18360</v>
      </c>
      <c r="DB21" s="18">
        <f>'РБ ВВ 10(2025) | FIT15)'!DB21</f>
        <v>18360</v>
      </c>
      <c r="DC21" s="18">
        <f>'РБ ВВ 10(2025) | FIT15)'!DC21</f>
        <v>17550</v>
      </c>
      <c r="DD21" s="18">
        <f>'РБ ВВ 10(2025) | FIT15)'!DD21</f>
        <v>17550</v>
      </c>
      <c r="DE21" s="18">
        <f>'РБ ВВ 10(2025) | FIT15)'!DE21</f>
        <v>17550</v>
      </c>
      <c r="DF21" s="18">
        <f>'РБ ВВ 10(2025) | FIT15)'!DF21</f>
        <v>17550</v>
      </c>
      <c r="DG21" s="18">
        <f>'РБ ВВ 10(2025) | FIT15)'!DG21</f>
        <v>17550</v>
      </c>
      <c r="DH21" s="18">
        <f>'РБ ВВ 10(2025) | FIT15)'!DH21</f>
        <v>17100</v>
      </c>
      <c r="DI21" s="18">
        <f>'РБ ВВ 10(2025) | FIT15)'!DI21</f>
        <v>17100</v>
      </c>
      <c r="DJ21" s="18">
        <f>'РБ ВВ 10(2025) | FIT15)'!DJ21</f>
        <v>17100</v>
      </c>
      <c r="DK21" s="18">
        <f>'РБ ВВ 10(2025) | FIT15)'!DK21</f>
        <v>17100</v>
      </c>
      <c r="DL21" s="18">
        <f>'РБ ВВ 10(2025) | FIT15)'!DL21</f>
        <v>17100</v>
      </c>
      <c r="DM21" s="18">
        <f>'РБ ВВ 10(2025) | FIT15)'!DM21</f>
        <v>17100</v>
      </c>
      <c r="DN21" s="18">
        <f>'РБ ВВ 10(2025) | FIT15)'!DN21</f>
        <v>15300</v>
      </c>
      <c r="DO21" s="18">
        <f>'РБ ВВ 10(2025) | FIT15)'!DO21</f>
        <v>15300</v>
      </c>
      <c r="DP21" s="18">
        <f>'РБ ВВ 10(2025) | FIT15)'!DP21</f>
        <v>15300</v>
      </c>
      <c r="DQ21" s="18">
        <f>'РБ ВВ 10(2025) | FIT15)'!DQ21</f>
        <v>15300</v>
      </c>
      <c r="DR21" s="18">
        <f>'РБ ВВ 10(2025) | FIT15)'!DR21</f>
        <v>15300</v>
      </c>
      <c r="DS21" s="18">
        <f>'РБ ВВ 10(2025) | FIT15)'!DS21</f>
        <v>15750</v>
      </c>
      <c r="DT21" s="18">
        <f>'РБ ВВ 10(2025) | FIT15)'!DT21</f>
        <v>15750</v>
      </c>
      <c r="DU21" s="18">
        <f>'РБ ВВ 10(2025) | FIT15)'!DU21</f>
        <v>15300</v>
      </c>
      <c r="DV21" s="18">
        <f>'РБ ВВ 10(2025) | FIT15)'!DV21</f>
        <v>15300</v>
      </c>
      <c r="DW21" s="18">
        <f>'РБ ВВ 10(2025) | FIT15)'!DW21</f>
        <v>15300</v>
      </c>
      <c r="DX21" s="18">
        <f>'РБ ВВ 10(2025) | FIT15)'!DX21</f>
        <v>15300</v>
      </c>
      <c r="DY21" s="18">
        <f>'РБ ВВ 10(2025) | FIT15)'!DY21</f>
        <v>15300</v>
      </c>
      <c r="DZ21" s="18">
        <f>'РБ ВВ 10(2025) | FIT15)'!DZ21</f>
        <v>15750</v>
      </c>
      <c r="EA21" s="18">
        <f>'РБ ВВ 10(2025) | FIT15)'!EA21</f>
        <v>15750</v>
      </c>
      <c r="EB21" s="18">
        <f>'РБ ВВ 10(2025) | FIT15)'!EB21</f>
        <v>15300</v>
      </c>
      <c r="EC21" s="18">
        <f>'РБ ВВ 10(2025) | FIT15)'!EC21</f>
        <v>15300</v>
      </c>
      <c r="ED21" s="18">
        <f>'РБ ВВ 10(2025) | FIT15)'!ED21</f>
        <v>15300</v>
      </c>
      <c r="EE21" s="18">
        <f>'РБ ВВ 10(2025) | FIT15)'!EE21</f>
        <v>15300</v>
      </c>
      <c r="EF21" s="18">
        <f>'РБ ВВ 10(2025) | FIT15)'!EF21</f>
        <v>16200</v>
      </c>
    </row>
    <row r="22" spans="1:136">
      <c r="A22" s="35" t="s">
        <v>9</v>
      </c>
      <c r="B22" s="18"/>
      <c r="C22" s="18"/>
      <c r="D22" s="18"/>
      <c r="E22" s="18"/>
      <c r="F22" s="18"/>
      <c r="G22" s="18"/>
      <c r="H22" s="18"/>
      <c r="I22" s="18"/>
      <c r="J22" s="18"/>
      <c r="K22" s="18"/>
      <c r="L22" s="18"/>
      <c r="M22" s="18"/>
      <c r="N22" s="58"/>
      <c r="O22" s="58"/>
      <c r="P22" s="58"/>
      <c r="Q22" s="58"/>
      <c r="R22" s="58"/>
      <c r="S22" s="58"/>
      <c r="T22" s="58"/>
      <c r="U22" s="58"/>
      <c r="V22" s="58"/>
      <c r="W22" s="58"/>
      <c r="X22" s="5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'РБ ВВ 10(2025) | FIT15)'!B23</f>
        <v>48150</v>
      </c>
      <c r="C23" s="18">
        <f>'РБ ВВ 10(2025) | FIT15)'!C23</f>
        <v>48150</v>
      </c>
      <c r="D23" s="18">
        <f>'РБ ВВ 10(2025) | FIT15)'!D23</f>
        <v>48420</v>
      </c>
      <c r="E23" s="18">
        <f>'РБ ВВ 10(2025) | FIT15)'!E23</f>
        <v>48420</v>
      </c>
      <c r="F23" s="18">
        <f>'РБ ВВ 10(2025) | FIT15)'!F23</f>
        <v>50310</v>
      </c>
      <c r="G23" s="18">
        <f>'РБ ВВ 10(2025) | FIT15)'!G23</f>
        <v>50310</v>
      </c>
      <c r="H23" s="18">
        <f>'РБ ВВ 10(2025) | FIT15)'!H23</f>
        <v>50310</v>
      </c>
      <c r="I23" s="18">
        <f>'РБ ВВ 10(2025) | FIT15)'!I23</f>
        <v>51480</v>
      </c>
      <c r="J23" s="18">
        <f>'РБ ВВ 10(2025) | FIT15)'!J23</f>
        <v>51480</v>
      </c>
      <c r="K23" s="18">
        <f>'РБ ВВ 10(2025) | FIT15)'!K23</f>
        <v>52740</v>
      </c>
      <c r="L23" s="18">
        <f>'РБ ВВ 10(2025) | FIT15)'!L23</f>
        <v>55080</v>
      </c>
      <c r="M23" s="18">
        <f>'РБ ВВ 10(2025) | FIT15)'!M23</f>
        <v>53100</v>
      </c>
      <c r="N23" s="58">
        <f>'РБ ВВ 10(2025) | FIT15)'!N23</f>
        <v>104310</v>
      </c>
      <c r="O23" s="58">
        <f>'РБ ВВ 10(2025) | FIT15)'!O23</f>
        <v>108630</v>
      </c>
      <c r="P23" s="58">
        <f>'РБ ВВ 10(2025) | FIT15)'!P23</f>
        <v>115650</v>
      </c>
      <c r="Q23" s="58">
        <f>'РБ ВВ 10(2025) | FIT15)'!Q23</f>
        <v>115650</v>
      </c>
      <c r="R23" s="58">
        <f>'РБ ВВ 10(2025) | FIT15)'!R23</f>
        <v>114480</v>
      </c>
      <c r="S23" s="58">
        <f>'РБ ВВ 10(2025) | FIT15)'!S23</f>
        <v>114480</v>
      </c>
      <c r="T23" s="58">
        <f>'РБ ВВ 10(2025) | FIT15)'!T23</f>
        <v>117900</v>
      </c>
      <c r="U23" s="58">
        <f>'РБ ВВ 10(2025) | FIT15)'!U23</f>
        <v>117900</v>
      </c>
      <c r="V23" s="58">
        <f>'РБ ВВ 10(2025) | FIT15)'!V23</f>
        <v>116550</v>
      </c>
      <c r="W23" s="58">
        <f>'РБ ВВ 10(2025) | FIT15)'!W23</f>
        <v>116550</v>
      </c>
      <c r="X23" s="58">
        <f>'РБ ВВ 10(2025) | FIT15)'!X23</f>
        <v>113310</v>
      </c>
      <c r="Y23" s="18">
        <f>'РБ ВВ 10(2025) | FIT15)'!Y23</f>
        <v>79605</v>
      </c>
      <c r="Z23" s="18">
        <f>'РБ ВВ 10(2025) | FIT15)'!Z23</f>
        <v>74205</v>
      </c>
      <c r="AA23" s="18">
        <f>'РБ ВВ 10(2025) | FIT15)'!AA23</f>
        <v>73575</v>
      </c>
      <c r="AB23" s="18">
        <f>'РБ ВВ 10(2025) | FIT15)'!AB23</f>
        <v>73575</v>
      </c>
      <c r="AC23" s="18">
        <f>'РБ ВВ 10(2025) | FIT15)'!AC23</f>
        <v>73575</v>
      </c>
      <c r="AD23" s="18">
        <f>'РБ ВВ 10(2025) | FIT15)'!AD23</f>
        <v>72945</v>
      </c>
      <c r="AE23" s="18">
        <f>'РБ ВВ 10(2025) | FIT15)'!AE23</f>
        <v>72945</v>
      </c>
      <c r="AF23" s="18">
        <f>'РБ ВВ 10(2025) | FIT15)'!AF23</f>
        <v>70605</v>
      </c>
      <c r="AG23" s="18">
        <f>'РБ ВВ 10(2025) | FIT15)'!AG23</f>
        <v>70605</v>
      </c>
      <c r="AH23" s="18">
        <f>'РБ ВВ 10(2025) | FIT15)'!AH23</f>
        <v>70605</v>
      </c>
      <c r="AI23" s="18">
        <f>'РБ ВВ 10(2025) | FIT15)'!AI23</f>
        <v>70605</v>
      </c>
      <c r="AJ23" s="18">
        <f>'РБ ВВ 10(2025) | FIT15)'!AJ23</f>
        <v>73125</v>
      </c>
      <c r="AK23" s="18">
        <f>'РБ ВВ 10(2025) | FIT15)'!AK23</f>
        <v>73125</v>
      </c>
      <c r="AL23" s="18">
        <f>'РБ ВВ 10(2025) | FIT15)'!AL23</f>
        <v>75555</v>
      </c>
      <c r="AM23" s="18">
        <f>'РБ ВВ 10(2025) | FIT15)'!AM23</f>
        <v>75555</v>
      </c>
      <c r="AN23" s="18">
        <f>'РБ ВВ 10(2025) | FIT15)'!AN23</f>
        <v>78255</v>
      </c>
      <c r="AO23" s="18">
        <f>'РБ ВВ 10(2025) | FIT15)'!AO23</f>
        <v>78255</v>
      </c>
      <c r="AP23" s="18">
        <f>'РБ ВВ 10(2025) | FIT15)'!AP23</f>
        <v>75555</v>
      </c>
      <c r="AQ23" s="18">
        <f>'РБ ВВ 10(2025) | FIT15)'!AQ23</f>
        <v>75555</v>
      </c>
      <c r="AR23" s="18">
        <f>'РБ ВВ 10(2025) | FIT15)'!AR23</f>
        <v>76905</v>
      </c>
      <c r="AS23" s="18">
        <f>'РБ ВВ 10(2025) | FIT15)'!AS23</f>
        <v>76905</v>
      </c>
      <c r="AT23" s="18">
        <f>'РБ ВВ 10(2025) | FIT15)'!AT23</f>
        <v>76905</v>
      </c>
      <c r="AU23" s="18">
        <f>'РБ ВВ 10(2025) | FIT15)'!AU23</f>
        <v>76905</v>
      </c>
      <c r="AV23" s="18">
        <f>'РБ ВВ 10(2025) | FIT15)'!AV23</f>
        <v>76905</v>
      </c>
      <c r="AW23" s="18">
        <f>'РБ ВВ 10(2025) | FIT15)'!AW23</f>
        <v>76905</v>
      </c>
      <c r="AX23" s="18">
        <f>'РБ ВВ 10(2025) | FIT15)'!AX23</f>
        <v>78255</v>
      </c>
      <c r="AY23" s="18">
        <f>'РБ ВВ 10(2025) | FIT15)'!AY23</f>
        <v>78255</v>
      </c>
      <c r="AZ23" s="18">
        <f>'РБ ВВ 10(2025) | FIT15)'!AZ23</f>
        <v>78255</v>
      </c>
      <c r="BA23" s="18">
        <f>'РБ ВВ 10(2025) | FIT15)'!BA23</f>
        <v>75555</v>
      </c>
      <c r="BB23" s="18">
        <f>'РБ ВВ 10(2025) | FIT15)'!BB23</f>
        <v>75555</v>
      </c>
      <c r="BC23" s="18">
        <f>'РБ ВВ 10(2025) | FIT15)'!BC23</f>
        <v>75555</v>
      </c>
      <c r="BD23" s="18">
        <f>'РБ ВВ 10(2025) | FIT15)'!BD23</f>
        <v>75555</v>
      </c>
      <c r="BE23" s="18">
        <f>'РБ ВВ 10(2025) | FIT15)'!BE23</f>
        <v>75555</v>
      </c>
      <c r="BF23" s="18">
        <f>'РБ ВВ 10(2025) | FIT15)'!BF23</f>
        <v>76905</v>
      </c>
      <c r="BG23" s="18">
        <f>'РБ ВВ 10(2025) | FIT15)'!BG23</f>
        <v>76905</v>
      </c>
      <c r="BH23" s="18">
        <f>'РБ ВВ 10(2025) | FIT15)'!BH23</f>
        <v>76905</v>
      </c>
      <c r="BI23" s="18">
        <f>'РБ ВВ 10(2025) | FIT15)'!BI23</f>
        <v>79605</v>
      </c>
      <c r="BJ23" s="18">
        <f>'РБ ВВ 10(2025) | FIT15)'!BJ23</f>
        <v>79605</v>
      </c>
      <c r="BK23" s="18">
        <f>'РБ ВВ 10(2025) | FIT15)'!BK23</f>
        <v>79605</v>
      </c>
      <c r="BL23" s="18">
        <f>'РБ ВВ 10(2025) | FIT15)'!BL23</f>
        <v>79605</v>
      </c>
      <c r="BM23" s="18">
        <f>'РБ ВВ 10(2025) | FIT15)'!BM23</f>
        <v>79605</v>
      </c>
      <c r="BN23" s="18">
        <f>'РБ ВВ 10(2025) | FIT15)'!BN23</f>
        <v>79605</v>
      </c>
      <c r="BO23" s="18">
        <f>'РБ ВВ 10(2025) | FIT15)'!BO23</f>
        <v>81765</v>
      </c>
      <c r="BP23" s="18">
        <f>'РБ ВВ 10(2025) | FIT15)'!BP23</f>
        <v>81765</v>
      </c>
      <c r="BQ23" s="18">
        <f>'РБ ВВ 10(2025) | FIT15)'!BQ23</f>
        <v>85275</v>
      </c>
      <c r="BR23" s="18">
        <f>'РБ ВВ 10(2025) | FIT15)'!BR23</f>
        <v>87525</v>
      </c>
      <c r="BS23" s="18">
        <f>'РБ ВВ 10(2025) | FIT15)'!BS23</f>
        <v>87525</v>
      </c>
      <c r="BT23" s="18">
        <f>'РБ ВВ 10(2025) | FIT15)'!BT23</f>
        <v>87525</v>
      </c>
      <c r="BU23" s="18">
        <f>'РБ ВВ 10(2025) | FIT15)'!BU23</f>
        <v>87525</v>
      </c>
      <c r="BV23" s="18">
        <f>'РБ ВВ 10(2025) | FIT15)'!BV23</f>
        <v>87525</v>
      </c>
      <c r="BW23" s="18">
        <f>'РБ ВВ 10(2025) | FIT15)'!BW23</f>
        <v>79605</v>
      </c>
      <c r="BX23" s="18">
        <f>'РБ ВВ 10(2025) | FIT15)'!BX23</f>
        <v>75555</v>
      </c>
      <c r="BY23" s="18">
        <f>'РБ ВВ 10(2025) | FIT15)'!BY23</f>
        <v>75555</v>
      </c>
      <c r="BZ23" s="18">
        <f>'РБ ВВ 10(2025) | FIT15)'!BZ23</f>
        <v>74205</v>
      </c>
      <c r="CA23" s="18">
        <f>'РБ ВВ 10(2025) | FIT15)'!CA23</f>
        <v>74205</v>
      </c>
      <c r="CB23" s="18">
        <f>'РБ ВВ 10(2025) | FIT15)'!CB23</f>
        <v>74205</v>
      </c>
      <c r="CC23" s="18">
        <f>'РБ ВВ 10(2025) | FIT15)'!CC23</f>
        <v>75555</v>
      </c>
      <c r="CD23" s="18">
        <f>'РБ ВВ 10(2025) | FIT15)'!CD23</f>
        <v>75555</v>
      </c>
      <c r="CE23" s="18">
        <f>'РБ ВВ 10(2025) | FIT15)'!CE23</f>
        <v>75555</v>
      </c>
      <c r="CF23" s="18">
        <f>'РБ ВВ 10(2025) | FIT15)'!CF23</f>
        <v>72315</v>
      </c>
      <c r="CG23" s="18">
        <f>'РБ ВВ 10(2025) | FIT15)'!CG23</f>
        <v>60435</v>
      </c>
      <c r="CH23" s="18">
        <f>'РБ ВВ 10(2025) | FIT15)'!CH23</f>
        <v>60435</v>
      </c>
      <c r="CI23" s="18">
        <f>'РБ ВВ 10(2025) | FIT15)'!CI23</f>
        <v>60435</v>
      </c>
      <c r="CJ23" s="18">
        <f>'РБ ВВ 10(2025) | FIT15)'!CJ23</f>
        <v>60435</v>
      </c>
      <c r="CK23" s="18">
        <f>'РБ ВВ 10(2025) | FIT15)'!CK23</f>
        <v>60435</v>
      </c>
      <c r="CL23" s="18">
        <f>'РБ ВВ 10(2025) | FIT15)'!CL23</f>
        <v>60435</v>
      </c>
      <c r="CM23" s="18">
        <f>'РБ ВВ 10(2025) | FIT15)'!CM23</f>
        <v>60435</v>
      </c>
      <c r="CN23" s="18">
        <f>'РБ ВВ 10(2025) | FIT15)'!CN23</f>
        <v>60435</v>
      </c>
      <c r="CO23" s="18">
        <f>'РБ ВВ 10(2025) | FIT15)'!CO23</f>
        <v>60435</v>
      </c>
      <c r="CP23" s="18">
        <f>'РБ ВВ 10(2025) | FIT15)'!CP23</f>
        <v>59805</v>
      </c>
      <c r="CQ23" s="18">
        <f>'РБ ВВ 10(2025) | FIT15)'!CQ23</f>
        <v>59805</v>
      </c>
      <c r="CR23" s="18">
        <f>'РБ ВВ 10(2025) | FIT15)'!CR23</f>
        <v>59805</v>
      </c>
      <c r="CS23" s="18">
        <f>'РБ ВВ 10(2025) | FIT15)'!CS23</f>
        <v>59175</v>
      </c>
      <c r="CT23" s="18">
        <f>'РБ ВВ 10(2025) | FIT15)'!CT23</f>
        <v>59175</v>
      </c>
      <c r="CU23" s="18">
        <f>'РБ ВВ 10(2025) | FIT15)'!CU23</f>
        <v>59175</v>
      </c>
      <c r="CV23" s="18">
        <f>'РБ ВВ 10(2025) | FIT15)'!CV23</f>
        <v>59175</v>
      </c>
      <c r="CW23" s="18">
        <f>'РБ ВВ 10(2025) | FIT15)'!CW23</f>
        <v>59175</v>
      </c>
      <c r="CX23" s="18">
        <f>'РБ ВВ 10(2025) | FIT15)'!CX23</f>
        <v>59175</v>
      </c>
      <c r="CY23" s="18">
        <f>'РБ ВВ 10(2025) | FIT15)'!CY23</f>
        <v>59175</v>
      </c>
      <c r="CZ23" s="18">
        <f>'РБ ВВ 10(2025) | FIT15)'!CZ23</f>
        <v>58545</v>
      </c>
      <c r="DA23" s="18">
        <f>'РБ ВВ 10(2025) | FIT15)'!DA23</f>
        <v>58545</v>
      </c>
      <c r="DB23" s="18">
        <f>'РБ ВВ 10(2025) | FIT15)'!DB23</f>
        <v>58545</v>
      </c>
      <c r="DC23" s="18">
        <f>'РБ ВВ 10(2025) | FIT15)'!DC23</f>
        <v>53415</v>
      </c>
      <c r="DD23" s="18">
        <f>'РБ ВВ 10(2025) | FIT15)'!DD23</f>
        <v>53415</v>
      </c>
      <c r="DE23" s="18">
        <f>'РБ ВВ 10(2025) | FIT15)'!DE23</f>
        <v>53415</v>
      </c>
      <c r="DF23" s="18">
        <f>'РБ ВВ 10(2025) | FIT15)'!DF23</f>
        <v>53415</v>
      </c>
      <c r="DG23" s="18">
        <f>'РБ ВВ 10(2025) | FIT15)'!DG23</f>
        <v>53415</v>
      </c>
      <c r="DH23" s="18">
        <f>'РБ ВВ 10(2025) | FIT15)'!DH23</f>
        <v>52965</v>
      </c>
      <c r="DI23" s="18">
        <f>'РБ ВВ 10(2025) | FIT15)'!DI23</f>
        <v>52965</v>
      </c>
      <c r="DJ23" s="18">
        <f>'РБ ВВ 10(2025) | FIT15)'!DJ23</f>
        <v>52965</v>
      </c>
      <c r="DK23" s="18">
        <f>'РБ ВВ 10(2025) | FIT15)'!DK23</f>
        <v>52965</v>
      </c>
      <c r="DL23" s="18">
        <f>'РБ ВВ 10(2025) | FIT15)'!DL23</f>
        <v>52965</v>
      </c>
      <c r="DM23" s="18">
        <f>'РБ ВВ 10(2025) | FIT15)'!DM23</f>
        <v>52965</v>
      </c>
      <c r="DN23" s="18">
        <f>'РБ ВВ 10(2025) | FIT15)'!DN23</f>
        <v>51165</v>
      </c>
      <c r="DO23" s="18">
        <f>'РБ ВВ 10(2025) | FIT15)'!DO23</f>
        <v>51165</v>
      </c>
      <c r="DP23" s="18">
        <f>'РБ ВВ 10(2025) | FIT15)'!DP23</f>
        <v>51165</v>
      </c>
      <c r="DQ23" s="18">
        <f>'РБ ВВ 10(2025) | FIT15)'!DQ23</f>
        <v>51165</v>
      </c>
      <c r="DR23" s="18">
        <f>'РБ ВВ 10(2025) | FIT15)'!DR23</f>
        <v>51165</v>
      </c>
      <c r="DS23" s="18">
        <f>'РБ ВВ 10(2025) | FIT15)'!DS23</f>
        <v>51615</v>
      </c>
      <c r="DT23" s="18">
        <f>'РБ ВВ 10(2025) | FIT15)'!DT23</f>
        <v>51615</v>
      </c>
      <c r="DU23" s="18">
        <f>'РБ ВВ 10(2025) | FIT15)'!DU23</f>
        <v>51165</v>
      </c>
      <c r="DV23" s="18">
        <f>'РБ ВВ 10(2025) | FIT15)'!DV23</f>
        <v>51165</v>
      </c>
      <c r="DW23" s="18">
        <f>'РБ ВВ 10(2025) | FIT15)'!DW23</f>
        <v>51165</v>
      </c>
      <c r="DX23" s="18">
        <f>'РБ ВВ 10(2025) | FIT15)'!DX23</f>
        <v>51165</v>
      </c>
      <c r="DY23" s="18">
        <f>'РБ ВВ 10(2025) | FIT15)'!DY23</f>
        <v>51165</v>
      </c>
      <c r="DZ23" s="18">
        <f>'РБ ВВ 10(2025) | FIT15)'!DZ23</f>
        <v>51615</v>
      </c>
      <c r="EA23" s="18">
        <f>'РБ ВВ 10(2025) | FIT15)'!EA23</f>
        <v>51615</v>
      </c>
      <c r="EB23" s="18">
        <f>'РБ ВВ 10(2025) | FIT15)'!EB23</f>
        <v>51165</v>
      </c>
      <c r="EC23" s="18">
        <f>'РБ ВВ 10(2025) | FIT15)'!EC23</f>
        <v>51165</v>
      </c>
      <c r="ED23" s="18">
        <f>'РБ ВВ 10(2025) | FIT15)'!ED23</f>
        <v>51165</v>
      </c>
      <c r="EE23" s="18">
        <f>'РБ ВВ 10(2025) | FIT15)'!EE23</f>
        <v>51165</v>
      </c>
      <c r="EF23" s="18">
        <f>'РБ ВВ 10(2025) | FIT15)'!EF23</f>
        <v>52065</v>
      </c>
    </row>
    <row r="24" spans="1:136" hidden="1">
      <c r="A24" s="16" t="s">
        <v>11</v>
      </c>
      <c r="B24" s="18">
        <f>'РБ ВВ 10(2025) | FIT15)'!B24</f>
        <v>0</v>
      </c>
      <c r="C24" s="18">
        <f>'РБ ВВ 10(2025) | FIT15)'!C24</f>
        <v>0</v>
      </c>
      <c r="D24" s="18">
        <f>'РБ ВВ 10(2025) | FIT15)'!D24</f>
        <v>0</v>
      </c>
      <c r="E24" s="18">
        <f>'РБ ВВ 10(2025) | FIT15)'!E24</f>
        <v>0</v>
      </c>
      <c r="F24" s="18">
        <f>'РБ ВВ 10(2025) | FIT15)'!F24</f>
        <v>0</v>
      </c>
      <c r="G24" s="18">
        <f>'РБ ВВ 10(2025) | FIT15)'!G24</f>
        <v>0</v>
      </c>
      <c r="H24" s="18">
        <f>'РБ ВВ 10(2025) | FIT15)'!H24</f>
        <v>0</v>
      </c>
      <c r="I24" s="18">
        <f>'РБ ВВ 10(2025) | FIT15)'!I24</f>
        <v>0</v>
      </c>
      <c r="J24" s="18">
        <f>'РБ ВВ 10(2025) | FIT15)'!J24</f>
        <v>0</v>
      </c>
      <c r="K24" s="18">
        <f>'РБ ВВ 10(2025) | FIT15)'!K24</f>
        <v>0</v>
      </c>
      <c r="L24" s="18">
        <f>'РБ ВВ 10(2025) | FIT15)'!L24</f>
        <v>0</v>
      </c>
      <c r="M24" s="18">
        <f>'РБ ВВ 10(2025) | FIT15)'!M24</f>
        <v>0</v>
      </c>
      <c r="N24" s="58">
        <f>'РБ ВВ 10(2025) | FIT15)'!N24</f>
        <v>0</v>
      </c>
      <c r="O24" s="58">
        <f>'РБ ВВ 10(2025) | FIT15)'!O24</f>
        <v>0</v>
      </c>
      <c r="P24" s="58">
        <f>'РБ ВВ 10(2025) | FIT15)'!P24</f>
        <v>0</v>
      </c>
      <c r="Q24" s="58">
        <f>'РБ ВВ 10(2025) | FIT15)'!Q24</f>
        <v>0</v>
      </c>
      <c r="R24" s="58">
        <f>'РБ ВВ 10(2025) | FIT15)'!R24</f>
        <v>0</v>
      </c>
      <c r="S24" s="58">
        <f>'РБ ВВ 10(2025) | FIT15)'!S24</f>
        <v>0</v>
      </c>
      <c r="T24" s="58">
        <f>'РБ ВВ 10(2025) | FIT15)'!T24</f>
        <v>0</v>
      </c>
      <c r="U24" s="58">
        <f>'РБ ВВ 10(2025) | FIT15)'!U24</f>
        <v>0</v>
      </c>
      <c r="V24" s="58">
        <f>'РБ ВВ 10(2025) | FIT15)'!V24</f>
        <v>0</v>
      </c>
      <c r="W24" s="58">
        <f>'РБ ВВ 10(2025) | FIT15)'!W24</f>
        <v>0</v>
      </c>
      <c r="X24" s="58">
        <f>'РБ ВВ 10(2025) | FIT15)'!X24</f>
        <v>0</v>
      </c>
      <c r="Y24" s="18">
        <f>'РБ ВВ 10(2025) | FIT15)'!Y24</f>
        <v>0</v>
      </c>
      <c r="Z24" s="18">
        <f>'РБ ВВ 10(2025) | FIT15)'!Z24</f>
        <v>0</v>
      </c>
      <c r="AA24" s="18">
        <f>'РБ ВВ 10(2025) | FIT15)'!AA24</f>
        <v>0</v>
      </c>
      <c r="AB24" s="18">
        <f>'РБ ВВ 10(2025) | FIT15)'!AB24</f>
        <v>0</v>
      </c>
      <c r="AC24" s="18">
        <f>'РБ ВВ 10(2025) | FIT15)'!AC24</f>
        <v>0</v>
      </c>
      <c r="AD24" s="18">
        <f>'РБ ВВ 10(2025) | FIT15)'!AD24</f>
        <v>0</v>
      </c>
      <c r="AE24" s="18">
        <f>'РБ ВВ 10(2025) | FIT15)'!AE24</f>
        <v>0</v>
      </c>
      <c r="AF24" s="18">
        <f>'РБ ВВ 10(2025) | FIT15)'!AF24</f>
        <v>0</v>
      </c>
      <c r="AG24" s="18">
        <f>'РБ ВВ 10(2025) | FIT15)'!AG24</f>
        <v>0</v>
      </c>
      <c r="AH24" s="18">
        <f>'РБ ВВ 10(2025) | FIT15)'!AH24</f>
        <v>0</v>
      </c>
      <c r="AI24" s="18">
        <f>'РБ ВВ 10(2025) | FIT15)'!AI24</f>
        <v>0</v>
      </c>
      <c r="AJ24" s="18">
        <f>'РБ ВВ 10(2025) | FIT15)'!AJ24</f>
        <v>0</v>
      </c>
      <c r="AK24" s="18">
        <f>'РБ ВВ 10(2025) | FIT15)'!AK24</f>
        <v>0</v>
      </c>
      <c r="AL24" s="18">
        <f>'РБ ВВ 10(2025) | FIT15)'!AL24</f>
        <v>0</v>
      </c>
      <c r="AM24" s="18">
        <f>'РБ ВВ 10(2025) | FIT15)'!AM24</f>
        <v>0</v>
      </c>
      <c r="AN24" s="18">
        <f>'РБ ВВ 10(2025) | FIT15)'!AN24</f>
        <v>0</v>
      </c>
      <c r="AO24" s="18">
        <f>'РБ ВВ 10(2025) | FIT15)'!AO24</f>
        <v>0</v>
      </c>
      <c r="AP24" s="18">
        <f>'РБ ВВ 10(2025) | FIT15)'!AP24</f>
        <v>0</v>
      </c>
      <c r="AQ24" s="18">
        <f>'РБ ВВ 10(2025) | FIT15)'!AQ24</f>
        <v>0</v>
      </c>
      <c r="AR24" s="18">
        <f>'РБ ВВ 10(2025) | FIT15)'!AR24</f>
        <v>0</v>
      </c>
      <c r="AS24" s="18">
        <f>'РБ ВВ 10(2025) | FIT15)'!AS24</f>
        <v>0</v>
      </c>
      <c r="AT24" s="18">
        <f>'РБ ВВ 10(2025) | FIT15)'!AT24</f>
        <v>0</v>
      </c>
      <c r="AU24" s="18">
        <f>'РБ ВВ 10(2025) | FIT15)'!AU24</f>
        <v>0</v>
      </c>
      <c r="AV24" s="18">
        <f>'РБ ВВ 10(2025) | FIT15)'!AV24</f>
        <v>0</v>
      </c>
      <c r="AW24" s="18">
        <f>'РБ ВВ 10(2025) | FIT15)'!AW24</f>
        <v>0</v>
      </c>
      <c r="AX24" s="18">
        <f>'РБ ВВ 10(2025) | FIT15)'!AX24</f>
        <v>0</v>
      </c>
      <c r="AY24" s="18">
        <f>'РБ ВВ 10(2025) | FIT15)'!AY24</f>
        <v>0</v>
      </c>
      <c r="AZ24" s="18">
        <f>'РБ ВВ 10(2025) | FIT15)'!AZ24</f>
        <v>0</v>
      </c>
      <c r="BA24" s="18">
        <f>'РБ ВВ 10(2025) | FIT15)'!BA24</f>
        <v>0</v>
      </c>
      <c r="BB24" s="18">
        <f>'РБ ВВ 10(2025) | FIT15)'!BB24</f>
        <v>0</v>
      </c>
      <c r="BC24" s="18">
        <f>'РБ ВВ 10(2025) | FIT15)'!BC24</f>
        <v>0</v>
      </c>
      <c r="BD24" s="18">
        <f>'РБ ВВ 10(2025) | FIT15)'!BD24</f>
        <v>0</v>
      </c>
      <c r="BE24" s="18">
        <f>'РБ ВВ 10(2025) | FIT15)'!BE24</f>
        <v>0</v>
      </c>
      <c r="BF24" s="18">
        <f>'РБ ВВ 10(2025) | FIT15)'!BF24</f>
        <v>0</v>
      </c>
      <c r="BG24" s="18">
        <f>'РБ ВВ 10(2025) | FIT15)'!BG24</f>
        <v>0</v>
      </c>
      <c r="BH24" s="18">
        <f>'РБ ВВ 10(2025) | FIT15)'!BH24</f>
        <v>0</v>
      </c>
      <c r="BI24" s="18">
        <f>'РБ ВВ 10(2025) | FIT15)'!BI24</f>
        <v>0</v>
      </c>
      <c r="BJ24" s="18">
        <f>'РБ ВВ 10(2025) | FIT15)'!BJ24</f>
        <v>0</v>
      </c>
      <c r="BK24" s="18">
        <f>'РБ ВВ 10(2025) | FIT15)'!BK24</f>
        <v>0</v>
      </c>
      <c r="BL24" s="18">
        <f>'РБ ВВ 10(2025) | FIT15)'!BL24</f>
        <v>0</v>
      </c>
      <c r="BM24" s="18">
        <f>'РБ ВВ 10(2025) | FIT15)'!BM24</f>
        <v>0</v>
      </c>
      <c r="BN24" s="18">
        <f>'РБ ВВ 10(2025) | FIT15)'!BN24</f>
        <v>0</v>
      </c>
      <c r="BO24" s="18">
        <f>'РБ ВВ 10(2025) | FIT15)'!BO24</f>
        <v>0</v>
      </c>
      <c r="BP24" s="18">
        <f>'РБ ВВ 10(2025) | FIT15)'!BP24</f>
        <v>0</v>
      </c>
      <c r="BQ24" s="18">
        <f>'РБ ВВ 10(2025) | FIT15)'!BQ24</f>
        <v>0</v>
      </c>
      <c r="BR24" s="18">
        <f>'РБ ВВ 10(2025) | FIT15)'!BR24</f>
        <v>0</v>
      </c>
      <c r="BS24" s="18">
        <f>'РБ ВВ 10(2025) | FIT15)'!BS24</f>
        <v>0</v>
      </c>
      <c r="BT24" s="18">
        <f>'РБ ВВ 10(2025) | FIT15)'!BT24</f>
        <v>0</v>
      </c>
      <c r="BU24" s="18">
        <f>'РБ ВВ 10(2025) | FIT15)'!BU24</f>
        <v>0</v>
      </c>
      <c r="BV24" s="18">
        <f>'РБ ВВ 10(2025) | FIT15)'!BV24</f>
        <v>0</v>
      </c>
      <c r="BW24" s="18">
        <f>'РБ ВВ 10(2025) | FIT15)'!BW24</f>
        <v>0</v>
      </c>
      <c r="BX24" s="18">
        <f>'РБ ВВ 10(2025) | FIT15)'!BX24</f>
        <v>0</v>
      </c>
      <c r="BY24" s="18">
        <f>'РБ ВВ 10(2025) | FIT15)'!BY24</f>
        <v>0</v>
      </c>
      <c r="BZ24" s="18">
        <f>'РБ ВВ 10(2025) | FIT15)'!BZ24</f>
        <v>0</v>
      </c>
      <c r="CA24" s="18">
        <f>'РБ ВВ 10(2025) | FIT15)'!CA24</f>
        <v>0</v>
      </c>
      <c r="CB24" s="18">
        <f>'РБ ВВ 10(2025) | FIT15)'!CB24</f>
        <v>0</v>
      </c>
      <c r="CC24" s="18">
        <f>'РБ ВВ 10(2025) | FIT15)'!CC24</f>
        <v>0</v>
      </c>
      <c r="CD24" s="18">
        <f>'РБ ВВ 10(2025) | FIT15)'!CD24</f>
        <v>0</v>
      </c>
      <c r="CE24" s="18">
        <f>'РБ ВВ 10(2025) | FIT15)'!CE24</f>
        <v>0</v>
      </c>
      <c r="CF24" s="18">
        <f>'РБ ВВ 10(2025) | FIT15)'!CF24</f>
        <v>0</v>
      </c>
      <c r="CG24" s="18">
        <f>'РБ ВВ 10(2025) | FIT15)'!CG24</f>
        <v>0</v>
      </c>
      <c r="CH24" s="18">
        <f>'РБ ВВ 10(2025) | FIT15)'!CH24</f>
        <v>0</v>
      </c>
      <c r="CI24" s="18">
        <f>'РБ ВВ 10(2025) | FIT15)'!CI24</f>
        <v>0</v>
      </c>
      <c r="CJ24" s="18">
        <f>'РБ ВВ 10(2025) | FIT15)'!CJ24</f>
        <v>0</v>
      </c>
      <c r="CK24" s="18">
        <f>'РБ ВВ 10(2025) | FIT15)'!CK24</f>
        <v>0</v>
      </c>
      <c r="CL24" s="18">
        <f>'РБ ВВ 10(2025) | FIT15)'!CL24</f>
        <v>0</v>
      </c>
      <c r="CM24" s="18">
        <f>'РБ ВВ 10(2025) | FIT15)'!CM24</f>
        <v>0</v>
      </c>
      <c r="CN24" s="18">
        <f>'РБ ВВ 10(2025) | FIT15)'!CN24</f>
        <v>0</v>
      </c>
      <c r="CO24" s="18">
        <f>'РБ ВВ 10(2025) | FIT15)'!CO24</f>
        <v>0</v>
      </c>
      <c r="CP24" s="18">
        <f>'РБ ВВ 10(2025) | FIT15)'!CP24</f>
        <v>0</v>
      </c>
      <c r="CQ24" s="18">
        <f>'РБ ВВ 10(2025) | FIT15)'!CQ24</f>
        <v>0</v>
      </c>
      <c r="CR24" s="18">
        <f>'РБ ВВ 10(2025) | FIT15)'!CR24</f>
        <v>0</v>
      </c>
      <c r="CS24" s="18">
        <f>'РБ ВВ 10(2025) | FIT15)'!CS24</f>
        <v>0</v>
      </c>
      <c r="CT24" s="18">
        <f>'РБ ВВ 10(2025) | FIT15)'!CT24</f>
        <v>0</v>
      </c>
      <c r="CU24" s="18">
        <f>'РБ ВВ 10(2025) | FIT15)'!CU24</f>
        <v>0</v>
      </c>
      <c r="CV24" s="18">
        <f>'РБ ВВ 10(2025) | FIT15)'!CV24</f>
        <v>0</v>
      </c>
      <c r="CW24" s="18">
        <f>'РБ ВВ 10(2025) | FIT15)'!CW24</f>
        <v>0</v>
      </c>
      <c r="CX24" s="18">
        <f>'РБ ВВ 10(2025) | FIT15)'!CX24</f>
        <v>0</v>
      </c>
      <c r="CY24" s="18">
        <f>'РБ ВВ 10(2025) | FIT15)'!CY24</f>
        <v>0</v>
      </c>
      <c r="CZ24" s="18">
        <f>'РБ ВВ 10(2025) | FIT15)'!CZ24</f>
        <v>0</v>
      </c>
      <c r="DA24" s="18">
        <f>'РБ ВВ 10(2025) | FIT15)'!DA24</f>
        <v>0</v>
      </c>
      <c r="DB24" s="18">
        <f>'РБ ВВ 10(2025) | FIT15)'!DB24</f>
        <v>0</v>
      </c>
      <c r="DC24" s="18">
        <f>'РБ ВВ 10(2025) | FIT15)'!DC24</f>
        <v>0</v>
      </c>
      <c r="DD24" s="18">
        <f>'РБ ВВ 10(2025) | FIT15)'!DD24</f>
        <v>0</v>
      </c>
      <c r="DE24" s="18">
        <f>'РБ ВВ 10(2025) | FIT15)'!DE24</f>
        <v>0</v>
      </c>
      <c r="DF24" s="18">
        <f>'РБ ВВ 10(2025) | FIT15)'!DF24</f>
        <v>0</v>
      </c>
      <c r="DG24" s="18">
        <f>'РБ ВВ 10(2025) | FIT15)'!DG24</f>
        <v>0</v>
      </c>
      <c r="DH24" s="18">
        <f>'РБ ВВ 10(2025) | FIT15)'!DH24</f>
        <v>0</v>
      </c>
      <c r="DI24" s="18">
        <f>'РБ ВВ 10(2025) | FIT15)'!DI24</f>
        <v>0</v>
      </c>
      <c r="DJ24" s="18">
        <f>'РБ ВВ 10(2025) | FIT15)'!DJ24</f>
        <v>0</v>
      </c>
      <c r="DK24" s="18">
        <f>'РБ ВВ 10(2025) | FIT15)'!DK24</f>
        <v>0</v>
      </c>
      <c r="DL24" s="18">
        <f>'РБ ВВ 10(2025) | FIT15)'!DL24</f>
        <v>0</v>
      </c>
      <c r="DM24" s="18">
        <f>'РБ ВВ 10(2025) | FIT15)'!DM24</f>
        <v>0</v>
      </c>
      <c r="DN24" s="18">
        <f>'РБ ВВ 10(2025) | FIT15)'!DN24</f>
        <v>0</v>
      </c>
      <c r="DO24" s="18">
        <f>'РБ ВВ 10(2025) | FIT15)'!DO24</f>
        <v>0</v>
      </c>
      <c r="DP24" s="18">
        <f>'РБ ВВ 10(2025) | FIT15)'!DP24</f>
        <v>0</v>
      </c>
      <c r="DQ24" s="18">
        <f>'РБ ВВ 10(2025) | FIT15)'!DQ24</f>
        <v>0</v>
      </c>
      <c r="DR24" s="18">
        <f>'РБ ВВ 10(2025) | FIT15)'!DR24</f>
        <v>0</v>
      </c>
      <c r="DS24" s="18">
        <f>'РБ ВВ 10(2025) | FIT15)'!DS24</f>
        <v>0</v>
      </c>
      <c r="DT24" s="18">
        <f>'РБ ВВ 10(2025) | FIT15)'!DT24</f>
        <v>0</v>
      </c>
      <c r="DU24" s="18">
        <f>'РБ ВВ 10(2025) | FIT15)'!DU24</f>
        <v>0</v>
      </c>
      <c r="DV24" s="18">
        <f>'РБ ВВ 10(2025) | FIT15)'!DV24</f>
        <v>0</v>
      </c>
      <c r="DW24" s="18">
        <f>'РБ ВВ 10(2025) | FIT15)'!DW24</f>
        <v>0</v>
      </c>
      <c r="DX24" s="18">
        <f>'РБ ВВ 10(2025) | FIT15)'!DX24</f>
        <v>0</v>
      </c>
      <c r="DY24" s="18">
        <f>'РБ ВВ 10(2025) | FIT15)'!DY24</f>
        <v>0</v>
      </c>
      <c r="DZ24" s="18">
        <f>'РБ ВВ 10(2025) | FIT15)'!DZ24</f>
        <v>0</v>
      </c>
      <c r="EA24" s="18">
        <f>'РБ ВВ 10(2025) | FIT15)'!EA24</f>
        <v>0</v>
      </c>
      <c r="EB24" s="18">
        <f>'РБ ВВ 10(2025) | FIT15)'!EB24</f>
        <v>0</v>
      </c>
      <c r="EC24" s="18">
        <f>'РБ ВВ 10(2025) | FIT15)'!EC24</f>
        <v>0</v>
      </c>
      <c r="ED24" s="18">
        <f>'РБ ВВ 10(2025) | FIT15)'!ED24</f>
        <v>0</v>
      </c>
      <c r="EE24" s="18">
        <f>'РБ ВВ 10(2025) | FIT15)'!EE24</f>
        <v>0</v>
      </c>
      <c r="EF24" s="18">
        <f>'РБ ВВ 10(2025) | FIT15)'!EF24</f>
        <v>0</v>
      </c>
    </row>
    <row r="25" spans="1:136" hidden="1">
      <c r="A25" s="17" t="s">
        <v>12</v>
      </c>
      <c r="B25" s="18" t="e">
        <f>'РБ ВВ 10(2025) | FIT15)'!B25</f>
        <v>#REF!</v>
      </c>
      <c r="C25" s="18" t="e">
        <f>'РБ ВВ 10(2025) | FIT15)'!C25</f>
        <v>#REF!</v>
      </c>
      <c r="D25" s="18" t="e">
        <f>'РБ ВВ 10(2025) | FIT15)'!D25</f>
        <v>#REF!</v>
      </c>
      <c r="E25" s="18" t="e">
        <f>'РБ ВВ 10(2025) | FIT15)'!E25</f>
        <v>#REF!</v>
      </c>
      <c r="F25" s="18" t="e">
        <f>'РБ ВВ 10(2025) | FIT15)'!F25</f>
        <v>#REF!</v>
      </c>
      <c r="G25" s="18" t="e">
        <f>'РБ ВВ 10(2025) | FIT15)'!G25</f>
        <v>#REF!</v>
      </c>
      <c r="H25" s="18" t="e">
        <f>'РБ ВВ 10(2025) | FIT15)'!H25</f>
        <v>#REF!</v>
      </c>
      <c r="I25" s="18" t="e">
        <f>'РБ ВВ 10(2025) | FIT15)'!I25</f>
        <v>#REF!</v>
      </c>
      <c r="J25" s="18" t="e">
        <f>'РБ ВВ 10(2025) | FIT15)'!J25</f>
        <v>#REF!</v>
      </c>
      <c r="K25" s="18" t="e">
        <f>'РБ ВВ 10(2025) | FIT15)'!K25</f>
        <v>#REF!</v>
      </c>
      <c r="L25" s="18" t="e">
        <f>'РБ ВВ 10(2025) | FIT15)'!L25</f>
        <v>#REF!</v>
      </c>
      <c r="M25" s="18" t="e">
        <f>'РБ ВВ 10(2025) | FIT15)'!M25</f>
        <v>#REF!</v>
      </c>
      <c r="N25" s="58" t="e">
        <f>'РБ ВВ 10(2025) | FIT15)'!N25</f>
        <v>#REF!</v>
      </c>
      <c r="O25" s="58" t="e">
        <f>'РБ ВВ 10(2025) | FIT15)'!O25</f>
        <v>#REF!</v>
      </c>
      <c r="P25" s="58" t="e">
        <f>'РБ ВВ 10(2025) | FIT15)'!P25</f>
        <v>#REF!</v>
      </c>
      <c r="Q25" s="58" t="e">
        <f>'РБ ВВ 10(2025) | FIT15)'!Q25</f>
        <v>#REF!</v>
      </c>
      <c r="R25" s="58" t="e">
        <f>'РБ ВВ 10(2025) | FIT15)'!R25</f>
        <v>#REF!</v>
      </c>
      <c r="S25" s="58" t="e">
        <f>'РБ ВВ 10(2025) | FIT15)'!S25</f>
        <v>#REF!</v>
      </c>
      <c r="T25" s="58" t="e">
        <f>'РБ ВВ 10(2025) | FIT15)'!T25</f>
        <v>#REF!</v>
      </c>
      <c r="U25" s="58" t="e">
        <f>'РБ ВВ 10(2025) | FIT15)'!U25</f>
        <v>#REF!</v>
      </c>
      <c r="V25" s="58" t="e">
        <f>'РБ ВВ 10(2025) | FIT15)'!V25</f>
        <v>#REF!</v>
      </c>
      <c r="W25" s="58" t="e">
        <f>'РБ ВВ 10(2025) | FIT15)'!W25</f>
        <v>#REF!</v>
      </c>
      <c r="X25" s="58" t="e">
        <f>'РБ ВВ 10(2025) | FIT15)'!X25</f>
        <v>#REF!</v>
      </c>
      <c r="Y25" s="18" t="e">
        <f>'РБ ВВ 10(2025) | FIT15)'!Y25</f>
        <v>#REF!</v>
      </c>
      <c r="Z25" s="18" t="e">
        <f>'РБ ВВ 10(2025) | FIT15)'!Z25</f>
        <v>#REF!</v>
      </c>
      <c r="AA25" s="18" t="e">
        <f>'РБ ВВ 10(2025) | FIT15)'!AA25</f>
        <v>#REF!</v>
      </c>
      <c r="AB25" s="18" t="e">
        <f>'РБ ВВ 10(2025) | FIT15)'!AB25</f>
        <v>#REF!</v>
      </c>
      <c r="AC25" s="18" t="e">
        <f>'РБ ВВ 10(2025) | FIT15)'!AC25</f>
        <v>#REF!</v>
      </c>
      <c r="AD25" s="18" t="e">
        <f>'РБ ВВ 10(2025) | FIT15)'!AD25</f>
        <v>#REF!</v>
      </c>
      <c r="AE25" s="18" t="e">
        <f>'РБ ВВ 10(2025) | FIT15)'!AE25</f>
        <v>#REF!</v>
      </c>
      <c r="AF25" s="18" t="e">
        <f>'РБ ВВ 10(2025) | FIT15)'!AF25</f>
        <v>#REF!</v>
      </c>
      <c r="AG25" s="18" t="e">
        <f>'РБ ВВ 10(2025) | FIT15)'!AG25</f>
        <v>#REF!</v>
      </c>
      <c r="AH25" s="18" t="e">
        <f>'РБ ВВ 10(2025) | FIT15)'!AH25</f>
        <v>#REF!</v>
      </c>
      <c r="AI25" s="18" t="e">
        <f>'РБ ВВ 10(2025) | FIT15)'!AI25</f>
        <v>#REF!</v>
      </c>
      <c r="AJ25" s="18" t="e">
        <f>'РБ ВВ 10(2025) | FIT15)'!AJ25</f>
        <v>#REF!</v>
      </c>
      <c r="AK25" s="18" t="e">
        <f>'РБ ВВ 10(2025) | FIT15)'!AK25</f>
        <v>#REF!</v>
      </c>
      <c r="AL25" s="18" t="e">
        <f>'РБ ВВ 10(2025) | FIT15)'!AL25</f>
        <v>#REF!</v>
      </c>
      <c r="AM25" s="18" t="e">
        <f>'РБ ВВ 10(2025) | FIT15)'!AM25</f>
        <v>#REF!</v>
      </c>
      <c r="AN25" s="18" t="e">
        <f>'РБ ВВ 10(2025) | FIT15)'!AN25</f>
        <v>#REF!</v>
      </c>
      <c r="AO25" s="18" t="e">
        <f>'РБ ВВ 10(2025) | FIT15)'!AO25</f>
        <v>#REF!</v>
      </c>
      <c r="AP25" s="18" t="e">
        <f>'РБ ВВ 10(2025) | FIT15)'!AP25</f>
        <v>#REF!</v>
      </c>
      <c r="AQ25" s="18" t="e">
        <f>'РБ ВВ 10(2025) | FIT15)'!AQ25</f>
        <v>#REF!</v>
      </c>
      <c r="AR25" s="18" t="e">
        <f>'РБ ВВ 10(2025) | FIT15)'!AR25</f>
        <v>#REF!</v>
      </c>
      <c r="AS25" s="18" t="e">
        <f>'РБ ВВ 10(2025) | FIT15)'!AS25</f>
        <v>#REF!</v>
      </c>
      <c r="AT25" s="18" t="e">
        <f>'РБ ВВ 10(2025) | FIT15)'!AT25</f>
        <v>#REF!</v>
      </c>
      <c r="AU25" s="18" t="e">
        <f>'РБ ВВ 10(2025) | FIT15)'!AU25</f>
        <v>#REF!</v>
      </c>
      <c r="AV25" s="18" t="e">
        <f>'РБ ВВ 10(2025) | FIT15)'!AV25</f>
        <v>#REF!</v>
      </c>
      <c r="AW25" s="18" t="e">
        <f>'РБ ВВ 10(2025) | FIT15)'!AW25</f>
        <v>#REF!</v>
      </c>
      <c r="AX25" s="18" t="e">
        <f>'РБ ВВ 10(2025) | FIT15)'!AX25</f>
        <v>#REF!</v>
      </c>
      <c r="AY25" s="18" t="e">
        <f>'РБ ВВ 10(2025) | FIT15)'!AY25</f>
        <v>#REF!</v>
      </c>
      <c r="AZ25" s="18" t="e">
        <f>'РБ ВВ 10(2025) | FIT15)'!AZ25</f>
        <v>#REF!</v>
      </c>
      <c r="BA25" s="18" t="e">
        <f>'РБ ВВ 10(2025) | FIT15)'!BA25</f>
        <v>#REF!</v>
      </c>
      <c r="BB25" s="18" t="e">
        <f>'РБ ВВ 10(2025) | FIT15)'!BB25</f>
        <v>#REF!</v>
      </c>
      <c r="BC25" s="18" t="e">
        <f>'РБ ВВ 10(2025) | FIT15)'!BC25</f>
        <v>#REF!</v>
      </c>
      <c r="BD25" s="18" t="e">
        <f>'РБ ВВ 10(2025) | FIT15)'!BD25</f>
        <v>#REF!</v>
      </c>
      <c r="BE25" s="18" t="e">
        <f>'РБ ВВ 10(2025) | FIT15)'!BE25</f>
        <v>#REF!</v>
      </c>
      <c r="BF25" s="18" t="e">
        <f>'РБ ВВ 10(2025) | FIT15)'!BF25</f>
        <v>#REF!</v>
      </c>
      <c r="BG25" s="18" t="e">
        <f>'РБ ВВ 10(2025) | FIT15)'!BG25</f>
        <v>#REF!</v>
      </c>
      <c r="BH25" s="18" t="e">
        <f>'РБ ВВ 10(2025) | FIT15)'!BH25</f>
        <v>#REF!</v>
      </c>
      <c r="BI25" s="18" t="e">
        <f>'РБ ВВ 10(2025) | FIT15)'!BI25</f>
        <v>#REF!</v>
      </c>
      <c r="BJ25" s="18" t="e">
        <f>'РБ ВВ 10(2025) | FIT15)'!BJ25</f>
        <v>#REF!</v>
      </c>
      <c r="BK25" s="18" t="e">
        <f>'РБ ВВ 10(2025) | FIT15)'!BK25</f>
        <v>#REF!</v>
      </c>
      <c r="BL25" s="18" t="e">
        <f>'РБ ВВ 10(2025) | FIT15)'!BL25</f>
        <v>#REF!</v>
      </c>
      <c r="BM25" s="18" t="e">
        <f>'РБ ВВ 10(2025) | FIT15)'!BM25</f>
        <v>#REF!</v>
      </c>
      <c r="BN25" s="18" t="e">
        <f>'РБ ВВ 10(2025) | FIT15)'!BN25</f>
        <v>#REF!</v>
      </c>
      <c r="BO25" s="18" t="e">
        <f>'РБ ВВ 10(2025) | FIT15)'!BO25</f>
        <v>#REF!</v>
      </c>
      <c r="BP25" s="18" t="e">
        <f>'РБ ВВ 10(2025) | FIT15)'!BP25</f>
        <v>#REF!</v>
      </c>
      <c r="BQ25" s="18" t="e">
        <f>'РБ ВВ 10(2025) | FIT15)'!BQ25</f>
        <v>#REF!</v>
      </c>
      <c r="BR25" s="18" t="e">
        <f>'РБ ВВ 10(2025) | FIT15)'!BR25</f>
        <v>#REF!</v>
      </c>
      <c r="BS25" s="18" t="e">
        <f>'РБ ВВ 10(2025) | FIT15)'!BS25</f>
        <v>#REF!</v>
      </c>
      <c r="BT25" s="18" t="e">
        <f>'РБ ВВ 10(2025) | FIT15)'!BT25</f>
        <v>#REF!</v>
      </c>
      <c r="BU25" s="18" t="e">
        <f>'РБ ВВ 10(2025) | FIT15)'!BU25</f>
        <v>#REF!</v>
      </c>
      <c r="BV25" s="18" t="e">
        <f>'РБ ВВ 10(2025) | FIT15)'!BV25</f>
        <v>#REF!</v>
      </c>
      <c r="BW25" s="18" t="e">
        <f>'РБ ВВ 10(2025) | FIT15)'!BW25</f>
        <v>#REF!</v>
      </c>
      <c r="BX25" s="18" t="e">
        <f>'РБ ВВ 10(2025) | FIT15)'!BX25</f>
        <v>#REF!</v>
      </c>
      <c r="BY25" s="18" t="e">
        <f>'РБ ВВ 10(2025) | FIT15)'!BY25</f>
        <v>#REF!</v>
      </c>
      <c r="BZ25" s="18" t="e">
        <f>'РБ ВВ 10(2025) | FIT15)'!BZ25</f>
        <v>#REF!</v>
      </c>
      <c r="CA25" s="18" t="e">
        <f>'РБ ВВ 10(2025) | FIT15)'!CA25</f>
        <v>#REF!</v>
      </c>
      <c r="CB25" s="18" t="e">
        <f>'РБ ВВ 10(2025) | FIT15)'!CB25</f>
        <v>#REF!</v>
      </c>
      <c r="CC25" s="18" t="e">
        <f>'РБ ВВ 10(2025) | FIT15)'!CC25</f>
        <v>#REF!</v>
      </c>
      <c r="CD25" s="18" t="e">
        <f>'РБ ВВ 10(2025) | FIT15)'!CD25</f>
        <v>#REF!</v>
      </c>
      <c r="CE25" s="18" t="e">
        <f>'РБ ВВ 10(2025) | FIT15)'!CE25</f>
        <v>#REF!</v>
      </c>
      <c r="CF25" s="18" t="e">
        <f>'РБ ВВ 10(2025) | FIT15)'!CF25</f>
        <v>#REF!</v>
      </c>
      <c r="CG25" s="18" t="e">
        <f>'РБ ВВ 10(2025) | FIT15)'!CG25</f>
        <v>#REF!</v>
      </c>
      <c r="CH25" s="18" t="e">
        <f>'РБ ВВ 10(2025) | FIT15)'!CH25</f>
        <v>#REF!</v>
      </c>
      <c r="CI25" s="18" t="e">
        <f>'РБ ВВ 10(2025) | FIT15)'!CI25</f>
        <v>#REF!</v>
      </c>
      <c r="CJ25" s="18" t="e">
        <f>'РБ ВВ 10(2025) | FIT15)'!CJ25</f>
        <v>#REF!</v>
      </c>
      <c r="CK25" s="18" t="e">
        <f>'РБ ВВ 10(2025) | FIT15)'!CK25</f>
        <v>#REF!</v>
      </c>
      <c r="CL25" s="18" t="e">
        <f>'РБ ВВ 10(2025) | FIT15)'!CL25</f>
        <v>#REF!</v>
      </c>
      <c r="CM25" s="18" t="e">
        <f>'РБ ВВ 10(2025) | FIT15)'!CM25</f>
        <v>#REF!</v>
      </c>
      <c r="CN25" s="18" t="e">
        <f>'РБ ВВ 10(2025) | FIT15)'!CN25</f>
        <v>#REF!</v>
      </c>
      <c r="CO25" s="18" t="e">
        <f>'РБ ВВ 10(2025) | FIT15)'!CO25</f>
        <v>#REF!</v>
      </c>
      <c r="CP25" s="18" t="e">
        <f>'РБ ВВ 10(2025) | FIT15)'!CP25</f>
        <v>#REF!</v>
      </c>
      <c r="CQ25" s="18" t="e">
        <f>'РБ ВВ 10(2025) | FIT15)'!CQ25</f>
        <v>#REF!</v>
      </c>
      <c r="CR25" s="18" t="e">
        <f>'РБ ВВ 10(2025) | FIT15)'!CR25</f>
        <v>#REF!</v>
      </c>
      <c r="CS25" s="18" t="e">
        <f>'РБ ВВ 10(2025) | FIT15)'!CS25</f>
        <v>#REF!</v>
      </c>
      <c r="CT25" s="18" t="e">
        <f>'РБ ВВ 10(2025) | FIT15)'!CT25</f>
        <v>#REF!</v>
      </c>
      <c r="CU25" s="18" t="e">
        <f>'РБ ВВ 10(2025) | FIT15)'!CU25</f>
        <v>#REF!</v>
      </c>
      <c r="CV25" s="18" t="e">
        <f>'РБ ВВ 10(2025) | FIT15)'!CV25</f>
        <v>#REF!</v>
      </c>
      <c r="CW25" s="18" t="e">
        <f>'РБ ВВ 10(2025) | FIT15)'!CW25</f>
        <v>#REF!</v>
      </c>
      <c r="CX25" s="18" t="e">
        <f>'РБ ВВ 10(2025) | FIT15)'!CX25</f>
        <v>#REF!</v>
      </c>
      <c r="CY25" s="18" t="e">
        <f>'РБ ВВ 10(2025) | FIT15)'!CY25</f>
        <v>#REF!</v>
      </c>
      <c r="CZ25" s="18" t="e">
        <f>'РБ ВВ 10(2025) | FIT15)'!CZ25</f>
        <v>#REF!</v>
      </c>
      <c r="DA25" s="18" t="e">
        <f>'РБ ВВ 10(2025) | FIT15)'!DA25</f>
        <v>#REF!</v>
      </c>
      <c r="DB25" s="18" t="e">
        <f>'РБ ВВ 10(2025) | FIT15)'!DB25</f>
        <v>#REF!</v>
      </c>
      <c r="DC25" s="18" t="e">
        <f>'РБ ВВ 10(2025) | FIT15)'!DC25</f>
        <v>#REF!</v>
      </c>
      <c r="DD25" s="18" t="e">
        <f>'РБ ВВ 10(2025) | FIT15)'!DD25</f>
        <v>#REF!</v>
      </c>
      <c r="DE25" s="18" t="e">
        <f>'РБ ВВ 10(2025) | FIT15)'!DE25</f>
        <v>#REF!</v>
      </c>
      <c r="DF25" s="18" t="e">
        <f>'РБ ВВ 10(2025) | FIT15)'!DF25</f>
        <v>#REF!</v>
      </c>
      <c r="DG25" s="18" t="e">
        <f>'РБ ВВ 10(2025) | FIT15)'!DG25</f>
        <v>#REF!</v>
      </c>
      <c r="DH25" s="18" t="e">
        <f>'РБ ВВ 10(2025) | FIT15)'!DH25</f>
        <v>#REF!</v>
      </c>
      <c r="DI25" s="18" t="e">
        <f>'РБ ВВ 10(2025) | FIT15)'!DI25</f>
        <v>#REF!</v>
      </c>
      <c r="DJ25" s="18" t="e">
        <f>'РБ ВВ 10(2025) | FIT15)'!DJ25</f>
        <v>#REF!</v>
      </c>
      <c r="DK25" s="18" t="e">
        <f>'РБ ВВ 10(2025) | FIT15)'!DK25</f>
        <v>#REF!</v>
      </c>
      <c r="DL25" s="18" t="e">
        <f>'РБ ВВ 10(2025) | FIT15)'!DL25</f>
        <v>#REF!</v>
      </c>
      <c r="DM25" s="18" t="e">
        <f>'РБ ВВ 10(2025) | FIT15)'!DM25</f>
        <v>#REF!</v>
      </c>
      <c r="DN25" s="18" t="e">
        <f>'РБ ВВ 10(2025) | FIT15)'!DN25</f>
        <v>#REF!</v>
      </c>
      <c r="DO25" s="18" t="e">
        <f>'РБ ВВ 10(2025) | FIT15)'!DO25</f>
        <v>#REF!</v>
      </c>
      <c r="DP25" s="18" t="e">
        <f>'РБ ВВ 10(2025) | FIT15)'!DP25</f>
        <v>#REF!</v>
      </c>
      <c r="DQ25" s="18" t="e">
        <f>'РБ ВВ 10(2025) | FIT15)'!DQ25</f>
        <v>#REF!</v>
      </c>
      <c r="DR25" s="18" t="e">
        <f>'РБ ВВ 10(2025) | FIT15)'!DR25</f>
        <v>#REF!</v>
      </c>
      <c r="DS25" s="18" t="e">
        <f>'РБ ВВ 10(2025) | FIT15)'!DS25</f>
        <v>#REF!</v>
      </c>
      <c r="DT25" s="18" t="e">
        <f>'РБ ВВ 10(2025) | FIT15)'!DT25</f>
        <v>#REF!</v>
      </c>
      <c r="DU25" s="18" t="e">
        <f>'РБ ВВ 10(2025) | FIT15)'!DU25</f>
        <v>#REF!</v>
      </c>
      <c r="DV25" s="18" t="e">
        <f>'РБ ВВ 10(2025) | FIT15)'!DV25</f>
        <v>#REF!</v>
      </c>
      <c r="DW25" s="18" t="e">
        <f>'РБ ВВ 10(2025) | FIT15)'!DW25</f>
        <v>#REF!</v>
      </c>
      <c r="DX25" s="18" t="e">
        <f>'РБ ВВ 10(2025) | FIT15)'!DX25</f>
        <v>#REF!</v>
      </c>
      <c r="DY25" s="18" t="e">
        <f>'РБ ВВ 10(2025) | FIT15)'!DY25</f>
        <v>#REF!</v>
      </c>
      <c r="DZ25" s="18" t="e">
        <f>'РБ ВВ 10(2025) | FIT15)'!DZ25</f>
        <v>#REF!</v>
      </c>
      <c r="EA25" s="18" t="e">
        <f>'РБ ВВ 10(2025) | FIT15)'!EA25</f>
        <v>#REF!</v>
      </c>
      <c r="EB25" s="18" t="e">
        <f>'РБ ВВ 10(2025) | FIT15)'!EB25</f>
        <v>#REF!</v>
      </c>
      <c r="EC25" s="18" t="e">
        <f>'РБ ВВ 10(2025) | FIT15)'!EC25</f>
        <v>#REF!</v>
      </c>
      <c r="ED25" s="18" t="e">
        <f>'РБ ВВ 10(2025) | FIT15)'!ED25</f>
        <v>#REF!</v>
      </c>
      <c r="EE25" s="18" t="e">
        <f>'РБ ВВ 10(2025) | FIT15)'!EE25</f>
        <v>#REF!</v>
      </c>
      <c r="EF25" s="18" t="e">
        <f>'РБ ВВ 10(2025) | FIT15)'!EF25</f>
        <v>#REF!</v>
      </c>
    </row>
    <row r="26" spans="1:136" ht="17.25" customHeight="1">
      <c r="A26" s="27" t="s">
        <v>41</v>
      </c>
      <c r="B26" s="29"/>
      <c r="C26" s="29"/>
      <c r="D26" s="29"/>
      <c r="E26" s="29"/>
      <c r="F26" s="29"/>
      <c r="G26" s="29"/>
      <c r="H26" s="29"/>
      <c r="I26" s="29"/>
      <c r="J26" s="29"/>
      <c r="K26" s="29"/>
      <c r="L26" s="29"/>
      <c r="M26" s="29"/>
      <c r="N26" s="59"/>
      <c r="O26" s="59"/>
      <c r="P26" s="59"/>
      <c r="Q26" s="59"/>
      <c r="R26" s="59"/>
      <c r="S26" s="59"/>
      <c r="T26" s="59"/>
      <c r="U26" s="59"/>
      <c r="V26" s="59"/>
      <c r="W26" s="59"/>
      <c r="X26" s="5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row>
    <row r="27" spans="1:136">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57">
        <f t="shared" si="0"/>
        <v>46020</v>
      </c>
      <c r="O27" s="57">
        <f t="shared" si="0"/>
        <v>46021</v>
      </c>
      <c r="P27" s="57">
        <f t="shared" si="0"/>
        <v>46022</v>
      </c>
      <c r="Q27" s="57">
        <f t="shared" si="0"/>
        <v>46023</v>
      </c>
      <c r="R27" s="57">
        <f t="shared" si="0"/>
        <v>46024</v>
      </c>
      <c r="S27" s="57">
        <f t="shared" si="0"/>
        <v>46025</v>
      </c>
      <c r="T27" s="57">
        <f t="shared" si="0"/>
        <v>46026</v>
      </c>
      <c r="U27" s="57">
        <f t="shared" si="0"/>
        <v>46027</v>
      </c>
      <c r="V27" s="57">
        <f t="shared" si="0"/>
        <v>46028</v>
      </c>
      <c r="W27" s="57">
        <f t="shared" si="0"/>
        <v>46029</v>
      </c>
      <c r="X27" s="57">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ht="20.25" customHeight="1">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57">
        <f t="shared" si="3"/>
        <v>46020</v>
      </c>
      <c r="O28" s="57">
        <f t="shared" si="3"/>
        <v>46021</v>
      </c>
      <c r="P28" s="57">
        <f t="shared" si="3"/>
        <v>46022</v>
      </c>
      <c r="Q28" s="57">
        <f t="shared" si="3"/>
        <v>46023</v>
      </c>
      <c r="R28" s="57">
        <f t="shared" si="3"/>
        <v>46024</v>
      </c>
      <c r="S28" s="57">
        <f t="shared" si="3"/>
        <v>46025</v>
      </c>
      <c r="T28" s="57">
        <f t="shared" si="3"/>
        <v>46026</v>
      </c>
      <c r="U28" s="57">
        <f t="shared" si="3"/>
        <v>46027</v>
      </c>
      <c r="V28" s="57">
        <f t="shared" si="3"/>
        <v>46028</v>
      </c>
      <c r="W28" s="57">
        <f t="shared" si="3"/>
        <v>46029</v>
      </c>
      <c r="X28" s="57">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10" t="s">
        <v>4</v>
      </c>
    </row>
    <row r="30" spans="1:136">
      <c r="A30" s="10">
        <v>1</v>
      </c>
      <c r="B30" s="18">
        <f t="shared" ref="B30:AG30" si="6">ROUNDUP(B8*0.85,)</f>
        <v>5355</v>
      </c>
      <c r="C30" s="18">
        <f t="shared" si="6"/>
        <v>5355</v>
      </c>
      <c r="D30" s="18">
        <f t="shared" si="6"/>
        <v>5585</v>
      </c>
      <c r="E30" s="18">
        <f t="shared" si="6"/>
        <v>5585</v>
      </c>
      <c r="F30" s="18">
        <f t="shared" si="6"/>
        <v>7191</v>
      </c>
      <c r="G30" s="18">
        <f t="shared" si="6"/>
        <v>7191</v>
      </c>
      <c r="H30" s="18">
        <f t="shared" si="6"/>
        <v>7191</v>
      </c>
      <c r="I30" s="18">
        <f t="shared" si="6"/>
        <v>8186</v>
      </c>
      <c r="J30" s="18">
        <f t="shared" si="6"/>
        <v>8186</v>
      </c>
      <c r="K30" s="18">
        <f t="shared" si="6"/>
        <v>9257</v>
      </c>
      <c r="L30" s="18">
        <f t="shared" si="6"/>
        <v>11246</v>
      </c>
      <c r="M30" s="18">
        <f t="shared" si="6"/>
        <v>9563</v>
      </c>
      <c r="N30" s="58">
        <f t="shared" si="6"/>
        <v>15989</v>
      </c>
      <c r="O30" s="58">
        <f t="shared" si="6"/>
        <v>19661</v>
      </c>
      <c r="P30" s="58">
        <f t="shared" si="6"/>
        <v>25628</v>
      </c>
      <c r="Q30" s="58">
        <f t="shared" si="6"/>
        <v>25628</v>
      </c>
      <c r="R30" s="58">
        <f t="shared" si="6"/>
        <v>24633</v>
      </c>
      <c r="S30" s="58">
        <f t="shared" si="6"/>
        <v>24633</v>
      </c>
      <c r="T30" s="58">
        <f t="shared" si="6"/>
        <v>27540</v>
      </c>
      <c r="U30" s="58">
        <f t="shared" si="6"/>
        <v>27540</v>
      </c>
      <c r="V30" s="58">
        <f t="shared" si="6"/>
        <v>26393</v>
      </c>
      <c r="W30" s="58">
        <f t="shared" si="6"/>
        <v>26393</v>
      </c>
      <c r="X30" s="58">
        <f t="shared" si="6"/>
        <v>23639</v>
      </c>
      <c r="Y30" s="18">
        <f t="shared" si="6"/>
        <v>17940</v>
      </c>
      <c r="Z30" s="18">
        <f t="shared" si="6"/>
        <v>13350</v>
      </c>
      <c r="AA30" s="18">
        <f t="shared" si="6"/>
        <v>12814</v>
      </c>
      <c r="AB30" s="18">
        <f t="shared" si="6"/>
        <v>12814</v>
      </c>
      <c r="AC30" s="18">
        <f t="shared" si="6"/>
        <v>12814</v>
      </c>
      <c r="AD30" s="18">
        <f t="shared" si="6"/>
        <v>12279</v>
      </c>
      <c r="AE30" s="18">
        <f t="shared" si="6"/>
        <v>12279</v>
      </c>
      <c r="AF30" s="18">
        <f t="shared" si="6"/>
        <v>10290</v>
      </c>
      <c r="AG30" s="18">
        <f t="shared" si="6"/>
        <v>10290</v>
      </c>
      <c r="AH30" s="18">
        <f t="shared" ref="AH30:CS30" si="7">ROUNDUP(AH8*0.85,)</f>
        <v>10290</v>
      </c>
      <c r="AI30" s="18">
        <f t="shared" si="7"/>
        <v>10290</v>
      </c>
      <c r="AJ30" s="18">
        <f t="shared" si="7"/>
        <v>12432</v>
      </c>
      <c r="AK30" s="18">
        <f t="shared" si="7"/>
        <v>12432</v>
      </c>
      <c r="AL30" s="18">
        <f t="shared" si="7"/>
        <v>14497</v>
      </c>
      <c r="AM30" s="18">
        <f t="shared" si="7"/>
        <v>14497</v>
      </c>
      <c r="AN30" s="18">
        <f t="shared" si="7"/>
        <v>16792</v>
      </c>
      <c r="AO30" s="18">
        <f t="shared" si="7"/>
        <v>16792</v>
      </c>
      <c r="AP30" s="18">
        <f t="shared" si="7"/>
        <v>14497</v>
      </c>
      <c r="AQ30" s="18">
        <f t="shared" si="7"/>
        <v>14497</v>
      </c>
      <c r="AR30" s="18">
        <f t="shared" si="7"/>
        <v>15645</v>
      </c>
      <c r="AS30" s="18">
        <f t="shared" si="7"/>
        <v>15645</v>
      </c>
      <c r="AT30" s="18">
        <f t="shared" si="7"/>
        <v>15645</v>
      </c>
      <c r="AU30" s="18">
        <f t="shared" si="7"/>
        <v>15645</v>
      </c>
      <c r="AV30" s="18">
        <f t="shared" si="7"/>
        <v>15645</v>
      </c>
      <c r="AW30" s="18">
        <f t="shared" si="7"/>
        <v>15645</v>
      </c>
      <c r="AX30" s="18">
        <f t="shared" si="7"/>
        <v>16792</v>
      </c>
      <c r="AY30" s="18">
        <f t="shared" si="7"/>
        <v>16792</v>
      </c>
      <c r="AZ30" s="18">
        <f t="shared" si="7"/>
        <v>16792</v>
      </c>
      <c r="BA30" s="18">
        <f t="shared" si="7"/>
        <v>14497</v>
      </c>
      <c r="BB30" s="18">
        <f t="shared" si="7"/>
        <v>14497</v>
      </c>
      <c r="BC30" s="18">
        <f t="shared" si="7"/>
        <v>14497</v>
      </c>
      <c r="BD30" s="18">
        <f t="shared" si="7"/>
        <v>14497</v>
      </c>
      <c r="BE30" s="18">
        <f t="shared" si="7"/>
        <v>14497</v>
      </c>
      <c r="BF30" s="18">
        <f t="shared" si="7"/>
        <v>15645</v>
      </c>
      <c r="BG30" s="18">
        <f t="shared" si="7"/>
        <v>15645</v>
      </c>
      <c r="BH30" s="18">
        <f t="shared" si="7"/>
        <v>15645</v>
      </c>
      <c r="BI30" s="18">
        <f t="shared" si="7"/>
        <v>17940</v>
      </c>
      <c r="BJ30" s="18">
        <f t="shared" si="7"/>
        <v>17940</v>
      </c>
      <c r="BK30" s="18">
        <f t="shared" si="7"/>
        <v>17940</v>
      </c>
      <c r="BL30" s="18">
        <f t="shared" si="7"/>
        <v>17940</v>
      </c>
      <c r="BM30" s="18">
        <f t="shared" si="7"/>
        <v>17940</v>
      </c>
      <c r="BN30" s="18">
        <f t="shared" si="7"/>
        <v>17940</v>
      </c>
      <c r="BO30" s="18">
        <f t="shared" si="7"/>
        <v>19776</v>
      </c>
      <c r="BP30" s="18">
        <f t="shared" si="7"/>
        <v>19776</v>
      </c>
      <c r="BQ30" s="18">
        <f t="shared" si="7"/>
        <v>22759</v>
      </c>
      <c r="BR30" s="18">
        <f t="shared" si="7"/>
        <v>24672</v>
      </c>
      <c r="BS30" s="18">
        <f t="shared" si="7"/>
        <v>24672</v>
      </c>
      <c r="BT30" s="18">
        <f t="shared" si="7"/>
        <v>24672</v>
      </c>
      <c r="BU30" s="18">
        <f t="shared" si="7"/>
        <v>24672</v>
      </c>
      <c r="BV30" s="18">
        <f t="shared" si="7"/>
        <v>24672</v>
      </c>
      <c r="BW30" s="18">
        <f t="shared" si="7"/>
        <v>17940</v>
      </c>
      <c r="BX30" s="18">
        <f t="shared" si="7"/>
        <v>14497</v>
      </c>
      <c r="BY30" s="18">
        <f t="shared" si="7"/>
        <v>14497</v>
      </c>
      <c r="BZ30" s="18">
        <f t="shared" si="7"/>
        <v>13350</v>
      </c>
      <c r="CA30" s="18">
        <f t="shared" si="7"/>
        <v>13350</v>
      </c>
      <c r="CB30" s="18">
        <f t="shared" si="7"/>
        <v>13350</v>
      </c>
      <c r="CC30" s="18">
        <f t="shared" si="7"/>
        <v>14497</v>
      </c>
      <c r="CD30" s="18">
        <f t="shared" si="7"/>
        <v>14497</v>
      </c>
      <c r="CE30" s="18">
        <f t="shared" si="7"/>
        <v>14497</v>
      </c>
      <c r="CF30" s="18">
        <f t="shared" si="7"/>
        <v>11743</v>
      </c>
      <c r="CG30" s="18">
        <f t="shared" si="7"/>
        <v>9295</v>
      </c>
      <c r="CH30" s="18">
        <f t="shared" si="7"/>
        <v>9295</v>
      </c>
      <c r="CI30" s="18">
        <f t="shared" si="7"/>
        <v>9295</v>
      </c>
      <c r="CJ30" s="18">
        <f t="shared" si="7"/>
        <v>9295</v>
      </c>
      <c r="CK30" s="18">
        <f t="shared" si="7"/>
        <v>9295</v>
      </c>
      <c r="CL30" s="18">
        <f t="shared" si="7"/>
        <v>9295</v>
      </c>
      <c r="CM30" s="18">
        <f t="shared" si="7"/>
        <v>9295</v>
      </c>
      <c r="CN30" s="18">
        <f t="shared" si="7"/>
        <v>9295</v>
      </c>
      <c r="CO30" s="18">
        <f t="shared" si="7"/>
        <v>9295</v>
      </c>
      <c r="CP30" s="18">
        <f t="shared" si="7"/>
        <v>8760</v>
      </c>
      <c r="CQ30" s="18">
        <f t="shared" si="7"/>
        <v>8760</v>
      </c>
      <c r="CR30" s="18">
        <f t="shared" si="7"/>
        <v>8760</v>
      </c>
      <c r="CS30" s="18">
        <f t="shared" si="7"/>
        <v>8224</v>
      </c>
      <c r="CT30" s="18">
        <f t="shared" ref="CT30:EF30" si="8">ROUNDUP(CT8*0.85,)</f>
        <v>8224</v>
      </c>
      <c r="CU30" s="18">
        <f t="shared" si="8"/>
        <v>8224</v>
      </c>
      <c r="CV30" s="18">
        <f t="shared" si="8"/>
        <v>8224</v>
      </c>
      <c r="CW30" s="18">
        <f t="shared" si="8"/>
        <v>8224</v>
      </c>
      <c r="CX30" s="18">
        <f t="shared" si="8"/>
        <v>8224</v>
      </c>
      <c r="CY30" s="18">
        <f t="shared" si="8"/>
        <v>8224</v>
      </c>
      <c r="CZ30" s="18">
        <f t="shared" si="8"/>
        <v>7689</v>
      </c>
      <c r="DA30" s="18">
        <f t="shared" si="8"/>
        <v>7689</v>
      </c>
      <c r="DB30" s="18">
        <f t="shared" si="8"/>
        <v>7689</v>
      </c>
      <c r="DC30" s="18">
        <f t="shared" si="8"/>
        <v>7153</v>
      </c>
      <c r="DD30" s="18">
        <f t="shared" si="8"/>
        <v>7153</v>
      </c>
      <c r="DE30" s="18">
        <f t="shared" si="8"/>
        <v>7153</v>
      </c>
      <c r="DF30" s="18">
        <f t="shared" si="8"/>
        <v>7153</v>
      </c>
      <c r="DG30" s="18">
        <f t="shared" si="8"/>
        <v>7153</v>
      </c>
      <c r="DH30" s="18">
        <f t="shared" si="8"/>
        <v>6771</v>
      </c>
      <c r="DI30" s="18">
        <f t="shared" si="8"/>
        <v>6771</v>
      </c>
      <c r="DJ30" s="18">
        <f t="shared" si="8"/>
        <v>6771</v>
      </c>
      <c r="DK30" s="18">
        <f t="shared" si="8"/>
        <v>6771</v>
      </c>
      <c r="DL30" s="18">
        <f t="shared" si="8"/>
        <v>6771</v>
      </c>
      <c r="DM30" s="18">
        <f t="shared" si="8"/>
        <v>6771</v>
      </c>
      <c r="DN30" s="18">
        <f t="shared" si="8"/>
        <v>5241</v>
      </c>
      <c r="DO30" s="18">
        <f t="shared" si="8"/>
        <v>5241</v>
      </c>
      <c r="DP30" s="18">
        <f t="shared" si="8"/>
        <v>5241</v>
      </c>
      <c r="DQ30" s="18">
        <f t="shared" si="8"/>
        <v>5241</v>
      </c>
      <c r="DR30" s="18">
        <f t="shared" si="8"/>
        <v>5241</v>
      </c>
      <c r="DS30" s="18">
        <f t="shared" si="8"/>
        <v>5623</v>
      </c>
      <c r="DT30" s="18">
        <f t="shared" si="8"/>
        <v>5623</v>
      </c>
      <c r="DU30" s="18">
        <f t="shared" si="8"/>
        <v>5241</v>
      </c>
      <c r="DV30" s="18">
        <f t="shared" si="8"/>
        <v>5241</v>
      </c>
      <c r="DW30" s="18">
        <f t="shared" si="8"/>
        <v>5241</v>
      </c>
      <c r="DX30" s="18">
        <f t="shared" si="8"/>
        <v>5241</v>
      </c>
      <c r="DY30" s="18">
        <f t="shared" si="8"/>
        <v>5241</v>
      </c>
      <c r="DZ30" s="18">
        <f t="shared" si="8"/>
        <v>5623</v>
      </c>
      <c r="EA30" s="18">
        <f t="shared" si="8"/>
        <v>5623</v>
      </c>
      <c r="EB30" s="18">
        <f t="shared" si="8"/>
        <v>5241</v>
      </c>
      <c r="EC30" s="18">
        <f t="shared" si="8"/>
        <v>5241</v>
      </c>
      <c r="ED30" s="18">
        <f t="shared" si="8"/>
        <v>5241</v>
      </c>
      <c r="EE30" s="18">
        <f t="shared" si="8"/>
        <v>5241</v>
      </c>
      <c r="EF30" s="18">
        <f t="shared" si="8"/>
        <v>6006</v>
      </c>
    </row>
    <row r="31" spans="1:136">
      <c r="A31" s="10">
        <v>2</v>
      </c>
      <c r="B31" s="18">
        <f t="shared" ref="B31:AG31" si="9">ROUNDUP(B9*0.85,)</f>
        <v>6503</v>
      </c>
      <c r="C31" s="18">
        <f t="shared" si="9"/>
        <v>6503</v>
      </c>
      <c r="D31" s="18">
        <f t="shared" si="9"/>
        <v>6732</v>
      </c>
      <c r="E31" s="18">
        <f t="shared" si="9"/>
        <v>6732</v>
      </c>
      <c r="F31" s="18">
        <f t="shared" si="9"/>
        <v>8339</v>
      </c>
      <c r="G31" s="18">
        <f t="shared" si="9"/>
        <v>8339</v>
      </c>
      <c r="H31" s="18">
        <f t="shared" si="9"/>
        <v>8339</v>
      </c>
      <c r="I31" s="18">
        <f t="shared" si="9"/>
        <v>9333</v>
      </c>
      <c r="J31" s="18">
        <f t="shared" si="9"/>
        <v>9333</v>
      </c>
      <c r="K31" s="18">
        <f t="shared" si="9"/>
        <v>10404</v>
      </c>
      <c r="L31" s="18">
        <f t="shared" si="9"/>
        <v>12393</v>
      </c>
      <c r="M31" s="18">
        <f t="shared" si="9"/>
        <v>10710</v>
      </c>
      <c r="N31" s="58">
        <f t="shared" si="9"/>
        <v>17519</v>
      </c>
      <c r="O31" s="58">
        <f t="shared" si="9"/>
        <v>21191</v>
      </c>
      <c r="P31" s="58">
        <f t="shared" si="9"/>
        <v>27158</v>
      </c>
      <c r="Q31" s="58">
        <f t="shared" si="9"/>
        <v>27158</v>
      </c>
      <c r="R31" s="58">
        <f t="shared" si="9"/>
        <v>26163</v>
      </c>
      <c r="S31" s="58">
        <f t="shared" si="9"/>
        <v>26163</v>
      </c>
      <c r="T31" s="58">
        <f t="shared" si="9"/>
        <v>29070</v>
      </c>
      <c r="U31" s="58">
        <f t="shared" si="9"/>
        <v>29070</v>
      </c>
      <c r="V31" s="58">
        <f t="shared" si="9"/>
        <v>27923</v>
      </c>
      <c r="W31" s="58">
        <f t="shared" si="9"/>
        <v>27923</v>
      </c>
      <c r="X31" s="58">
        <f t="shared" si="9"/>
        <v>25169</v>
      </c>
      <c r="Y31" s="18">
        <f t="shared" si="9"/>
        <v>19355</v>
      </c>
      <c r="Z31" s="18">
        <f t="shared" si="9"/>
        <v>14765</v>
      </c>
      <c r="AA31" s="18">
        <f t="shared" si="9"/>
        <v>14229</v>
      </c>
      <c r="AB31" s="18">
        <f t="shared" si="9"/>
        <v>14229</v>
      </c>
      <c r="AC31" s="18">
        <f t="shared" si="9"/>
        <v>14229</v>
      </c>
      <c r="AD31" s="18">
        <f t="shared" si="9"/>
        <v>13694</v>
      </c>
      <c r="AE31" s="18">
        <f t="shared" si="9"/>
        <v>13694</v>
      </c>
      <c r="AF31" s="18">
        <f t="shared" si="9"/>
        <v>11705</v>
      </c>
      <c r="AG31" s="18">
        <f t="shared" si="9"/>
        <v>11705</v>
      </c>
      <c r="AH31" s="18">
        <f t="shared" ref="AH31:CS31" si="10">ROUNDUP(AH9*0.85,)</f>
        <v>11705</v>
      </c>
      <c r="AI31" s="18">
        <f t="shared" si="10"/>
        <v>11705</v>
      </c>
      <c r="AJ31" s="18">
        <f t="shared" si="10"/>
        <v>13847</v>
      </c>
      <c r="AK31" s="18">
        <f t="shared" si="10"/>
        <v>13847</v>
      </c>
      <c r="AL31" s="18">
        <f t="shared" si="10"/>
        <v>15912</v>
      </c>
      <c r="AM31" s="18">
        <f t="shared" si="10"/>
        <v>15912</v>
      </c>
      <c r="AN31" s="18">
        <f t="shared" si="10"/>
        <v>18207</v>
      </c>
      <c r="AO31" s="18">
        <f t="shared" si="10"/>
        <v>18207</v>
      </c>
      <c r="AP31" s="18">
        <f t="shared" si="10"/>
        <v>15912</v>
      </c>
      <c r="AQ31" s="18">
        <f t="shared" si="10"/>
        <v>15912</v>
      </c>
      <c r="AR31" s="18">
        <f t="shared" si="10"/>
        <v>17060</v>
      </c>
      <c r="AS31" s="18">
        <f t="shared" si="10"/>
        <v>17060</v>
      </c>
      <c r="AT31" s="18">
        <f t="shared" si="10"/>
        <v>17060</v>
      </c>
      <c r="AU31" s="18">
        <f t="shared" si="10"/>
        <v>17060</v>
      </c>
      <c r="AV31" s="18">
        <f t="shared" si="10"/>
        <v>17060</v>
      </c>
      <c r="AW31" s="18">
        <f t="shared" si="10"/>
        <v>17060</v>
      </c>
      <c r="AX31" s="18">
        <f t="shared" si="10"/>
        <v>18207</v>
      </c>
      <c r="AY31" s="18">
        <f t="shared" si="10"/>
        <v>18207</v>
      </c>
      <c r="AZ31" s="18">
        <f t="shared" si="10"/>
        <v>18207</v>
      </c>
      <c r="BA31" s="18">
        <f t="shared" si="10"/>
        <v>15912</v>
      </c>
      <c r="BB31" s="18">
        <f t="shared" si="10"/>
        <v>15912</v>
      </c>
      <c r="BC31" s="18">
        <f t="shared" si="10"/>
        <v>15912</v>
      </c>
      <c r="BD31" s="18">
        <f t="shared" si="10"/>
        <v>15912</v>
      </c>
      <c r="BE31" s="18">
        <f t="shared" si="10"/>
        <v>15912</v>
      </c>
      <c r="BF31" s="18">
        <f t="shared" si="10"/>
        <v>17060</v>
      </c>
      <c r="BG31" s="18">
        <f t="shared" si="10"/>
        <v>17060</v>
      </c>
      <c r="BH31" s="18">
        <f t="shared" si="10"/>
        <v>17060</v>
      </c>
      <c r="BI31" s="18">
        <f t="shared" si="10"/>
        <v>19355</v>
      </c>
      <c r="BJ31" s="18">
        <f t="shared" si="10"/>
        <v>19355</v>
      </c>
      <c r="BK31" s="18">
        <f t="shared" si="10"/>
        <v>19355</v>
      </c>
      <c r="BL31" s="18">
        <f t="shared" si="10"/>
        <v>19355</v>
      </c>
      <c r="BM31" s="18">
        <f t="shared" si="10"/>
        <v>19355</v>
      </c>
      <c r="BN31" s="18">
        <f t="shared" si="10"/>
        <v>19355</v>
      </c>
      <c r="BO31" s="18">
        <f t="shared" si="10"/>
        <v>21191</v>
      </c>
      <c r="BP31" s="18">
        <f t="shared" si="10"/>
        <v>21191</v>
      </c>
      <c r="BQ31" s="18">
        <f t="shared" si="10"/>
        <v>24174</v>
      </c>
      <c r="BR31" s="18">
        <f t="shared" si="10"/>
        <v>26087</v>
      </c>
      <c r="BS31" s="18">
        <f t="shared" si="10"/>
        <v>26087</v>
      </c>
      <c r="BT31" s="18">
        <f t="shared" si="10"/>
        <v>26087</v>
      </c>
      <c r="BU31" s="18">
        <f t="shared" si="10"/>
        <v>26087</v>
      </c>
      <c r="BV31" s="18">
        <f t="shared" si="10"/>
        <v>26087</v>
      </c>
      <c r="BW31" s="18">
        <f t="shared" si="10"/>
        <v>19355</v>
      </c>
      <c r="BX31" s="18">
        <f t="shared" si="10"/>
        <v>15912</v>
      </c>
      <c r="BY31" s="18">
        <f t="shared" si="10"/>
        <v>15912</v>
      </c>
      <c r="BZ31" s="18">
        <f t="shared" si="10"/>
        <v>14765</v>
      </c>
      <c r="CA31" s="18">
        <f t="shared" si="10"/>
        <v>14765</v>
      </c>
      <c r="CB31" s="18">
        <f t="shared" si="10"/>
        <v>14765</v>
      </c>
      <c r="CC31" s="18">
        <f t="shared" si="10"/>
        <v>15912</v>
      </c>
      <c r="CD31" s="18">
        <f t="shared" si="10"/>
        <v>15912</v>
      </c>
      <c r="CE31" s="18">
        <f t="shared" si="10"/>
        <v>15912</v>
      </c>
      <c r="CF31" s="18">
        <f t="shared" si="10"/>
        <v>13158</v>
      </c>
      <c r="CG31" s="18">
        <f t="shared" si="10"/>
        <v>10710</v>
      </c>
      <c r="CH31" s="18">
        <f t="shared" si="10"/>
        <v>10710</v>
      </c>
      <c r="CI31" s="18">
        <f t="shared" si="10"/>
        <v>10710</v>
      </c>
      <c r="CJ31" s="18">
        <f t="shared" si="10"/>
        <v>10710</v>
      </c>
      <c r="CK31" s="18">
        <f t="shared" si="10"/>
        <v>10710</v>
      </c>
      <c r="CL31" s="18">
        <f t="shared" si="10"/>
        <v>10710</v>
      </c>
      <c r="CM31" s="18">
        <f t="shared" si="10"/>
        <v>10710</v>
      </c>
      <c r="CN31" s="18">
        <f t="shared" si="10"/>
        <v>10710</v>
      </c>
      <c r="CO31" s="18">
        <f t="shared" si="10"/>
        <v>10710</v>
      </c>
      <c r="CP31" s="18">
        <f t="shared" si="10"/>
        <v>10175</v>
      </c>
      <c r="CQ31" s="18">
        <f t="shared" si="10"/>
        <v>10175</v>
      </c>
      <c r="CR31" s="18">
        <f t="shared" si="10"/>
        <v>10175</v>
      </c>
      <c r="CS31" s="18">
        <f t="shared" si="10"/>
        <v>9639</v>
      </c>
      <c r="CT31" s="18">
        <f t="shared" ref="CT31:EF31" si="11">ROUNDUP(CT9*0.85,)</f>
        <v>9639</v>
      </c>
      <c r="CU31" s="18">
        <f t="shared" si="11"/>
        <v>9639</v>
      </c>
      <c r="CV31" s="18">
        <f t="shared" si="11"/>
        <v>9639</v>
      </c>
      <c r="CW31" s="18">
        <f t="shared" si="11"/>
        <v>9639</v>
      </c>
      <c r="CX31" s="18">
        <f t="shared" si="11"/>
        <v>9639</v>
      </c>
      <c r="CY31" s="18">
        <f t="shared" si="11"/>
        <v>9639</v>
      </c>
      <c r="CZ31" s="18">
        <f t="shared" si="11"/>
        <v>9104</v>
      </c>
      <c r="DA31" s="18">
        <f t="shared" si="11"/>
        <v>9104</v>
      </c>
      <c r="DB31" s="18">
        <f t="shared" si="11"/>
        <v>9104</v>
      </c>
      <c r="DC31" s="18">
        <f t="shared" si="11"/>
        <v>8415</v>
      </c>
      <c r="DD31" s="18">
        <f t="shared" si="11"/>
        <v>8415</v>
      </c>
      <c r="DE31" s="18">
        <f t="shared" si="11"/>
        <v>8415</v>
      </c>
      <c r="DF31" s="18">
        <f t="shared" si="11"/>
        <v>8415</v>
      </c>
      <c r="DG31" s="18">
        <f t="shared" si="11"/>
        <v>8415</v>
      </c>
      <c r="DH31" s="18">
        <f t="shared" si="11"/>
        <v>8033</v>
      </c>
      <c r="DI31" s="18">
        <f t="shared" si="11"/>
        <v>8033</v>
      </c>
      <c r="DJ31" s="18">
        <f t="shared" si="11"/>
        <v>8033</v>
      </c>
      <c r="DK31" s="18">
        <f t="shared" si="11"/>
        <v>8033</v>
      </c>
      <c r="DL31" s="18">
        <f t="shared" si="11"/>
        <v>8033</v>
      </c>
      <c r="DM31" s="18">
        <f t="shared" si="11"/>
        <v>8033</v>
      </c>
      <c r="DN31" s="18">
        <f t="shared" si="11"/>
        <v>6503</v>
      </c>
      <c r="DO31" s="18">
        <f t="shared" si="11"/>
        <v>6503</v>
      </c>
      <c r="DP31" s="18">
        <f t="shared" si="11"/>
        <v>6503</v>
      </c>
      <c r="DQ31" s="18">
        <f t="shared" si="11"/>
        <v>6503</v>
      </c>
      <c r="DR31" s="18">
        <f t="shared" si="11"/>
        <v>6503</v>
      </c>
      <c r="DS31" s="18">
        <f t="shared" si="11"/>
        <v>6885</v>
      </c>
      <c r="DT31" s="18">
        <f t="shared" si="11"/>
        <v>6885</v>
      </c>
      <c r="DU31" s="18">
        <f t="shared" si="11"/>
        <v>6503</v>
      </c>
      <c r="DV31" s="18">
        <f t="shared" si="11"/>
        <v>6503</v>
      </c>
      <c r="DW31" s="18">
        <f t="shared" si="11"/>
        <v>6503</v>
      </c>
      <c r="DX31" s="18">
        <f t="shared" si="11"/>
        <v>6503</v>
      </c>
      <c r="DY31" s="18">
        <f t="shared" si="11"/>
        <v>6503</v>
      </c>
      <c r="DZ31" s="18">
        <f t="shared" si="11"/>
        <v>6885</v>
      </c>
      <c r="EA31" s="18">
        <f t="shared" si="11"/>
        <v>6885</v>
      </c>
      <c r="EB31" s="18">
        <f t="shared" si="11"/>
        <v>6503</v>
      </c>
      <c r="EC31" s="18">
        <f t="shared" si="11"/>
        <v>6503</v>
      </c>
      <c r="ED31" s="18">
        <f t="shared" si="11"/>
        <v>6503</v>
      </c>
      <c r="EE31" s="18">
        <f t="shared" si="11"/>
        <v>6503</v>
      </c>
      <c r="EF31" s="18">
        <f t="shared" si="11"/>
        <v>7268</v>
      </c>
    </row>
    <row r="32" spans="1:136">
      <c r="A32" s="10" t="s">
        <v>5</v>
      </c>
      <c r="B32" s="18"/>
      <c r="C32" s="18"/>
      <c r="D32" s="18"/>
      <c r="E32" s="18"/>
      <c r="F32" s="18"/>
      <c r="G32" s="18"/>
      <c r="H32" s="18"/>
      <c r="I32" s="18"/>
      <c r="J32" s="18"/>
      <c r="K32" s="18"/>
      <c r="L32" s="18"/>
      <c r="M32" s="18"/>
      <c r="N32" s="58"/>
      <c r="O32" s="58"/>
      <c r="P32" s="58"/>
      <c r="Q32" s="58"/>
      <c r="R32" s="58"/>
      <c r="S32" s="58"/>
      <c r="T32" s="58"/>
      <c r="U32" s="58"/>
      <c r="V32" s="58"/>
      <c r="W32" s="58"/>
      <c r="X32" s="5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row>
    <row r="33" spans="1:136">
      <c r="A33" s="10">
        <v>1</v>
      </c>
      <c r="B33" s="18">
        <f t="shared" ref="B33:AG33" si="12">ROUNDUP(B11*0.85,)</f>
        <v>6120</v>
      </c>
      <c r="C33" s="18">
        <f t="shared" si="12"/>
        <v>6120</v>
      </c>
      <c r="D33" s="18">
        <f t="shared" si="12"/>
        <v>6350</v>
      </c>
      <c r="E33" s="18">
        <f t="shared" si="12"/>
        <v>6350</v>
      </c>
      <c r="F33" s="18">
        <f t="shared" si="12"/>
        <v>7956</v>
      </c>
      <c r="G33" s="18">
        <f t="shared" si="12"/>
        <v>7956</v>
      </c>
      <c r="H33" s="18">
        <f t="shared" si="12"/>
        <v>7956</v>
      </c>
      <c r="I33" s="18">
        <f t="shared" si="12"/>
        <v>8951</v>
      </c>
      <c r="J33" s="18">
        <f t="shared" si="12"/>
        <v>8951</v>
      </c>
      <c r="K33" s="18">
        <f t="shared" si="12"/>
        <v>10022</v>
      </c>
      <c r="L33" s="18">
        <f t="shared" si="12"/>
        <v>12011</v>
      </c>
      <c r="M33" s="18">
        <f t="shared" si="12"/>
        <v>10328</v>
      </c>
      <c r="N33" s="58">
        <f t="shared" si="12"/>
        <v>17901</v>
      </c>
      <c r="O33" s="58">
        <f t="shared" si="12"/>
        <v>21573</v>
      </c>
      <c r="P33" s="58">
        <f t="shared" si="12"/>
        <v>27540</v>
      </c>
      <c r="Q33" s="58">
        <f t="shared" si="12"/>
        <v>27540</v>
      </c>
      <c r="R33" s="58">
        <f t="shared" si="12"/>
        <v>26546</v>
      </c>
      <c r="S33" s="58">
        <f t="shared" si="12"/>
        <v>26546</v>
      </c>
      <c r="T33" s="58">
        <f t="shared" si="12"/>
        <v>29453</v>
      </c>
      <c r="U33" s="58">
        <f t="shared" si="12"/>
        <v>29453</v>
      </c>
      <c r="V33" s="58">
        <f t="shared" si="12"/>
        <v>28305</v>
      </c>
      <c r="W33" s="58">
        <f t="shared" si="12"/>
        <v>28305</v>
      </c>
      <c r="X33" s="58">
        <f t="shared" si="12"/>
        <v>25551</v>
      </c>
      <c r="Y33" s="18">
        <f t="shared" si="12"/>
        <v>19852</v>
      </c>
      <c r="Z33" s="18">
        <f t="shared" si="12"/>
        <v>15262</v>
      </c>
      <c r="AA33" s="18">
        <f t="shared" si="12"/>
        <v>14727</v>
      </c>
      <c r="AB33" s="18">
        <f t="shared" si="12"/>
        <v>14727</v>
      </c>
      <c r="AC33" s="18">
        <f t="shared" si="12"/>
        <v>14727</v>
      </c>
      <c r="AD33" s="18">
        <f t="shared" si="12"/>
        <v>14191</v>
      </c>
      <c r="AE33" s="18">
        <f t="shared" si="12"/>
        <v>14191</v>
      </c>
      <c r="AF33" s="18">
        <f t="shared" si="12"/>
        <v>12202</v>
      </c>
      <c r="AG33" s="18">
        <f t="shared" si="12"/>
        <v>12202</v>
      </c>
      <c r="AH33" s="18">
        <f t="shared" ref="AH33:CS33" si="13">ROUNDUP(AH11*0.85,)</f>
        <v>12202</v>
      </c>
      <c r="AI33" s="18">
        <f t="shared" si="13"/>
        <v>12202</v>
      </c>
      <c r="AJ33" s="18">
        <f t="shared" si="13"/>
        <v>14344</v>
      </c>
      <c r="AK33" s="18">
        <f t="shared" si="13"/>
        <v>14344</v>
      </c>
      <c r="AL33" s="18">
        <f t="shared" si="13"/>
        <v>16410</v>
      </c>
      <c r="AM33" s="18">
        <f t="shared" si="13"/>
        <v>16410</v>
      </c>
      <c r="AN33" s="18">
        <f t="shared" si="13"/>
        <v>18705</v>
      </c>
      <c r="AO33" s="18">
        <f t="shared" si="13"/>
        <v>18705</v>
      </c>
      <c r="AP33" s="18">
        <f t="shared" si="13"/>
        <v>16410</v>
      </c>
      <c r="AQ33" s="18">
        <f t="shared" si="13"/>
        <v>16410</v>
      </c>
      <c r="AR33" s="18">
        <f t="shared" si="13"/>
        <v>17557</v>
      </c>
      <c r="AS33" s="18">
        <f t="shared" si="13"/>
        <v>17557</v>
      </c>
      <c r="AT33" s="18">
        <f t="shared" si="13"/>
        <v>17557</v>
      </c>
      <c r="AU33" s="18">
        <f t="shared" si="13"/>
        <v>17557</v>
      </c>
      <c r="AV33" s="18">
        <f t="shared" si="13"/>
        <v>17557</v>
      </c>
      <c r="AW33" s="18">
        <f t="shared" si="13"/>
        <v>17557</v>
      </c>
      <c r="AX33" s="18">
        <f t="shared" si="13"/>
        <v>18705</v>
      </c>
      <c r="AY33" s="18">
        <f t="shared" si="13"/>
        <v>18705</v>
      </c>
      <c r="AZ33" s="18">
        <f t="shared" si="13"/>
        <v>18705</v>
      </c>
      <c r="BA33" s="18">
        <f t="shared" si="13"/>
        <v>16410</v>
      </c>
      <c r="BB33" s="18">
        <f t="shared" si="13"/>
        <v>16410</v>
      </c>
      <c r="BC33" s="18">
        <f t="shared" si="13"/>
        <v>16410</v>
      </c>
      <c r="BD33" s="18">
        <f t="shared" si="13"/>
        <v>16410</v>
      </c>
      <c r="BE33" s="18">
        <f t="shared" si="13"/>
        <v>16410</v>
      </c>
      <c r="BF33" s="18">
        <f t="shared" si="13"/>
        <v>17557</v>
      </c>
      <c r="BG33" s="18">
        <f t="shared" si="13"/>
        <v>17557</v>
      </c>
      <c r="BH33" s="18">
        <f t="shared" si="13"/>
        <v>17557</v>
      </c>
      <c r="BI33" s="18">
        <f t="shared" si="13"/>
        <v>19852</v>
      </c>
      <c r="BJ33" s="18">
        <f t="shared" si="13"/>
        <v>19852</v>
      </c>
      <c r="BK33" s="18">
        <f t="shared" si="13"/>
        <v>19852</v>
      </c>
      <c r="BL33" s="18">
        <f t="shared" si="13"/>
        <v>19852</v>
      </c>
      <c r="BM33" s="18">
        <f t="shared" si="13"/>
        <v>19852</v>
      </c>
      <c r="BN33" s="18">
        <f t="shared" si="13"/>
        <v>19852</v>
      </c>
      <c r="BO33" s="18">
        <f t="shared" si="13"/>
        <v>21688</v>
      </c>
      <c r="BP33" s="18">
        <f t="shared" si="13"/>
        <v>21688</v>
      </c>
      <c r="BQ33" s="18">
        <f t="shared" si="13"/>
        <v>24672</v>
      </c>
      <c r="BR33" s="18">
        <f t="shared" si="13"/>
        <v>26584</v>
      </c>
      <c r="BS33" s="18">
        <f t="shared" si="13"/>
        <v>26584</v>
      </c>
      <c r="BT33" s="18">
        <f t="shared" si="13"/>
        <v>26584</v>
      </c>
      <c r="BU33" s="18">
        <f t="shared" si="13"/>
        <v>26584</v>
      </c>
      <c r="BV33" s="18">
        <f t="shared" si="13"/>
        <v>26584</v>
      </c>
      <c r="BW33" s="18">
        <f t="shared" si="13"/>
        <v>19852</v>
      </c>
      <c r="BX33" s="18">
        <f t="shared" si="13"/>
        <v>16410</v>
      </c>
      <c r="BY33" s="18">
        <f t="shared" si="13"/>
        <v>16410</v>
      </c>
      <c r="BZ33" s="18">
        <f t="shared" si="13"/>
        <v>15262</v>
      </c>
      <c r="CA33" s="18">
        <f t="shared" si="13"/>
        <v>15262</v>
      </c>
      <c r="CB33" s="18">
        <f t="shared" si="13"/>
        <v>15262</v>
      </c>
      <c r="CC33" s="18">
        <f t="shared" si="13"/>
        <v>16410</v>
      </c>
      <c r="CD33" s="18">
        <f t="shared" si="13"/>
        <v>16410</v>
      </c>
      <c r="CE33" s="18">
        <f t="shared" si="13"/>
        <v>16410</v>
      </c>
      <c r="CF33" s="18">
        <f t="shared" si="13"/>
        <v>13656</v>
      </c>
      <c r="CG33" s="18">
        <f t="shared" si="13"/>
        <v>10443</v>
      </c>
      <c r="CH33" s="18">
        <f t="shared" si="13"/>
        <v>10443</v>
      </c>
      <c r="CI33" s="18">
        <f t="shared" si="13"/>
        <v>10443</v>
      </c>
      <c r="CJ33" s="18">
        <f t="shared" si="13"/>
        <v>10443</v>
      </c>
      <c r="CK33" s="18">
        <f t="shared" si="13"/>
        <v>10443</v>
      </c>
      <c r="CL33" s="18">
        <f t="shared" si="13"/>
        <v>10443</v>
      </c>
      <c r="CM33" s="18">
        <f t="shared" si="13"/>
        <v>10443</v>
      </c>
      <c r="CN33" s="18">
        <f t="shared" si="13"/>
        <v>10443</v>
      </c>
      <c r="CO33" s="18">
        <f t="shared" si="13"/>
        <v>10443</v>
      </c>
      <c r="CP33" s="18">
        <f t="shared" si="13"/>
        <v>9907</v>
      </c>
      <c r="CQ33" s="18">
        <f t="shared" si="13"/>
        <v>9907</v>
      </c>
      <c r="CR33" s="18">
        <f t="shared" si="13"/>
        <v>9907</v>
      </c>
      <c r="CS33" s="18">
        <f t="shared" si="13"/>
        <v>9372</v>
      </c>
      <c r="CT33" s="18">
        <f t="shared" ref="CT33:EF33" si="14">ROUNDUP(CT11*0.85,)</f>
        <v>9372</v>
      </c>
      <c r="CU33" s="18">
        <f t="shared" si="14"/>
        <v>9372</v>
      </c>
      <c r="CV33" s="18">
        <f t="shared" si="14"/>
        <v>9372</v>
      </c>
      <c r="CW33" s="18">
        <f t="shared" si="14"/>
        <v>9372</v>
      </c>
      <c r="CX33" s="18">
        <f t="shared" si="14"/>
        <v>9372</v>
      </c>
      <c r="CY33" s="18">
        <f t="shared" si="14"/>
        <v>9372</v>
      </c>
      <c r="CZ33" s="18">
        <f t="shared" si="14"/>
        <v>8836</v>
      </c>
      <c r="DA33" s="18">
        <f t="shared" si="14"/>
        <v>8836</v>
      </c>
      <c r="DB33" s="18">
        <f t="shared" si="14"/>
        <v>8836</v>
      </c>
      <c r="DC33" s="18">
        <f t="shared" si="14"/>
        <v>8301</v>
      </c>
      <c r="DD33" s="18">
        <f t="shared" si="14"/>
        <v>8301</v>
      </c>
      <c r="DE33" s="18">
        <f t="shared" si="14"/>
        <v>8301</v>
      </c>
      <c r="DF33" s="18">
        <f t="shared" si="14"/>
        <v>8301</v>
      </c>
      <c r="DG33" s="18">
        <f t="shared" si="14"/>
        <v>8301</v>
      </c>
      <c r="DH33" s="18">
        <f t="shared" si="14"/>
        <v>7918</v>
      </c>
      <c r="DI33" s="18">
        <f t="shared" si="14"/>
        <v>7918</v>
      </c>
      <c r="DJ33" s="18">
        <f t="shared" si="14"/>
        <v>7918</v>
      </c>
      <c r="DK33" s="18">
        <f t="shared" si="14"/>
        <v>7918</v>
      </c>
      <c r="DL33" s="18">
        <f t="shared" si="14"/>
        <v>7918</v>
      </c>
      <c r="DM33" s="18">
        <f t="shared" si="14"/>
        <v>7918</v>
      </c>
      <c r="DN33" s="18">
        <f t="shared" si="14"/>
        <v>6388</v>
      </c>
      <c r="DO33" s="18">
        <f t="shared" si="14"/>
        <v>6388</v>
      </c>
      <c r="DP33" s="18">
        <f t="shared" si="14"/>
        <v>6388</v>
      </c>
      <c r="DQ33" s="18">
        <f t="shared" si="14"/>
        <v>6388</v>
      </c>
      <c r="DR33" s="18">
        <f t="shared" si="14"/>
        <v>6388</v>
      </c>
      <c r="DS33" s="18">
        <f t="shared" si="14"/>
        <v>6771</v>
      </c>
      <c r="DT33" s="18">
        <f t="shared" si="14"/>
        <v>6771</v>
      </c>
      <c r="DU33" s="18">
        <f t="shared" si="14"/>
        <v>6388</v>
      </c>
      <c r="DV33" s="18">
        <f t="shared" si="14"/>
        <v>6388</v>
      </c>
      <c r="DW33" s="18">
        <f t="shared" si="14"/>
        <v>6388</v>
      </c>
      <c r="DX33" s="18">
        <f t="shared" si="14"/>
        <v>6388</v>
      </c>
      <c r="DY33" s="18">
        <f t="shared" si="14"/>
        <v>6388</v>
      </c>
      <c r="DZ33" s="18">
        <f t="shared" si="14"/>
        <v>6771</v>
      </c>
      <c r="EA33" s="18">
        <f t="shared" si="14"/>
        <v>6771</v>
      </c>
      <c r="EB33" s="18">
        <f t="shared" si="14"/>
        <v>6388</v>
      </c>
      <c r="EC33" s="18">
        <f t="shared" si="14"/>
        <v>6388</v>
      </c>
      <c r="ED33" s="18">
        <f t="shared" si="14"/>
        <v>6388</v>
      </c>
      <c r="EE33" s="18">
        <f t="shared" si="14"/>
        <v>6388</v>
      </c>
      <c r="EF33" s="18">
        <f t="shared" si="14"/>
        <v>7153</v>
      </c>
    </row>
    <row r="34" spans="1:136">
      <c r="A34" s="10">
        <v>2</v>
      </c>
      <c r="B34" s="18">
        <f t="shared" ref="B34:AG34" si="15">ROUNDUP(B12*0.85,)</f>
        <v>7268</v>
      </c>
      <c r="C34" s="18">
        <f t="shared" si="15"/>
        <v>7268</v>
      </c>
      <c r="D34" s="18">
        <f t="shared" si="15"/>
        <v>7497</v>
      </c>
      <c r="E34" s="18">
        <f t="shared" si="15"/>
        <v>7497</v>
      </c>
      <c r="F34" s="18">
        <f t="shared" si="15"/>
        <v>9104</v>
      </c>
      <c r="G34" s="18">
        <f t="shared" si="15"/>
        <v>9104</v>
      </c>
      <c r="H34" s="18">
        <f t="shared" si="15"/>
        <v>9104</v>
      </c>
      <c r="I34" s="18">
        <f t="shared" si="15"/>
        <v>10098</v>
      </c>
      <c r="J34" s="18">
        <f t="shared" si="15"/>
        <v>10098</v>
      </c>
      <c r="K34" s="18">
        <f t="shared" si="15"/>
        <v>11169</v>
      </c>
      <c r="L34" s="18">
        <f t="shared" si="15"/>
        <v>13158</v>
      </c>
      <c r="M34" s="18">
        <f t="shared" si="15"/>
        <v>11475</v>
      </c>
      <c r="N34" s="58">
        <f t="shared" si="15"/>
        <v>19431</v>
      </c>
      <c r="O34" s="58">
        <f t="shared" si="15"/>
        <v>23103</v>
      </c>
      <c r="P34" s="58">
        <f t="shared" si="15"/>
        <v>29070</v>
      </c>
      <c r="Q34" s="58">
        <f t="shared" si="15"/>
        <v>29070</v>
      </c>
      <c r="R34" s="58">
        <f t="shared" si="15"/>
        <v>28076</v>
      </c>
      <c r="S34" s="58">
        <f t="shared" si="15"/>
        <v>28076</v>
      </c>
      <c r="T34" s="58">
        <f t="shared" si="15"/>
        <v>30983</v>
      </c>
      <c r="U34" s="58">
        <f t="shared" si="15"/>
        <v>30983</v>
      </c>
      <c r="V34" s="58">
        <f t="shared" si="15"/>
        <v>29835</v>
      </c>
      <c r="W34" s="58">
        <f t="shared" si="15"/>
        <v>29835</v>
      </c>
      <c r="X34" s="58">
        <f t="shared" si="15"/>
        <v>27081</v>
      </c>
      <c r="Y34" s="18">
        <f t="shared" si="15"/>
        <v>21267</v>
      </c>
      <c r="Z34" s="18">
        <f t="shared" si="15"/>
        <v>16677</v>
      </c>
      <c r="AA34" s="18">
        <f t="shared" si="15"/>
        <v>16142</v>
      </c>
      <c r="AB34" s="18">
        <f t="shared" si="15"/>
        <v>16142</v>
      </c>
      <c r="AC34" s="18">
        <f t="shared" si="15"/>
        <v>16142</v>
      </c>
      <c r="AD34" s="18">
        <f t="shared" si="15"/>
        <v>15606</v>
      </c>
      <c r="AE34" s="18">
        <f t="shared" si="15"/>
        <v>15606</v>
      </c>
      <c r="AF34" s="18">
        <f t="shared" si="15"/>
        <v>13617</v>
      </c>
      <c r="AG34" s="18">
        <f t="shared" si="15"/>
        <v>13617</v>
      </c>
      <c r="AH34" s="18">
        <f t="shared" ref="AH34:CS34" si="16">ROUNDUP(AH12*0.85,)</f>
        <v>13617</v>
      </c>
      <c r="AI34" s="18">
        <f t="shared" si="16"/>
        <v>13617</v>
      </c>
      <c r="AJ34" s="18">
        <f t="shared" si="16"/>
        <v>15759</v>
      </c>
      <c r="AK34" s="18">
        <f t="shared" si="16"/>
        <v>15759</v>
      </c>
      <c r="AL34" s="18">
        <f t="shared" si="16"/>
        <v>17825</v>
      </c>
      <c r="AM34" s="18">
        <f t="shared" si="16"/>
        <v>17825</v>
      </c>
      <c r="AN34" s="18">
        <f t="shared" si="16"/>
        <v>20120</v>
      </c>
      <c r="AO34" s="18">
        <f t="shared" si="16"/>
        <v>20120</v>
      </c>
      <c r="AP34" s="18">
        <f t="shared" si="16"/>
        <v>17825</v>
      </c>
      <c r="AQ34" s="18">
        <f t="shared" si="16"/>
        <v>17825</v>
      </c>
      <c r="AR34" s="18">
        <f t="shared" si="16"/>
        <v>18972</v>
      </c>
      <c r="AS34" s="18">
        <f t="shared" si="16"/>
        <v>18972</v>
      </c>
      <c r="AT34" s="18">
        <f t="shared" si="16"/>
        <v>18972</v>
      </c>
      <c r="AU34" s="18">
        <f t="shared" si="16"/>
        <v>18972</v>
      </c>
      <c r="AV34" s="18">
        <f t="shared" si="16"/>
        <v>18972</v>
      </c>
      <c r="AW34" s="18">
        <f t="shared" si="16"/>
        <v>18972</v>
      </c>
      <c r="AX34" s="18">
        <f t="shared" si="16"/>
        <v>20120</v>
      </c>
      <c r="AY34" s="18">
        <f t="shared" si="16"/>
        <v>20120</v>
      </c>
      <c r="AZ34" s="18">
        <f t="shared" si="16"/>
        <v>20120</v>
      </c>
      <c r="BA34" s="18">
        <f t="shared" si="16"/>
        <v>17825</v>
      </c>
      <c r="BB34" s="18">
        <f t="shared" si="16"/>
        <v>17825</v>
      </c>
      <c r="BC34" s="18">
        <f t="shared" si="16"/>
        <v>17825</v>
      </c>
      <c r="BD34" s="18">
        <f t="shared" si="16"/>
        <v>17825</v>
      </c>
      <c r="BE34" s="18">
        <f t="shared" si="16"/>
        <v>17825</v>
      </c>
      <c r="BF34" s="18">
        <f t="shared" si="16"/>
        <v>18972</v>
      </c>
      <c r="BG34" s="18">
        <f t="shared" si="16"/>
        <v>18972</v>
      </c>
      <c r="BH34" s="18">
        <f t="shared" si="16"/>
        <v>18972</v>
      </c>
      <c r="BI34" s="18">
        <f t="shared" si="16"/>
        <v>21267</v>
      </c>
      <c r="BJ34" s="18">
        <f t="shared" si="16"/>
        <v>21267</v>
      </c>
      <c r="BK34" s="18">
        <f t="shared" si="16"/>
        <v>21267</v>
      </c>
      <c r="BL34" s="18">
        <f t="shared" si="16"/>
        <v>21267</v>
      </c>
      <c r="BM34" s="18">
        <f t="shared" si="16"/>
        <v>21267</v>
      </c>
      <c r="BN34" s="18">
        <f t="shared" si="16"/>
        <v>21267</v>
      </c>
      <c r="BO34" s="18">
        <f t="shared" si="16"/>
        <v>23103</v>
      </c>
      <c r="BP34" s="18">
        <f t="shared" si="16"/>
        <v>23103</v>
      </c>
      <c r="BQ34" s="18">
        <f t="shared" si="16"/>
        <v>26087</v>
      </c>
      <c r="BR34" s="18">
        <f t="shared" si="16"/>
        <v>27999</v>
      </c>
      <c r="BS34" s="18">
        <f t="shared" si="16"/>
        <v>27999</v>
      </c>
      <c r="BT34" s="18">
        <f t="shared" si="16"/>
        <v>27999</v>
      </c>
      <c r="BU34" s="18">
        <f t="shared" si="16"/>
        <v>27999</v>
      </c>
      <c r="BV34" s="18">
        <f t="shared" si="16"/>
        <v>27999</v>
      </c>
      <c r="BW34" s="18">
        <f t="shared" si="16"/>
        <v>21267</v>
      </c>
      <c r="BX34" s="18">
        <f t="shared" si="16"/>
        <v>17825</v>
      </c>
      <c r="BY34" s="18">
        <f t="shared" si="16"/>
        <v>17825</v>
      </c>
      <c r="BZ34" s="18">
        <f t="shared" si="16"/>
        <v>16677</v>
      </c>
      <c r="CA34" s="18">
        <f t="shared" si="16"/>
        <v>16677</v>
      </c>
      <c r="CB34" s="18">
        <f t="shared" si="16"/>
        <v>16677</v>
      </c>
      <c r="CC34" s="18">
        <f t="shared" si="16"/>
        <v>17825</v>
      </c>
      <c r="CD34" s="18">
        <f t="shared" si="16"/>
        <v>17825</v>
      </c>
      <c r="CE34" s="18">
        <f t="shared" si="16"/>
        <v>17825</v>
      </c>
      <c r="CF34" s="18">
        <f t="shared" si="16"/>
        <v>15071</v>
      </c>
      <c r="CG34" s="18">
        <f t="shared" si="16"/>
        <v>11858</v>
      </c>
      <c r="CH34" s="18">
        <f t="shared" si="16"/>
        <v>11858</v>
      </c>
      <c r="CI34" s="18">
        <f t="shared" si="16"/>
        <v>11858</v>
      </c>
      <c r="CJ34" s="18">
        <f t="shared" si="16"/>
        <v>11858</v>
      </c>
      <c r="CK34" s="18">
        <f t="shared" si="16"/>
        <v>11858</v>
      </c>
      <c r="CL34" s="18">
        <f t="shared" si="16"/>
        <v>11858</v>
      </c>
      <c r="CM34" s="18">
        <f t="shared" si="16"/>
        <v>11858</v>
      </c>
      <c r="CN34" s="18">
        <f t="shared" si="16"/>
        <v>11858</v>
      </c>
      <c r="CO34" s="18">
        <f t="shared" si="16"/>
        <v>11858</v>
      </c>
      <c r="CP34" s="18">
        <f t="shared" si="16"/>
        <v>11322</v>
      </c>
      <c r="CQ34" s="18">
        <f t="shared" si="16"/>
        <v>11322</v>
      </c>
      <c r="CR34" s="18">
        <f t="shared" si="16"/>
        <v>11322</v>
      </c>
      <c r="CS34" s="18">
        <f t="shared" si="16"/>
        <v>10787</v>
      </c>
      <c r="CT34" s="18">
        <f t="shared" ref="CT34:EF34" si="17">ROUNDUP(CT12*0.85,)</f>
        <v>10787</v>
      </c>
      <c r="CU34" s="18">
        <f t="shared" si="17"/>
        <v>10787</v>
      </c>
      <c r="CV34" s="18">
        <f t="shared" si="17"/>
        <v>10787</v>
      </c>
      <c r="CW34" s="18">
        <f t="shared" si="17"/>
        <v>10787</v>
      </c>
      <c r="CX34" s="18">
        <f t="shared" si="17"/>
        <v>10787</v>
      </c>
      <c r="CY34" s="18">
        <f t="shared" si="17"/>
        <v>10787</v>
      </c>
      <c r="CZ34" s="18">
        <f t="shared" si="17"/>
        <v>10251</v>
      </c>
      <c r="DA34" s="18">
        <f t="shared" si="17"/>
        <v>10251</v>
      </c>
      <c r="DB34" s="18">
        <f t="shared" si="17"/>
        <v>10251</v>
      </c>
      <c r="DC34" s="18">
        <f t="shared" si="17"/>
        <v>9563</v>
      </c>
      <c r="DD34" s="18">
        <f t="shared" si="17"/>
        <v>9563</v>
      </c>
      <c r="DE34" s="18">
        <f t="shared" si="17"/>
        <v>9563</v>
      </c>
      <c r="DF34" s="18">
        <f t="shared" si="17"/>
        <v>9563</v>
      </c>
      <c r="DG34" s="18">
        <f t="shared" si="17"/>
        <v>9563</v>
      </c>
      <c r="DH34" s="18">
        <f t="shared" si="17"/>
        <v>9180</v>
      </c>
      <c r="DI34" s="18">
        <f t="shared" si="17"/>
        <v>9180</v>
      </c>
      <c r="DJ34" s="18">
        <f t="shared" si="17"/>
        <v>9180</v>
      </c>
      <c r="DK34" s="18">
        <f t="shared" si="17"/>
        <v>9180</v>
      </c>
      <c r="DL34" s="18">
        <f t="shared" si="17"/>
        <v>9180</v>
      </c>
      <c r="DM34" s="18">
        <f t="shared" si="17"/>
        <v>9180</v>
      </c>
      <c r="DN34" s="18">
        <f t="shared" si="17"/>
        <v>7650</v>
      </c>
      <c r="DO34" s="18">
        <f t="shared" si="17"/>
        <v>7650</v>
      </c>
      <c r="DP34" s="18">
        <f t="shared" si="17"/>
        <v>7650</v>
      </c>
      <c r="DQ34" s="18">
        <f t="shared" si="17"/>
        <v>7650</v>
      </c>
      <c r="DR34" s="18">
        <f t="shared" si="17"/>
        <v>7650</v>
      </c>
      <c r="DS34" s="18">
        <f t="shared" si="17"/>
        <v>8033</v>
      </c>
      <c r="DT34" s="18">
        <f t="shared" si="17"/>
        <v>8033</v>
      </c>
      <c r="DU34" s="18">
        <f t="shared" si="17"/>
        <v>7650</v>
      </c>
      <c r="DV34" s="18">
        <f t="shared" si="17"/>
        <v>7650</v>
      </c>
      <c r="DW34" s="18">
        <f t="shared" si="17"/>
        <v>7650</v>
      </c>
      <c r="DX34" s="18">
        <f t="shared" si="17"/>
        <v>7650</v>
      </c>
      <c r="DY34" s="18">
        <f t="shared" si="17"/>
        <v>7650</v>
      </c>
      <c r="DZ34" s="18">
        <f t="shared" si="17"/>
        <v>8033</v>
      </c>
      <c r="EA34" s="18">
        <f t="shared" si="17"/>
        <v>8033</v>
      </c>
      <c r="EB34" s="18">
        <f t="shared" si="17"/>
        <v>7650</v>
      </c>
      <c r="EC34" s="18">
        <f t="shared" si="17"/>
        <v>7650</v>
      </c>
      <c r="ED34" s="18">
        <f t="shared" si="17"/>
        <v>7650</v>
      </c>
      <c r="EE34" s="18">
        <f t="shared" si="17"/>
        <v>7650</v>
      </c>
      <c r="EF34" s="18">
        <f t="shared" si="17"/>
        <v>8415</v>
      </c>
    </row>
    <row r="35" spans="1:136">
      <c r="A35" s="30" t="s">
        <v>6</v>
      </c>
      <c r="B35" s="18"/>
      <c r="C35" s="18"/>
      <c r="D35" s="18"/>
      <c r="E35" s="18"/>
      <c r="F35" s="18"/>
      <c r="G35" s="18"/>
      <c r="H35" s="18"/>
      <c r="I35" s="18"/>
      <c r="J35" s="18"/>
      <c r="K35" s="18"/>
      <c r="L35" s="18"/>
      <c r="M35" s="18"/>
      <c r="N35" s="58"/>
      <c r="O35" s="58"/>
      <c r="P35" s="58"/>
      <c r="Q35" s="58"/>
      <c r="R35" s="58"/>
      <c r="S35" s="58"/>
      <c r="T35" s="58"/>
      <c r="U35" s="58"/>
      <c r="V35" s="58"/>
      <c r="W35" s="58"/>
      <c r="X35" s="5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row>
    <row r="36" spans="1:136">
      <c r="A36" s="30">
        <v>1</v>
      </c>
      <c r="B36" s="18">
        <f t="shared" ref="B36:AG36" si="18">ROUNDUP(B14*0.85,)</f>
        <v>5738</v>
      </c>
      <c r="C36" s="18">
        <f t="shared" si="18"/>
        <v>5738</v>
      </c>
      <c r="D36" s="18">
        <f t="shared" si="18"/>
        <v>5967</v>
      </c>
      <c r="E36" s="18">
        <f t="shared" si="18"/>
        <v>5967</v>
      </c>
      <c r="F36" s="18">
        <f t="shared" si="18"/>
        <v>7574</v>
      </c>
      <c r="G36" s="18">
        <f t="shared" si="18"/>
        <v>7574</v>
      </c>
      <c r="H36" s="18">
        <f t="shared" si="18"/>
        <v>7574</v>
      </c>
      <c r="I36" s="18">
        <f t="shared" si="18"/>
        <v>8568</v>
      </c>
      <c r="J36" s="18">
        <f t="shared" si="18"/>
        <v>8568</v>
      </c>
      <c r="K36" s="18">
        <f t="shared" si="18"/>
        <v>9639</v>
      </c>
      <c r="L36" s="18">
        <f t="shared" si="18"/>
        <v>11628</v>
      </c>
      <c r="M36" s="18">
        <f t="shared" si="18"/>
        <v>9945</v>
      </c>
      <c r="N36" s="58">
        <f t="shared" si="18"/>
        <v>17519</v>
      </c>
      <c r="O36" s="58">
        <f t="shared" si="18"/>
        <v>21191</v>
      </c>
      <c r="P36" s="58">
        <f t="shared" si="18"/>
        <v>27158</v>
      </c>
      <c r="Q36" s="58">
        <f t="shared" si="18"/>
        <v>27158</v>
      </c>
      <c r="R36" s="58">
        <f t="shared" si="18"/>
        <v>26163</v>
      </c>
      <c r="S36" s="58">
        <f t="shared" si="18"/>
        <v>26163</v>
      </c>
      <c r="T36" s="58">
        <f t="shared" si="18"/>
        <v>29070</v>
      </c>
      <c r="U36" s="58">
        <f t="shared" si="18"/>
        <v>29070</v>
      </c>
      <c r="V36" s="58">
        <f t="shared" si="18"/>
        <v>27923</v>
      </c>
      <c r="W36" s="58">
        <f t="shared" si="18"/>
        <v>27923</v>
      </c>
      <c r="X36" s="58">
        <f t="shared" si="18"/>
        <v>25169</v>
      </c>
      <c r="Y36" s="18">
        <f t="shared" si="18"/>
        <v>19087</v>
      </c>
      <c r="Z36" s="18">
        <f t="shared" si="18"/>
        <v>14497</v>
      </c>
      <c r="AA36" s="18">
        <f t="shared" si="18"/>
        <v>13962</v>
      </c>
      <c r="AB36" s="18">
        <f t="shared" si="18"/>
        <v>13962</v>
      </c>
      <c r="AC36" s="18">
        <f t="shared" si="18"/>
        <v>13962</v>
      </c>
      <c r="AD36" s="18">
        <f t="shared" si="18"/>
        <v>13426</v>
      </c>
      <c r="AE36" s="18">
        <f t="shared" si="18"/>
        <v>13426</v>
      </c>
      <c r="AF36" s="18">
        <f t="shared" si="18"/>
        <v>11437</v>
      </c>
      <c r="AG36" s="18">
        <f t="shared" si="18"/>
        <v>11437</v>
      </c>
      <c r="AH36" s="18">
        <f t="shared" ref="AH36:CS36" si="19">ROUNDUP(AH14*0.85,)</f>
        <v>11437</v>
      </c>
      <c r="AI36" s="18">
        <f t="shared" si="19"/>
        <v>11437</v>
      </c>
      <c r="AJ36" s="18">
        <f t="shared" si="19"/>
        <v>13579</v>
      </c>
      <c r="AK36" s="18">
        <f t="shared" si="19"/>
        <v>13579</v>
      </c>
      <c r="AL36" s="18">
        <f t="shared" si="19"/>
        <v>15645</v>
      </c>
      <c r="AM36" s="18">
        <f t="shared" si="19"/>
        <v>15645</v>
      </c>
      <c r="AN36" s="18">
        <f t="shared" si="19"/>
        <v>17940</v>
      </c>
      <c r="AO36" s="18">
        <f t="shared" si="19"/>
        <v>17940</v>
      </c>
      <c r="AP36" s="18">
        <f t="shared" si="19"/>
        <v>15645</v>
      </c>
      <c r="AQ36" s="18">
        <f t="shared" si="19"/>
        <v>15645</v>
      </c>
      <c r="AR36" s="18">
        <f t="shared" si="19"/>
        <v>16792</v>
      </c>
      <c r="AS36" s="18">
        <f t="shared" si="19"/>
        <v>16792</v>
      </c>
      <c r="AT36" s="18">
        <f t="shared" si="19"/>
        <v>16792</v>
      </c>
      <c r="AU36" s="18">
        <f t="shared" si="19"/>
        <v>16792</v>
      </c>
      <c r="AV36" s="18">
        <f t="shared" si="19"/>
        <v>16792</v>
      </c>
      <c r="AW36" s="18">
        <f t="shared" si="19"/>
        <v>16792</v>
      </c>
      <c r="AX36" s="18">
        <f t="shared" si="19"/>
        <v>17940</v>
      </c>
      <c r="AY36" s="18">
        <f t="shared" si="19"/>
        <v>17940</v>
      </c>
      <c r="AZ36" s="18">
        <f t="shared" si="19"/>
        <v>17940</v>
      </c>
      <c r="BA36" s="18">
        <f t="shared" si="19"/>
        <v>15645</v>
      </c>
      <c r="BB36" s="18">
        <f t="shared" si="19"/>
        <v>15645</v>
      </c>
      <c r="BC36" s="18">
        <f t="shared" si="19"/>
        <v>15645</v>
      </c>
      <c r="BD36" s="18">
        <f t="shared" si="19"/>
        <v>15645</v>
      </c>
      <c r="BE36" s="18">
        <f t="shared" si="19"/>
        <v>15645</v>
      </c>
      <c r="BF36" s="18">
        <f t="shared" si="19"/>
        <v>16792</v>
      </c>
      <c r="BG36" s="18">
        <f t="shared" si="19"/>
        <v>16792</v>
      </c>
      <c r="BH36" s="18">
        <f t="shared" si="19"/>
        <v>16792</v>
      </c>
      <c r="BI36" s="18">
        <f t="shared" si="19"/>
        <v>19087</v>
      </c>
      <c r="BJ36" s="18">
        <f t="shared" si="19"/>
        <v>19087</v>
      </c>
      <c r="BK36" s="18">
        <f t="shared" si="19"/>
        <v>19087</v>
      </c>
      <c r="BL36" s="18">
        <f t="shared" si="19"/>
        <v>19087</v>
      </c>
      <c r="BM36" s="18">
        <f t="shared" si="19"/>
        <v>19087</v>
      </c>
      <c r="BN36" s="18">
        <f t="shared" si="19"/>
        <v>19087</v>
      </c>
      <c r="BO36" s="18">
        <f t="shared" si="19"/>
        <v>20923</v>
      </c>
      <c r="BP36" s="18">
        <f t="shared" si="19"/>
        <v>20923</v>
      </c>
      <c r="BQ36" s="18">
        <f t="shared" si="19"/>
        <v>23907</v>
      </c>
      <c r="BR36" s="18">
        <f t="shared" si="19"/>
        <v>25819</v>
      </c>
      <c r="BS36" s="18">
        <f t="shared" si="19"/>
        <v>25819</v>
      </c>
      <c r="BT36" s="18">
        <f t="shared" si="19"/>
        <v>25819</v>
      </c>
      <c r="BU36" s="18">
        <f t="shared" si="19"/>
        <v>25819</v>
      </c>
      <c r="BV36" s="18">
        <f t="shared" si="19"/>
        <v>25819</v>
      </c>
      <c r="BW36" s="18">
        <f t="shared" si="19"/>
        <v>19087</v>
      </c>
      <c r="BX36" s="18">
        <f t="shared" si="19"/>
        <v>15645</v>
      </c>
      <c r="BY36" s="18">
        <f t="shared" si="19"/>
        <v>15645</v>
      </c>
      <c r="BZ36" s="18">
        <f t="shared" si="19"/>
        <v>14497</v>
      </c>
      <c r="CA36" s="18">
        <f t="shared" si="19"/>
        <v>14497</v>
      </c>
      <c r="CB36" s="18">
        <f t="shared" si="19"/>
        <v>14497</v>
      </c>
      <c r="CC36" s="18">
        <f t="shared" si="19"/>
        <v>15645</v>
      </c>
      <c r="CD36" s="18">
        <f t="shared" si="19"/>
        <v>15645</v>
      </c>
      <c r="CE36" s="18">
        <f t="shared" si="19"/>
        <v>15645</v>
      </c>
      <c r="CF36" s="18">
        <f t="shared" si="19"/>
        <v>12891</v>
      </c>
      <c r="CG36" s="18">
        <f t="shared" si="19"/>
        <v>10060</v>
      </c>
      <c r="CH36" s="18">
        <f t="shared" si="19"/>
        <v>10060</v>
      </c>
      <c r="CI36" s="18">
        <f t="shared" si="19"/>
        <v>10060</v>
      </c>
      <c r="CJ36" s="18">
        <f t="shared" si="19"/>
        <v>10060</v>
      </c>
      <c r="CK36" s="18">
        <f t="shared" si="19"/>
        <v>10060</v>
      </c>
      <c r="CL36" s="18">
        <f t="shared" si="19"/>
        <v>10060</v>
      </c>
      <c r="CM36" s="18">
        <f t="shared" si="19"/>
        <v>10060</v>
      </c>
      <c r="CN36" s="18">
        <f t="shared" si="19"/>
        <v>10060</v>
      </c>
      <c r="CO36" s="18">
        <f t="shared" si="19"/>
        <v>10060</v>
      </c>
      <c r="CP36" s="18">
        <f t="shared" si="19"/>
        <v>9525</v>
      </c>
      <c r="CQ36" s="18">
        <f t="shared" si="19"/>
        <v>9525</v>
      </c>
      <c r="CR36" s="18">
        <f t="shared" si="19"/>
        <v>9525</v>
      </c>
      <c r="CS36" s="18">
        <f t="shared" si="19"/>
        <v>8989</v>
      </c>
      <c r="CT36" s="18">
        <f t="shared" ref="CT36:EF36" si="20">ROUNDUP(CT14*0.85,)</f>
        <v>8989</v>
      </c>
      <c r="CU36" s="18">
        <f t="shared" si="20"/>
        <v>8989</v>
      </c>
      <c r="CV36" s="18">
        <f t="shared" si="20"/>
        <v>8989</v>
      </c>
      <c r="CW36" s="18">
        <f t="shared" si="20"/>
        <v>8989</v>
      </c>
      <c r="CX36" s="18">
        <f t="shared" si="20"/>
        <v>8989</v>
      </c>
      <c r="CY36" s="18">
        <f t="shared" si="20"/>
        <v>8989</v>
      </c>
      <c r="CZ36" s="18">
        <f t="shared" si="20"/>
        <v>8454</v>
      </c>
      <c r="DA36" s="18">
        <f t="shared" si="20"/>
        <v>8454</v>
      </c>
      <c r="DB36" s="18">
        <f t="shared" si="20"/>
        <v>8454</v>
      </c>
      <c r="DC36" s="18">
        <f t="shared" si="20"/>
        <v>7918</v>
      </c>
      <c r="DD36" s="18">
        <f t="shared" si="20"/>
        <v>7918</v>
      </c>
      <c r="DE36" s="18">
        <f t="shared" si="20"/>
        <v>7918</v>
      </c>
      <c r="DF36" s="18">
        <f t="shared" si="20"/>
        <v>7918</v>
      </c>
      <c r="DG36" s="18">
        <f t="shared" si="20"/>
        <v>7918</v>
      </c>
      <c r="DH36" s="18">
        <f t="shared" si="20"/>
        <v>7536</v>
      </c>
      <c r="DI36" s="18">
        <f t="shared" si="20"/>
        <v>7536</v>
      </c>
      <c r="DJ36" s="18">
        <f t="shared" si="20"/>
        <v>7536</v>
      </c>
      <c r="DK36" s="18">
        <f t="shared" si="20"/>
        <v>7536</v>
      </c>
      <c r="DL36" s="18">
        <f t="shared" si="20"/>
        <v>7536</v>
      </c>
      <c r="DM36" s="18">
        <f t="shared" si="20"/>
        <v>7536</v>
      </c>
      <c r="DN36" s="18">
        <f t="shared" si="20"/>
        <v>6006</v>
      </c>
      <c r="DO36" s="18">
        <f t="shared" si="20"/>
        <v>6006</v>
      </c>
      <c r="DP36" s="18">
        <f t="shared" si="20"/>
        <v>6006</v>
      </c>
      <c r="DQ36" s="18">
        <f t="shared" si="20"/>
        <v>6006</v>
      </c>
      <c r="DR36" s="18">
        <f t="shared" si="20"/>
        <v>6006</v>
      </c>
      <c r="DS36" s="18">
        <f t="shared" si="20"/>
        <v>6388</v>
      </c>
      <c r="DT36" s="18">
        <f t="shared" si="20"/>
        <v>6388</v>
      </c>
      <c r="DU36" s="18">
        <f t="shared" si="20"/>
        <v>6006</v>
      </c>
      <c r="DV36" s="18">
        <f t="shared" si="20"/>
        <v>6006</v>
      </c>
      <c r="DW36" s="18">
        <f t="shared" si="20"/>
        <v>6006</v>
      </c>
      <c r="DX36" s="18">
        <f t="shared" si="20"/>
        <v>6006</v>
      </c>
      <c r="DY36" s="18">
        <f t="shared" si="20"/>
        <v>6006</v>
      </c>
      <c r="DZ36" s="18">
        <f t="shared" si="20"/>
        <v>6388</v>
      </c>
      <c r="EA36" s="18">
        <f t="shared" si="20"/>
        <v>6388</v>
      </c>
      <c r="EB36" s="18">
        <f t="shared" si="20"/>
        <v>6006</v>
      </c>
      <c r="EC36" s="18">
        <f t="shared" si="20"/>
        <v>6006</v>
      </c>
      <c r="ED36" s="18">
        <f t="shared" si="20"/>
        <v>6006</v>
      </c>
      <c r="EE36" s="18">
        <f t="shared" si="20"/>
        <v>6006</v>
      </c>
      <c r="EF36" s="18">
        <f t="shared" si="20"/>
        <v>6771</v>
      </c>
    </row>
    <row r="37" spans="1:136">
      <c r="A37" s="30">
        <v>2</v>
      </c>
      <c r="B37" s="18">
        <f t="shared" ref="B37:AG37" si="21">ROUNDUP(B15*0.85,)</f>
        <v>6885</v>
      </c>
      <c r="C37" s="18">
        <f t="shared" si="21"/>
        <v>6885</v>
      </c>
      <c r="D37" s="18">
        <f t="shared" si="21"/>
        <v>7115</v>
      </c>
      <c r="E37" s="18">
        <f t="shared" si="21"/>
        <v>7115</v>
      </c>
      <c r="F37" s="18">
        <f t="shared" si="21"/>
        <v>8721</v>
      </c>
      <c r="G37" s="18">
        <f t="shared" si="21"/>
        <v>8721</v>
      </c>
      <c r="H37" s="18">
        <f t="shared" si="21"/>
        <v>8721</v>
      </c>
      <c r="I37" s="18">
        <f t="shared" si="21"/>
        <v>9716</v>
      </c>
      <c r="J37" s="18">
        <f t="shared" si="21"/>
        <v>9716</v>
      </c>
      <c r="K37" s="18">
        <f t="shared" si="21"/>
        <v>10787</v>
      </c>
      <c r="L37" s="18">
        <f t="shared" si="21"/>
        <v>12776</v>
      </c>
      <c r="M37" s="18">
        <f t="shared" si="21"/>
        <v>11093</v>
      </c>
      <c r="N37" s="58">
        <f t="shared" si="21"/>
        <v>19049</v>
      </c>
      <c r="O37" s="58">
        <f t="shared" si="21"/>
        <v>22721</v>
      </c>
      <c r="P37" s="58">
        <f t="shared" si="21"/>
        <v>28688</v>
      </c>
      <c r="Q37" s="58">
        <f t="shared" si="21"/>
        <v>28688</v>
      </c>
      <c r="R37" s="58">
        <f t="shared" si="21"/>
        <v>27693</v>
      </c>
      <c r="S37" s="58">
        <f t="shared" si="21"/>
        <v>27693</v>
      </c>
      <c r="T37" s="58">
        <f t="shared" si="21"/>
        <v>30600</v>
      </c>
      <c r="U37" s="58">
        <f t="shared" si="21"/>
        <v>30600</v>
      </c>
      <c r="V37" s="58">
        <f t="shared" si="21"/>
        <v>29453</v>
      </c>
      <c r="W37" s="58">
        <f t="shared" si="21"/>
        <v>29453</v>
      </c>
      <c r="X37" s="58">
        <f t="shared" si="21"/>
        <v>26699</v>
      </c>
      <c r="Y37" s="18">
        <f t="shared" si="21"/>
        <v>20502</v>
      </c>
      <c r="Z37" s="18">
        <f t="shared" si="21"/>
        <v>15912</v>
      </c>
      <c r="AA37" s="18">
        <f t="shared" si="21"/>
        <v>15377</v>
      </c>
      <c r="AB37" s="18">
        <f t="shared" si="21"/>
        <v>15377</v>
      </c>
      <c r="AC37" s="18">
        <f t="shared" si="21"/>
        <v>15377</v>
      </c>
      <c r="AD37" s="18">
        <f t="shared" si="21"/>
        <v>14841</v>
      </c>
      <c r="AE37" s="18">
        <f t="shared" si="21"/>
        <v>14841</v>
      </c>
      <c r="AF37" s="18">
        <f t="shared" si="21"/>
        <v>12852</v>
      </c>
      <c r="AG37" s="18">
        <f t="shared" si="21"/>
        <v>12852</v>
      </c>
      <c r="AH37" s="18">
        <f t="shared" ref="AH37:CS37" si="22">ROUNDUP(AH15*0.85,)</f>
        <v>12852</v>
      </c>
      <c r="AI37" s="18">
        <f t="shared" si="22"/>
        <v>12852</v>
      </c>
      <c r="AJ37" s="18">
        <f t="shared" si="22"/>
        <v>14994</v>
      </c>
      <c r="AK37" s="18">
        <f t="shared" si="22"/>
        <v>14994</v>
      </c>
      <c r="AL37" s="18">
        <f t="shared" si="22"/>
        <v>17060</v>
      </c>
      <c r="AM37" s="18">
        <f t="shared" si="22"/>
        <v>17060</v>
      </c>
      <c r="AN37" s="18">
        <f t="shared" si="22"/>
        <v>19355</v>
      </c>
      <c r="AO37" s="18">
        <f t="shared" si="22"/>
        <v>19355</v>
      </c>
      <c r="AP37" s="18">
        <f t="shared" si="22"/>
        <v>17060</v>
      </c>
      <c r="AQ37" s="18">
        <f t="shared" si="22"/>
        <v>17060</v>
      </c>
      <c r="AR37" s="18">
        <f t="shared" si="22"/>
        <v>18207</v>
      </c>
      <c r="AS37" s="18">
        <f t="shared" si="22"/>
        <v>18207</v>
      </c>
      <c r="AT37" s="18">
        <f t="shared" si="22"/>
        <v>18207</v>
      </c>
      <c r="AU37" s="18">
        <f t="shared" si="22"/>
        <v>18207</v>
      </c>
      <c r="AV37" s="18">
        <f t="shared" si="22"/>
        <v>18207</v>
      </c>
      <c r="AW37" s="18">
        <f t="shared" si="22"/>
        <v>18207</v>
      </c>
      <c r="AX37" s="18">
        <f t="shared" si="22"/>
        <v>19355</v>
      </c>
      <c r="AY37" s="18">
        <f t="shared" si="22"/>
        <v>19355</v>
      </c>
      <c r="AZ37" s="18">
        <f t="shared" si="22"/>
        <v>19355</v>
      </c>
      <c r="BA37" s="18">
        <f t="shared" si="22"/>
        <v>17060</v>
      </c>
      <c r="BB37" s="18">
        <f t="shared" si="22"/>
        <v>17060</v>
      </c>
      <c r="BC37" s="18">
        <f t="shared" si="22"/>
        <v>17060</v>
      </c>
      <c r="BD37" s="18">
        <f t="shared" si="22"/>
        <v>17060</v>
      </c>
      <c r="BE37" s="18">
        <f t="shared" si="22"/>
        <v>17060</v>
      </c>
      <c r="BF37" s="18">
        <f t="shared" si="22"/>
        <v>18207</v>
      </c>
      <c r="BG37" s="18">
        <f t="shared" si="22"/>
        <v>18207</v>
      </c>
      <c r="BH37" s="18">
        <f t="shared" si="22"/>
        <v>18207</v>
      </c>
      <c r="BI37" s="18">
        <f t="shared" si="22"/>
        <v>20502</v>
      </c>
      <c r="BJ37" s="18">
        <f t="shared" si="22"/>
        <v>20502</v>
      </c>
      <c r="BK37" s="18">
        <f t="shared" si="22"/>
        <v>20502</v>
      </c>
      <c r="BL37" s="18">
        <f t="shared" si="22"/>
        <v>20502</v>
      </c>
      <c r="BM37" s="18">
        <f t="shared" si="22"/>
        <v>20502</v>
      </c>
      <c r="BN37" s="18">
        <f t="shared" si="22"/>
        <v>20502</v>
      </c>
      <c r="BO37" s="18">
        <f t="shared" si="22"/>
        <v>22338</v>
      </c>
      <c r="BP37" s="18">
        <f t="shared" si="22"/>
        <v>22338</v>
      </c>
      <c r="BQ37" s="18">
        <f t="shared" si="22"/>
        <v>25322</v>
      </c>
      <c r="BR37" s="18">
        <f t="shared" si="22"/>
        <v>27234</v>
      </c>
      <c r="BS37" s="18">
        <f t="shared" si="22"/>
        <v>27234</v>
      </c>
      <c r="BT37" s="18">
        <f t="shared" si="22"/>
        <v>27234</v>
      </c>
      <c r="BU37" s="18">
        <f t="shared" si="22"/>
        <v>27234</v>
      </c>
      <c r="BV37" s="18">
        <f t="shared" si="22"/>
        <v>27234</v>
      </c>
      <c r="BW37" s="18">
        <f t="shared" si="22"/>
        <v>20502</v>
      </c>
      <c r="BX37" s="18">
        <f t="shared" si="22"/>
        <v>17060</v>
      </c>
      <c r="BY37" s="18">
        <f t="shared" si="22"/>
        <v>17060</v>
      </c>
      <c r="BZ37" s="18">
        <f t="shared" si="22"/>
        <v>15912</v>
      </c>
      <c r="CA37" s="18">
        <f t="shared" si="22"/>
        <v>15912</v>
      </c>
      <c r="CB37" s="18">
        <f t="shared" si="22"/>
        <v>15912</v>
      </c>
      <c r="CC37" s="18">
        <f t="shared" si="22"/>
        <v>17060</v>
      </c>
      <c r="CD37" s="18">
        <f t="shared" si="22"/>
        <v>17060</v>
      </c>
      <c r="CE37" s="18">
        <f t="shared" si="22"/>
        <v>17060</v>
      </c>
      <c r="CF37" s="18">
        <f t="shared" si="22"/>
        <v>14306</v>
      </c>
      <c r="CG37" s="18">
        <f t="shared" si="22"/>
        <v>11475</v>
      </c>
      <c r="CH37" s="18">
        <f t="shared" si="22"/>
        <v>11475</v>
      </c>
      <c r="CI37" s="18">
        <f t="shared" si="22"/>
        <v>11475</v>
      </c>
      <c r="CJ37" s="18">
        <f t="shared" si="22"/>
        <v>11475</v>
      </c>
      <c r="CK37" s="18">
        <f t="shared" si="22"/>
        <v>11475</v>
      </c>
      <c r="CL37" s="18">
        <f t="shared" si="22"/>
        <v>11475</v>
      </c>
      <c r="CM37" s="18">
        <f t="shared" si="22"/>
        <v>11475</v>
      </c>
      <c r="CN37" s="18">
        <f t="shared" si="22"/>
        <v>11475</v>
      </c>
      <c r="CO37" s="18">
        <f t="shared" si="22"/>
        <v>11475</v>
      </c>
      <c r="CP37" s="18">
        <f t="shared" si="22"/>
        <v>10940</v>
      </c>
      <c r="CQ37" s="18">
        <f t="shared" si="22"/>
        <v>10940</v>
      </c>
      <c r="CR37" s="18">
        <f t="shared" si="22"/>
        <v>10940</v>
      </c>
      <c r="CS37" s="18">
        <f t="shared" si="22"/>
        <v>10404</v>
      </c>
      <c r="CT37" s="18">
        <f t="shared" ref="CT37:EF37" si="23">ROUNDUP(CT15*0.85,)</f>
        <v>10404</v>
      </c>
      <c r="CU37" s="18">
        <f t="shared" si="23"/>
        <v>10404</v>
      </c>
      <c r="CV37" s="18">
        <f t="shared" si="23"/>
        <v>10404</v>
      </c>
      <c r="CW37" s="18">
        <f t="shared" si="23"/>
        <v>10404</v>
      </c>
      <c r="CX37" s="18">
        <f t="shared" si="23"/>
        <v>10404</v>
      </c>
      <c r="CY37" s="18">
        <f t="shared" si="23"/>
        <v>10404</v>
      </c>
      <c r="CZ37" s="18">
        <f t="shared" si="23"/>
        <v>9869</v>
      </c>
      <c r="DA37" s="18">
        <f t="shared" si="23"/>
        <v>9869</v>
      </c>
      <c r="DB37" s="18">
        <f t="shared" si="23"/>
        <v>9869</v>
      </c>
      <c r="DC37" s="18">
        <f t="shared" si="23"/>
        <v>9180</v>
      </c>
      <c r="DD37" s="18">
        <f t="shared" si="23"/>
        <v>9180</v>
      </c>
      <c r="DE37" s="18">
        <f t="shared" si="23"/>
        <v>9180</v>
      </c>
      <c r="DF37" s="18">
        <f t="shared" si="23"/>
        <v>9180</v>
      </c>
      <c r="DG37" s="18">
        <f t="shared" si="23"/>
        <v>9180</v>
      </c>
      <c r="DH37" s="18">
        <f t="shared" si="23"/>
        <v>8798</v>
      </c>
      <c r="DI37" s="18">
        <f t="shared" si="23"/>
        <v>8798</v>
      </c>
      <c r="DJ37" s="18">
        <f t="shared" si="23"/>
        <v>8798</v>
      </c>
      <c r="DK37" s="18">
        <f t="shared" si="23"/>
        <v>8798</v>
      </c>
      <c r="DL37" s="18">
        <f t="shared" si="23"/>
        <v>8798</v>
      </c>
      <c r="DM37" s="18">
        <f t="shared" si="23"/>
        <v>8798</v>
      </c>
      <c r="DN37" s="18">
        <f t="shared" si="23"/>
        <v>7268</v>
      </c>
      <c r="DO37" s="18">
        <f t="shared" si="23"/>
        <v>7268</v>
      </c>
      <c r="DP37" s="18">
        <f t="shared" si="23"/>
        <v>7268</v>
      </c>
      <c r="DQ37" s="18">
        <f t="shared" si="23"/>
        <v>7268</v>
      </c>
      <c r="DR37" s="18">
        <f t="shared" si="23"/>
        <v>7268</v>
      </c>
      <c r="DS37" s="18">
        <f t="shared" si="23"/>
        <v>7650</v>
      </c>
      <c r="DT37" s="18">
        <f t="shared" si="23"/>
        <v>7650</v>
      </c>
      <c r="DU37" s="18">
        <f t="shared" si="23"/>
        <v>7268</v>
      </c>
      <c r="DV37" s="18">
        <f t="shared" si="23"/>
        <v>7268</v>
      </c>
      <c r="DW37" s="18">
        <f t="shared" si="23"/>
        <v>7268</v>
      </c>
      <c r="DX37" s="18">
        <f t="shared" si="23"/>
        <v>7268</v>
      </c>
      <c r="DY37" s="18">
        <f t="shared" si="23"/>
        <v>7268</v>
      </c>
      <c r="DZ37" s="18">
        <f t="shared" si="23"/>
        <v>7650</v>
      </c>
      <c r="EA37" s="18">
        <f t="shared" si="23"/>
        <v>7650</v>
      </c>
      <c r="EB37" s="18">
        <f t="shared" si="23"/>
        <v>7268</v>
      </c>
      <c r="EC37" s="18">
        <f t="shared" si="23"/>
        <v>7268</v>
      </c>
      <c r="ED37" s="18">
        <f t="shared" si="23"/>
        <v>7268</v>
      </c>
      <c r="EE37" s="18">
        <f t="shared" si="23"/>
        <v>7268</v>
      </c>
      <c r="EF37" s="18">
        <f t="shared" si="23"/>
        <v>8033</v>
      </c>
    </row>
    <row r="38" spans="1:136">
      <c r="A38" s="33" t="s">
        <v>7</v>
      </c>
      <c r="B38" s="18"/>
      <c r="C38" s="18"/>
      <c r="D38" s="18"/>
      <c r="E38" s="18"/>
      <c r="F38" s="18"/>
      <c r="G38" s="18"/>
      <c r="H38" s="18"/>
      <c r="I38" s="18"/>
      <c r="J38" s="18"/>
      <c r="K38" s="18"/>
      <c r="L38" s="18"/>
      <c r="M38" s="18"/>
      <c r="N38" s="58"/>
      <c r="O38" s="58"/>
      <c r="P38" s="58"/>
      <c r="Q38" s="58"/>
      <c r="R38" s="58"/>
      <c r="S38" s="58"/>
      <c r="T38" s="58"/>
      <c r="U38" s="58"/>
      <c r="V38" s="58"/>
      <c r="W38" s="58"/>
      <c r="X38" s="5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row>
    <row r="39" spans="1:136">
      <c r="A39" s="10">
        <v>1</v>
      </c>
      <c r="B39" s="18">
        <f t="shared" ref="B39:AG39" si="24">ROUNDUP(B17*0.85,)</f>
        <v>8798</v>
      </c>
      <c r="C39" s="18">
        <f t="shared" si="24"/>
        <v>8798</v>
      </c>
      <c r="D39" s="18">
        <f t="shared" si="24"/>
        <v>9027</v>
      </c>
      <c r="E39" s="18">
        <f t="shared" si="24"/>
        <v>9027</v>
      </c>
      <c r="F39" s="18">
        <f t="shared" si="24"/>
        <v>10634</v>
      </c>
      <c r="G39" s="18">
        <f t="shared" si="24"/>
        <v>10634</v>
      </c>
      <c r="H39" s="18">
        <f t="shared" si="24"/>
        <v>10634</v>
      </c>
      <c r="I39" s="18">
        <f t="shared" si="24"/>
        <v>11628</v>
      </c>
      <c r="J39" s="18">
        <f t="shared" si="24"/>
        <v>11628</v>
      </c>
      <c r="K39" s="18">
        <f t="shared" si="24"/>
        <v>12699</v>
      </c>
      <c r="L39" s="18">
        <f t="shared" si="24"/>
        <v>14688</v>
      </c>
      <c r="M39" s="18">
        <f t="shared" si="24"/>
        <v>13005</v>
      </c>
      <c r="N39" s="58">
        <f t="shared" si="24"/>
        <v>22874</v>
      </c>
      <c r="O39" s="58">
        <f t="shared" si="24"/>
        <v>26546</v>
      </c>
      <c r="P39" s="58">
        <f t="shared" si="24"/>
        <v>32513</v>
      </c>
      <c r="Q39" s="58">
        <f t="shared" si="24"/>
        <v>32513</v>
      </c>
      <c r="R39" s="58">
        <f t="shared" si="24"/>
        <v>31518</v>
      </c>
      <c r="S39" s="58">
        <f t="shared" si="24"/>
        <v>31518</v>
      </c>
      <c r="T39" s="58">
        <f t="shared" si="24"/>
        <v>34425</v>
      </c>
      <c r="U39" s="58">
        <f t="shared" si="24"/>
        <v>34425</v>
      </c>
      <c r="V39" s="58">
        <f t="shared" si="24"/>
        <v>33278</v>
      </c>
      <c r="W39" s="58">
        <f t="shared" si="24"/>
        <v>33278</v>
      </c>
      <c r="X39" s="58">
        <f t="shared" si="24"/>
        <v>30524</v>
      </c>
      <c r="Y39" s="18">
        <f t="shared" si="24"/>
        <v>24442</v>
      </c>
      <c r="Z39" s="18">
        <f t="shared" si="24"/>
        <v>19852</v>
      </c>
      <c r="AA39" s="18">
        <f t="shared" si="24"/>
        <v>19317</v>
      </c>
      <c r="AB39" s="18">
        <f t="shared" si="24"/>
        <v>19317</v>
      </c>
      <c r="AC39" s="18">
        <f t="shared" si="24"/>
        <v>19317</v>
      </c>
      <c r="AD39" s="18">
        <f t="shared" si="24"/>
        <v>18781</v>
      </c>
      <c r="AE39" s="18">
        <f t="shared" si="24"/>
        <v>18781</v>
      </c>
      <c r="AF39" s="18">
        <f t="shared" si="24"/>
        <v>16792</v>
      </c>
      <c r="AG39" s="18">
        <f t="shared" si="24"/>
        <v>16792</v>
      </c>
      <c r="AH39" s="18">
        <f t="shared" ref="AH39:CS39" si="25">ROUNDUP(AH17*0.85,)</f>
        <v>16792</v>
      </c>
      <c r="AI39" s="18">
        <f t="shared" si="25"/>
        <v>16792</v>
      </c>
      <c r="AJ39" s="18">
        <f t="shared" si="25"/>
        <v>18934</v>
      </c>
      <c r="AK39" s="18">
        <f t="shared" si="25"/>
        <v>18934</v>
      </c>
      <c r="AL39" s="18">
        <f t="shared" si="25"/>
        <v>21000</v>
      </c>
      <c r="AM39" s="18">
        <f t="shared" si="25"/>
        <v>21000</v>
      </c>
      <c r="AN39" s="18">
        <f t="shared" si="25"/>
        <v>23295</v>
      </c>
      <c r="AO39" s="18">
        <f t="shared" si="25"/>
        <v>23295</v>
      </c>
      <c r="AP39" s="18">
        <f t="shared" si="25"/>
        <v>21000</v>
      </c>
      <c r="AQ39" s="18">
        <f t="shared" si="25"/>
        <v>21000</v>
      </c>
      <c r="AR39" s="18">
        <f t="shared" si="25"/>
        <v>22147</v>
      </c>
      <c r="AS39" s="18">
        <f t="shared" si="25"/>
        <v>22147</v>
      </c>
      <c r="AT39" s="18">
        <f t="shared" si="25"/>
        <v>22147</v>
      </c>
      <c r="AU39" s="18">
        <f t="shared" si="25"/>
        <v>22147</v>
      </c>
      <c r="AV39" s="18">
        <f t="shared" si="25"/>
        <v>22147</v>
      </c>
      <c r="AW39" s="18">
        <f t="shared" si="25"/>
        <v>22147</v>
      </c>
      <c r="AX39" s="18">
        <f t="shared" si="25"/>
        <v>23295</v>
      </c>
      <c r="AY39" s="18">
        <f t="shared" si="25"/>
        <v>23295</v>
      </c>
      <c r="AZ39" s="18">
        <f t="shared" si="25"/>
        <v>23295</v>
      </c>
      <c r="BA39" s="18">
        <f t="shared" si="25"/>
        <v>21000</v>
      </c>
      <c r="BB39" s="18">
        <f t="shared" si="25"/>
        <v>21000</v>
      </c>
      <c r="BC39" s="18">
        <f t="shared" si="25"/>
        <v>21000</v>
      </c>
      <c r="BD39" s="18">
        <f t="shared" si="25"/>
        <v>21000</v>
      </c>
      <c r="BE39" s="18">
        <f t="shared" si="25"/>
        <v>21000</v>
      </c>
      <c r="BF39" s="18">
        <f t="shared" si="25"/>
        <v>22147</v>
      </c>
      <c r="BG39" s="18">
        <f t="shared" si="25"/>
        <v>22147</v>
      </c>
      <c r="BH39" s="18">
        <f t="shared" si="25"/>
        <v>22147</v>
      </c>
      <c r="BI39" s="18">
        <f t="shared" si="25"/>
        <v>24442</v>
      </c>
      <c r="BJ39" s="18">
        <f t="shared" si="25"/>
        <v>24442</v>
      </c>
      <c r="BK39" s="18">
        <f t="shared" si="25"/>
        <v>24442</v>
      </c>
      <c r="BL39" s="18">
        <f t="shared" si="25"/>
        <v>24442</v>
      </c>
      <c r="BM39" s="18">
        <f t="shared" si="25"/>
        <v>24442</v>
      </c>
      <c r="BN39" s="18">
        <f t="shared" si="25"/>
        <v>24442</v>
      </c>
      <c r="BO39" s="18">
        <f t="shared" si="25"/>
        <v>26278</v>
      </c>
      <c r="BP39" s="18">
        <f t="shared" si="25"/>
        <v>26278</v>
      </c>
      <c r="BQ39" s="18">
        <f t="shared" si="25"/>
        <v>29262</v>
      </c>
      <c r="BR39" s="18">
        <f t="shared" si="25"/>
        <v>31174</v>
      </c>
      <c r="BS39" s="18">
        <f t="shared" si="25"/>
        <v>31174</v>
      </c>
      <c r="BT39" s="18">
        <f t="shared" si="25"/>
        <v>31174</v>
      </c>
      <c r="BU39" s="18">
        <f t="shared" si="25"/>
        <v>31174</v>
      </c>
      <c r="BV39" s="18">
        <f t="shared" si="25"/>
        <v>31174</v>
      </c>
      <c r="BW39" s="18">
        <f t="shared" si="25"/>
        <v>24442</v>
      </c>
      <c r="BX39" s="18">
        <f t="shared" si="25"/>
        <v>21000</v>
      </c>
      <c r="BY39" s="18">
        <f t="shared" si="25"/>
        <v>21000</v>
      </c>
      <c r="BZ39" s="18">
        <f t="shared" si="25"/>
        <v>19852</v>
      </c>
      <c r="CA39" s="18">
        <f t="shared" si="25"/>
        <v>19852</v>
      </c>
      <c r="CB39" s="18">
        <f t="shared" si="25"/>
        <v>19852</v>
      </c>
      <c r="CC39" s="18">
        <f t="shared" si="25"/>
        <v>21000</v>
      </c>
      <c r="CD39" s="18">
        <f t="shared" si="25"/>
        <v>21000</v>
      </c>
      <c r="CE39" s="18">
        <f t="shared" si="25"/>
        <v>21000</v>
      </c>
      <c r="CF39" s="18">
        <f t="shared" si="25"/>
        <v>18246</v>
      </c>
      <c r="CG39" s="18">
        <f t="shared" si="25"/>
        <v>14268</v>
      </c>
      <c r="CH39" s="18">
        <f t="shared" si="25"/>
        <v>14268</v>
      </c>
      <c r="CI39" s="18">
        <f t="shared" si="25"/>
        <v>14268</v>
      </c>
      <c r="CJ39" s="18">
        <f t="shared" si="25"/>
        <v>14268</v>
      </c>
      <c r="CK39" s="18">
        <f t="shared" si="25"/>
        <v>14268</v>
      </c>
      <c r="CL39" s="18">
        <f t="shared" si="25"/>
        <v>14268</v>
      </c>
      <c r="CM39" s="18">
        <f t="shared" si="25"/>
        <v>14268</v>
      </c>
      <c r="CN39" s="18">
        <f t="shared" si="25"/>
        <v>14268</v>
      </c>
      <c r="CO39" s="18">
        <f t="shared" si="25"/>
        <v>14268</v>
      </c>
      <c r="CP39" s="18">
        <f t="shared" si="25"/>
        <v>13732</v>
      </c>
      <c r="CQ39" s="18">
        <f t="shared" si="25"/>
        <v>13732</v>
      </c>
      <c r="CR39" s="18">
        <f t="shared" si="25"/>
        <v>13732</v>
      </c>
      <c r="CS39" s="18">
        <f t="shared" si="25"/>
        <v>13197</v>
      </c>
      <c r="CT39" s="18">
        <f t="shared" ref="CT39:EF39" si="26">ROUNDUP(CT17*0.85,)</f>
        <v>13197</v>
      </c>
      <c r="CU39" s="18">
        <f t="shared" si="26"/>
        <v>13197</v>
      </c>
      <c r="CV39" s="18">
        <f t="shared" si="26"/>
        <v>13197</v>
      </c>
      <c r="CW39" s="18">
        <f t="shared" si="26"/>
        <v>13197</v>
      </c>
      <c r="CX39" s="18">
        <f t="shared" si="26"/>
        <v>13197</v>
      </c>
      <c r="CY39" s="18">
        <f t="shared" si="26"/>
        <v>13197</v>
      </c>
      <c r="CZ39" s="18">
        <f t="shared" si="26"/>
        <v>12661</v>
      </c>
      <c r="DA39" s="18">
        <f t="shared" si="26"/>
        <v>12661</v>
      </c>
      <c r="DB39" s="18">
        <f t="shared" si="26"/>
        <v>12661</v>
      </c>
      <c r="DC39" s="18">
        <f t="shared" si="26"/>
        <v>11361</v>
      </c>
      <c r="DD39" s="18">
        <f t="shared" si="26"/>
        <v>11361</v>
      </c>
      <c r="DE39" s="18">
        <f t="shared" si="26"/>
        <v>11361</v>
      </c>
      <c r="DF39" s="18">
        <f t="shared" si="26"/>
        <v>11361</v>
      </c>
      <c r="DG39" s="18">
        <f t="shared" si="26"/>
        <v>11361</v>
      </c>
      <c r="DH39" s="18">
        <f t="shared" si="26"/>
        <v>10978</v>
      </c>
      <c r="DI39" s="18">
        <f t="shared" si="26"/>
        <v>10978</v>
      </c>
      <c r="DJ39" s="18">
        <f t="shared" si="26"/>
        <v>10978</v>
      </c>
      <c r="DK39" s="18">
        <f t="shared" si="26"/>
        <v>10978</v>
      </c>
      <c r="DL39" s="18">
        <f t="shared" si="26"/>
        <v>10978</v>
      </c>
      <c r="DM39" s="18">
        <f t="shared" si="26"/>
        <v>10978</v>
      </c>
      <c r="DN39" s="18">
        <f t="shared" si="26"/>
        <v>9448</v>
      </c>
      <c r="DO39" s="18">
        <f t="shared" si="26"/>
        <v>9448</v>
      </c>
      <c r="DP39" s="18">
        <f t="shared" si="26"/>
        <v>9448</v>
      </c>
      <c r="DQ39" s="18">
        <f t="shared" si="26"/>
        <v>9448</v>
      </c>
      <c r="DR39" s="18">
        <f t="shared" si="26"/>
        <v>9448</v>
      </c>
      <c r="DS39" s="18">
        <f t="shared" si="26"/>
        <v>9831</v>
      </c>
      <c r="DT39" s="18">
        <f t="shared" si="26"/>
        <v>9831</v>
      </c>
      <c r="DU39" s="18">
        <f t="shared" si="26"/>
        <v>9448</v>
      </c>
      <c r="DV39" s="18">
        <f t="shared" si="26"/>
        <v>9448</v>
      </c>
      <c r="DW39" s="18">
        <f t="shared" si="26"/>
        <v>9448</v>
      </c>
      <c r="DX39" s="18">
        <f t="shared" si="26"/>
        <v>9448</v>
      </c>
      <c r="DY39" s="18">
        <f t="shared" si="26"/>
        <v>9448</v>
      </c>
      <c r="DZ39" s="18">
        <f t="shared" si="26"/>
        <v>9831</v>
      </c>
      <c r="EA39" s="18">
        <f t="shared" si="26"/>
        <v>9831</v>
      </c>
      <c r="EB39" s="18">
        <f t="shared" si="26"/>
        <v>9448</v>
      </c>
      <c r="EC39" s="18">
        <f t="shared" si="26"/>
        <v>9448</v>
      </c>
      <c r="ED39" s="18">
        <f t="shared" si="26"/>
        <v>9448</v>
      </c>
      <c r="EE39" s="18">
        <f t="shared" si="26"/>
        <v>9448</v>
      </c>
      <c r="EF39" s="18">
        <f t="shared" si="26"/>
        <v>10213</v>
      </c>
    </row>
    <row r="40" spans="1:136">
      <c r="A40" s="10">
        <v>2</v>
      </c>
      <c r="B40" s="18">
        <f t="shared" ref="B40:AG40" si="27">ROUNDUP(B18*0.85,)</f>
        <v>9945</v>
      </c>
      <c r="C40" s="18">
        <f t="shared" si="27"/>
        <v>9945</v>
      </c>
      <c r="D40" s="18">
        <f t="shared" si="27"/>
        <v>10175</v>
      </c>
      <c r="E40" s="18">
        <f t="shared" si="27"/>
        <v>10175</v>
      </c>
      <c r="F40" s="18">
        <f t="shared" si="27"/>
        <v>11781</v>
      </c>
      <c r="G40" s="18">
        <f t="shared" si="27"/>
        <v>11781</v>
      </c>
      <c r="H40" s="18">
        <f t="shared" si="27"/>
        <v>11781</v>
      </c>
      <c r="I40" s="18">
        <f t="shared" si="27"/>
        <v>12776</v>
      </c>
      <c r="J40" s="18">
        <f t="shared" si="27"/>
        <v>12776</v>
      </c>
      <c r="K40" s="18">
        <f t="shared" si="27"/>
        <v>13847</v>
      </c>
      <c r="L40" s="18">
        <f t="shared" si="27"/>
        <v>15836</v>
      </c>
      <c r="M40" s="18">
        <f t="shared" si="27"/>
        <v>14153</v>
      </c>
      <c r="N40" s="58">
        <f t="shared" si="27"/>
        <v>24404</v>
      </c>
      <c r="O40" s="58">
        <f t="shared" si="27"/>
        <v>28076</v>
      </c>
      <c r="P40" s="58">
        <f t="shared" si="27"/>
        <v>34043</v>
      </c>
      <c r="Q40" s="58">
        <f t="shared" si="27"/>
        <v>34043</v>
      </c>
      <c r="R40" s="58">
        <f t="shared" si="27"/>
        <v>33048</v>
      </c>
      <c r="S40" s="58">
        <f t="shared" si="27"/>
        <v>33048</v>
      </c>
      <c r="T40" s="58">
        <f t="shared" si="27"/>
        <v>35955</v>
      </c>
      <c r="U40" s="58">
        <f t="shared" si="27"/>
        <v>35955</v>
      </c>
      <c r="V40" s="58">
        <f t="shared" si="27"/>
        <v>34808</v>
      </c>
      <c r="W40" s="58">
        <f t="shared" si="27"/>
        <v>34808</v>
      </c>
      <c r="X40" s="58">
        <f t="shared" si="27"/>
        <v>32054</v>
      </c>
      <c r="Y40" s="18">
        <f t="shared" si="27"/>
        <v>25857</v>
      </c>
      <c r="Z40" s="18">
        <f t="shared" si="27"/>
        <v>21267</v>
      </c>
      <c r="AA40" s="18">
        <f t="shared" si="27"/>
        <v>20732</v>
      </c>
      <c r="AB40" s="18">
        <f t="shared" si="27"/>
        <v>20732</v>
      </c>
      <c r="AC40" s="18">
        <f t="shared" si="27"/>
        <v>20732</v>
      </c>
      <c r="AD40" s="18">
        <f t="shared" si="27"/>
        <v>20196</v>
      </c>
      <c r="AE40" s="18">
        <f t="shared" si="27"/>
        <v>20196</v>
      </c>
      <c r="AF40" s="18">
        <f t="shared" si="27"/>
        <v>18207</v>
      </c>
      <c r="AG40" s="18">
        <f t="shared" si="27"/>
        <v>18207</v>
      </c>
      <c r="AH40" s="18">
        <f t="shared" ref="AH40:CS40" si="28">ROUNDUP(AH18*0.85,)</f>
        <v>18207</v>
      </c>
      <c r="AI40" s="18">
        <f t="shared" si="28"/>
        <v>18207</v>
      </c>
      <c r="AJ40" s="18">
        <f t="shared" si="28"/>
        <v>20349</v>
      </c>
      <c r="AK40" s="18">
        <f t="shared" si="28"/>
        <v>20349</v>
      </c>
      <c r="AL40" s="18">
        <f t="shared" si="28"/>
        <v>22415</v>
      </c>
      <c r="AM40" s="18">
        <f t="shared" si="28"/>
        <v>22415</v>
      </c>
      <c r="AN40" s="18">
        <f t="shared" si="28"/>
        <v>24710</v>
      </c>
      <c r="AO40" s="18">
        <f t="shared" si="28"/>
        <v>24710</v>
      </c>
      <c r="AP40" s="18">
        <f t="shared" si="28"/>
        <v>22415</v>
      </c>
      <c r="AQ40" s="18">
        <f t="shared" si="28"/>
        <v>22415</v>
      </c>
      <c r="AR40" s="18">
        <f t="shared" si="28"/>
        <v>23562</v>
      </c>
      <c r="AS40" s="18">
        <f t="shared" si="28"/>
        <v>23562</v>
      </c>
      <c r="AT40" s="18">
        <f t="shared" si="28"/>
        <v>23562</v>
      </c>
      <c r="AU40" s="18">
        <f t="shared" si="28"/>
        <v>23562</v>
      </c>
      <c r="AV40" s="18">
        <f t="shared" si="28"/>
        <v>23562</v>
      </c>
      <c r="AW40" s="18">
        <f t="shared" si="28"/>
        <v>23562</v>
      </c>
      <c r="AX40" s="18">
        <f t="shared" si="28"/>
        <v>24710</v>
      </c>
      <c r="AY40" s="18">
        <f t="shared" si="28"/>
        <v>24710</v>
      </c>
      <c r="AZ40" s="18">
        <f t="shared" si="28"/>
        <v>24710</v>
      </c>
      <c r="BA40" s="18">
        <f t="shared" si="28"/>
        <v>22415</v>
      </c>
      <c r="BB40" s="18">
        <f t="shared" si="28"/>
        <v>22415</v>
      </c>
      <c r="BC40" s="18">
        <f t="shared" si="28"/>
        <v>22415</v>
      </c>
      <c r="BD40" s="18">
        <f t="shared" si="28"/>
        <v>22415</v>
      </c>
      <c r="BE40" s="18">
        <f t="shared" si="28"/>
        <v>22415</v>
      </c>
      <c r="BF40" s="18">
        <f t="shared" si="28"/>
        <v>23562</v>
      </c>
      <c r="BG40" s="18">
        <f t="shared" si="28"/>
        <v>23562</v>
      </c>
      <c r="BH40" s="18">
        <f t="shared" si="28"/>
        <v>23562</v>
      </c>
      <c r="BI40" s="18">
        <f t="shared" si="28"/>
        <v>25857</v>
      </c>
      <c r="BJ40" s="18">
        <f t="shared" si="28"/>
        <v>25857</v>
      </c>
      <c r="BK40" s="18">
        <f t="shared" si="28"/>
        <v>25857</v>
      </c>
      <c r="BL40" s="18">
        <f t="shared" si="28"/>
        <v>25857</v>
      </c>
      <c r="BM40" s="18">
        <f t="shared" si="28"/>
        <v>25857</v>
      </c>
      <c r="BN40" s="18">
        <f t="shared" si="28"/>
        <v>25857</v>
      </c>
      <c r="BO40" s="18">
        <f t="shared" si="28"/>
        <v>27693</v>
      </c>
      <c r="BP40" s="18">
        <f t="shared" si="28"/>
        <v>27693</v>
      </c>
      <c r="BQ40" s="18">
        <f t="shared" si="28"/>
        <v>30677</v>
      </c>
      <c r="BR40" s="18">
        <f t="shared" si="28"/>
        <v>32589</v>
      </c>
      <c r="BS40" s="18">
        <f t="shared" si="28"/>
        <v>32589</v>
      </c>
      <c r="BT40" s="18">
        <f t="shared" si="28"/>
        <v>32589</v>
      </c>
      <c r="BU40" s="18">
        <f t="shared" si="28"/>
        <v>32589</v>
      </c>
      <c r="BV40" s="18">
        <f t="shared" si="28"/>
        <v>32589</v>
      </c>
      <c r="BW40" s="18">
        <f t="shared" si="28"/>
        <v>25857</v>
      </c>
      <c r="BX40" s="18">
        <f t="shared" si="28"/>
        <v>22415</v>
      </c>
      <c r="BY40" s="18">
        <f t="shared" si="28"/>
        <v>22415</v>
      </c>
      <c r="BZ40" s="18">
        <f t="shared" si="28"/>
        <v>21267</v>
      </c>
      <c r="CA40" s="18">
        <f t="shared" si="28"/>
        <v>21267</v>
      </c>
      <c r="CB40" s="18">
        <f t="shared" si="28"/>
        <v>21267</v>
      </c>
      <c r="CC40" s="18">
        <f t="shared" si="28"/>
        <v>22415</v>
      </c>
      <c r="CD40" s="18">
        <f t="shared" si="28"/>
        <v>22415</v>
      </c>
      <c r="CE40" s="18">
        <f t="shared" si="28"/>
        <v>22415</v>
      </c>
      <c r="CF40" s="18">
        <f t="shared" si="28"/>
        <v>19661</v>
      </c>
      <c r="CG40" s="18">
        <f t="shared" si="28"/>
        <v>15683</v>
      </c>
      <c r="CH40" s="18">
        <f t="shared" si="28"/>
        <v>15683</v>
      </c>
      <c r="CI40" s="18">
        <f t="shared" si="28"/>
        <v>15683</v>
      </c>
      <c r="CJ40" s="18">
        <f t="shared" si="28"/>
        <v>15683</v>
      </c>
      <c r="CK40" s="18">
        <f t="shared" si="28"/>
        <v>15683</v>
      </c>
      <c r="CL40" s="18">
        <f t="shared" si="28"/>
        <v>15683</v>
      </c>
      <c r="CM40" s="18">
        <f t="shared" si="28"/>
        <v>15683</v>
      </c>
      <c r="CN40" s="18">
        <f t="shared" si="28"/>
        <v>15683</v>
      </c>
      <c r="CO40" s="18">
        <f t="shared" si="28"/>
        <v>15683</v>
      </c>
      <c r="CP40" s="18">
        <f t="shared" si="28"/>
        <v>15147</v>
      </c>
      <c r="CQ40" s="18">
        <f t="shared" si="28"/>
        <v>15147</v>
      </c>
      <c r="CR40" s="18">
        <f t="shared" si="28"/>
        <v>15147</v>
      </c>
      <c r="CS40" s="18">
        <f t="shared" si="28"/>
        <v>14612</v>
      </c>
      <c r="CT40" s="18">
        <f t="shared" ref="CT40:EF40" si="29">ROUNDUP(CT18*0.85,)</f>
        <v>14612</v>
      </c>
      <c r="CU40" s="18">
        <f t="shared" si="29"/>
        <v>14612</v>
      </c>
      <c r="CV40" s="18">
        <f t="shared" si="29"/>
        <v>14612</v>
      </c>
      <c r="CW40" s="18">
        <f t="shared" si="29"/>
        <v>14612</v>
      </c>
      <c r="CX40" s="18">
        <f t="shared" si="29"/>
        <v>14612</v>
      </c>
      <c r="CY40" s="18">
        <f t="shared" si="29"/>
        <v>14612</v>
      </c>
      <c r="CZ40" s="18">
        <f t="shared" si="29"/>
        <v>14076</v>
      </c>
      <c r="DA40" s="18">
        <f t="shared" si="29"/>
        <v>14076</v>
      </c>
      <c r="DB40" s="18">
        <f t="shared" si="29"/>
        <v>14076</v>
      </c>
      <c r="DC40" s="18">
        <f t="shared" si="29"/>
        <v>12623</v>
      </c>
      <c r="DD40" s="18">
        <f t="shared" si="29"/>
        <v>12623</v>
      </c>
      <c r="DE40" s="18">
        <f t="shared" si="29"/>
        <v>12623</v>
      </c>
      <c r="DF40" s="18">
        <f t="shared" si="29"/>
        <v>12623</v>
      </c>
      <c r="DG40" s="18">
        <f t="shared" si="29"/>
        <v>12623</v>
      </c>
      <c r="DH40" s="18">
        <f t="shared" si="29"/>
        <v>12240</v>
      </c>
      <c r="DI40" s="18">
        <f t="shared" si="29"/>
        <v>12240</v>
      </c>
      <c r="DJ40" s="18">
        <f t="shared" si="29"/>
        <v>12240</v>
      </c>
      <c r="DK40" s="18">
        <f t="shared" si="29"/>
        <v>12240</v>
      </c>
      <c r="DL40" s="18">
        <f t="shared" si="29"/>
        <v>12240</v>
      </c>
      <c r="DM40" s="18">
        <f t="shared" si="29"/>
        <v>12240</v>
      </c>
      <c r="DN40" s="18">
        <f t="shared" si="29"/>
        <v>10710</v>
      </c>
      <c r="DO40" s="18">
        <f t="shared" si="29"/>
        <v>10710</v>
      </c>
      <c r="DP40" s="18">
        <f t="shared" si="29"/>
        <v>10710</v>
      </c>
      <c r="DQ40" s="18">
        <f t="shared" si="29"/>
        <v>10710</v>
      </c>
      <c r="DR40" s="18">
        <f t="shared" si="29"/>
        <v>10710</v>
      </c>
      <c r="DS40" s="18">
        <f t="shared" si="29"/>
        <v>11093</v>
      </c>
      <c r="DT40" s="18">
        <f t="shared" si="29"/>
        <v>11093</v>
      </c>
      <c r="DU40" s="18">
        <f t="shared" si="29"/>
        <v>10710</v>
      </c>
      <c r="DV40" s="18">
        <f t="shared" si="29"/>
        <v>10710</v>
      </c>
      <c r="DW40" s="18">
        <f t="shared" si="29"/>
        <v>10710</v>
      </c>
      <c r="DX40" s="18">
        <f t="shared" si="29"/>
        <v>10710</v>
      </c>
      <c r="DY40" s="18">
        <f t="shared" si="29"/>
        <v>10710</v>
      </c>
      <c r="DZ40" s="18">
        <f t="shared" si="29"/>
        <v>11093</v>
      </c>
      <c r="EA40" s="18">
        <f t="shared" si="29"/>
        <v>11093</v>
      </c>
      <c r="EB40" s="18">
        <f t="shared" si="29"/>
        <v>10710</v>
      </c>
      <c r="EC40" s="18">
        <f t="shared" si="29"/>
        <v>10710</v>
      </c>
      <c r="ED40" s="18">
        <f t="shared" si="29"/>
        <v>10710</v>
      </c>
      <c r="EE40" s="18">
        <f t="shared" si="29"/>
        <v>10710</v>
      </c>
      <c r="EF40" s="18">
        <f t="shared" si="29"/>
        <v>11475</v>
      </c>
    </row>
    <row r="41" spans="1:136">
      <c r="A41" s="34" t="s">
        <v>8</v>
      </c>
      <c r="B41" s="18"/>
      <c r="C41" s="18"/>
      <c r="D41" s="18"/>
      <c r="E41" s="18"/>
      <c r="F41" s="18"/>
      <c r="G41" s="18"/>
      <c r="H41" s="18"/>
      <c r="I41" s="18"/>
      <c r="J41" s="18"/>
      <c r="K41" s="18"/>
      <c r="L41" s="18"/>
      <c r="M41" s="18"/>
      <c r="N41" s="58"/>
      <c r="O41" s="58"/>
      <c r="P41" s="58"/>
      <c r="Q41" s="58"/>
      <c r="R41" s="58"/>
      <c r="S41" s="58"/>
      <c r="T41" s="58"/>
      <c r="U41" s="58"/>
      <c r="V41" s="58"/>
      <c r="W41" s="58"/>
      <c r="X41" s="5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row>
    <row r="42" spans="1:136">
      <c r="A42" s="10">
        <v>1</v>
      </c>
      <c r="B42" s="18">
        <f t="shared" ref="B42:AG42" si="30">ROUNDUP(B20*0.85,)</f>
        <v>11093</v>
      </c>
      <c r="C42" s="18">
        <f t="shared" si="30"/>
        <v>11093</v>
      </c>
      <c r="D42" s="18">
        <f t="shared" si="30"/>
        <v>11322</v>
      </c>
      <c r="E42" s="18">
        <f t="shared" si="30"/>
        <v>11322</v>
      </c>
      <c r="F42" s="18">
        <f t="shared" si="30"/>
        <v>12929</v>
      </c>
      <c r="G42" s="18">
        <f t="shared" si="30"/>
        <v>12929</v>
      </c>
      <c r="H42" s="18">
        <f t="shared" si="30"/>
        <v>12929</v>
      </c>
      <c r="I42" s="18">
        <f t="shared" si="30"/>
        <v>13923</v>
      </c>
      <c r="J42" s="18">
        <f t="shared" si="30"/>
        <v>13923</v>
      </c>
      <c r="K42" s="18">
        <f t="shared" si="30"/>
        <v>14994</v>
      </c>
      <c r="L42" s="18">
        <f t="shared" si="30"/>
        <v>16983</v>
      </c>
      <c r="M42" s="18">
        <f t="shared" si="30"/>
        <v>15300</v>
      </c>
      <c r="N42" s="58">
        <f t="shared" si="30"/>
        <v>24021</v>
      </c>
      <c r="O42" s="58">
        <f t="shared" si="30"/>
        <v>27693</v>
      </c>
      <c r="P42" s="58">
        <f t="shared" si="30"/>
        <v>33660</v>
      </c>
      <c r="Q42" s="58">
        <f t="shared" si="30"/>
        <v>33660</v>
      </c>
      <c r="R42" s="58">
        <f t="shared" si="30"/>
        <v>32666</v>
      </c>
      <c r="S42" s="58">
        <f t="shared" si="30"/>
        <v>32666</v>
      </c>
      <c r="T42" s="58">
        <f t="shared" si="30"/>
        <v>35573</v>
      </c>
      <c r="U42" s="58">
        <f t="shared" si="30"/>
        <v>35573</v>
      </c>
      <c r="V42" s="58">
        <f t="shared" si="30"/>
        <v>34425</v>
      </c>
      <c r="W42" s="58">
        <f t="shared" si="30"/>
        <v>34425</v>
      </c>
      <c r="X42" s="58">
        <f t="shared" si="30"/>
        <v>31671</v>
      </c>
      <c r="Y42" s="18">
        <f t="shared" si="30"/>
        <v>25590</v>
      </c>
      <c r="Z42" s="18">
        <f t="shared" si="30"/>
        <v>21000</v>
      </c>
      <c r="AA42" s="18">
        <f t="shared" si="30"/>
        <v>20464</v>
      </c>
      <c r="AB42" s="18">
        <f t="shared" si="30"/>
        <v>20464</v>
      </c>
      <c r="AC42" s="18">
        <f t="shared" si="30"/>
        <v>20464</v>
      </c>
      <c r="AD42" s="18">
        <f t="shared" si="30"/>
        <v>19929</v>
      </c>
      <c r="AE42" s="18">
        <f t="shared" si="30"/>
        <v>19929</v>
      </c>
      <c r="AF42" s="18">
        <f t="shared" si="30"/>
        <v>17940</v>
      </c>
      <c r="AG42" s="18">
        <f t="shared" si="30"/>
        <v>17940</v>
      </c>
      <c r="AH42" s="18">
        <f t="shared" ref="AH42:CS42" si="31">ROUNDUP(AH20*0.85,)</f>
        <v>17940</v>
      </c>
      <c r="AI42" s="18">
        <f t="shared" si="31"/>
        <v>17940</v>
      </c>
      <c r="AJ42" s="18">
        <f t="shared" si="31"/>
        <v>20082</v>
      </c>
      <c r="AK42" s="18">
        <f t="shared" si="31"/>
        <v>20082</v>
      </c>
      <c r="AL42" s="18">
        <f t="shared" si="31"/>
        <v>22147</v>
      </c>
      <c r="AM42" s="18">
        <f t="shared" si="31"/>
        <v>22147</v>
      </c>
      <c r="AN42" s="18">
        <f t="shared" si="31"/>
        <v>24442</v>
      </c>
      <c r="AO42" s="18">
        <f t="shared" si="31"/>
        <v>24442</v>
      </c>
      <c r="AP42" s="18">
        <f t="shared" si="31"/>
        <v>22147</v>
      </c>
      <c r="AQ42" s="18">
        <f t="shared" si="31"/>
        <v>22147</v>
      </c>
      <c r="AR42" s="18">
        <f t="shared" si="31"/>
        <v>23295</v>
      </c>
      <c r="AS42" s="18">
        <f t="shared" si="31"/>
        <v>23295</v>
      </c>
      <c r="AT42" s="18">
        <f t="shared" si="31"/>
        <v>23295</v>
      </c>
      <c r="AU42" s="18">
        <f t="shared" si="31"/>
        <v>23295</v>
      </c>
      <c r="AV42" s="18">
        <f t="shared" si="31"/>
        <v>23295</v>
      </c>
      <c r="AW42" s="18">
        <f t="shared" si="31"/>
        <v>23295</v>
      </c>
      <c r="AX42" s="18">
        <f t="shared" si="31"/>
        <v>24442</v>
      </c>
      <c r="AY42" s="18">
        <f t="shared" si="31"/>
        <v>24442</v>
      </c>
      <c r="AZ42" s="18">
        <f t="shared" si="31"/>
        <v>24442</v>
      </c>
      <c r="BA42" s="18">
        <f t="shared" si="31"/>
        <v>22147</v>
      </c>
      <c r="BB42" s="18">
        <f t="shared" si="31"/>
        <v>22147</v>
      </c>
      <c r="BC42" s="18">
        <f t="shared" si="31"/>
        <v>22147</v>
      </c>
      <c r="BD42" s="18">
        <f t="shared" si="31"/>
        <v>22147</v>
      </c>
      <c r="BE42" s="18">
        <f t="shared" si="31"/>
        <v>22147</v>
      </c>
      <c r="BF42" s="18">
        <f t="shared" si="31"/>
        <v>23295</v>
      </c>
      <c r="BG42" s="18">
        <f t="shared" si="31"/>
        <v>23295</v>
      </c>
      <c r="BH42" s="18">
        <f t="shared" si="31"/>
        <v>23295</v>
      </c>
      <c r="BI42" s="18">
        <f t="shared" si="31"/>
        <v>25590</v>
      </c>
      <c r="BJ42" s="18">
        <f t="shared" si="31"/>
        <v>25590</v>
      </c>
      <c r="BK42" s="18">
        <f t="shared" si="31"/>
        <v>25590</v>
      </c>
      <c r="BL42" s="18">
        <f t="shared" si="31"/>
        <v>25590</v>
      </c>
      <c r="BM42" s="18">
        <f t="shared" si="31"/>
        <v>25590</v>
      </c>
      <c r="BN42" s="18">
        <f t="shared" si="31"/>
        <v>25590</v>
      </c>
      <c r="BO42" s="18">
        <f t="shared" si="31"/>
        <v>27426</v>
      </c>
      <c r="BP42" s="18">
        <f t="shared" si="31"/>
        <v>27426</v>
      </c>
      <c r="BQ42" s="18">
        <f t="shared" si="31"/>
        <v>30409</v>
      </c>
      <c r="BR42" s="18">
        <f t="shared" si="31"/>
        <v>32322</v>
      </c>
      <c r="BS42" s="18">
        <f t="shared" si="31"/>
        <v>32322</v>
      </c>
      <c r="BT42" s="18">
        <f t="shared" si="31"/>
        <v>32322</v>
      </c>
      <c r="BU42" s="18">
        <f t="shared" si="31"/>
        <v>32322</v>
      </c>
      <c r="BV42" s="18">
        <f t="shared" si="31"/>
        <v>32322</v>
      </c>
      <c r="BW42" s="18">
        <f t="shared" si="31"/>
        <v>25590</v>
      </c>
      <c r="BX42" s="18">
        <f t="shared" si="31"/>
        <v>22147</v>
      </c>
      <c r="BY42" s="18">
        <f t="shared" si="31"/>
        <v>22147</v>
      </c>
      <c r="BZ42" s="18">
        <f t="shared" si="31"/>
        <v>21000</v>
      </c>
      <c r="CA42" s="18">
        <f t="shared" si="31"/>
        <v>21000</v>
      </c>
      <c r="CB42" s="18">
        <f t="shared" si="31"/>
        <v>21000</v>
      </c>
      <c r="CC42" s="18">
        <f t="shared" si="31"/>
        <v>22147</v>
      </c>
      <c r="CD42" s="18">
        <f t="shared" si="31"/>
        <v>22147</v>
      </c>
      <c r="CE42" s="18">
        <f t="shared" si="31"/>
        <v>22147</v>
      </c>
      <c r="CF42" s="18">
        <f t="shared" si="31"/>
        <v>19393</v>
      </c>
      <c r="CG42" s="18">
        <f t="shared" si="31"/>
        <v>15798</v>
      </c>
      <c r="CH42" s="18">
        <f t="shared" si="31"/>
        <v>15798</v>
      </c>
      <c r="CI42" s="18">
        <f t="shared" si="31"/>
        <v>15798</v>
      </c>
      <c r="CJ42" s="18">
        <f t="shared" si="31"/>
        <v>15798</v>
      </c>
      <c r="CK42" s="18">
        <f t="shared" si="31"/>
        <v>15798</v>
      </c>
      <c r="CL42" s="18">
        <f t="shared" si="31"/>
        <v>15798</v>
      </c>
      <c r="CM42" s="18">
        <f t="shared" si="31"/>
        <v>15798</v>
      </c>
      <c r="CN42" s="18">
        <f t="shared" si="31"/>
        <v>15798</v>
      </c>
      <c r="CO42" s="18">
        <f t="shared" si="31"/>
        <v>15798</v>
      </c>
      <c r="CP42" s="18">
        <f t="shared" si="31"/>
        <v>15262</v>
      </c>
      <c r="CQ42" s="18">
        <f t="shared" si="31"/>
        <v>15262</v>
      </c>
      <c r="CR42" s="18">
        <f t="shared" si="31"/>
        <v>15262</v>
      </c>
      <c r="CS42" s="18">
        <f t="shared" si="31"/>
        <v>14727</v>
      </c>
      <c r="CT42" s="18">
        <f t="shared" ref="CT42:EF42" si="32">ROUNDUP(CT20*0.85,)</f>
        <v>14727</v>
      </c>
      <c r="CU42" s="18">
        <f t="shared" si="32"/>
        <v>14727</v>
      </c>
      <c r="CV42" s="18">
        <f t="shared" si="32"/>
        <v>14727</v>
      </c>
      <c r="CW42" s="18">
        <f t="shared" si="32"/>
        <v>14727</v>
      </c>
      <c r="CX42" s="18">
        <f t="shared" si="32"/>
        <v>14727</v>
      </c>
      <c r="CY42" s="18">
        <f t="shared" si="32"/>
        <v>14727</v>
      </c>
      <c r="CZ42" s="18">
        <f t="shared" si="32"/>
        <v>14191</v>
      </c>
      <c r="DA42" s="18">
        <f t="shared" si="32"/>
        <v>14191</v>
      </c>
      <c r="DB42" s="18">
        <f t="shared" si="32"/>
        <v>14191</v>
      </c>
      <c r="DC42" s="18">
        <f t="shared" si="32"/>
        <v>13656</v>
      </c>
      <c r="DD42" s="18">
        <f t="shared" si="32"/>
        <v>13656</v>
      </c>
      <c r="DE42" s="18">
        <f t="shared" si="32"/>
        <v>13656</v>
      </c>
      <c r="DF42" s="18">
        <f t="shared" si="32"/>
        <v>13656</v>
      </c>
      <c r="DG42" s="18">
        <f t="shared" si="32"/>
        <v>13656</v>
      </c>
      <c r="DH42" s="18">
        <f t="shared" si="32"/>
        <v>13273</v>
      </c>
      <c r="DI42" s="18">
        <f t="shared" si="32"/>
        <v>13273</v>
      </c>
      <c r="DJ42" s="18">
        <f t="shared" si="32"/>
        <v>13273</v>
      </c>
      <c r="DK42" s="18">
        <f t="shared" si="32"/>
        <v>13273</v>
      </c>
      <c r="DL42" s="18">
        <f t="shared" si="32"/>
        <v>13273</v>
      </c>
      <c r="DM42" s="18">
        <f t="shared" si="32"/>
        <v>13273</v>
      </c>
      <c r="DN42" s="18">
        <f t="shared" si="32"/>
        <v>11743</v>
      </c>
      <c r="DO42" s="18">
        <f t="shared" si="32"/>
        <v>11743</v>
      </c>
      <c r="DP42" s="18">
        <f t="shared" si="32"/>
        <v>11743</v>
      </c>
      <c r="DQ42" s="18">
        <f t="shared" si="32"/>
        <v>11743</v>
      </c>
      <c r="DR42" s="18">
        <f t="shared" si="32"/>
        <v>11743</v>
      </c>
      <c r="DS42" s="18">
        <f t="shared" si="32"/>
        <v>12126</v>
      </c>
      <c r="DT42" s="18">
        <f t="shared" si="32"/>
        <v>12126</v>
      </c>
      <c r="DU42" s="18">
        <f t="shared" si="32"/>
        <v>11743</v>
      </c>
      <c r="DV42" s="18">
        <f t="shared" si="32"/>
        <v>11743</v>
      </c>
      <c r="DW42" s="18">
        <f t="shared" si="32"/>
        <v>11743</v>
      </c>
      <c r="DX42" s="18">
        <f t="shared" si="32"/>
        <v>11743</v>
      </c>
      <c r="DY42" s="18">
        <f t="shared" si="32"/>
        <v>11743</v>
      </c>
      <c r="DZ42" s="18">
        <f t="shared" si="32"/>
        <v>12126</v>
      </c>
      <c r="EA42" s="18">
        <f t="shared" si="32"/>
        <v>12126</v>
      </c>
      <c r="EB42" s="18">
        <f t="shared" si="32"/>
        <v>11743</v>
      </c>
      <c r="EC42" s="18">
        <f t="shared" si="32"/>
        <v>11743</v>
      </c>
      <c r="ED42" s="18">
        <f t="shared" si="32"/>
        <v>11743</v>
      </c>
      <c r="EE42" s="18">
        <f t="shared" si="32"/>
        <v>11743</v>
      </c>
      <c r="EF42" s="18">
        <f t="shared" si="32"/>
        <v>12508</v>
      </c>
    </row>
    <row r="43" spans="1:136">
      <c r="A43" s="10">
        <v>2</v>
      </c>
      <c r="B43" s="18">
        <f t="shared" ref="B43:AG43" si="33">ROUNDUP(B21*0.85,)</f>
        <v>12240</v>
      </c>
      <c r="C43" s="18">
        <f t="shared" si="33"/>
        <v>12240</v>
      </c>
      <c r="D43" s="18">
        <f t="shared" si="33"/>
        <v>12470</v>
      </c>
      <c r="E43" s="18">
        <f t="shared" si="33"/>
        <v>12470</v>
      </c>
      <c r="F43" s="18">
        <f t="shared" si="33"/>
        <v>14076</v>
      </c>
      <c r="G43" s="18">
        <f t="shared" si="33"/>
        <v>14076</v>
      </c>
      <c r="H43" s="18">
        <f t="shared" si="33"/>
        <v>14076</v>
      </c>
      <c r="I43" s="18">
        <f t="shared" si="33"/>
        <v>15071</v>
      </c>
      <c r="J43" s="18">
        <f t="shared" si="33"/>
        <v>15071</v>
      </c>
      <c r="K43" s="18">
        <f t="shared" si="33"/>
        <v>16142</v>
      </c>
      <c r="L43" s="18">
        <f t="shared" si="33"/>
        <v>18131</v>
      </c>
      <c r="M43" s="18">
        <f t="shared" si="33"/>
        <v>16448</v>
      </c>
      <c r="N43" s="58">
        <f t="shared" si="33"/>
        <v>25551</v>
      </c>
      <c r="O43" s="58">
        <f t="shared" si="33"/>
        <v>29223</v>
      </c>
      <c r="P43" s="58">
        <f t="shared" si="33"/>
        <v>35190</v>
      </c>
      <c r="Q43" s="58">
        <f t="shared" si="33"/>
        <v>35190</v>
      </c>
      <c r="R43" s="58">
        <f t="shared" si="33"/>
        <v>34196</v>
      </c>
      <c r="S43" s="58">
        <f t="shared" si="33"/>
        <v>34196</v>
      </c>
      <c r="T43" s="58">
        <f t="shared" si="33"/>
        <v>37103</v>
      </c>
      <c r="U43" s="58">
        <f t="shared" si="33"/>
        <v>37103</v>
      </c>
      <c r="V43" s="58">
        <f t="shared" si="33"/>
        <v>35955</v>
      </c>
      <c r="W43" s="58">
        <f t="shared" si="33"/>
        <v>35955</v>
      </c>
      <c r="X43" s="58">
        <f t="shared" si="33"/>
        <v>33201</v>
      </c>
      <c r="Y43" s="18">
        <f t="shared" si="33"/>
        <v>27005</v>
      </c>
      <c r="Z43" s="18">
        <f t="shared" si="33"/>
        <v>22415</v>
      </c>
      <c r="AA43" s="18">
        <f t="shared" si="33"/>
        <v>21879</v>
      </c>
      <c r="AB43" s="18">
        <f t="shared" si="33"/>
        <v>21879</v>
      </c>
      <c r="AC43" s="18">
        <f t="shared" si="33"/>
        <v>21879</v>
      </c>
      <c r="AD43" s="18">
        <f t="shared" si="33"/>
        <v>21344</v>
      </c>
      <c r="AE43" s="18">
        <f t="shared" si="33"/>
        <v>21344</v>
      </c>
      <c r="AF43" s="18">
        <f t="shared" si="33"/>
        <v>19355</v>
      </c>
      <c r="AG43" s="18">
        <f t="shared" si="33"/>
        <v>19355</v>
      </c>
      <c r="AH43" s="18">
        <f t="shared" ref="AH43:CS43" si="34">ROUNDUP(AH21*0.85,)</f>
        <v>19355</v>
      </c>
      <c r="AI43" s="18">
        <f t="shared" si="34"/>
        <v>19355</v>
      </c>
      <c r="AJ43" s="18">
        <f t="shared" si="34"/>
        <v>21497</v>
      </c>
      <c r="AK43" s="18">
        <f t="shared" si="34"/>
        <v>21497</v>
      </c>
      <c r="AL43" s="18">
        <f t="shared" si="34"/>
        <v>23562</v>
      </c>
      <c r="AM43" s="18">
        <f t="shared" si="34"/>
        <v>23562</v>
      </c>
      <c r="AN43" s="18">
        <f t="shared" si="34"/>
        <v>25857</v>
      </c>
      <c r="AO43" s="18">
        <f t="shared" si="34"/>
        <v>25857</v>
      </c>
      <c r="AP43" s="18">
        <f t="shared" si="34"/>
        <v>23562</v>
      </c>
      <c r="AQ43" s="18">
        <f t="shared" si="34"/>
        <v>23562</v>
      </c>
      <c r="AR43" s="18">
        <f t="shared" si="34"/>
        <v>24710</v>
      </c>
      <c r="AS43" s="18">
        <f t="shared" si="34"/>
        <v>24710</v>
      </c>
      <c r="AT43" s="18">
        <f t="shared" si="34"/>
        <v>24710</v>
      </c>
      <c r="AU43" s="18">
        <f t="shared" si="34"/>
        <v>24710</v>
      </c>
      <c r="AV43" s="18">
        <f t="shared" si="34"/>
        <v>24710</v>
      </c>
      <c r="AW43" s="18">
        <f t="shared" si="34"/>
        <v>24710</v>
      </c>
      <c r="AX43" s="18">
        <f t="shared" si="34"/>
        <v>25857</v>
      </c>
      <c r="AY43" s="18">
        <f t="shared" si="34"/>
        <v>25857</v>
      </c>
      <c r="AZ43" s="18">
        <f t="shared" si="34"/>
        <v>25857</v>
      </c>
      <c r="BA43" s="18">
        <f t="shared" si="34"/>
        <v>23562</v>
      </c>
      <c r="BB43" s="18">
        <f t="shared" si="34"/>
        <v>23562</v>
      </c>
      <c r="BC43" s="18">
        <f t="shared" si="34"/>
        <v>23562</v>
      </c>
      <c r="BD43" s="18">
        <f t="shared" si="34"/>
        <v>23562</v>
      </c>
      <c r="BE43" s="18">
        <f t="shared" si="34"/>
        <v>23562</v>
      </c>
      <c r="BF43" s="18">
        <f t="shared" si="34"/>
        <v>24710</v>
      </c>
      <c r="BG43" s="18">
        <f t="shared" si="34"/>
        <v>24710</v>
      </c>
      <c r="BH43" s="18">
        <f t="shared" si="34"/>
        <v>24710</v>
      </c>
      <c r="BI43" s="18">
        <f t="shared" si="34"/>
        <v>27005</v>
      </c>
      <c r="BJ43" s="18">
        <f t="shared" si="34"/>
        <v>27005</v>
      </c>
      <c r="BK43" s="18">
        <f t="shared" si="34"/>
        <v>27005</v>
      </c>
      <c r="BL43" s="18">
        <f t="shared" si="34"/>
        <v>27005</v>
      </c>
      <c r="BM43" s="18">
        <f t="shared" si="34"/>
        <v>27005</v>
      </c>
      <c r="BN43" s="18">
        <f t="shared" si="34"/>
        <v>27005</v>
      </c>
      <c r="BO43" s="18">
        <f t="shared" si="34"/>
        <v>28841</v>
      </c>
      <c r="BP43" s="18">
        <f t="shared" si="34"/>
        <v>28841</v>
      </c>
      <c r="BQ43" s="18">
        <f t="shared" si="34"/>
        <v>31824</v>
      </c>
      <c r="BR43" s="18">
        <f t="shared" si="34"/>
        <v>33737</v>
      </c>
      <c r="BS43" s="18">
        <f t="shared" si="34"/>
        <v>33737</v>
      </c>
      <c r="BT43" s="18">
        <f t="shared" si="34"/>
        <v>33737</v>
      </c>
      <c r="BU43" s="18">
        <f t="shared" si="34"/>
        <v>33737</v>
      </c>
      <c r="BV43" s="18">
        <f t="shared" si="34"/>
        <v>33737</v>
      </c>
      <c r="BW43" s="18">
        <f t="shared" si="34"/>
        <v>27005</v>
      </c>
      <c r="BX43" s="18">
        <f t="shared" si="34"/>
        <v>23562</v>
      </c>
      <c r="BY43" s="18">
        <f t="shared" si="34"/>
        <v>23562</v>
      </c>
      <c r="BZ43" s="18">
        <f t="shared" si="34"/>
        <v>22415</v>
      </c>
      <c r="CA43" s="18">
        <f t="shared" si="34"/>
        <v>22415</v>
      </c>
      <c r="CB43" s="18">
        <f t="shared" si="34"/>
        <v>22415</v>
      </c>
      <c r="CC43" s="18">
        <f t="shared" si="34"/>
        <v>23562</v>
      </c>
      <c r="CD43" s="18">
        <f t="shared" si="34"/>
        <v>23562</v>
      </c>
      <c r="CE43" s="18">
        <f t="shared" si="34"/>
        <v>23562</v>
      </c>
      <c r="CF43" s="18">
        <f t="shared" si="34"/>
        <v>20808</v>
      </c>
      <c r="CG43" s="18">
        <f t="shared" si="34"/>
        <v>17213</v>
      </c>
      <c r="CH43" s="18">
        <f t="shared" si="34"/>
        <v>17213</v>
      </c>
      <c r="CI43" s="18">
        <f t="shared" si="34"/>
        <v>17213</v>
      </c>
      <c r="CJ43" s="18">
        <f t="shared" si="34"/>
        <v>17213</v>
      </c>
      <c r="CK43" s="18">
        <f t="shared" si="34"/>
        <v>17213</v>
      </c>
      <c r="CL43" s="18">
        <f t="shared" si="34"/>
        <v>17213</v>
      </c>
      <c r="CM43" s="18">
        <f t="shared" si="34"/>
        <v>17213</v>
      </c>
      <c r="CN43" s="18">
        <f t="shared" si="34"/>
        <v>17213</v>
      </c>
      <c r="CO43" s="18">
        <f t="shared" si="34"/>
        <v>17213</v>
      </c>
      <c r="CP43" s="18">
        <f t="shared" si="34"/>
        <v>16677</v>
      </c>
      <c r="CQ43" s="18">
        <f t="shared" si="34"/>
        <v>16677</v>
      </c>
      <c r="CR43" s="18">
        <f t="shared" si="34"/>
        <v>16677</v>
      </c>
      <c r="CS43" s="18">
        <f t="shared" si="34"/>
        <v>16142</v>
      </c>
      <c r="CT43" s="18">
        <f t="shared" ref="CT43:EF43" si="35">ROUNDUP(CT21*0.85,)</f>
        <v>16142</v>
      </c>
      <c r="CU43" s="18">
        <f t="shared" si="35"/>
        <v>16142</v>
      </c>
      <c r="CV43" s="18">
        <f t="shared" si="35"/>
        <v>16142</v>
      </c>
      <c r="CW43" s="18">
        <f t="shared" si="35"/>
        <v>16142</v>
      </c>
      <c r="CX43" s="18">
        <f t="shared" si="35"/>
        <v>16142</v>
      </c>
      <c r="CY43" s="18">
        <f t="shared" si="35"/>
        <v>16142</v>
      </c>
      <c r="CZ43" s="18">
        <f t="shared" si="35"/>
        <v>15606</v>
      </c>
      <c r="DA43" s="18">
        <f t="shared" si="35"/>
        <v>15606</v>
      </c>
      <c r="DB43" s="18">
        <f t="shared" si="35"/>
        <v>15606</v>
      </c>
      <c r="DC43" s="18">
        <f t="shared" si="35"/>
        <v>14918</v>
      </c>
      <c r="DD43" s="18">
        <f t="shared" si="35"/>
        <v>14918</v>
      </c>
      <c r="DE43" s="18">
        <f t="shared" si="35"/>
        <v>14918</v>
      </c>
      <c r="DF43" s="18">
        <f t="shared" si="35"/>
        <v>14918</v>
      </c>
      <c r="DG43" s="18">
        <f t="shared" si="35"/>
        <v>14918</v>
      </c>
      <c r="DH43" s="18">
        <f t="shared" si="35"/>
        <v>14535</v>
      </c>
      <c r="DI43" s="18">
        <f t="shared" si="35"/>
        <v>14535</v>
      </c>
      <c r="DJ43" s="18">
        <f t="shared" si="35"/>
        <v>14535</v>
      </c>
      <c r="DK43" s="18">
        <f t="shared" si="35"/>
        <v>14535</v>
      </c>
      <c r="DL43" s="18">
        <f t="shared" si="35"/>
        <v>14535</v>
      </c>
      <c r="DM43" s="18">
        <f t="shared" si="35"/>
        <v>14535</v>
      </c>
      <c r="DN43" s="18">
        <f t="shared" si="35"/>
        <v>13005</v>
      </c>
      <c r="DO43" s="18">
        <f t="shared" si="35"/>
        <v>13005</v>
      </c>
      <c r="DP43" s="18">
        <f t="shared" si="35"/>
        <v>13005</v>
      </c>
      <c r="DQ43" s="18">
        <f t="shared" si="35"/>
        <v>13005</v>
      </c>
      <c r="DR43" s="18">
        <f t="shared" si="35"/>
        <v>13005</v>
      </c>
      <c r="DS43" s="18">
        <f t="shared" si="35"/>
        <v>13388</v>
      </c>
      <c r="DT43" s="18">
        <f t="shared" si="35"/>
        <v>13388</v>
      </c>
      <c r="DU43" s="18">
        <f t="shared" si="35"/>
        <v>13005</v>
      </c>
      <c r="DV43" s="18">
        <f t="shared" si="35"/>
        <v>13005</v>
      </c>
      <c r="DW43" s="18">
        <f t="shared" si="35"/>
        <v>13005</v>
      </c>
      <c r="DX43" s="18">
        <f t="shared" si="35"/>
        <v>13005</v>
      </c>
      <c r="DY43" s="18">
        <f t="shared" si="35"/>
        <v>13005</v>
      </c>
      <c r="DZ43" s="18">
        <f t="shared" si="35"/>
        <v>13388</v>
      </c>
      <c r="EA43" s="18">
        <f t="shared" si="35"/>
        <v>13388</v>
      </c>
      <c r="EB43" s="18">
        <f t="shared" si="35"/>
        <v>13005</v>
      </c>
      <c r="EC43" s="18">
        <f t="shared" si="35"/>
        <v>13005</v>
      </c>
      <c r="ED43" s="18">
        <f t="shared" si="35"/>
        <v>13005</v>
      </c>
      <c r="EE43" s="18">
        <f t="shared" si="35"/>
        <v>13005</v>
      </c>
      <c r="EF43" s="18">
        <f t="shared" si="35"/>
        <v>13770</v>
      </c>
    </row>
    <row r="44" spans="1:136">
      <c r="A44" s="35" t="s">
        <v>9</v>
      </c>
      <c r="B44" s="18"/>
      <c r="C44" s="18"/>
      <c r="D44" s="18"/>
      <c r="E44" s="18"/>
      <c r="F44" s="18"/>
      <c r="G44" s="18"/>
      <c r="H44" s="18"/>
      <c r="I44" s="18"/>
      <c r="J44" s="18"/>
      <c r="K44" s="18"/>
      <c r="L44" s="18"/>
      <c r="M44" s="18"/>
      <c r="N44" s="58"/>
      <c r="O44" s="58"/>
      <c r="P44" s="58"/>
      <c r="Q44" s="58"/>
      <c r="R44" s="58"/>
      <c r="S44" s="58"/>
      <c r="T44" s="58"/>
      <c r="U44" s="58"/>
      <c r="V44" s="58"/>
      <c r="W44" s="58"/>
      <c r="X44" s="5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row>
    <row r="45" spans="1:136">
      <c r="A45" s="17" t="s">
        <v>10</v>
      </c>
      <c r="B45" s="18">
        <f t="shared" ref="B45:AG45" si="36">ROUNDUP(B23*0.85,)</f>
        <v>40928</v>
      </c>
      <c r="C45" s="18">
        <f t="shared" si="36"/>
        <v>40928</v>
      </c>
      <c r="D45" s="18">
        <f t="shared" si="36"/>
        <v>41157</v>
      </c>
      <c r="E45" s="18">
        <f t="shared" si="36"/>
        <v>41157</v>
      </c>
      <c r="F45" s="18">
        <f t="shared" si="36"/>
        <v>42764</v>
      </c>
      <c r="G45" s="18">
        <f t="shared" si="36"/>
        <v>42764</v>
      </c>
      <c r="H45" s="18">
        <f t="shared" si="36"/>
        <v>42764</v>
      </c>
      <c r="I45" s="18">
        <f t="shared" si="36"/>
        <v>43758</v>
      </c>
      <c r="J45" s="18">
        <f t="shared" si="36"/>
        <v>43758</v>
      </c>
      <c r="K45" s="18">
        <f t="shared" si="36"/>
        <v>44829</v>
      </c>
      <c r="L45" s="18">
        <f t="shared" si="36"/>
        <v>46818</v>
      </c>
      <c r="M45" s="18">
        <f t="shared" si="36"/>
        <v>45135</v>
      </c>
      <c r="N45" s="58">
        <f t="shared" si="36"/>
        <v>88664</v>
      </c>
      <c r="O45" s="58">
        <f t="shared" si="36"/>
        <v>92336</v>
      </c>
      <c r="P45" s="58">
        <f t="shared" si="36"/>
        <v>98303</v>
      </c>
      <c r="Q45" s="58">
        <f t="shared" si="36"/>
        <v>98303</v>
      </c>
      <c r="R45" s="58">
        <f t="shared" si="36"/>
        <v>97308</v>
      </c>
      <c r="S45" s="58">
        <f t="shared" si="36"/>
        <v>97308</v>
      </c>
      <c r="T45" s="58">
        <f t="shared" si="36"/>
        <v>100215</v>
      </c>
      <c r="U45" s="58">
        <f t="shared" si="36"/>
        <v>100215</v>
      </c>
      <c r="V45" s="58">
        <f t="shared" si="36"/>
        <v>99068</v>
      </c>
      <c r="W45" s="58">
        <f t="shared" si="36"/>
        <v>99068</v>
      </c>
      <c r="X45" s="58">
        <f t="shared" si="36"/>
        <v>96314</v>
      </c>
      <c r="Y45" s="18">
        <f t="shared" si="36"/>
        <v>67665</v>
      </c>
      <c r="Z45" s="18">
        <f t="shared" si="36"/>
        <v>63075</v>
      </c>
      <c r="AA45" s="18">
        <f t="shared" si="36"/>
        <v>62539</v>
      </c>
      <c r="AB45" s="18">
        <f t="shared" si="36"/>
        <v>62539</v>
      </c>
      <c r="AC45" s="18">
        <f t="shared" si="36"/>
        <v>62539</v>
      </c>
      <c r="AD45" s="18">
        <f t="shared" si="36"/>
        <v>62004</v>
      </c>
      <c r="AE45" s="18">
        <f t="shared" si="36"/>
        <v>62004</v>
      </c>
      <c r="AF45" s="18">
        <f t="shared" si="36"/>
        <v>60015</v>
      </c>
      <c r="AG45" s="18">
        <f t="shared" si="36"/>
        <v>60015</v>
      </c>
      <c r="AH45" s="18">
        <f t="shared" ref="AH45:CS45" si="37">ROUNDUP(AH23*0.85,)</f>
        <v>60015</v>
      </c>
      <c r="AI45" s="18">
        <f t="shared" si="37"/>
        <v>60015</v>
      </c>
      <c r="AJ45" s="18">
        <f t="shared" si="37"/>
        <v>62157</v>
      </c>
      <c r="AK45" s="18">
        <f t="shared" si="37"/>
        <v>62157</v>
      </c>
      <c r="AL45" s="18">
        <f t="shared" si="37"/>
        <v>64222</v>
      </c>
      <c r="AM45" s="18">
        <f t="shared" si="37"/>
        <v>64222</v>
      </c>
      <c r="AN45" s="18">
        <f t="shared" si="37"/>
        <v>66517</v>
      </c>
      <c r="AO45" s="18">
        <f t="shared" si="37"/>
        <v>66517</v>
      </c>
      <c r="AP45" s="18">
        <f t="shared" si="37"/>
        <v>64222</v>
      </c>
      <c r="AQ45" s="18">
        <f t="shared" si="37"/>
        <v>64222</v>
      </c>
      <c r="AR45" s="18">
        <f t="shared" si="37"/>
        <v>65370</v>
      </c>
      <c r="AS45" s="18">
        <f t="shared" si="37"/>
        <v>65370</v>
      </c>
      <c r="AT45" s="18">
        <f t="shared" si="37"/>
        <v>65370</v>
      </c>
      <c r="AU45" s="18">
        <f t="shared" si="37"/>
        <v>65370</v>
      </c>
      <c r="AV45" s="18">
        <f t="shared" si="37"/>
        <v>65370</v>
      </c>
      <c r="AW45" s="18">
        <f t="shared" si="37"/>
        <v>65370</v>
      </c>
      <c r="AX45" s="18">
        <f t="shared" si="37"/>
        <v>66517</v>
      </c>
      <c r="AY45" s="18">
        <f t="shared" si="37"/>
        <v>66517</v>
      </c>
      <c r="AZ45" s="18">
        <f t="shared" si="37"/>
        <v>66517</v>
      </c>
      <c r="BA45" s="18">
        <f t="shared" si="37"/>
        <v>64222</v>
      </c>
      <c r="BB45" s="18">
        <f t="shared" si="37"/>
        <v>64222</v>
      </c>
      <c r="BC45" s="18">
        <f t="shared" si="37"/>
        <v>64222</v>
      </c>
      <c r="BD45" s="18">
        <f t="shared" si="37"/>
        <v>64222</v>
      </c>
      <c r="BE45" s="18">
        <f t="shared" si="37"/>
        <v>64222</v>
      </c>
      <c r="BF45" s="18">
        <f t="shared" si="37"/>
        <v>65370</v>
      </c>
      <c r="BG45" s="18">
        <f t="shared" si="37"/>
        <v>65370</v>
      </c>
      <c r="BH45" s="18">
        <f t="shared" si="37"/>
        <v>65370</v>
      </c>
      <c r="BI45" s="18">
        <f t="shared" si="37"/>
        <v>67665</v>
      </c>
      <c r="BJ45" s="18">
        <f t="shared" si="37"/>
        <v>67665</v>
      </c>
      <c r="BK45" s="18">
        <f t="shared" si="37"/>
        <v>67665</v>
      </c>
      <c r="BL45" s="18">
        <f t="shared" si="37"/>
        <v>67665</v>
      </c>
      <c r="BM45" s="18">
        <f t="shared" si="37"/>
        <v>67665</v>
      </c>
      <c r="BN45" s="18">
        <f t="shared" si="37"/>
        <v>67665</v>
      </c>
      <c r="BO45" s="18">
        <f t="shared" si="37"/>
        <v>69501</v>
      </c>
      <c r="BP45" s="18">
        <f t="shared" si="37"/>
        <v>69501</v>
      </c>
      <c r="BQ45" s="18">
        <f t="shared" si="37"/>
        <v>72484</v>
      </c>
      <c r="BR45" s="18">
        <f t="shared" si="37"/>
        <v>74397</v>
      </c>
      <c r="BS45" s="18">
        <f t="shared" si="37"/>
        <v>74397</v>
      </c>
      <c r="BT45" s="18">
        <f t="shared" si="37"/>
        <v>74397</v>
      </c>
      <c r="BU45" s="18">
        <f t="shared" si="37"/>
        <v>74397</v>
      </c>
      <c r="BV45" s="18">
        <f t="shared" si="37"/>
        <v>74397</v>
      </c>
      <c r="BW45" s="18">
        <f t="shared" si="37"/>
        <v>67665</v>
      </c>
      <c r="BX45" s="18">
        <f t="shared" si="37"/>
        <v>64222</v>
      </c>
      <c r="BY45" s="18">
        <f t="shared" si="37"/>
        <v>64222</v>
      </c>
      <c r="BZ45" s="18">
        <f t="shared" si="37"/>
        <v>63075</v>
      </c>
      <c r="CA45" s="18">
        <f t="shared" si="37"/>
        <v>63075</v>
      </c>
      <c r="CB45" s="18">
        <f t="shared" si="37"/>
        <v>63075</v>
      </c>
      <c r="CC45" s="18">
        <f t="shared" si="37"/>
        <v>64222</v>
      </c>
      <c r="CD45" s="18">
        <f t="shared" si="37"/>
        <v>64222</v>
      </c>
      <c r="CE45" s="18">
        <f t="shared" si="37"/>
        <v>64222</v>
      </c>
      <c r="CF45" s="18">
        <f t="shared" si="37"/>
        <v>61468</v>
      </c>
      <c r="CG45" s="18">
        <f t="shared" si="37"/>
        <v>51370</v>
      </c>
      <c r="CH45" s="18">
        <f t="shared" si="37"/>
        <v>51370</v>
      </c>
      <c r="CI45" s="18">
        <f t="shared" si="37"/>
        <v>51370</v>
      </c>
      <c r="CJ45" s="18">
        <f t="shared" si="37"/>
        <v>51370</v>
      </c>
      <c r="CK45" s="18">
        <f t="shared" si="37"/>
        <v>51370</v>
      </c>
      <c r="CL45" s="18">
        <f t="shared" si="37"/>
        <v>51370</v>
      </c>
      <c r="CM45" s="18">
        <f t="shared" si="37"/>
        <v>51370</v>
      </c>
      <c r="CN45" s="18">
        <f t="shared" si="37"/>
        <v>51370</v>
      </c>
      <c r="CO45" s="18">
        <f t="shared" si="37"/>
        <v>51370</v>
      </c>
      <c r="CP45" s="18">
        <f t="shared" si="37"/>
        <v>50835</v>
      </c>
      <c r="CQ45" s="18">
        <f t="shared" si="37"/>
        <v>50835</v>
      </c>
      <c r="CR45" s="18">
        <f t="shared" si="37"/>
        <v>50835</v>
      </c>
      <c r="CS45" s="18">
        <f t="shared" si="37"/>
        <v>50299</v>
      </c>
      <c r="CT45" s="18">
        <f t="shared" ref="CT45:EF45" si="38">ROUNDUP(CT23*0.85,)</f>
        <v>50299</v>
      </c>
      <c r="CU45" s="18">
        <f t="shared" si="38"/>
        <v>50299</v>
      </c>
      <c r="CV45" s="18">
        <f t="shared" si="38"/>
        <v>50299</v>
      </c>
      <c r="CW45" s="18">
        <f t="shared" si="38"/>
        <v>50299</v>
      </c>
      <c r="CX45" s="18">
        <f t="shared" si="38"/>
        <v>50299</v>
      </c>
      <c r="CY45" s="18">
        <f t="shared" si="38"/>
        <v>50299</v>
      </c>
      <c r="CZ45" s="18">
        <f t="shared" si="38"/>
        <v>49764</v>
      </c>
      <c r="DA45" s="18">
        <f t="shared" si="38"/>
        <v>49764</v>
      </c>
      <c r="DB45" s="18">
        <f t="shared" si="38"/>
        <v>49764</v>
      </c>
      <c r="DC45" s="18">
        <f t="shared" si="38"/>
        <v>45403</v>
      </c>
      <c r="DD45" s="18">
        <f t="shared" si="38"/>
        <v>45403</v>
      </c>
      <c r="DE45" s="18">
        <f t="shared" si="38"/>
        <v>45403</v>
      </c>
      <c r="DF45" s="18">
        <f t="shared" si="38"/>
        <v>45403</v>
      </c>
      <c r="DG45" s="18">
        <f t="shared" si="38"/>
        <v>45403</v>
      </c>
      <c r="DH45" s="18">
        <f t="shared" si="38"/>
        <v>45021</v>
      </c>
      <c r="DI45" s="18">
        <f t="shared" si="38"/>
        <v>45021</v>
      </c>
      <c r="DJ45" s="18">
        <f t="shared" si="38"/>
        <v>45021</v>
      </c>
      <c r="DK45" s="18">
        <f t="shared" si="38"/>
        <v>45021</v>
      </c>
      <c r="DL45" s="18">
        <f t="shared" si="38"/>
        <v>45021</v>
      </c>
      <c r="DM45" s="18">
        <f t="shared" si="38"/>
        <v>45021</v>
      </c>
      <c r="DN45" s="18">
        <f t="shared" si="38"/>
        <v>43491</v>
      </c>
      <c r="DO45" s="18">
        <f t="shared" si="38"/>
        <v>43491</v>
      </c>
      <c r="DP45" s="18">
        <f t="shared" si="38"/>
        <v>43491</v>
      </c>
      <c r="DQ45" s="18">
        <f t="shared" si="38"/>
        <v>43491</v>
      </c>
      <c r="DR45" s="18">
        <f t="shared" si="38"/>
        <v>43491</v>
      </c>
      <c r="DS45" s="18">
        <f t="shared" si="38"/>
        <v>43873</v>
      </c>
      <c r="DT45" s="18">
        <f t="shared" si="38"/>
        <v>43873</v>
      </c>
      <c r="DU45" s="18">
        <f t="shared" si="38"/>
        <v>43491</v>
      </c>
      <c r="DV45" s="18">
        <f t="shared" si="38"/>
        <v>43491</v>
      </c>
      <c r="DW45" s="18">
        <f t="shared" si="38"/>
        <v>43491</v>
      </c>
      <c r="DX45" s="18">
        <f t="shared" si="38"/>
        <v>43491</v>
      </c>
      <c r="DY45" s="18">
        <f t="shared" si="38"/>
        <v>43491</v>
      </c>
      <c r="DZ45" s="18">
        <f t="shared" si="38"/>
        <v>43873</v>
      </c>
      <c r="EA45" s="18">
        <f t="shared" si="38"/>
        <v>43873</v>
      </c>
      <c r="EB45" s="18">
        <f t="shared" si="38"/>
        <v>43491</v>
      </c>
      <c r="EC45" s="18">
        <f t="shared" si="38"/>
        <v>43491</v>
      </c>
      <c r="ED45" s="18">
        <f t="shared" si="38"/>
        <v>43491</v>
      </c>
      <c r="EE45" s="18">
        <f t="shared" si="38"/>
        <v>43491</v>
      </c>
      <c r="EF45" s="18">
        <f t="shared" si="38"/>
        <v>44256</v>
      </c>
    </row>
    <row r="46" spans="1:136" hidden="1">
      <c r="A46" s="16" t="s">
        <v>11</v>
      </c>
    </row>
    <row r="47" spans="1:136" hidden="1">
      <c r="A47" s="17" t="s">
        <v>12</v>
      </c>
    </row>
    <row r="48" spans="1:136"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row r="57" spans="1:1">
      <c r="A57" s="21" t="s">
        <v>27</v>
      </c>
    </row>
    <row r="58" spans="1:1">
      <c r="A58" s="22" t="s">
        <v>28</v>
      </c>
    </row>
    <row r="59" spans="1:1">
      <c r="A59" s="23"/>
    </row>
    <row r="60" spans="1:1">
      <c r="A60" s="24" t="s">
        <v>18</v>
      </c>
    </row>
    <row r="61" spans="1:1" ht="48">
      <c r="A61" s="25" t="s">
        <v>29</v>
      </c>
    </row>
    <row r="63" spans="1:1">
      <c r="A63" s="21" t="s">
        <v>23</v>
      </c>
    </row>
    <row r="64" spans="1:1" ht="15.75">
      <c r="A64" s="56" t="s">
        <v>30</v>
      </c>
    </row>
  </sheetData>
  <pageMargins left="0.7" right="0.7" top="0.75" bottom="0.75" header="0.3" footer="0.3"/>
  <pageSetup paperSize="9" orientation="portrai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EF64"/>
  <sheetViews>
    <sheetView topLeftCell="A3" workbookViewId="0">
      <selection activeCell="B12" sqref="B12"/>
    </sheetView>
  </sheetViews>
  <sheetFormatPr defaultColWidth="9.140625" defaultRowHeight="12"/>
  <cols>
    <col min="1" max="1" width="91.5703125" style="2" customWidth="1"/>
    <col min="2" max="13" width="9.140625" style="2"/>
    <col min="14" max="24" width="9.7109375" style="60" customWidth="1"/>
    <col min="25" max="16384" width="9.140625" style="2"/>
  </cols>
  <sheetData>
    <row r="1" spans="1:136" ht="12" customHeight="1">
      <c r="A1" s="3" t="s">
        <v>0</v>
      </c>
    </row>
    <row r="2" spans="1:136" ht="12" customHeight="1">
      <c r="A2" s="4" t="s">
        <v>25</v>
      </c>
    </row>
    <row r="3" spans="1:136" ht="10.35" customHeight="1">
      <c r="A3" s="5"/>
    </row>
    <row r="4" spans="1:136" s="11" customFormat="1" ht="11.45" customHeight="1">
      <c r="A4" s="6" t="s">
        <v>2</v>
      </c>
      <c r="N4" s="55"/>
      <c r="O4" s="55"/>
      <c r="P4" s="55"/>
      <c r="Q4" s="55"/>
      <c r="R4" s="55"/>
      <c r="S4" s="55"/>
      <c r="T4" s="55"/>
      <c r="U4" s="55"/>
      <c r="V4" s="55"/>
      <c r="W4" s="55"/>
      <c r="X4" s="55"/>
    </row>
    <row r="5" spans="1:136"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c r="K5" s="9">
        <f>'РБ ВВ 10(2025) | FIT15)'!K5</f>
        <v>46017</v>
      </c>
      <c r="L5" s="9">
        <f>'РБ ВВ 10(2025) | FIT15)'!L5</f>
        <v>46018</v>
      </c>
      <c r="M5" s="9">
        <f>'РБ ВВ 10(2025) | FIT15)'!M5</f>
        <v>46019</v>
      </c>
      <c r="N5" s="57">
        <f>'РБ ВВ 10(2025) | FIT15)'!N5</f>
        <v>46020</v>
      </c>
      <c r="O5" s="57">
        <f>'РБ ВВ 10(2025) | FIT15)'!O5</f>
        <v>46021</v>
      </c>
      <c r="P5" s="57">
        <f>'РБ ВВ 10(2025) | FIT15)'!P5</f>
        <v>46022</v>
      </c>
      <c r="Q5" s="57">
        <f>'РБ ВВ 10(2025) | FIT15)'!Q5</f>
        <v>46023</v>
      </c>
      <c r="R5" s="57">
        <f>'РБ ВВ 10(2025) | FIT15)'!R5</f>
        <v>46024</v>
      </c>
      <c r="S5" s="57">
        <f>'РБ ВВ 10(2025) | FIT15)'!S5</f>
        <v>46025</v>
      </c>
      <c r="T5" s="57">
        <f>'РБ ВВ 10(2025) | FIT15)'!T5</f>
        <v>46026</v>
      </c>
      <c r="U5" s="57">
        <f>'РБ ВВ 10(2025) | FIT15)'!U5</f>
        <v>46027</v>
      </c>
      <c r="V5" s="57">
        <f>'РБ ВВ 10(2025) | FIT15)'!V5</f>
        <v>46028</v>
      </c>
      <c r="W5" s="57">
        <f>'РБ ВВ 10(2025) | FIT15)'!W5</f>
        <v>46029</v>
      </c>
      <c r="X5" s="57">
        <f>'РБ ВВ 10(2025) | FIT15)'!X5</f>
        <v>46030</v>
      </c>
      <c r="Y5" s="9">
        <f>'РБ ВВ 10(2025) | FIT15)'!Y5</f>
        <v>46031</v>
      </c>
      <c r="Z5" s="9">
        <f>'РБ ВВ 10(2025) | FIT15)'!Z5</f>
        <v>46032</v>
      </c>
      <c r="AA5" s="9">
        <f>'РБ ВВ 10(2025) | FIT15)'!AA5</f>
        <v>46033</v>
      </c>
      <c r="AB5" s="9">
        <f>'РБ ВВ 10(2025) | FIT15)'!AB5</f>
        <v>46034</v>
      </c>
      <c r="AC5" s="9">
        <f>'РБ ВВ 10(2025) | FIT15)'!AC5</f>
        <v>46035</v>
      </c>
      <c r="AD5" s="9">
        <f>'РБ ВВ 10(2025) | FIT15)'!AD5</f>
        <v>46036</v>
      </c>
      <c r="AE5" s="9">
        <f>'РБ ВВ 10(2025) | FIT15)'!AE5</f>
        <v>46037</v>
      </c>
      <c r="AF5" s="9">
        <f>'РБ ВВ 10(2025) | FIT15)'!AF5</f>
        <v>46038</v>
      </c>
      <c r="AG5" s="9">
        <f>'РБ ВВ 10(2025) | FIT15)'!AG5</f>
        <v>46039</v>
      </c>
      <c r="AH5" s="9">
        <f>'РБ ВВ 10(2025) | FIT15)'!AH5</f>
        <v>46040</v>
      </c>
      <c r="AI5" s="9">
        <f>'РБ ВВ 10(2025) | FIT15)'!AI5</f>
        <v>46041</v>
      </c>
      <c r="AJ5" s="9">
        <f>'РБ ВВ 10(2025) | FIT15)'!AJ5</f>
        <v>46042</v>
      </c>
      <c r="AK5" s="9">
        <f>'РБ ВВ 10(2025) | FIT15)'!AK5</f>
        <v>46043</v>
      </c>
      <c r="AL5" s="9">
        <f>'РБ ВВ 10(2025) | FIT15)'!AL5</f>
        <v>46044</v>
      </c>
      <c r="AM5" s="9">
        <f>'РБ ВВ 10(2025) | FIT15)'!AM5</f>
        <v>46045</v>
      </c>
      <c r="AN5" s="9">
        <f>'РБ ВВ 10(2025) | FIT15)'!AN5</f>
        <v>46046</v>
      </c>
      <c r="AO5" s="9">
        <f>'РБ ВВ 10(2025) | FIT15)'!AO5</f>
        <v>46047</v>
      </c>
      <c r="AP5" s="9">
        <f>'РБ ВВ 10(2025) | FIT15)'!AP5</f>
        <v>46048</v>
      </c>
      <c r="AQ5" s="9">
        <f>'РБ ВВ 10(2025) | FIT15)'!AQ5</f>
        <v>46049</v>
      </c>
      <c r="AR5" s="9">
        <f>'РБ ВВ 10(2025) | FIT15)'!AR5</f>
        <v>46050</v>
      </c>
      <c r="AS5" s="9">
        <f>'РБ ВВ 10(2025) | FIT15)'!AS5</f>
        <v>46051</v>
      </c>
      <c r="AT5" s="9">
        <f>'РБ ВВ 10(2025) | FIT15)'!AT5</f>
        <v>46052</v>
      </c>
      <c r="AU5" s="9">
        <f>'РБ ВВ 10(2025) | FIT15)'!AU5</f>
        <v>46053</v>
      </c>
      <c r="AV5" s="9">
        <f>'РБ ВВ 10(2025) | FIT15)'!AV5</f>
        <v>46054</v>
      </c>
      <c r="AW5" s="9">
        <f>'РБ ВВ 10(2025) | FIT15)'!AW5</f>
        <v>46055</v>
      </c>
      <c r="AX5" s="9">
        <f>'РБ ВВ 10(2025) | FIT15)'!AX5</f>
        <v>46056</v>
      </c>
      <c r="AY5" s="9">
        <f>'РБ ВВ 10(2025) | FIT15)'!AY5</f>
        <v>46057</v>
      </c>
      <c r="AZ5" s="9">
        <f>'РБ ВВ 10(2025) | FIT15)'!AZ5</f>
        <v>46058</v>
      </c>
      <c r="BA5" s="9">
        <f>'РБ ВВ 10(2025) | FIT15)'!BA5</f>
        <v>46059</v>
      </c>
      <c r="BB5" s="9">
        <f>'РБ ВВ 10(2025) | FIT15)'!BB5</f>
        <v>46060</v>
      </c>
      <c r="BC5" s="9">
        <f>'РБ ВВ 10(2025) | FIT15)'!BC5</f>
        <v>46061</v>
      </c>
      <c r="BD5" s="9">
        <f>'РБ ВВ 10(2025) | FIT15)'!BD5</f>
        <v>46062</v>
      </c>
      <c r="BE5" s="9">
        <f>'РБ ВВ 10(2025) | FIT15)'!BE5</f>
        <v>46063</v>
      </c>
      <c r="BF5" s="9">
        <f>'РБ ВВ 10(2025) | FIT15)'!BF5</f>
        <v>46064</v>
      </c>
      <c r="BG5" s="9">
        <f>'РБ ВВ 10(2025) | FIT15)'!BG5</f>
        <v>46065</v>
      </c>
      <c r="BH5" s="9">
        <f>'РБ ВВ 10(2025) | FIT15)'!BH5</f>
        <v>46066</v>
      </c>
      <c r="BI5" s="9">
        <f>'РБ ВВ 10(2025) | FIT15)'!BI5</f>
        <v>46067</v>
      </c>
      <c r="BJ5" s="9">
        <f>'РБ ВВ 10(2025) | FIT15)'!BJ5</f>
        <v>46068</v>
      </c>
      <c r="BK5" s="9">
        <f>'РБ ВВ 10(2025) | FIT15)'!BK5</f>
        <v>46069</v>
      </c>
      <c r="BL5" s="9">
        <f>'РБ ВВ 10(2025) | FIT15)'!BL5</f>
        <v>46070</v>
      </c>
      <c r="BM5" s="9">
        <f>'РБ ВВ 10(2025) | FIT15)'!BM5</f>
        <v>46071</v>
      </c>
      <c r="BN5" s="9">
        <f>'РБ ВВ 10(2025) | FIT15)'!BN5</f>
        <v>46072</v>
      </c>
      <c r="BO5" s="9">
        <f>'РБ ВВ 10(2025) | FIT15)'!BO5</f>
        <v>46073</v>
      </c>
      <c r="BP5" s="9">
        <f>'РБ ВВ 10(2025) | FIT15)'!BP5</f>
        <v>46074</v>
      </c>
      <c r="BQ5" s="9">
        <f>'РБ ВВ 10(2025) | FIT15)'!BQ5</f>
        <v>46075</v>
      </c>
      <c r="BR5" s="9">
        <f>'РБ ВВ 10(2025) | FIT15)'!BR5</f>
        <v>46076</v>
      </c>
      <c r="BS5" s="9">
        <f>'РБ ВВ 10(2025) | FIT15)'!BS5</f>
        <v>46077</v>
      </c>
      <c r="BT5" s="9">
        <f>'РБ ВВ 10(2025) | FIT15)'!BT5</f>
        <v>46078</v>
      </c>
      <c r="BU5" s="9">
        <f>'РБ ВВ 10(2025) | FIT15)'!BU5</f>
        <v>46079</v>
      </c>
      <c r="BV5" s="9">
        <f>'РБ ВВ 10(2025) | FIT15)'!BV5</f>
        <v>46080</v>
      </c>
      <c r="BW5" s="9">
        <f>'РБ ВВ 10(2025) | FIT15)'!BW5</f>
        <v>46081</v>
      </c>
      <c r="BX5" s="9">
        <f>'РБ ВВ 10(2025) | FIT15)'!BX5</f>
        <v>46082</v>
      </c>
      <c r="BY5" s="9">
        <f>'РБ ВВ 10(2025) | FIT15)'!BY5</f>
        <v>46083</v>
      </c>
      <c r="BZ5" s="9">
        <f>'РБ ВВ 10(2025) | FIT15)'!BZ5</f>
        <v>46084</v>
      </c>
      <c r="CA5" s="9">
        <f>'РБ ВВ 10(2025) | FIT15)'!CA5</f>
        <v>46085</v>
      </c>
      <c r="CB5" s="9">
        <f>'РБ ВВ 10(2025) | FIT15)'!CB5</f>
        <v>46086</v>
      </c>
      <c r="CC5" s="9">
        <f>'РБ ВВ 10(2025) | FIT15)'!CC5</f>
        <v>46087</v>
      </c>
      <c r="CD5" s="9">
        <f>'РБ ВВ 10(2025) | FIT15)'!CD5</f>
        <v>46088</v>
      </c>
      <c r="CE5" s="9">
        <f>'РБ ВВ 10(2025) | FIT15)'!CE5</f>
        <v>46089</v>
      </c>
      <c r="CF5" s="9">
        <f>'РБ ВВ 10(2025) | FIT15)'!CF5</f>
        <v>46090</v>
      </c>
      <c r="CG5" s="9">
        <f>'РБ ВВ 10(2025) | FIT15)'!CG5</f>
        <v>46091</v>
      </c>
      <c r="CH5" s="9">
        <f>'РБ ВВ 10(2025) | FIT15)'!CH5</f>
        <v>46092</v>
      </c>
      <c r="CI5" s="9">
        <f>'РБ ВВ 10(2025) | FIT15)'!CI5</f>
        <v>46093</v>
      </c>
      <c r="CJ5" s="9">
        <f>'РБ ВВ 10(2025) | FIT15)'!CJ5</f>
        <v>46094</v>
      </c>
      <c r="CK5" s="9">
        <f>'РБ ВВ 10(2025) | FIT15)'!CK5</f>
        <v>46095</v>
      </c>
      <c r="CL5" s="9">
        <f>'РБ ВВ 10(2025) | FIT15)'!CL5</f>
        <v>46096</v>
      </c>
      <c r="CM5" s="9">
        <f>'РБ ВВ 10(2025) | FIT15)'!CM5</f>
        <v>46097</v>
      </c>
      <c r="CN5" s="9">
        <f>'РБ ВВ 10(2025) | FIT15)'!CN5</f>
        <v>46098</v>
      </c>
      <c r="CO5" s="9">
        <f>'РБ ВВ 10(2025) | FIT15)'!CO5</f>
        <v>46099</v>
      </c>
      <c r="CP5" s="9">
        <f>'РБ ВВ 10(2025) | FIT15)'!CP5</f>
        <v>46100</v>
      </c>
      <c r="CQ5" s="9">
        <f>'РБ ВВ 10(2025) | FIT15)'!CQ5</f>
        <v>46101</v>
      </c>
      <c r="CR5" s="9">
        <f>'РБ ВВ 10(2025) | FIT15)'!CR5</f>
        <v>46102</v>
      </c>
      <c r="CS5" s="9">
        <f>'РБ ВВ 10(2025) | FIT15)'!CS5</f>
        <v>46103</v>
      </c>
      <c r="CT5" s="9">
        <f>'РБ ВВ 10(2025) | FIT15)'!CT5</f>
        <v>46104</v>
      </c>
      <c r="CU5" s="9">
        <f>'РБ ВВ 10(2025) | FIT15)'!CU5</f>
        <v>46105</v>
      </c>
      <c r="CV5" s="9">
        <f>'РБ ВВ 10(2025) | FIT15)'!CV5</f>
        <v>46106</v>
      </c>
      <c r="CW5" s="9">
        <f>'РБ ВВ 10(2025) | FIT15)'!CW5</f>
        <v>46107</v>
      </c>
      <c r="CX5" s="9">
        <f>'РБ ВВ 10(2025) | FIT15)'!CX5</f>
        <v>46108</v>
      </c>
      <c r="CY5" s="9">
        <f>'РБ ВВ 10(2025) | FIT15)'!CY5</f>
        <v>46109</v>
      </c>
      <c r="CZ5" s="9">
        <f>'РБ ВВ 10(2025) | FIT15)'!CZ5</f>
        <v>46110</v>
      </c>
      <c r="DA5" s="9">
        <f>'РБ ВВ 10(2025) | FIT15)'!DA5</f>
        <v>46111</v>
      </c>
      <c r="DB5" s="9">
        <f>'РБ ВВ 10(2025) | FIT15)'!DB5</f>
        <v>46112</v>
      </c>
      <c r="DC5" s="9">
        <f>'РБ ВВ 10(2025) | FIT15)'!DC5</f>
        <v>46113</v>
      </c>
      <c r="DD5" s="9">
        <f>'РБ ВВ 10(2025) | FIT15)'!DD5</f>
        <v>46114</v>
      </c>
      <c r="DE5" s="9">
        <f>'РБ ВВ 10(2025) | FIT15)'!DE5</f>
        <v>46115</v>
      </c>
      <c r="DF5" s="9">
        <f>'РБ ВВ 10(2025) | FIT15)'!DF5</f>
        <v>46116</v>
      </c>
      <c r="DG5" s="9">
        <f>'РБ ВВ 10(2025) | FIT15)'!DG5</f>
        <v>46117</v>
      </c>
      <c r="DH5" s="9">
        <f>'РБ ВВ 10(2025) | FIT15)'!DH5</f>
        <v>46118</v>
      </c>
      <c r="DI5" s="9">
        <f>'РБ ВВ 10(2025) | FIT15)'!DI5</f>
        <v>46119</v>
      </c>
      <c r="DJ5" s="9">
        <f>'РБ ВВ 10(2025) | FIT15)'!DJ5</f>
        <v>46120</v>
      </c>
      <c r="DK5" s="9">
        <f>'РБ ВВ 10(2025) | FIT15)'!DK5</f>
        <v>46121</v>
      </c>
      <c r="DL5" s="9">
        <f>'РБ ВВ 10(2025) | FIT15)'!DL5</f>
        <v>46122</v>
      </c>
      <c r="DM5" s="9">
        <f>'РБ ВВ 10(2025) | FIT15)'!DM5</f>
        <v>46123</v>
      </c>
      <c r="DN5" s="9">
        <f>'РБ ВВ 10(2025) | FIT15)'!DN5</f>
        <v>46124</v>
      </c>
      <c r="DO5" s="9">
        <f>'РБ ВВ 10(2025) | FIT15)'!DO5</f>
        <v>46125</v>
      </c>
      <c r="DP5" s="9">
        <f>'РБ ВВ 10(2025) | FIT15)'!DP5</f>
        <v>46126</v>
      </c>
      <c r="DQ5" s="9">
        <f>'РБ ВВ 10(2025) | FIT15)'!DQ5</f>
        <v>46127</v>
      </c>
      <c r="DR5" s="9">
        <f>'РБ ВВ 10(2025) | FIT15)'!DR5</f>
        <v>46128</v>
      </c>
      <c r="DS5" s="9">
        <f>'РБ ВВ 10(2025) | FIT15)'!DS5</f>
        <v>46129</v>
      </c>
      <c r="DT5" s="9">
        <f>'РБ ВВ 10(2025) | FIT15)'!DT5</f>
        <v>46130</v>
      </c>
      <c r="DU5" s="9">
        <f>'РБ ВВ 10(2025) | FIT15)'!DU5</f>
        <v>46131</v>
      </c>
      <c r="DV5" s="9">
        <f>'РБ ВВ 10(2025) | FIT15)'!DV5</f>
        <v>46132</v>
      </c>
      <c r="DW5" s="9">
        <f>'РБ ВВ 10(2025) | FIT15)'!DW5</f>
        <v>46133</v>
      </c>
      <c r="DX5" s="9">
        <f>'РБ ВВ 10(2025) | FIT15)'!DX5</f>
        <v>46134</v>
      </c>
      <c r="DY5" s="9">
        <f>'РБ ВВ 10(2025) | FIT15)'!DY5</f>
        <v>46135</v>
      </c>
      <c r="DZ5" s="9">
        <f>'РБ ВВ 10(2025) | FIT15)'!DZ5</f>
        <v>46136</v>
      </c>
      <c r="EA5" s="9">
        <f>'РБ ВВ 10(2025) | FIT15)'!EA5</f>
        <v>46137</v>
      </c>
      <c r="EB5" s="9">
        <f>'РБ ВВ 10(2025) | FIT15)'!EB5</f>
        <v>46138</v>
      </c>
      <c r="EC5" s="9">
        <f>'РБ ВВ 10(2025) | FIT15)'!EC5</f>
        <v>46139</v>
      </c>
      <c r="ED5" s="9">
        <f>'РБ ВВ 10(2025) | FIT15)'!ED5</f>
        <v>46140</v>
      </c>
      <c r="EE5" s="9">
        <f>'РБ ВВ 10(2025) | FIT15)'!EE5</f>
        <v>46141</v>
      </c>
      <c r="EF5" s="9">
        <f>'РБ ВВ 10(2025) | FIT15)'!EF5</f>
        <v>46142</v>
      </c>
    </row>
    <row r="6" spans="1:136" s="11" customFormat="1">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c r="K6" s="9">
        <f>'РБ ВВ 10(2025) | FIT15)'!K6</f>
        <v>46017</v>
      </c>
      <c r="L6" s="9">
        <f>'РБ ВВ 10(2025) | FIT15)'!L6</f>
        <v>46018</v>
      </c>
      <c r="M6" s="9">
        <f>'РБ ВВ 10(2025) | FIT15)'!M6</f>
        <v>46019</v>
      </c>
      <c r="N6" s="57">
        <f>'РБ ВВ 10(2025) | FIT15)'!N6</f>
        <v>46020</v>
      </c>
      <c r="O6" s="57">
        <f>'РБ ВВ 10(2025) | FIT15)'!O6</f>
        <v>46021</v>
      </c>
      <c r="P6" s="57">
        <f>'РБ ВВ 10(2025) | FIT15)'!P6</f>
        <v>46022</v>
      </c>
      <c r="Q6" s="57">
        <f>'РБ ВВ 10(2025) | FIT15)'!Q6</f>
        <v>46023</v>
      </c>
      <c r="R6" s="57">
        <f>'РБ ВВ 10(2025) | FIT15)'!R6</f>
        <v>46024</v>
      </c>
      <c r="S6" s="57">
        <f>'РБ ВВ 10(2025) | FIT15)'!S6</f>
        <v>46025</v>
      </c>
      <c r="T6" s="57">
        <f>'РБ ВВ 10(2025) | FIT15)'!T6</f>
        <v>46026</v>
      </c>
      <c r="U6" s="57">
        <f>'РБ ВВ 10(2025) | FIT15)'!U6</f>
        <v>46027</v>
      </c>
      <c r="V6" s="57">
        <f>'РБ ВВ 10(2025) | FIT15)'!V6</f>
        <v>46028</v>
      </c>
      <c r="W6" s="57">
        <f>'РБ ВВ 10(2025) | FIT15)'!W6</f>
        <v>46029</v>
      </c>
      <c r="X6" s="57">
        <f>'РБ ВВ 10(2025) | FIT15)'!X6</f>
        <v>46030</v>
      </c>
      <c r="Y6" s="9">
        <f>'РБ ВВ 10(2025) | FIT15)'!Y6</f>
        <v>46031</v>
      </c>
      <c r="Z6" s="9">
        <f>'РБ ВВ 10(2025) | FIT15)'!Z6</f>
        <v>46032</v>
      </c>
      <c r="AA6" s="9">
        <f>'РБ ВВ 10(2025) | FIT15)'!AA6</f>
        <v>46033</v>
      </c>
      <c r="AB6" s="9">
        <f>'РБ ВВ 10(2025) | FIT15)'!AB6</f>
        <v>46034</v>
      </c>
      <c r="AC6" s="9">
        <f>'РБ ВВ 10(2025) | FIT15)'!AC6</f>
        <v>46035</v>
      </c>
      <c r="AD6" s="9">
        <f>'РБ ВВ 10(2025) | FIT15)'!AD6</f>
        <v>46036</v>
      </c>
      <c r="AE6" s="9">
        <f>'РБ ВВ 10(2025) | FIT15)'!AE6</f>
        <v>46037</v>
      </c>
      <c r="AF6" s="9">
        <f>'РБ ВВ 10(2025) | FIT15)'!AF6</f>
        <v>46038</v>
      </c>
      <c r="AG6" s="9">
        <f>'РБ ВВ 10(2025) | FIT15)'!AG6</f>
        <v>46039</v>
      </c>
      <c r="AH6" s="9">
        <f>'РБ ВВ 10(2025) | FIT15)'!AH6</f>
        <v>46040</v>
      </c>
      <c r="AI6" s="9">
        <f>'РБ ВВ 10(2025) | FIT15)'!AI6</f>
        <v>46041</v>
      </c>
      <c r="AJ6" s="9">
        <f>'РБ ВВ 10(2025) | FIT15)'!AJ6</f>
        <v>46042</v>
      </c>
      <c r="AK6" s="9">
        <f>'РБ ВВ 10(2025) | FIT15)'!AK6</f>
        <v>46043</v>
      </c>
      <c r="AL6" s="9">
        <f>'РБ ВВ 10(2025) | FIT15)'!AL6</f>
        <v>46044</v>
      </c>
      <c r="AM6" s="9">
        <f>'РБ ВВ 10(2025) | FIT15)'!AM6</f>
        <v>46045</v>
      </c>
      <c r="AN6" s="9">
        <f>'РБ ВВ 10(2025) | FIT15)'!AN6</f>
        <v>46046</v>
      </c>
      <c r="AO6" s="9">
        <f>'РБ ВВ 10(2025) | FIT15)'!AO6</f>
        <v>46047</v>
      </c>
      <c r="AP6" s="9">
        <f>'РБ ВВ 10(2025) | FIT15)'!AP6</f>
        <v>46048</v>
      </c>
      <c r="AQ6" s="9">
        <f>'РБ ВВ 10(2025) | FIT15)'!AQ6</f>
        <v>46049</v>
      </c>
      <c r="AR6" s="9">
        <f>'РБ ВВ 10(2025) | FIT15)'!AR6</f>
        <v>46050</v>
      </c>
      <c r="AS6" s="9">
        <f>'РБ ВВ 10(2025) | FIT15)'!AS6</f>
        <v>46051</v>
      </c>
      <c r="AT6" s="9">
        <f>'РБ ВВ 10(2025) | FIT15)'!AT6</f>
        <v>46052</v>
      </c>
      <c r="AU6" s="9">
        <f>'РБ ВВ 10(2025) | FIT15)'!AU6</f>
        <v>46053</v>
      </c>
      <c r="AV6" s="9">
        <f>'РБ ВВ 10(2025) | FIT15)'!AV6</f>
        <v>46054</v>
      </c>
      <c r="AW6" s="9">
        <f>'РБ ВВ 10(2025) | FIT15)'!AW6</f>
        <v>46055</v>
      </c>
      <c r="AX6" s="9">
        <f>'РБ ВВ 10(2025) | FIT15)'!AX6</f>
        <v>46056</v>
      </c>
      <c r="AY6" s="9">
        <f>'РБ ВВ 10(2025) | FIT15)'!AY6</f>
        <v>46057</v>
      </c>
      <c r="AZ6" s="9">
        <f>'РБ ВВ 10(2025) | FIT15)'!AZ6</f>
        <v>46058</v>
      </c>
      <c r="BA6" s="9">
        <f>'РБ ВВ 10(2025) | FIT15)'!BA6</f>
        <v>46059</v>
      </c>
      <c r="BB6" s="9">
        <f>'РБ ВВ 10(2025) | FIT15)'!BB6</f>
        <v>46060</v>
      </c>
      <c r="BC6" s="9">
        <f>'РБ ВВ 10(2025) | FIT15)'!BC6</f>
        <v>46061</v>
      </c>
      <c r="BD6" s="9">
        <f>'РБ ВВ 10(2025) | FIT15)'!BD6</f>
        <v>46062</v>
      </c>
      <c r="BE6" s="9">
        <f>'РБ ВВ 10(2025) | FIT15)'!BE6</f>
        <v>46063</v>
      </c>
      <c r="BF6" s="9">
        <f>'РБ ВВ 10(2025) | FIT15)'!BF6</f>
        <v>46064</v>
      </c>
      <c r="BG6" s="9">
        <f>'РБ ВВ 10(2025) | FIT15)'!BG6</f>
        <v>46065</v>
      </c>
      <c r="BH6" s="9">
        <f>'РБ ВВ 10(2025) | FIT15)'!BH6</f>
        <v>46066</v>
      </c>
      <c r="BI6" s="9">
        <f>'РБ ВВ 10(2025) | FIT15)'!BI6</f>
        <v>46067</v>
      </c>
      <c r="BJ6" s="9">
        <f>'РБ ВВ 10(2025) | FIT15)'!BJ6</f>
        <v>46068</v>
      </c>
      <c r="BK6" s="9">
        <f>'РБ ВВ 10(2025) | FIT15)'!BK6</f>
        <v>46069</v>
      </c>
      <c r="BL6" s="9">
        <f>'РБ ВВ 10(2025) | FIT15)'!BL6</f>
        <v>46070</v>
      </c>
      <c r="BM6" s="9">
        <f>'РБ ВВ 10(2025) | FIT15)'!BM6</f>
        <v>46071</v>
      </c>
      <c r="BN6" s="9">
        <f>'РБ ВВ 10(2025) | FIT15)'!BN6</f>
        <v>46072</v>
      </c>
      <c r="BO6" s="9">
        <f>'РБ ВВ 10(2025) | FIT15)'!BO6</f>
        <v>46073</v>
      </c>
      <c r="BP6" s="9">
        <f>'РБ ВВ 10(2025) | FIT15)'!BP6</f>
        <v>46074</v>
      </c>
      <c r="BQ6" s="9">
        <f>'РБ ВВ 10(2025) | FIT15)'!BQ6</f>
        <v>46075</v>
      </c>
      <c r="BR6" s="9">
        <f>'РБ ВВ 10(2025) | FIT15)'!BR6</f>
        <v>46076</v>
      </c>
      <c r="BS6" s="9">
        <f>'РБ ВВ 10(2025) | FIT15)'!BS6</f>
        <v>46077</v>
      </c>
      <c r="BT6" s="9">
        <f>'РБ ВВ 10(2025) | FIT15)'!BT6</f>
        <v>46078</v>
      </c>
      <c r="BU6" s="9">
        <f>'РБ ВВ 10(2025) | FIT15)'!BU6</f>
        <v>46079</v>
      </c>
      <c r="BV6" s="9">
        <f>'РБ ВВ 10(2025) | FIT15)'!BV6</f>
        <v>46080</v>
      </c>
      <c r="BW6" s="9">
        <f>'РБ ВВ 10(2025) | FIT15)'!BW6</f>
        <v>46081</v>
      </c>
      <c r="BX6" s="9">
        <f>'РБ ВВ 10(2025) | FIT15)'!BX6</f>
        <v>46082</v>
      </c>
      <c r="BY6" s="9">
        <f>'РБ ВВ 10(2025) | FIT15)'!BY6</f>
        <v>46083</v>
      </c>
      <c r="BZ6" s="9">
        <f>'РБ ВВ 10(2025) | FIT15)'!BZ6</f>
        <v>46084</v>
      </c>
      <c r="CA6" s="9">
        <f>'РБ ВВ 10(2025) | FIT15)'!CA6</f>
        <v>46085</v>
      </c>
      <c r="CB6" s="9">
        <f>'РБ ВВ 10(2025) | FIT15)'!CB6</f>
        <v>46086</v>
      </c>
      <c r="CC6" s="9">
        <f>'РБ ВВ 10(2025) | FIT15)'!CC6</f>
        <v>46087</v>
      </c>
      <c r="CD6" s="9">
        <f>'РБ ВВ 10(2025) | FIT15)'!CD6</f>
        <v>46088</v>
      </c>
      <c r="CE6" s="9">
        <f>'РБ ВВ 10(2025) | FIT15)'!CE6</f>
        <v>46089</v>
      </c>
      <c r="CF6" s="9">
        <f>'РБ ВВ 10(2025) | FIT15)'!CF6</f>
        <v>46090</v>
      </c>
      <c r="CG6" s="9">
        <f>'РБ ВВ 10(2025) | FIT15)'!CG6</f>
        <v>46091</v>
      </c>
      <c r="CH6" s="9">
        <f>'РБ ВВ 10(2025) | FIT15)'!CH6</f>
        <v>46092</v>
      </c>
      <c r="CI6" s="9">
        <f>'РБ ВВ 10(2025) | FIT15)'!CI6</f>
        <v>46093</v>
      </c>
      <c r="CJ6" s="9">
        <f>'РБ ВВ 10(2025) | FIT15)'!CJ6</f>
        <v>46094</v>
      </c>
      <c r="CK6" s="9">
        <f>'РБ ВВ 10(2025) | FIT15)'!CK6</f>
        <v>46095</v>
      </c>
      <c r="CL6" s="9">
        <f>'РБ ВВ 10(2025) | FIT15)'!CL6</f>
        <v>46096</v>
      </c>
      <c r="CM6" s="9">
        <f>'РБ ВВ 10(2025) | FIT15)'!CM6</f>
        <v>46097</v>
      </c>
      <c r="CN6" s="9">
        <f>'РБ ВВ 10(2025) | FIT15)'!CN6</f>
        <v>46098</v>
      </c>
      <c r="CO6" s="9">
        <f>'РБ ВВ 10(2025) | FIT15)'!CO6</f>
        <v>46099</v>
      </c>
      <c r="CP6" s="9">
        <f>'РБ ВВ 10(2025) | FIT15)'!CP6</f>
        <v>46100</v>
      </c>
      <c r="CQ6" s="9">
        <f>'РБ ВВ 10(2025) | FIT15)'!CQ6</f>
        <v>46101</v>
      </c>
      <c r="CR6" s="9">
        <f>'РБ ВВ 10(2025) | FIT15)'!CR6</f>
        <v>46102</v>
      </c>
      <c r="CS6" s="9">
        <f>'РБ ВВ 10(2025) | FIT15)'!CS6</f>
        <v>46103</v>
      </c>
      <c r="CT6" s="9">
        <f>'РБ ВВ 10(2025) | FIT15)'!CT6</f>
        <v>46104</v>
      </c>
      <c r="CU6" s="9">
        <f>'РБ ВВ 10(2025) | FIT15)'!CU6</f>
        <v>46105</v>
      </c>
      <c r="CV6" s="9">
        <f>'РБ ВВ 10(2025) | FIT15)'!CV6</f>
        <v>46106</v>
      </c>
      <c r="CW6" s="9">
        <f>'РБ ВВ 10(2025) | FIT15)'!CW6</f>
        <v>46107</v>
      </c>
      <c r="CX6" s="9">
        <f>'РБ ВВ 10(2025) | FIT15)'!CX6</f>
        <v>46108</v>
      </c>
      <c r="CY6" s="9">
        <f>'РБ ВВ 10(2025) | FIT15)'!CY6</f>
        <v>46109</v>
      </c>
      <c r="CZ6" s="9">
        <f>'РБ ВВ 10(2025) | FIT15)'!CZ6</f>
        <v>46110</v>
      </c>
      <c r="DA6" s="9">
        <f>'РБ ВВ 10(2025) | FIT15)'!DA6</f>
        <v>46111</v>
      </c>
      <c r="DB6" s="9">
        <f>'РБ ВВ 10(2025) | FIT15)'!DB6</f>
        <v>46112</v>
      </c>
      <c r="DC6" s="9">
        <f>'РБ ВВ 10(2025) | FIT15)'!DC6</f>
        <v>46113</v>
      </c>
      <c r="DD6" s="9">
        <f>'РБ ВВ 10(2025) | FIT15)'!DD6</f>
        <v>46114</v>
      </c>
      <c r="DE6" s="9">
        <f>'РБ ВВ 10(2025) | FIT15)'!DE6</f>
        <v>46115</v>
      </c>
      <c r="DF6" s="9">
        <f>'РБ ВВ 10(2025) | FIT15)'!DF6</f>
        <v>46116</v>
      </c>
      <c r="DG6" s="9">
        <f>'РБ ВВ 10(2025) | FIT15)'!DG6</f>
        <v>46117</v>
      </c>
      <c r="DH6" s="9">
        <f>'РБ ВВ 10(2025) | FIT15)'!DH6</f>
        <v>46118</v>
      </c>
      <c r="DI6" s="9">
        <f>'РБ ВВ 10(2025) | FIT15)'!DI6</f>
        <v>46119</v>
      </c>
      <c r="DJ6" s="9">
        <f>'РБ ВВ 10(2025) | FIT15)'!DJ6</f>
        <v>46120</v>
      </c>
      <c r="DK6" s="9">
        <f>'РБ ВВ 10(2025) | FIT15)'!DK6</f>
        <v>46121</v>
      </c>
      <c r="DL6" s="9">
        <f>'РБ ВВ 10(2025) | FIT15)'!DL6</f>
        <v>46122</v>
      </c>
      <c r="DM6" s="9">
        <f>'РБ ВВ 10(2025) | FIT15)'!DM6</f>
        <v>46123</v>
      </c>
      <c r="DN6" s="9">
        <f>'РБ ВВ 10(2025) | FIT15)'!DN6</f>
        <v>46124</v>
      </c>
      <c r="DO6" s="9">
        <f>'РБ ВВ 10(2025) | FIT15)'!DO6</f>
        <v>46125</v>
      </c>
      <c r="DP6" s="9">
        <f>'РБ ВВ 10(2025) | FIT15)'!DP6</f>
        <v>46126</v>
      </c>
      <c r="DQ6" s="9">
        <f>'РБ ВВ 10(2025) | FIT15)'!DQ6</f>
        <v>46127</v>
      </c>
      <c r="DR6" s="9">
        <f>'РБ ВВ 10(2025) | FIT15)'!DR6</f>
        <v>46128</v>
      </c>
      <c r="DS6" s="9">
        <f>'РБ ВВ 10(2025) | FIT15)'!DS6</f>
        <v>46129</v>
      </c>
      <c r="DT6" s="9">
        <f>'РБ ВВ 10(2025) | FIT15)'!DT6</f>
        <v>46130</v>
      </c>
      <c r="DU6" s="9">
        <f>'РБ ВВ 10(2025) | FIT15)'!DU6</f>
        <v>46131</v>
      </c>
      <c r="DV6" s="9">
        <f>'РБ ВВ 10(2025) | FIT15)'!DV6</f>
        <v>46132</v>
      </c>
      <c r="DW6" s="9">
        <f>'РБ ВВ 10(2025) | FIT15)'!DW6</f>
        <v>46133</v>
      </c>
      <c r="DX6" s="9">
        <f>'РБ ВВ 10(2025) | FIT15)'!DX6</f>
        <v>46134</v>
      </c>
      <c r="DY6" s="9">
        <f>'РБ ВВ 10(2025) | FIT15)'!DY6</f>
        <v>46135</v>
      </c>
      <c r="DZ6" s="9">
        <f>'РБ ВВ 10(2025) | FIT15)'!DZ6</f>
        <v>46136</v>
      </c>
      <c r="EA6" s="9">
        <f>'РБ ВВ 10(2025) | FIT15)'!EA6</f>
        <v>46137</v>
      </c>
      <c r="EB6" s="9">
        <f>'РБ ВВ 10(2025) | FIT15)'!EB6</f>
        <v>46138</v>
      </c>
      <c r="EC6" s="9">
        <f>'РБ ВВ 10(2025) | FIT15)'!EC6</f>
        <v>46139</v>
      </c>
      <c r="ED6" s="9">
        <f>'РБ ВВ 10(2025) | FIT15)'!ED6</f>
        <v>46140</v>
      </c>
      <c r="EE6" s="9">
        <f>'РБ ВВ 10(2025) | FIT15)'!EE6</f>
        <v>46141</v>
      </c>
      <c r="EF6" s="9">
        <f>'РБ ВВ 10(2025) | FIT15)'!EF6</f>
        <v>46142</v>
      </c>
    </row>
    <row r="7" spans="1:136" s="11" customFormat="1">
      <c r="A7" s="10" t="s">
        <v>4</v>
      </c>
      <c r="B7" s="48"/>
      <c r="C7" s="48"/>
      <c r="D7" s="48"/>
      <c r="E7" s="48"/>
      <c r="F7" s="48"/>
      <c r="G7" s="48"/>
      <c r="H7" s="48"/>
      <c r="I7" s="48"/>
      <c r="J7" s="48"/>
      <c r="K7" s="48"/>
      <c r="L7" s="48"/>
      <c r="M7" s="48"/>
      <c r="N7" s="55"/>
      <c r="O7" s="55"/>
      <c r="P7" s="55"/>
      <c r="Q7" s="55"/>
      <c r="R7" s="55"/>
      <c r="S7" s="55"/>
      <c r="T7" s="55"/>
      <c r="U7" s="55"/>
      <c r="V7" s="55"/>
      <c r="W7" s="55"/>
      <c r="X7" s="55"/>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row>
    <row r="8" spans="1:136" s="11" customFormat="1">
      <c r="A8" s="10">
        <v>1</v>
      </c>
      <c r="B8" s="30">
        <f>'РБ ВВ 10(2025) | FIT15)'!B8</f>
        <v>6300</v>
      </c>
      <c r="C8" s="30">
        <f>'РБ ВВ 10(2025) | FIT15)'!C8</f>
        <v>6300</v>
      </c>
      <c r="D8" s="30">
        <f>'РБ ВВ 10(2025) | FIT15)'!D8</f>
        <v>6570</v>
      </c>
      <c r="E8" s="30">
        <f>'РБ ВВ 10(2025) | FIT15)'!E8</f>
        <v>6570</v>
      </c>
      <c r="F8" s="30">
        <f>'РБ ВВ 10(2025) | FIT15)'!F8</f>
        <v>8460</v>
      </c>
      <c r="G8" s="30">
        <f>'РБ ВВ 10(2025) | FIT15)'!G8</f>
        <v>8460</v>
      </c>
      <c r="H8" s="30">
        <f>'РБ ВВ 10(2025) | FIT15)'!H8</f>
        <v>8460</v>
      </c>
      <c r="I8" s="30">
        <f>'РБ ВВ 10(2025) | FIT15)'!I8</f>
        <v>9630</v>
      </c>
      <c r="J8" s="30">
        <f>'РБ ВВ 10(2025) | FIT15)'!J8</f>
        <v>9630</v>
      </c>
      <c r="K8" s="30">
        <f>'РБ ВВ 10(2025) | FIT15)'!K8</f>
        <v>10890</v>
      </c>
      <c r="L8" s="30">
        <f>'РБ ВВ 10(2025) | FIT15)'!L8</f>
        <v>13230</v>
      </c>
      <c r="M8" s="30">
        <f>'РБ ВВ 10(2025) | FIT15)'!M8</f>
        <v>11250</v>
      </c>
      <c r="N8" s="58">
        <f>'РБ ВВ 10(2025) | FIT15)'!N8</f>
        <v>18810</v>
      </c>
      <c r="O8" s="58">
        <f>'РБ ВВ 10(2025) | FIT15)'!O8</f>
        <v>23130</v>
      </c>
      <c r="P8" s="58">
        <f>'РБ ВВ 10(2025) | FIT15)'!P8</f>
        <v>30150</v>
      </c>
      <c r="Q8" s="58">
        <f>'РБ ВВ 10(2025) | FIT15)'!Q8</f>
        <v>30150</v>
      </c>
      <c r="R8" s="58">
        <f>'РБ ВВ 10(2025) | FIT15)'!R8</f>
        <v>28980</v>
      </c>
      <c r="S8" s="58">
        <f>'РБ ВВ 10(2025) | FIT15)'!S8</f>
        <v>28980</v>
      </c>
      <c r="T8" s="58">
        <f>'РБ ВВ 10(2025) | FIT15)'!T8</f>
        <v>32400</v>
      </c>
      <c r="U8" s="58">
        <f>'РБ ВВ 10(2025) | FIT15)'!U8</f>
        <v>32400</v>
      </c>
      <c r="V8" s="58">
        <f>'РБ ВВ 10(2025) | FIT15)'!V8</f>
        <v>31050</v>
      </c>
      <c r="W8" s="58">
        <f>'РБ ВВ 10(2025) | FIT15)'!W8</f>
        <v>31050</v>
      </c>
      <c r="X8" s="58">
        <f>'РБ ВВ 10(2025) | FIT15)'!X8</f>
        <v>27810</v>
      </c>
      <c r="Y8" s="30">
        <f>'РБ ВВ 10(2025) | FIT15)'!Y8</f>
        <v>21105</v>
      </c>
      <c r="Z8" s="30">
        <f>'РБ ВВ 10(2025) | FIT15)'!Z8</f>
        <v>15705</v>
      </c>
      <c r="AA8" s="30">
        <f>'РБ ВВ 10(2025) | FIT15)'!AA8</f>
        <v>15075</v>
      </c>
      <c r="AB8" s="30">
        <f>'РБ ВВ 10(2025) | FIT15)'!AB8</f>
        <v>15075</v>
      </c>
      <c r="AC8" s="30">
        <f>'РБ ВВ 10(2025) | FIT15)'!AC8</f>
        <v>15075</v>
      </c>
      <c r="AD8" s="30">
        <f>'РБ ВВ 10(2025) | FIT15)'!AD8</f>
        <v>14445</v>
      </c>
      <c r="AE8" s="30">
        <f>'РБ ВВ 10(2025) | FIT15)'!AE8</f>
        <v>14445</v>
      </c>
      <c r="AF8" s="30">
        <f>'РБ ВВ 10(2025) | FIT15)'!AF8</f>
        <v>12105</v>
      </c>
      <c r="AG8" s="30">
        <f>'РБ ВВ 10(2025) | FIT15)'!AG8</f>
        <v>12105</v>
      </c>
      <c r="AH8" s="30">
        <f>'РБ ВВ 10(2025) | FIT15)'!AH8</f>
        <v>12105</v>
      </c>
      <c r="AI8" s="30">
        <f>'РБ ВВ 10(2025) | FIT15)'!AI8</f>
        <v>12105</v>
      </c>
      <c r="AJ8" s="30">
        <f>'РБ ВВ 10(2025) | FIT15)'!AJ8</f>
        <v>14625</v>
      </c>
      <c r="AK8" s="30">
        <f>'РБ ВВ 10(2025) | FIT15)'!AK8</f>
        <v>14625</v>
      </c>
      <c r="AL8" s="30">
        <f>'РБ ВВ 10(2025) | FIT15)'!AL8</f>
        <v>17055</v>
      </c>
      <c r="AM8" s="30">
        <f>'РБ ВВ 10(2025) | FIT15)'!AM8</f>
        <v>17055</v>
      </c>
      <c r="AN8" s="30">
        <f>'РБ ВВ 10(2025) | FIT15)'!AN8</f>
        <v>19755</v>
      </c>
      <c r="AO8" s="30">
        <f>'РБ ВВ 10(2025) | FIT15)'!AO8</f>
        <v>19755</v>
      </c>
      <c r="AP8" s="30">
        <f>'РБ ВВ 10(2025) | FIT15)'!AP8</f>
        <v>17055</v>
      </c>
      <c r="AQ8" s="30">
        <f>'РБ ВВ 10(2025) | FIT15)'!AQ8</f>
        <v>17055</v>
      </c>
      <c r="AR8" s="30">
        <f>'РБ ВВ 10(2025) | FIT15)'!AR8</f>
        <v>18405</v>
      </c>
      <c r="AS8" s="30">
        <f>'РБ ВВ 10(2025) | FIT15)'!AS8</f>
        <v>18405</v>
      </c>
      <c r="AT8" s="30">
        <f>'РБ ВВ 10(2025) | FIT15)'!AT8</f>
        <v>18405</v>
      </c>
      <c r="AU8" s="30">
        <f>'РБ ВВ 10(2025) | FIT15)'!AU8</f>
        <v>18405</v>
      </c>
      <c r="AV8" s="30">
        <f>'РБ ВВ 10(2025) | FIT15)'!AV8</f>
        <v>18405</v>
      </c>
      <c r="AW8" s="30">
        <f>'РБ ВВ 10(2025) | FIT15)'!AW8</f>
        <v>18405</v>
      </c>
      <c r="AX8" s="30">
        <f>'РБ ВВ 10(2025) | FIT15)'!AX8</f>
        <v>19755</v>
      </c>
      <c r="AY8" s="30">
        <f>'РБ ВВ 10(2025) | FIT15)'!AY8</f>
        <v>19755</v>
      </c>
      <c r="AZ8" s="30">
        <f>'РБ ВВ 10(2025) | FIT15)'!AZ8</f>
        <v>19755</v>
      </c>
      <c r="BA8" s="30">
        <f>'РБ ВВ 10(2025) | FIT15)'!BA8</f>
        <v>17055</v>
      </c>
      <c r="BB8" s="30">
        <f>'РБ ВВ 10(2025) | FIT15)'!BB8</f>
        <v>17055</v>
      </c>
      <c r="BC8" s="30">
        <f>'РБ ВВ 10(2025) | FIT15)'!BC8</f>
        <v>17055</v>
      </c>
      <c r="BD8" s="30">
        <f>'РБ ВВ 10(2025) | FIT15)'!BD8</f>
        <v>17055</v>
      </c>
      <c r="BE8" s="30">
        <f>'РБ ВВ 10(2025) | FIT15)'!BE8</f>
        <v>17055</v>
      </c>
      <c r="BF8" s="30">
        <f>'РБ ВВ 10(2025) | FIT15)'!BF8</f>
        <v>18405</v>
      </c>
      <c r="BG8" s="30">
        <f>'РБ ВВ 10(2025) | FIT15)'!BG8</f>
        <v>18405</v>
      </c>
      <c r="BH8" s="30">
        <f>'РБ ВВ 10(2025) | FIT15)'!BH8</f>
        <v>18405</v>
      </c>
      <c r="BI8" s="30">
        <f>'РБ ВВ 10(2025) | FIT15)'!BI8</f>
        <v>21105</v>
      </c>
      <c r="BJ8" s="30">
        <f>'РБ ВВ 10(2025) | FIT15)'!BJ8</f>
        <v>21105</v>
      </c>
      <c r="BK8" s="30">
        <f>'РБ ВВ 10(2025) | FIT15)'!BK8</f>
        <v>21105</v>
      </c>
      <c r="BL8" s="30">
        <f>'РБ ВВ 10(2025) | FIT15)'!BL8</f>
        <v>21105</v>
      </c>
      <c r="BM8" s="30">
        <f>'РБ ВВ 10(2025) | FIT15)'!BM8</f>
        <v>21105</v>
      </c>
      <c r="BN8" s="30">
        <f>'РБ ВВ 10(2025) | FIT15)'!BN8</f>
        <v>21105</v>
      </c>
      <c r="BO8" s="30">
        <f>'РБ ВВ 10(2025) | FIT15)'!BO8</f>
        <v>23265</v>
      </c>
      <c r="BP8" s="30">
        <f>'РБ ВВ 10(2025) | FIT15)'!BP8</f>
        <v>23265</v>
      </c>
      <c r="BQ8" s="30">
        <f>'РБ ВВ 10(2025) | FIT15)'!BQ8</f>
        <v>26775</v>
      </c>
      <c r="BR8" s="30">
        <f>'РБ ВВ 10(2025) | FIT15)'!BR8</f>
        <v>29025</v>
      </c>
      <c r="BS8" s="30">
        <f>'РБ ВВ 10(2025) | FIT15)'!BS8</f>
        <v>29025</v>
      </c>
      <c r="BT8" s="30">
        <f>'РБ ВВ 10(2025) | FIT15)'!BT8</f>
        <v>29025</v>
      </c>
      <c r="BU8" s="30">
        <f>'РБ ВВ 10(2025) | FIT15)'!BU8</f>
        <v>29025</v>
      </c>
      <c r="BV8" s="30">
        <f>'РБ ВВ 10(2025) | FIT15)'!BV8</f>
        <v>29025</v>
      </c>
      <c r="BW8" s="30">
        <f>'РБ ВВ 10(2025) | FIT15)'!BW8</f>
        <v>21105</v>
      </c>
      <c r="BX8" s="30">
        <f>'РБ ВВ 10(2025) | FIT15)'!BX8</f>
        <v>17055</v>
      </c>
      <c r="BY8" s="30">
        <f>'РБ ВВ 10(2025) | FIT15)'!BY8</f>
        <v>17055</v>
      </c>
      <c r="BZ8" s="30">
        <f>'РБ ВВ 10(2025) | FIT15)'!BZ8</f>
        <v>15705</v>
      </c>
      <c r="CA8" s="30">
        <f>'РБ ВВ 10(2025) | FIT15)'!CA8</f>
        <v>15705</v>
      </c>
      <c r="CB8" s="30">
        <f>'РБ ВВ 10(2025) | FIT15)'!CB8</f>
        <v>15705</v>
      </c>
      <c r="CC8" s="30">
        <f>'РБ ВВ 10(2025) | FIT15)'!CC8</f>
        <v>17055</v>
      </c>
      <c r="CD8" s="30">
        <f>'РБ ВВ 10(2025) | FIT15)'!CD8</f>
        <v>17055</v>
      </c>
      <c r="CE8" s="30">
        <f>'РБ ВВ 10(2025) | FIT15)'!CE8</f>
        <v>17055</v>
      </c>
      <c r="CF8" s="30">
        <f>'РБ ВВ 10(2025) | FIT15)'!CF8</f>
        <v>13815</v>
      </c>
      <c r="CG8" s="30">
        <f>'РБ ВВ 10(2025) | FIT15)'!CG8</f>
        <v>10935</v>
      </c>
      <c r="CH8" s="30">
        <f>'РБ ВВ 10(2025) | FIT15)'!CH8</f>
        <v>10935</v>
      </c>
      <c r="CI8" s="30">
        <f>'РБ ВВ 10(2025) | FIT15)'!CI8</f>
        <v>10935</v>
      </c>
      <c r="CJ8" s="30">
        <f>'РБ ВВ 10(2025) | FIT15)'!CJ8</f>
        <v>10935</v>
      </c>
      <c r="CK8" s="30">
        <f>'РБ ВВ 10(2025) | FIT15)'!CK8</f>
        <v>10935</v>
      </c>
      <c r="CL8" s="30">
        <f>'РБ ВВ 10(2025) | FIT15)'!CL8</f>
        <v>10935</v>
      </c>
      <c r="CM8" s="30">
        <f>'РБ ВВ 10(2025) | FIT15)'!CM8</f>
        <v>10935</v>
      </c>
      <c r="CN8" s="30">
        <f>'РБ ВВ 10(2025) | FIT15)'!CN8</f>
        <v>10935</v>
      </c>
      <c r="CO8" s="30">
        <f>'РБ ВВ 10(2025) | FIT15)'!CO8</f>
        <v>10935</v>
      </c>
      <c r="CP8" s="30">
        <f>'РБ ВВ 10(2025) | FIT15)'!CP8</f>
        <v>10305</v>
      </c>
      <c r="CQ8" s="30">
        <f>'РБ ВВ 10(2025) | FIT15)'!CQ8</f>
        <v>10305</v>
      </c>
      <c r="CR8" s="30">
        <f>'РБ ВВ 10(2025) | FIT15)'!CR8</f>
        <v>10305</v>
      </c>
      <c r="CS8" s="30">
        <f>'РБ ВВ 10(2025) | FIT15)'!CS8</f>
        <v>9675</v>
      </c>
      <c r="CT8" s="30">
        <f>'РБ ВВ 10(2025) | FIT15)'!CT8</f>
        <v>9675</v>
      </c>
      <c r="CU8" s="30">
        <f>'РБ ВВ 10(2025) | FIT15)'!CU8</f>
        <v>9675</v>
      </c>
      <c r="CV8" s="30">
        <f>'РБ ВВ 10(2025) | FIT15)'!CV8</f>
        <v>9675</v>
      </c>
      <c r="CW8" s="30">
        <f>'РБ ВВ 10(2025) | FIT15)'!CW8</f>
        <v>9675</v>
      </c>
      <c r="CX8" s="30">
        <f>'РБ ВВ 10(2025) | FIT15)'!CX8</f>
        <v>9675</v>
      </c>
      <c r="CY8" s="30">
        <f>'РБ ВВ 10(2025) | FIT15)'!CY8</f>
        <v>9675</v>
      </c>
      <c r="CZ8" s="30">
        <f>'РБ ВВ 10(2025) | FIT15)'!CZ8</f>
        <v>9045</v>
      </c>
      <c r="DA8" s="30">
        <f>'РБ ВВ 10(2025) | FIT15)'!DA8</f>
        <v>9045</v>
      </c>
      <c r="DB8" s="30">
        <f>'РБ ВВ 10(2025) | FIT15)'!DB8</f>
        <v>9045</v>
      </c>
      <c r="DC8" s="30">
        <f>'РБ ВВ 10(2025) | FIT15)'!DC8</f>
        <v>8415</v>
      </c>
      <c r="DD8" s="30">
        <f>'РБ ВВ 10(2025) | FIT15)'!DD8</f>
        <v>8415</v>
      </c>
      <c r="DE8" s="30">
        <f>'РБ ВВ 10(2025) | FIT15)'!DE8</f>
        <v>8415</v>
      </c>
      <c r="DF8" s="30">
        <f>'РБ ВВ 10(2025) | FIT15)'!DF8</f>
        <v>8415</v>
      </c>
      <c r="DG8" s="30">
        <f>'РБ ВВ 10(2025) | FIT15)'!DG8</f>
        <v>8415</v>
      </c>
      <c r="DH8" s="30">
        <f>'РБ ВВ 10(2025) | FIT15)'!DH8</f>
        <v>7965</v>
      </c>
      <c r="DI8" s="30">
        <f>'РБ ВВ 10(2025) | FIT15)'!DI8</f>
        <v>7965</v>
      </c>
      <c r="DJ8" s="30">
        <f>'РБ ВВ 10(2025) | FIT15)'!DJ8</f>
        <v>7965</v>
      </c>
      <c r="DK8" s="30">
        <f>'РБ ВВ 10(2025) | FIT15)'!DK8</f>
        <v>7965</v>
      </c>
      <c r="DL8" s="30">
        <f>'РБ ВВ 10(2025) | FIT15)'!DL8</f>
        <v>7965</v>
      </c>
      <c r="DM8" s="30">
        <f>'РБ ВВ 10(2025) | FIT15)'!DM8</f>
        <v>7965</v>
      </c>
      <c r="DN8" s="30">
        <f>'РБ ВВ 10(2025) | FIT15)'!DN8</f>
        <v>6165</v>
      </c>
      <c r="DO8" s="30">
        <f>'РБ ВВ 10(2025) | FIT15)'!DO8</f>
        <v>6165</v>
      </c>
      <c r="DP8" s="30">
        <f>'РБ ВВ 10(2025) | FIT15)'!DP8</f>
        <v>6165</v>
      </c>
      <c r="DQ8" s="30">
        <f>'РБ ВВ 10(2025) | FIT15)'!DQ8</f>
        <v>6165</v>
      </c>
      <c r="DR8" s="30">
        <f>'РБ ВВ 10(2025) | FIT15)'!DR8</f>
        <v>6165</v>
      </c>
      <c r="DS8" s="30">
        <f>'РБ ВВ 10(2025) | FIT15)'!DS8</f>
        <v>6615</v>
      </c>
      <c r="DT8" s="30">
        <f>'РБ ВВ 10(2025) | FIT15)'!DT8</f>
        <v>6615</v>
      </c>
      <c r="DU8" s="30">
        <f>'РБ ВВ 10(2025) | FIT15)'!DU8</f>
        <v>6165</v>
      </c>
      <c r="DV8" s="30">
        <f>'РБ ВВ 10(2025) | FIT15)'!DV8</f>
        <v>6165</v>
      </c>
      <c r="DW8" s="30">
        <f>'РБ ВВ 10(2025) | FIT15)'!DW8</f>
        <v>6165</v>
      </c>
      <c r="DX8" s="30">
        <f>'РБ ВВ 10(2025) | FIT15)'!DX8</f>
        <v>6165</v>
      </c>
      <c r="DY8" s="30">
        <f>'РБ ВВ 10(2025) | FIT15)'!DY8</f>
        <v>6165</v>
      </c>
      <c r="DZ8" s="30">
        <f>'РБ ВВ 10(2025) | FIT15)'!DZ8</f>
        <v>6615</v>
      </c>
      <c r="EA8" s="30">
        <f>'РБ ВВ 10(2025) | FIT15)'!EA8</f>
        <v>6615</v>
      </c>
      <c r="EB8" s="30">
        <f>'РБ ВВ 10(2025) | FIT15)'!EB8</f>
        <v>6165</v>
      </c>
      <c r="EC8" s="30">
        <f>'РБ ВВ 10(2025) | FIT15)'!EC8</f>
        <v>6165</v>
      </c>
      <c r="ED8" s="30">
        <f>'РБ ВВ 10(2025) | FIT15)'!ED8</f>
        <v>6165</v>
      </c>
      <c r="EE8" s="30">
        <f>'РБ ВВ 10(2025) | FIT15)'!EE8</f>
        <v>6165</v>
      </c>
      <c r="EF8" s="30">
        <f>'РБ ВВ 10(2025) | FIT15)'!EF8</f>
        <v>7065</v>
      </c>
    </row>
    <row r="9" spans="1:136" s="11" customFormat="1">
      <c r="A9" s="10">
        <v>2</v>
      </c>
      <c r="B9" s="30">
        <f>'РБ ВВ 10(2025) | FIT15)'!B9</f>
        <v>7650</v>
      </c>
      <c r="C9" s="30">
        <f>'РБ ВВ 10(2025) | FIT15)'!C9</f>
        <v>7650</v>
      </c>
      <c r="D9" s="30">
        <f>'РБ ВВ 10(2025) | FIT15)'!D9</f>
        <v>7920</v>
      </c>
      <c r="E9" s="30">
        <f>'РБ ВВ 10(2025) | FIT15)'!E9</f>
        <v>7920</v>
      </c>
      <c r="F9" s="30">
        <f>'РБ ВВ 10(2025) | FIT15)'!F9</f>
        <v>9810</v>
      </c>
      <c r="G9" s="30">
        <f>'РБ ВВ 10(2025) | FIT15)'!G9</f>
        <v>9810</v>
      </c>
      <c r="H9" s="30">
        <f>'РБ ВВ 10(2025) | FIT15)'!H9</f>
        <v>9810</v>
      </c>
      <c r="I9" s="30">
        <f>'РБ ВВ 10(2025) | FIT15)'!I9</f>
        <v>10980</v>
      </c>
      <c r="J9" s="30">
        <f>'РБ ВВ 10(2025) | FIT15)'!J9</f>
        <v>10980</v>
      </c>
      <c r="K9" s="30">
        <f>'РБ ВВ 10(2025) | FIT15)'!K9</f>
        <v>12240</v>
      </c>
      <c r="L9" s="30">
        <f>'РБ ВВ 10(2025) | FIT15)'!L9</f>
        <v>14580</v>
      </c>
      <c r="M9" s="30">
        <f>'РБ ВВ 10(2025) | FIT15)'!M9</f>
        <v>12600</v>
      </c>
      <c r="N9" s="58">
        <f>'РБ ВВ 10(2025) | FIT15)'!N9</f>
        <v>20610</v>
      </c>
      <c r="O9" s="58">
        <f>'РБ ВВ 10(2025) | FIT15)'!O9</f>
        <v>24930</v>
      </c>
      <c r="P9" s="58">
        <f>'РБ ВВ 10(2025) | FIT15)'!P9</f>
        <v>31950</v>
      </c>
      <c r="Q9" s="58">
        <f>'РБ ВВ 10(2025) | FIT15)'!Q9</f>
        <v>31950</v>
      </c>
      <c r="R9" s="58">
        <f>'РБ ВВ 10(2025) | FIT15)'!R9</f>
        <v>30780</v>
      </c>
      <c r="S9" s="58">
        <f>'РБ ВВ 10(2025) | FIT15)'!S9</f>
        <v>30780</v>
      </c>
      <c r="T9" s="58">
        <f>'РБ ВВ 10(2025) | FIT15)'!T9</f>
        <v>34200</v>
      </c>
      <c r="U9" s="58">
        <f>'РБ ВВ 10(2025) | FIT15)'!U9</f>
        <v>34200</v>
      </c>
      <c r="V9" s="58">
        <f>'РБ ВВ 10(2025) | FIT15)'!V9</f>
        <v>32850</v>
      </c>
      <c r="W9" s="58">
        <f>'РБ ВВ 10(2025) | FIT15)'!W9</f>
        <v>32850</v>
      </c>
      <c r="X9" s="58">
        <f>'РБ ВВ 10(2025) | FIT15)'!X9</f>
        <v>29610</v>
      </c>
      <c r="Y9" s="30">
        <f>'РБ ВВ 10(2025) | FIT15)'!Y9</f>
        <v>22770</v>
      </c>
      <c r="Z9" s="30">
        <f>'РБ ВВ 10(2025) | FIT15)'!Z9</f>
        <v>17370</v>
      </c>
      <c r="AA9" s="30">
        <f>'РБ ВВ 10(2025) | FIT15)'!AA9</f>
        <v>16740</v>
      </c>
      <c r="AB9" s="30">
        <f>'РБ ВВ 10(2025) | FIT15)'!AB9</f>
        <v>16740</v>
      </c>
      <c r="AC9" s="30">
        <f>'РБ ВВ 10(2025) | FIT15)'!AC9</f>
        <v>16740</v>
      </c>
      <c r="AD9" s="30">
        <f>'РБ ВВ 10(2025) | FIT15)'!AD9</f>
        <v>16110</v>
      </c>
      <c r="AE9" s="30">
        <f>'РБ ВВ 10(2025) | FIT15)'!AE9</f>
        <v>16110</v>
      </c>
      <c r="AF9" s="30">
        <f>'РБ ВВ 10(2025) | FIT15)'!AF9</f>
        <v>13770</v>
      </c>
      <c r="AG9" s="30">
        <f>'РБ ВВ 10(2025) | FIT15)'!AG9</f>
        <v>13770</v>
      </c>
      <c r="AH9" s="30">
        <f>'РБ ВВ 10(2025) | FIT15)'!AH9</f>
        <v>13770</v>
      </c>
      <c r="AI9" s="30">
        <f>'РБ ВВ 10(2025) | FIT15)'!AI9</f>
        <v>13770</v>
      </c>
      <c r="AJ9" s="30">
        <f>'РБ ВВ 10(2025) | FIT15)'!AJ9</f>
        <v>16290</v>
      </c>
      <c r="AK9" s="30">
        <f>'РБ ВВ 10(2025) | FIT15)'!AK9</f>
        <v>16290</v>
      </c>
      <c r="AL9" s="30">
        <f>'РБ ВВ 10(2025) | FIT15)'!AL9</f>
        <v>18720</v>
      </c>
      <c r="AM9" s="30">
        <f>'РБ ВВ 10(2025) | FIT15)'!AM9</f>
        <v>18720</v>
      </c>
      <c r="AN9" s="30">
        <f>'РБ ВВ 10(2025) | FIT15)'!AN9</f>
        <v>21420</v>
      </c>
      <c r="AO9" s="30">
        <f>'РБ ВВ 10(2025) | FIT15)'!AO9</f>
        <v>21420</v>
      </c>
      <c r="AP9" s="30">
        <f>'РБ ВВ 10(2025) | FIT15)'!AP9</f>
        <v>18720</v>
      </c>
      <c r="AQ9" s="30">
        <f>'РБ ВВ 10(2025) | FIT15)'!AQ9</f>
        <v>18720</v>
      </c>
      <c r="AR9" s="30">
        <f>'РБ ВВ 10(2025) | FIT15)'!AR9</f>
        <v>20070</v>
      </c>
      <c r="AS9" s="30">
        <f>'РБ ВВ 10(2025) | FIT15)'!AS9</f>
        <v>20070</v>
      </c>
      <c r="AT9" s="30">
        <f>'РБ ВВ 10(2025) | FIT15)'!AT9</f>
        <v>20070</v>
      </c>
      <c r="AU9" s="30">
        <f>'РБ ВВ 10(2025) | FIT15)'!AU9</f>
        <v>20070</v>
      </c>
      <c r="AV9" s="30">
        <f>'РБ ВВ 10(2025) | FIT15)'!AV9</f>
        <v>20070</v>
      </c>
      <c r="AW9" s="30">
        <f>'РБ ВВ 10(2025) | FIT15)'!AW9</f>
        <v>20070</v>
      </c>
      <c r="AX9" s="30">
        <f>'РБ ВВ 10(2025) | FIT15)'!AX9</f>
        <v>21420</v>
      </c>
      <c r="AY9" s="30">
        <f>'РБ ВВ 10(2025) | FIT15)'!AY9</f>
        <v>21420</v>
      </c>
      <c r="AZ9" s="30">
        <f>'РБ ВВ 10(2025) | FIT15)'!AZ9</f>
        <v>21420</v>
      </c>
      <c r="BA9" s="30">
        <f>'РБ ВВ 10(2025) | FIT15)'!BA9</f>
        <v>18720</v>
      </c>
      <c r="BB9" s="30">
        <f>'РБ ВВ 10(2025) | FIT15)'!BB9</f>
        <v>18720</v>
      </c>
      <c r="BC9" s="30">
        <f>'РБ ВВ 10(2025) | FIT15)'!BC9</f>
        <v>18720</v>
      </c>
      <c r="BD9" s="30">
        <f>'РБ ВВ 10(2025) | FIT15)'!BD9</f>
        <v>18720</v>
      </c>
      <c r="BE9" s="30">
        <f>'РБ ВВ 10(2025) | FIT15)'!BE9</f>
        <v>18720</v>
      </c>
      <c r="BF9" s="30">
        <f>'РБ ВВ 10(2025) | FIT15)'!BF9</f>
        <v>20070</v>
      </c>
      <c r="BG9" s="30">
        <f>'РБ ВВ 10(2025) | FIT15)'!BG9</f>
        <v>20070</v>
      </c>
      <c r="BH9" s="30">
        <f>'РБ ВВ 10(2025) | FIT15)'!BH9</f>
        <v>20070</v>
      </c>
      <c r="BI9" s="30">
        <f>'РБ ВВ 10(2025) | FIT15)'!BI9</f>
        <v>22770</v>
      </c>
      <c r="BJ9" s="30">
        <f>'РБ ВВ 10(2025) | FIT15)'!BJ9</f>
        <v>22770</v>
      </c>
      <c r="BK9" s="30">
        <f>'РБ ВВ 10(2025) | FIT15)'!BK9</f>
        <v>22770</v>
      </c>
      <c r="BL9" s="30">
        <f>'РБ ВВ 10(2025) | FIT15)'!BL9</f>
        <v>22770</v>
      </c>
      <c r="BM9" s="30">
        <f>'РБ ВВ 10(2025) | FIT15)'!BM9</f>
        <v>22770</v>
      </c>
      <c r="BN9" s="30">
        <f>'РБ ВВ 10(2025) | FIT15)'!BN9</f>
        <v>22770</v>
      </c>
      <c r="BO9" s="30">
        <f>'РБ ВВ 10(2025) | FIT15)'!BO9</f>
        <v>24930</v>
      </c>
      <c r="BP9" s="30">
        <f>'РБ ВВ 10(2025) | FIT15)'!BP9</f>
        <v>24930</v>
      </c>
      <c r="BQ9" s="30">
        <f>'РБ ВВ 10(2025) | FIT15)'!BQ9</f>
        <v>28440</v>
      </c>
      <c r="BR9" s="30">
        <f>'РБ ВВ 10(2025) | FIT15)'!BR9</f>
        <v>30690</v>
      </c>
      <c r="BS9" s="30">
        <f>'РБ ВВ 10(2025) | FIT15)'!BS9</f>
        <v>30690</v>
      </c>
      <c r="BT9" s="30">
        <f>'РБ ВВ 10(2025) | FIT15)'!BT9</f>
        <v>30690</v>
      </c>
      <c r="BU9" s="30">
        <f>'РБ ВВ 10(2025) | FIT15)'!BU9</f>
        <v>30690</v>
      </c>
      <c r="BV9" s="30">
        <f>'РБ ВВ 10(2025) | FIT15)'!BV9</f>
        <v>30690</v>
      </c>
      <c r="BW9" s="30">
        <f>'РБ ВВ 10(2025) | FIT15)'!BW9</f>
        <v>22770</v>
      </c>
      <c r="BX9" s="30">
        <f>'РБ ВВ 10(2025) | FIT15)'!BX9</f>
        <v>18720</v>
      </c>
      <c r="BY9" s="30">
        <f>'РБ ВВ 10(2025) | FIT15)'!BY9</f>
        <v>18720</v>
      </c>
      <c r="BZ9" s="30">
        <f>'РБ ВВ 10(2025) | FIT15)'!BZ9</f>
        <v>17370</v>
      </c>
      <c r="CA9" s="30">
        <f>'РБ ВВ 10(2025) | FIT15)'!CA9</f>
        <v>17370</v>
      </c>
      <c r="CB9" s="30">
        <f>'РБ ВВ 10(2025) | FIT15)'!CB9</f>
        <v>17370</v>
      </c>
      <c r="CC9" s="30">
        <f>'РБ ВВ 10(2025) | FIT15)'!CC9</f>
        <v>18720</v>
      </c>
      <c r="CD9" s="30">
        <f>'РБ ВВ 10(2025) | FIT15)'!CD9</f>
        <v>18720</v>
      </c>
      <c r="CE9" s="30">
        <f>'РБ ВВ 10(2025) | FIT15)'!CE9</f>
        <v>18720</v>
      </c>
      <c r="CF9" s="30">
        <f>'РБ ВВ 10(2025) | FIT15)'!CF9</f>
        <v>15480</v>
      </c>
      <c r="CG9" s="30">
        <f>'РБ ВВ 10(2025) | FIT15)'!CG9</f>
        <v>12600</v>
      </c>
      <c r="CH9" s="30">
        <f>'РБ ВВ 10(2025) | FIT15)'!CH9</f>
        <v>12600</v>
      </c>
      <c r="CI9" s="30">
        <f>'РБ ВВ 10(2025) | FIT15)'!CI9</f>
        <v>12600</v>
      </c>
      <c r="CJ9" s="30">
        <f>'РБ ВВ 10(2025) | FIT15)'!CJ9</f>
        <v>12600</v>
      </c>
      <c r="CK9" s="30">
        <f>'РБ ВВ 10(2025) | FIT15)'!CK9</f>
        <v>12600</v>
      </c>
      <c r="CL9" s="30">
        <f>'РБ ВВ 10(2025) | FIT15)'!CL9</f>
        <v>12600</v>
      </c>
      <c r="CM9" s="30">
        <f>'РБ ВВ 10(2025) | FIT15)'!CM9</f>
        <v>12600</v>
      </c>
      <c r="CN9" s="30">
        <f>'РБ ВВ 10(2025) | FIT15)'!CN9</f>
        <v>12600</v>
      </c>
      <c r="CO9" s="30">
        <f>'РБ ВВ 10(2025) | FIT15)'!CO9</f>
        <v>12600</v>
      </c>
      <c r="CP9" s="30">
        <f>'РБ ВВ 10(2025) | FIT15)'!CP9</f>
        <v>11970</v>
      </c>
      <c r="CQ9" s="30">
        <f>'РБ ВВ 10(2025) | FIT15)'!CQ9</f>
        <v>11970</v>
      </c>
      <c r="CR9" s="30">
        <f>'РБ ВВ 10(2025) | FIT15)'!CR9</f>
        <v>11970</v>
      </c>
      <c r="CS9" s="30">
        <f>'РБ ВВ 10(2025) | FIT15)'!CS9</f>
        <v>11340</v>
      </c>
      <c r="CT9" s="30">
        <f>'РБ ВВ 10(2025) | FIT15)'!CT9</f>
        <v>11340</v>
      </c>
      <c r="CU9" s="30">
        <f>'РБ ВВ 10(2025) | FIT15)'!CU9</f>
        <v>11340</v>
      </c>
      <c r="CV9" s="30">
        <f>'РБ ВВ 10(2025) | FIT15)'!CV9</f>
        <v>11340</v>
      </c>
      <c r="CW9" s="30">
        <f>'РБ ВВ 10(2025) | FIT15)'!CW9</f>
        <v>11340</v>
      </c>
      <c r="CX9" s="30">
        <f>'РБ ВВ 10(2025) | FIT15)'!CX9</f>
        <v>11340</v>
      </c>
      <c r="CY9" s="30">
        <f>'РБ ВВ 10(2025) | FIT15)'!CY9</f>
        <v>11340</v>
      </c>
      <c r="CZ9" s="30">
        <f>'РБ ВВ 10(2025) | FIT15)'!CZ9</f>
        <v>10710</v>
      </c>
      <c r="DA9" s="30">
        <f>'РБ ВВ 10(2025) | FIT15)'!DA9</f>
        <v>10710</v>
      </c>
      <c r="DB9" s="30">
        <f>'РБ ВВ 10(2025) | FIT15)'!DB9</f>
        <v>10710</v>
      </c>
      <c r="DC9" s="30">
        <f>'РБ ВВ 10(2025) | FIT15)'!DC9</f>
        <v>9900</v>
      </c>
      <c r="DD9" s="30">
        <f>'РБ ВВ 10(2025) | FIT15)'!DD9</f>
        <v>9900</v>
      </c>
      <c r="DE9" s="30">
        <f>'РБ ВВ 10(2025) | FIT15)'!DE9</f>
        <v>9900</v>
      </c>
      <c r="DF9" s="30">
        <f>'РБ ВВ 10(2025) | FIT15)'!DF9</f>
        <v>9900</v>
      </c>
      <c r="DG9" s="30">
        <f>'РБ ВВ 10(2025) | FIT15)'!DG9</f>
        <v>9900</v>
      </c>
      <c r="DH9" s="30">
        <f>'РБ ВВ 10(2025) | FIT15)'!DH9</f>
        <v>9450</v>
      </c>
      <c r="DI9" s="30">
        <f>'РБ ВВ 10(2025) | FIT15)'!DI9</f>
        <v>9450</v>
      </c>
      <c r="DJ9" s="30">
        <f>'РБ ВВ 10(2025) | FIT15)'!DJ9</f>
        <v>9450</v>
      </c>
      <c r="DK9" s="30">
        <f>'РБ ВВ 10(2025) | FIT15)'!DK9</f>
        <v>9450</v>
      </c>
      <c r="DL9" s="30">
        <f>'РБ ВВ 10(2025) | FIT15)'!DL9</f>
        <v>9450</v>
      </c>
      <c r="DM9" s="30">
        <f>'РБ ВВ 10(2025) | FIT15)'!DM9</f>
        <v>9450</v>
      </c>
      <c r="DN9" s="30">
        <f>'РБ ВВ 10(2025) | FIT15)'!DN9</f>
        <v>7650</v>
      </c>
      <c r="DO9" s="30">
        <f>'РБ ВВ 10(2025) | FIT15)'!DO9</f>
        <v>7650</v>
      </c>
      <c r="DP9" s="30">
        <f>'РБ ВВ 10(2025) | FIT15)'!DP9</f>
        <v>7650</v>
      </c>
      <c r="DQ9" s="30">
        <f>'РБ ВВ 10(2025) | FIT15)'!DQ9</f>
        <v>7650</v>
      </c>
      <c r="DR9" s="30">
        <f>'РБ ВВ 10(2025) | FIT15)'!DR9</f>
        <v>7650</v>
      </c>
      <c r="DS9" s="30">
        <f>'РБ ВВ 10(2025) | FIT15)'!DS9</f>
        <v>8100</v>
      </c>
      <c r="DT9" s="30">
        <f>'РБ ВВ 10(2025) | FIT15)'!DT9</f>
        <v>8100</v>
      </c>
      <c r="DU9" s="30">
        <f>'РБ ВВ 10(2025) | FIT15)'!DU9</f>
        <v>7650</v>
      </c>
      <c r="DV9" s="30">
        <f>'РБ ВВ 10(2025) | FIT15)'!DV9</f>
        <v>7650</v>
      </c>
      <c r="DW9" s="30">
        <f>'РБ ВВ 10(2025) | FIT15)'!DW9</f>
        <v>7650</v>
      </c>
      <c r="DX9" s="30">
        <f>'РБ ВВ 10(2025) | FIT15)'!DX9</f>
        <v>7650</v>
      </c>
      <c r="DY9" s="30">
        <f>'РБ ВВ 10(2025) | FIT15)'!DY9</f>
        <v>7650</v>
      </c>
      <c r="DZ9" s="30">
        <f>'РБ ВВ 10(2025) | FIT15)'!DZ9</f>
        <v>8100</v>
      </c>
      <c r="EA9" s="30">
        <f>'РБ ВВ 10(2025) | FIT15)'!EA9</f>
        <v>8100</v>
      </c>
      <c r="EB9" s="30">
        <f>'РБ ВВ 10(2025) | FIT15)'!EB9</f>
        <v>7650</v>
      </c>
      <c r="EC9" s="30">
        <f>'РБ ВВ 10(2025) | FIT15)'!EC9</f>
        <v>7650</v>
      </c>
      <c r="ED9" s="30">
        <f>'РБ ВВ 10(2025) | FIT15)'!ED9</f>
        <v>7650</v>
      </c>
      <c r="EE9" s="30">
        <f>'РБ ВВ 10(2025) | FIT15)'!EE9</f>
        <v>7650</v>
      </c>
      <c r="EF9" s="30">
        <f>'РБ ВВ 10(2025) | FIT15)'!EF9</f>
        <v>8550</v>
      </c>
    </row>
    <row r="10" spans="1:136" s="11" customFormat="1">
      <c r="A10" s="10" t="s">
        <v>5</v>
      </c>
      <c r="B10" s="30"/>
      <c r="C10" s="30"/>
      <c r="D10" s="30"/>
      <c r="E10" s="30"/>
      <c r="F10" s="30"/>
      <c r="G10" s="30"/>
      <c r="H10" s="30"/>
      <c r="I10" s="30"/>
      <c r="J10" s="30"/>
      <c r="K10" s="30"/>
      <c r="L10" s="30"/>
      <c r="M10" s="30"/>
      <c r="N10" s="58"/>
      <c r="O10" s="58"/>
      <c r="P10" s="58"/>
      <c r="Q10" s="58"/>
      <c r="R10" s="58"/>
      <c r="S10" s="58"/>
      <c r="T10" s="58"/>
      <c r="U10" s="58"/>
      <c r="V10" s="58"/>
      <c r="W10" s="58"/>
      <c r="X10" s="58"/>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row>
    <row r="11" spans="1:136" s="11" customFormat="1">
      <c r="A11" s="10">
        <v>1</v>
      </c>
      <c r="B11" s="30">
        <f>'РБ ВВ 10(2025) | FIT15)'!B11</f>
        <v>7200</v>
      </c>
      <c r="C11" s="30">
        <f>'РБ ВВ 10(2025) | FIT15)'!C11</f>
        <v>7200</v>
      </c>
      <c r="D11" s="30">
        <f>'РБ ВВ 10(2025) | FIT15)'!D11</f>
        <v>7470</v>
      </c>
      <c r="E11" s="30">
        <f>'РБ ВВ 10(2025) | FIT15)'!E11</f>
        <v>7470</v>
      </c>
      <c r="F11" s="30">
        <f>'РБ ВВ 10(2025) | FIT15)'!F11</f>
        <v>9360</v>
      </c>
      <c r="G11" s="30">
        <f>'РБ ВВ 10(2025) | FIT15)'!G11</f>
        <v>9360</v>
      </c>
      <c r="H11" s="30">
        <f>'РБ ВВ 10(2025) | FIT15)'!H11</f>
        <v>9360</v>
      </c>
      <c r="I11" s="30">
        <f>'РБ ВВ 10(2025) | FIT15)'!I11</f>
        <v>10530</v>
      </c>
      <c r="J11" s="30">
        <f>'РБ ВВ 10(2025) | FIT15)'!J11</f>
        <v>10530</v>
      </c>
      <c r="K11" s="30">
        <f>'РБ ВВ 10(2025) | FIT15)'!K11</f>
        <v>11790</v>
      </c>
      <c r="L11" s="30">
        <f>'РБ ВВ 10(2025) | FIT15)'!L11</f>
        <v>14130</v>
      </c>
      <c r="M11" s="30">
        <f>'РБ ВВ 10(2025) | FIT15)'!M11</f>
        <v>12150</v>
      </c>
      <c r="N11" s="58">
        <f>'РБ ВВ 10(2025) | FIT15)'!N11</f>
        <v>21060</v>
      </c>
      <c r="O11" s="58">
        <f>'РБ ВВ 10(2025) | FIT15)'!O11</f>
        <v>25380</v>
      </c>
      <c r="P11" s="58">
        <f>'РБ ВВ 10(2025) | FIT15)'!P11</f>
        <v>32400</v>
      </c>
      <c r="Q11" s="58">
        <f>'РБ ВВ 10(2025) | FIT15)'!Q11</f>
        <v>32400</v>
      </c>
      <c r="R11" s="58">
        <f>'РБ ВВ 10(2025) | FIT15)'!R11</f>
        <v>31230</v>
      </c>
      <c r="S11" s="58">
        <f>'РБ ВВ 10(2025) | FIT15)'!S11</f>
        <v>31230</v>
      </c>
      <c r="T11" s="58">
        <f>'РБ ВВ 10(2025) | FIT15)'!T11</f>
        <v>34650</v>
      </c>
      <c r="U11" s="58">
        <f>'РБ ВВ 10(2025) | FIT15)'!U11</f>
        <v>34650</v>
      </c>
      <c r="V11" s="58">
        <f>'РБ ВВ 10(2025) | FIT15)'!V11</f>
        <v>33300</v>
      </c>
      <c r="W11" s="58">
        <f>'РБ ВВ 10(2025) | FIT15)'!W11</f>
        <v>33300</v>
      </c>
      <c r="X11" s="58">
        <f>'РБ ВВ 10(2025) | FIT15)'!X11</f>
        <v>30060</v>
      </c>
      <c r="Y11" s="30">
        <f>'РБ ВВ 10(2025) | FIT15)'!Y11</f>
        <v>23355</v>
      </c>
      <c r="Z11" s="30">
        <f>'РБ ВВ 10(2025) | FIT15)'!Z11</f>
        <v>17955</v>
      </c>
      <c r="AA11" s="30">
        <f>'РБ ВВ 10(2025) | FIT15)'!AA11</f>
        <v>17325</v>
      </c>
      <c r="AB11" s="30">
        <f>'РБ ВВ 10(2025) | FIT15)'!AB11</f>
        <v>17325</v>
      </c>
      <c r="AC11" s="30">
        <f>'РБ ВВ 10(2025) | FIT15)'!AC11</f>
        <v>17325</v>
      </c>
      <c r="AD11" s="30">
        <f>'РБ ВВ 10(2025) | FIT15)'!AD11</f>
        <v>16695</v>
      </c>
      <c r="AE11" s="30">
        <f>'РБ ВВ 10(2025) | FIT15)'!AE11</f>
        <v>16695</v>
      </c>
      <c r="AF11" s="30">
        <f>'РБ ВВ 10(2025) | FIT15)'!AF11</f>
        <v>14355</v>
      </c>
      <c r="AG11" s="30">
        <f>'РБ ВВ 10(2025) | FIT15)'!AG11</f>
        <v>14355</v>
      </c>
      <c r="AH11" s="30">
        <f>'РБ ВВ 10(2025) | FIT15)'!AH11</f>
        <v>14355</v>
      </c>
      <c r="AI11" s="30">
        <f>'РБ ВВ 10(2025) | FIT15)'!AI11</f>
        <v>14355</v>
      </c>
      <c r="AJ11" s="30">
        <f>'РБ ВВ 10(2025) | FIT15)'!AJ11</f>
        <v>16875</v>
      </c>
      <c r="AK11" s="30">
        <f>'РБ ВВ 10(2025) | FIT15)'!AK11</f>
        <v>16875</v>
      </c>
      <c r="AL11" s="30">
        <f>'РБ ВВ 10(2025) | FIT15)'!AL11</f>
        <v>19305</v>
      </c>
      <c r="AM11" s="30">
        <f>'РБ ВВ 10(2025) | FIT15)'!AM11</f>
        <v>19305</v>
      </c>
      <c r="AN11" s="30">
        <f>'РБ ВВ 10(2025) | FIT15)'!AN11</f>
        <v>22005</v>
      </c>
      <c r="AO11" s="30">
        <f>'РБ ВВ 10(2025) | FIT15)'!AO11</f>
        <v>22005</v>
      </c>
      <c r="AP11" s="30">
        <f>'РБ ВВ 10(2025) | FIT15)'!AP11</f>
        <v>19305</v>
      </c>
      <c r="AQ11" s="30">
        <f>'РБ ВВ 10(2025) | FIT15)'!AQ11</f>
        <v>19305</v>
      </c>
      <c r="AR11" s="30">
        <f>'РБ ВВ 10(2025) | FIT15)'!AR11</f>
        <v>20655</v>
      </c>
      <c r="AS11" s="30">
        <f>'РБ ВВ 10(2025) | FIT15)'!AS11</f>
        <v>20655</v>
      </c>
      <c r="AT11" s="30">
        <f>'РБ ВВ 10(2025) | FIT15)'!AT11</f>
        <v>20655</v>
      </c>
      <c r="AU11" s="30">
        <f>'РБ ВВ 10(2025) | FIT15)'!AU11</f>
        <v>20655</v>
      </c>
      <c r="AV11" s="30">
        <f>'РБ ВВ 10(2025) | FIT15)'!AV11</f>
        <v>20655</v>
      </c>
      <c r="AW11" s="30">
        <f>'РБ ВВ 10(2025) | FIT15)'!AW11</f>
        <v>20655</v>
      </c>
      <c r="AX11" s="30">
        <f>'РБ ВВ 10(2025) | FIT15)'!AX11</f>
        <v>22005</v>
      </c>
      <c r="AY11" s="30">
        <f>'РБ ВВ 10(2025) | FIT15)'!AY11</f>
        <v>22005</v>
      </c>
      <c r="AZ11" s="30">
        <f>'РБ ВВ 10(2025) | FIT15)'!AZ11</f>
        <v>22005</v>
      </c>
      <c r="BA11" s="30">
        <f>'РБ ВВ 10(2025) | FIT15)'!BA11</f>
        <v>19305</v>
      </c>
      <c r="BB11" s="30">
        <f>'РБ ВВ 10(2025) | FIT15)'!BB11</f>
        <v>19305</v>
      </c>
      <c r="BC11" s="30">
        <f>'РБ ВВ 10(2025) | FIT15)'!BC11</f>
        <v>19305</v>
      </c>
      <c r="BD11" s="30">
        <f>'РБ ВВ 10(2025) | FIT15)'!BD11</f>
        <v>19305</v>
      </c>
      <c r="BE11" s="30">
        <f>'РБ ВВ 10(2025) | FIT15)'!BE11</f>
        <v>19305</v>
      </c>
      <c r="BF11" s="30">
        <f>'РБ ВВ 10(2025) | FIT15)'!BF11</f>
        <v>20655</v>
      </c>
      <c r="BG11" s="30">
        <f>'РБ ВВ 10(2025) | FIT15)'!BG11</f>
        <v>20655</v>
      </c>
      <c r="BH11" s="30">
        <f>'РБ ВВ 10(2025) | FIT15)'!BH11</f>
        <v>20655</v>
      </c>
      <c r="BI11" s="30">
        <f>'РБ ВВ 10(2025) | FIT15)'!BI11</f>
        <v>23355</v>
      </c>
      <c r="BJ11" s="30">
        <f>'РБ ВВ 10(2025) | FIT15)'!BJ11</f>
        <v>23355</v>
      </c>
      <c r="BK11" s="30">
        <f>'РБ ВВ 10(2025) | FIT15)'!BK11</f>
        <v>23355</v>
      </c>
      <c r="BL11" s="30">
        <f>'РБ ВВ 10(2025) | FIT15)'!BL11</f>
        <v>23355</v>
      </c>
      <c r="BM11" s="30">
        <f>'РБ ВВ 10(2025) | FIT15)'!BM11</f>
        <v>23355</v>
      </c>
      <c r="BN11" s="30">
        <f>'РБ ВВ 10(2025) | FIT15)'!BN11</f>
        <v>23355</v>
      </c>
      <c r="BO11" s="30">
        <f>'РБ ВВ 10(2025) | FIT15)'!BO11</f>
        <v>25515</v>
      </c>
      <c r="BP11" s="30">
        <f>'РБ ВВ 10(2025) | FIT15)'!BP11</f>
        <v>25515</v>
      </c>
      <c r="BQ11" s="30">
        <f>'РБ ВВ 10(2025) | FIT15)'!BQ11</f>
        <v>29025</v>
      </c>
      <c r="BR11" s="30">
        <f>'РБ ВВ 10(2025) | FIT15)'!BR11</f>
        <v>31275</v>
      </c>
      <c r="BS11" s="30">
        <f>'РБ ВВ 10(2025) | FIT15)'!BS11</f>
        <v>31275</v>
      </c>
      <c r="BT11" s="30">
        <f>'РБ ВВ 10(2025) | FIT15)'!BT11</f>
        <v>31275</v>
      </c>
      <c r="BU11" s="30">
        <f>'РБ ВВ 10(2025) | FIT15)'!BU11</f>
        <v>31275</v>
      </c>
      <c r="BV11" s="30">
        <f>'РБ ВВ 10(2025) | FIT15)'!BV11</f>
        <v>31275</v>
      </c>
      <c r="BW11" s="30">
        <f>'РБ ВВ 10(2025) | FIT15)'!BW11</f>
        <v>23355</v>
      </c>
      <c r="BX11" s="30">
        <f>'РБ ВВ 10(2025) | FIT15)'!BX11</f>
        <v>19305</v>
      </c>
      <c r="BY11" s="30">
        <f>'РБ ВВ 10(2025) | FIT15)'!BY11</f>
        <v>19305</v>
      </c>
      <c r="BZ11" s="30">
        <f>'РБ ВВ 10(2025) | FIT15)'!BZ11</f>
        <v>17955</v>
      </c>
      <c r="CA11" s="30">
        <f>'РБ ВВ 10(2025) | FIT15)'!CA11</f>
        <v>17955</v>
      </c>
      <c r="CB11" s="30">
        <f>'РБ ВВ 10(2025) | FIT15)'!CB11</f>
        <v>17955</v>
      </c>
      <c r="CC11" s="30">
        <f>'РБ ВВ 10(2025) | FIT15)'!CC11</f>
        <v>19305</v>
      </c>
      <c r="CD11" s="30">
        <f>'РБ ВВ 10(2025) | FIT15)'!CD11</f>
        <v>19305</v>
      </c>
      <c r="CE11" s="30">
        <f>'РБ ВВ 10(2025) | FIT15)'!CE11</f>
        <v>19305</v>
      </c>
      <c r="CF11" s="30">
        <f>'РБ ВВ 10(2025) | FIT15)'!CF11</f>
        <v>16065</v>
      </c>
      <c r="CG11" s="30">
        <f>'РБ ВВ 10(2025) | FIT15)'!CG11</f>
        <v>12285</v>
      </c>
      <c r="CH11" s="30">
        <f>'РБ ВВ 10(2025) | FIT15)'!CH11</f>
        <v>12285</v>
      </c>
      <c r="CI11" s="30">
        <f>'РБ ВВ 10(2025) | FIT15)'!CI11</f>
        <v>12285</v>
      </c>
      <c r="CJ11" s="30">
        <f>'РБ ВВ 10(2025) | FIT15)'!CJ11</f>
        <v>12285</v>
      </c>
      <c r="CK11" s="30">
        <f>'РБ ВВ 10(2025) | FIT15)'!CK11</f>
        <v>12285</v>
      </c>
      <c r="CL11" s="30">
        <f>'РБ ВВ 10(2025) | FIT15)'!CL11</f>
        <v>12285</v>
      </c>
      <c r="CM11" s="30">
        <f>'РБ ВВ 10(2025) | FIT15)'!CM11</f>
        <v>12285</v>
      </c>
      <c r="CN11" s="30">
        <f>'РБ ВВ 10(2025) | FIT15)'!CN11</f>
        <v>12285</v>
      </c>
      <c r="CO11" s="30">
        <f>'РБ ВВ 10(2025) | FIT15)'!CO11</f>
        <v>12285</v>
      </c>
      <c r="CP11" s="30">
        <f>'РБ ВВ 10(2025) | FIT15)'!CP11</f>
        <v>11655</v>
      </c>
      <c r="CQ11" s="30">
        <f>'РБ ВВ 10(2025) | FIT15)'!CQ11</f>
        <v>11655</v>
      </c>
      <c r="CR11" s="30">
        <f>'РБ ВВ 10(2025) | FIT15)'!CR11</f>
        <v>11655</v>
      </c>
      <c r="CS11" s="30">
        <f>'РБ ВВ 10(2025) | FIT15)'!CS11</f>
        <v>11025</v>
      </c>
      <c r="CT11" s="30">
        <f>'РБ ВВ 10(2025) | FIT15)'!CT11</f>
        <v>11025</v>
      </c>
      <c r="CU11" s="30">
        <f>'РБ ВВ 10(2025) | FIT15)'!CU11</f>
        <v>11025</v>
      </c>
      <c r="CV11" s="30">
        <f>'РБ ВВ 10(2025) | FIT15)'!CV11</f>
        <v>11025</v>
      </c>
      <c r="CW11" s="30">
        <f>'РБ ВВ 10(2025) | FIT15)'!CW11</f>
        <v>11025</v>
      </c>
      <c r="CX11" s="30">
        <f>'РБ ВВ 10(2025) | FIT15)'!CX11</f>
        <v>11025</v>
      </c>
      <c r="CY11" s="30">
        <f>'РБ ВВ 10(2025) | FIT15)'!CY11</f>
        <v>11025</v>
      </c>
      <c r="CZ11" s="30">
        <f>'РБ ВВ 10(2025) | FIT15)'!CZ11</f>
        <v>10395</v>
      </c>
      <c r="DA11" s="30">
        <f>'РБ ВВ 10(2025) | FIT15)'!DA11</f>
        <v>10395</v>
      </c>
      <c r="DB11" s="30">
        <f>'РБ ВВ 10(2025) | FIT15)'!DB11</f>
        <v>10395</v>
      </c>
      <c r="DC11" s="30">
        <f>'РБ ВВ 10(2025) | FIT15)'!DC11</f>
        <v>9765</v>
      </c>
      <c r="DD11" s="30">
        <f>'РБ ВВ 10(2025) | FIT15)'!DD11</f>
        <v>9765</v>
      </c>
      <c r="DE11" s="30">
        <f>'РБ ВВ 10(2025) | FIT15)'!DE11</f>
        <v>9765</v>
      </c>
      <c r="DF11" s="30">
        <f>'РБ ВВ 10(2025) | FIT15)'!DF11</f>
        <v>9765</v>
      </c>
      <c r="DG11" s="30">
        <f>'РБ ВВ 10(2025) | FIT15)'!DG11</f>
        <v>9765</v>
      </c>
      <c r="DH11" s="30">
        <f>'РБ ВВ 10(2025) | FIT15)'!DH11</f>
        <v>9315</v>
      </c>
      <c r="DI11" s="30">
        <f>'РБ ВВ 10(2025) | FIT15)'!DI11</f>
        <v>9315</v>
      </c>
      <c r="DJ11" s="30">
        <f>'РБ ВВ 10(2025) | FIT15)'!DJ11</f>
        <v>9315</v>
      </c>
      <c r="DK11" s="30">
        <f>'РБ ВВ 10(2025) | FIT15)'!DK11</f>
        <v>9315</v>
      </c>
      <c r="DL11" s="30">
        <f>'РБ ВВ 10(2025) | FIT15)'!DL11</f>
        <v>9315</v>
      </c>
      <c r="DM11" s="30">
        <f>'РБ ВВ 10(2025) | FIT15)'!DM11</f>
        <v>9315</v>
      </c>
      <c r="DN11" s="30">
        <f>'РБ ВВ 10(2025) | FIT15)'!DN11</f>
        <v>7515</v>
      </c>
      <c r="DO11" s="30">
        <f>'РБ ВВ 10(2025) | FIT15)'!DO11</f>
        <v>7515</v>
      </c>
      <c r="DP11" s="30">
        <f>'РБ ВВ 10(2025) | FIT15)'!DP11</f>
        <v>7515</v>
      </c>
      <c r="DQ11" s="30">
        <f>'РБ ВВ 10(2025) | FIT15)'!DQ11</f>
        <v>7515</v>
      </c>
      <c r="DR11" s="30">
        <f>'РБ ВВ 10(2025) | FIT15)'!DR11</f>
        <v>7515</v>
      </c>
      <c r="DS11" s="30">
        <f>'РБ ВВ 10(2025) | FIT15)'!DS11</f>
        <v>7965</v>
      </c>
      <c r="DT11" s="30">
        <f>'РБ ВВ 10(2025) | FIT15)'!DT11</f>
        <v>7965</v>
      </c>
      <c r="DU11" s="30">
        <f>'РБ ВВ 10(2025) | FIT15)'!DU11</f>
        <v>7515</v>
      </c>
      <c r="DV11" s="30">
        <f>'РБ ВВ 10(2025) | FIT15)'!DV11</f>
        <v>7515</v>
      </c>
      <c r="DW11" s="30">
        <f>'РБ ВВ 10(2025) | FIT15)'!DW11</f>
        <v>7515</v>
      </c>
      <c r="DX11" s="30">
        <f>'РБ ВВ 10(2025) | FIT15)'!DX11</f>
        <v>7515</v>
      </c>
      <c r="DY11" s="30">
        <f>'РБ ВВ 10(2025) | FIT15)'!DY11</f>
        <v>7515</v>
      </c>
      <c r="DZ11" s="30">
        <f>'РБ ВВ 10(2025) | FIT15)'!DZ11</f>
        <v>7965</v>
      </c>
      <c r="EA11" s="30">
        <f>'РБ ВВ 10(2025) | FIT15)'!EA11</f>
        <v>7965</v>
      </c>
      <c r="EB11" s="30">
        <f>'РБ ВВ 10(2025) | FIT15)'!EB11</f>
        <v>7515</v>
      </c>
      <c r="EC11" s="30">
        <f>'РБ ВВ 10(2025) | FIT15)'!EC11</f>
        <v>7515</v>
      </c>
      <c r="ED11" s="30">
        <f>'РБ ВВ 10(2025) | FIT15)'!ED11</f>
        <v>7515</v>
      </c>
      <c r="EE11" s="30">
        <f>'РБ ВВ 10(2025) | FIT15)'!EE11</f>
        <v>7515</v>
      </c>
      <c r="EF11" s="30">
        <f>'РБ ВВ 10(2025) | FIT15)'!EF11</f>
        <v>8415</v>
      </c>
    </row>
    <row r="12" spans="1:136" s="11" customFormat="1">
      <c r="A12" s="10">
        <v>2</v>
      </c>
      <c r="B12" s="30">
        <f>'РБ ВВ 10(2025) | FIT15)'!B12</f>
        <v>8550</v>
      </c>
      <c r="C12" s="30">
        <f>'РБ ВВ 10(2025) | FIT15)'!C12</f>
        <v>8550</v>
      </c>
      <c r="D12" s="30">
        <f>'РБ ВВ 10(2025) | FIT15)'!D12</f>
        <v>8820</v>
      </c>
      <c r="E12" s="30">
        <f>'РБ ВВ 10(2025) | FIT15)'!E12</f>
        <v>8820</v>
      </c>
      <c r="F12" s="30">
        <f>'РБ ВВ 10(2025) | FIT15)'!F12</f>
        <v>10710</v>
      </c>
      <c r="G12" s="30">
        <f>'РБ ВВ 10(2025) | FIT15)'!G12</f>
        <v>10710</v>
      </c>
      <c r="H12" s="30">
        <f>'РБ ВВ 10(2025) | FIT15)'!H12</f>
        <v>10710</v>
      </c>
      <c r="I12" s="30">
        <f>'РБ ВВ 10(2025) | FIT15)'!I12</f>
        <v>11880</v>
      </c>
      <c r="J12" s="30">
        <f>'РБ ВВ 10(2025) | FIT15)'!J12</f>
        <v>11880</v>
      </c>
      <c r="K12" s="30">
        <f>'РБ ВВ 10(2025) | FIT15)'!K12</f>
        <v>13140</v>
      </c>
      <c r="L12" s="30">
        <f>'РБ ВВ 10(2025) | FIT15)'!L12</f>
        <v>15480</v>
      </c>
      <c r="M12" s="30">
        <f>'РБ ВВ 10(2025) | FIT15)'!M12</f>
        <v>13500</v>
      </c>
      <c r="N12" s="58">
        <f>'РБ ВВ 10(2025) | FIT15)'!N12</f>
        <v>22860</v>
      </c>
      <c r="O12" s="58">
        <f>'РБ ВВ 10(2025) | FIT15)'!O12</f>
        <v>27180</v>
      </c>
      <c r="P12" s="58">
        <f>'РБ ВВ 10(2025) | FIT15)'!P12</f>
        <v>34200</v>
      </c>
      <c r="Q12" s="58">
        <f>'РБ ВВ 10(2025) | FIT15)'!Q12</f>
        <v>34200</v>
      </c>
      <c r="R12" s="58">
        <f>'РБ ВВ 10(2025) | FIT15)'!R12</f>
        <v>33030</v>
      </c>
      <c r="S12" s="58">
        <f>'РБ ВВ 10(2025) | FIT15)'!S12</f>
        <v>33030</v>
      </c>
      <c r="T12" s="58">
        <f>'РБ ВВ 10(2025) | FIT15)'!T12</f>
        <v>36450</v>
      </c>
      <c r="U12" s="58">
        <f>'РБ ВВ 10(2025) | FIT15)'!U12</f>
        <v>36450</v>
      </c>
      <c r="V12" s="58">
        <f>'РБ ВВ 10(2025) | FIT15)'!V12</f>
        <v>35100</v>
      </c>
      <c r="W12" s="58">
        <f>'РБ ВВ 10(2025) | FIT15)'!W12</f>
        <v>35100</v>
      </c>
      <c r="X12" s="58">
        <f>'РБ ВВ 10(2025) | FIT15)'!X12</f>
        <v>31860</v>
      </c>
      <c r="Y12" s="30">
        <f>'РБ ВВ 10(2025) | FIT15)'!Y12</f>
        <v>25020</v>
      </c>
      <c r="Z12" s="30">
        <f>'РБ ВВ 10(2025) | FIT15)'!Z12</f>
        <v>19620</v>
      </c>
      <c r="AA12" s="30">
        <f>'РБ ВВ 10(2025) | FIT15)'!AA12</f>
        <v>18990</v>
      </c>
      <c r="AB12" s="30">
        <f>'РБ ВВ 10(2025) | FIT15)'!AB12</f>
        <v>18990</v>
      </c>
      <c r="AC12" s="30">
        <f>'РБ ВВ 10(2025) | FIT15)'!AC12</f>
        <v>18990</v>
      </c>
      <c r="AD12" s="30">
        <f>'РБ ВВ 10(2025) | FIT15)'!AD12</f>
        <v>18360</v>
      </c>
      <c r="AE12" s="30">
        <f>'РБ ВВ 10(2025) | FIT15)'!AE12</f>
        <v>18360</v>
      </c>
      <c r="AF12" s="30">
        <f>'РБ ВВ 10(2025) | FIT15)'!AF12</f>
        <v>16020</v>
      </c>
      <c r="AG12" s="30">
        <f>'РБ ВВ 10(2025) | FIT15)'!AG12</f>
        <v>16020</v>
      </c>
      <c r="AH12" s="30">
        <f>'РБ ВВ 10(2025) | FIT15)'!AH12</f>
        <v>16020</v>
      </c>
      <c r="AI12" s="30">
        <f>'РБ ВВ 10(2025) | FIT15)'!AI12</f>
        <v>16020</v>
      </c>
      <c r="AJ12" s="30">
        <f>'РБ ВВ 10(2025) | FIT15)'!AJ12</f>
        <v>18540</v>
      </c>
      <c r="AK12" s="30">
        <f>'РБ ВВ 10(2025) | FIT15)'!AK12</f>
        <v>18540</v>
      </c>
      <c r="AL12" s="30">
        <f>'РБ ВВ 10(2025) | FIT15)'!AL12</f>
        <v>20970</v>
      </c>
      <c r="AM12" s="30">
        <f>'РБ ВВ 10(2025) | FIT15)'!AM12</f>
        <v>20970</v>
      </c>
      <c r="AN12" s="30">
        <f>'РБ ВВ 10(2025) | FIT15)'!AN12</f>
        <v>23670</v>
      </c>
      <c r="AO12" s="30">
        <f>'РБ ВВ 10(2025) | FIT15)'!AO12</f>
        <v>23670</v>
      </c>
      <c r="AP12" s="30">
        <f>'РБ ВВ 10(2025) | FIT15)'!AP12</f>
        <v>20970</v>
      </c>
      <c r="AQ12" s="30">
        <f>'РБ ВВ 10(2025) | FIT15)'!AQ12</f>
        <v>20970</v>
      </c>
      <c r="AR12" s="30">
        <f>'РБ ВВ 10(2025) | FIT15)'!AR12</f>
        <v>22320</v>
      </c>
      <c r="AS12" s="30">
        <f>'РБ ВВ 10(2025) | FIT15)'!AS12</f>
        <v>22320</v>
      </c>
      <c r="AT12" s="30">
        <f>'РБ ВВ 10(2025) | FIT15)'!AT12</f>
        <v>22320</v>
      </c>
      <c r="AU12" s="30">
        <f>'РБ ВВ 10(2025) | FIT15)'!AU12</f>
        <v>22320</v>
      </c>
      <c r="AV12" s="30">
        <f>'РБ ВВ 10(2025) | FIT15)'!AV12</f>
        <v>22320</v>
      </c>
      <c r="AW12" s="30">
        <f>'РБ ВВ 10(2025) | FIT15)'!AW12</f>
        <v>22320</v>
      </c>
      <c r="AX12" s="30">
        <f>'РБ ВВ 10(2025) | FIT15)'!AX12</f>
        <v>23670</v>
      </c>
      <c r="AY12" s="30">
        <f>'РБ ВВ 10(2025) | FIT15)'!AY12</f>
        <v>23670</v>
      </c>
      <c r="AZ12" s="30">
        <f>'РБ ВВ 10(2025) | FIT15)'!AZ12</f>
        <v>23670</v>
      </c>
      <c r="BA12" s="30">
        <f>'РБ ВВ 10(2025) | FIT15)'!BA12</f>
        <v>20970</v>
      </c>
      <c r="BB12" s="30">
        <f>'РБ ВВ 10(2025) | FIT15)'!BB12</f>
        <v>20970</v>
      </c>
      <c r="BC12" s="30">
        <f>'РБ ВВ 10(2025) | FIT15)'!BC12</f>
        <v>20970</v>
      </c>
      <c r="BD12" s="30">
        <f>'РБ ВВ 10(2025) | FIT15)'!BD12</f>
        <v>20970</v>
      </c>
      <c r="BE12" s="30">
        <f>'РБ ВВ 10(2025) | FIT15)'!BE12</f>
        <v>20970</v>
      </c>
      <c r="BF12" s="30">
        <f>'РБ ВВ 10(2025) | FIT15)'!BF12</f>
        <v>22320</v>
      </c>
      <c r="BG12" s="30">
        <f>'РБ ВВ 10(2025) | FIT15)'!BG12</f>
        <v>22320</v>
      </c>
      <c r="BH12" s="30">
        <f>'РБ ВВ 10(2025) | FIT15)'!BH12</f>
        <v>22320</v>
      </c>
      <c r="BI12" s="30">
        <f>'РБ ВВ 10(2025) | FIT15)'!BI12</f>
        <v>25020</v>
      </c>
      <c r="BJ12" s="30">
        <f>'РБ ВВ 10(2025) | FIT15)'!BJ12</f>
        <v>25020</v>
      </c>
      <c r="BK12" s="30">
        <f>'РБ ВВ 10(2025) | FIT15)'!BK12</f>
        <v>25020</v>
      </c>
      <c r="BL12" s="30">
        <f>'РБ ВВ 10(2025) | FIT15)'!BL12</f>
        <v>25020</v>
      </c>
      <c r="BM12" s="30">
        <f>'РБ ВВ 10(2025) | FIT15)'!BM12</f>
        <v>25020</v>
      </c>
      <c r="BN12" s="30">
        <f>'РБ ВВ 10(2025) | FIT15)'!BN12</f>
        <v>25020</v>
      </c>
      <c r="BO12" s="30">
        <f>'РБ ВВ 10(2025) | FIT15)'!BO12</f>
        <v>27180</v>
      </c>
      <c r="BP12" s="30">
        <f>'РБ ВВ 10(2025) | FIT15)'!BP12</f>
        <v>27180</v>
      </c>
      <c r="BQ12" s="30">
        <f>'РБ ВВ 10(2025) | FIT15)'!BQ12</f>
        <v>30690</v>
      </c>
      <c r="BR12" s="30">
        <f>'РБ ВВ 10(2025) | FIT15)'!BR12</f>
        <v>32940</v>
      </c>
      <c r="BS12" s="30">
        <f>'РБ ВВ 10(2025) | FIT15)'!BS12</f>
        <v>32940</v>
      </c>
      <c r="BT12" s="30">
        <f>'РБ ВВ 10(2025) | FIT15)'!BT12</f>
        <v>32940</v>
      </c>
      <c r="BU12" s="30">
        <f>'РБ ВВ 10(2025) | FIT15)'!BU12</f>
        <v>32940</v>
      </c>
      <c r="BV12" s="30">
        <f>'РБ ВВ 10(2025) | FIT15)'!BV12</f>
        <v>32940</v>
      </c>
      <c r="BW12" s="30">
        <f>'РБ ВВ 10(2025) | FIT15)'!BW12</f>
        <v>25020</v>
      </c>
      <c r="BX12" s="30">
        <f>'РБ ВВ 10(2025) | FIT15)'!BX12</f>
        <v>20970</v>
      </c>
      <c r="BY12" s="30">
        <f>'РБ ВВ 10(2025) | FIT15)'!BY12</f>
        <v>20970</v>
      </c>
      <c r="BZ12" s="30">
        <f>'РБ ВВ 10(2025) | FIT15)'!BZ12</f>
        <v>19620</v>
      </c>
      <c r="CA12" s="30">
        <f>'РБ ВВ 10(2025) | FIT15)'!CA12</f>
        <v>19620</v>
      </c>
      <c r="CB12" s="30">
        <f>'РБ ВВ 10(2025) | FIT15)'!CB12</f>
        <v>19620</v>
      </c>
      <c r="CC12" s="30">
        <f>'РБ ВВ 10(2025) | FIT15)'!CC12</f>
        <v>20970</v>
      </c>
      <c r="CD12" s="30">
        <f>'РБ ВВ 10(2025) | FIT15)'!CD12</f>
        <v>20970</v>
      </c>
      <c r="CE12" s="30">
        <f>'РБ ВВ 10(2025) | FIT15)'!CE12</f>
        <v>20970</v>
      </c>
      <c r="CF12" s="30">
        <f>'РБ ВВ 10(2025) | FIT15)'!CF12</f>
        <v>17730</v>
      </c>
      <c r="CG12" s="30">
        <f>'РБ ВВ 10(2025) | FIT15)'!CG12</f>
        <v>13950</v>
      </c>
      <c r="CH12" s="30">
        <f>'РБ ВВ 10(2025) | FIT15)'!CH12</f>
        <v>13950</v>
      </c>
      <c r="CI12" s="30">
        <f>'РБ ВВ 10(2025) | FIT15)'!CI12</f>
        <v>13950</v>
      </c>
      <c r="CJ12" s="30">
        <f>'РБ ВВ 10(2025) | FIT15)'!CJ12</f>
        <v>13950</v>
      </c>
      <c r="CK12" s="30">
        <f>'РБ ВВ 10(2025) | FIT15)'!CK12</f>
        <v>13950</v>
      </c>
      <c r="CL12" s="30">
        <f>'РБ ВВ 10(2025) | FIT15)'!CL12</f>
        <v>13950</v>
      </c>
      <c r="CM12" s="30">
        <f>'РБ ВВ 10(2025) | FIT15)'!CM12</f>
        <v>13950</v>
      </c>
      <c r="CN12" s="30">
        <f>'РБ ВВ 10(2025) | FIT15)'!CN12</f>
        <v>13950</v>
      </c>
      <c r="CO12" s="30">
        <f>'РБ ВВ 10(2025) | FIT15)'!CO12</f>
        <v>13950</v>
      </c>
      <c r="CP12" s="30">
        <f>'РБ ВВ 10(2025) | FIT15)'!CP12</f>
        <v>13320</v>
      </c>
      <c r="CQ12" s="30">
        <f>'РБ ВВ 10(2025) | FIT15)'!CQ12</f>
        <v>13320</v>
      </c>
      <c r="CR12" s="30">
        <f>'РБ ВВ 10(2025) | FIT15)'!CR12</f>
        <v>13320</v>
      </c>
      <c r="CS12" s="30">
        <f>'РБ ВВ 10(2025) | FIT15)'!CS12</f>
        <v>12690</v>
      </c>
      <c r="CT12" s="30">
        <f>'РБ ВВ 10(2025) | FIT15)'!CT12</f>
        <v>12690</v>
      </c>
      <c r="CU12" s="30">
        <f>'РБ ВВ 10(2025) | FIT15)'!CU12</f>
        <v>12690</v>
      </c>
      <c r="CV12" s="30">
        <f>'РБ ВВ 10(2025) | FIT15)'!CV12</f>
        <v>12690</v>
      </c>
      <c r="CW12" s="30">
        <f>'РБ ВВ 10(2025) | FIT15)'!CW12</f>
        <v>12690</v>
      </c>
      <c r="CX12" s="30">
        <f>'РБ ВВ 10(2025) | FIT15)'!CX12</f>
        <v>12690</v>
      </c>
      <c r="CY12" s="30">
        <f>'РБ ВВ 10(2025) | FIT15)'!CY12</f>
        <v>12690</v>
      </c>
      <c r="CZ12" s="30">
        <f>'РБ ВВ 10(2025) | FIT15)'!CZ12</f>
        <v>12060</v>
      </c>
      <c r="DA12" s="30">
        <f>'РБ ВВ 10(2025) | FIT15)'!DA12</f>
        <v>12060</v>
      </c>
      <c r="DB12" s="30">
        <f>'РБ ВВ 10(2025) | FIT15)'!DB12</f>
        <v>12060</v>
      </c>
      <c r="DC12" s="30">
        <f>'РБ ВВ 10(2025) | FIT15)'!DC12</f>
        <v>11250</v>
      </c>
      <c r="DD12" s="30">
        <f>'РБ ВВ 10(2025) | FIT15)'!DD12</f>
        <v>11250</v>
      </c>
      <c r="DE12" s="30">
        <f>'РБ ВВ 10(2025) | FIT15)'!DE12</f>
        <v>11250</v>
      </c>
      <c r="DF12" s="30">
        <f>'РБ ВВ 10(2025) | FIT15)'!DF12</f>
        <v>11250</v>
      </c>
      <c r="DG12" s="30">
        <f>'РБ ВВ 10(2025) | FIT15)'!DG12</f>
        <v>11250</v>
      </c>
      <c r="DH12" s="30">
        <f>'РБ ВВ 10(2025) | FIT15)'!DH12</f>
        <v>10800</v>
      </c>
      <c r="DI12" s="30">
        <f>'РБ ВВ 10(2025) | FIT15)'!DI12</f>
        <v>10800</v>
      </c>
      <c r="DJ12" s="30">
        <f>'РБ ВВ 10(2025) | FIT15)'!DJ12</f>
        <v>10800</v>
      </c>
      <c r="DK12" s="30">
        <f>'РБ ВВ 10(2025) | FIT15)'!DK12</f>
        <v>10800</v>
      </c>
      <c r="DL12" s="30">
        <f>'РБ ВВ 10(2025) | FIT15)'!DL12</f>
        <v>10800</v>
      </c>
      <c r="DM12" s="30">
        <f>'РБ ВВ 10(2025) | FIT15)'!DM12</f>
        <v>10800</v>
      </c>
      <c r="DN12" s="30">
        <f>'РБ ВВ 10(2025) | FIT15)'!DN12</f>
        <v>9000</v>
      </c>
      <c r="DO12" s="30">
        <f>'РБ ВВ 10(2025) | FIT15)'!DO12</f>
        <v>9000</v>
      </c>
      <c r="DP12" s="30">
        <f>'РБ ВВ 10(2025) | FIT15)'!DP12</f>
        <v>9000</v>
      </c>
      <c r="DQ12" s="30">
        <f>'РБ ВВ 10(2025) | FIT15)'!DQ12</f>
        <v>9000</v>
      </c>
      <c r="DR12" s="30">
        <f>'РБ ВВ 10(2025) | FIT15)'!DR12</f>
        <v>9000</v>
      </c>
      <c r="DS12" s="30">
        <f>'РБ ВВ 10(2025) | FIT15)'!DS12</f>
        <v>9450</v>
      </c>
      <c r="DT12" s="30">
        <f>'РБ ВВ 10(2025) | FIT15)'!DT12</f>
        <v>9450</v>
      </c>
      <c r="DU12" s="30">
        <f>'РБ ВВ 10(2025) | FIT15)'!DU12</f>
        <v>9000</v>
      </c>
      <c r="DV12" s="30">
        <f>'РБ ВВ 10(2025) | FIT15)'!DV12</f>
        <v>9000</v>
      </c>
      <c r="DW12" s="30">
        <f>'РБ ВВ 10(2025) | FIT15)'!DW12</f>
        <v>9000</v>
      </c>
      <c r="DX12" s="30">
        <f>'РБ ВВ 10(2025) | FIT15)'!DX12</f>
        <v>9000</v>
      </c>
      <c r="DY12" s="30">
        <f>'РБ ВВ 10(2025) | FIT15)'!DY12</f>
        <v>9000</v>
      </c>
      <c r="DZ12" s="30">
        <f>'РБ ВВ 10(2025) | FIT15)'!DZ12</f>
        <v>9450</v>
      </c>
      <c r="EA12" s="30">
        <f>'РБ ВВ 10(2025) | FIT15)'!EA12</f>
        <v>9450</v>
      </c>
      <c r="EB12" s="30">
        <f>'РБ ВВ 10(2025) | FIT15)'!EB12</f>
        <v>9000</v>
      </c>
      <c r="EC12" s="30">
        <f>'РБ ВВ 10(2025) | FIT15)'!EC12</f>
        <v>9000</v>
      </c>
      <c r="ED12" s="30">
        <f>'РБ ВВ 10(2025) | FIT15)'!ED12</f>
        <v>9000</v>
      </c>
      <c r="EE12" s="30">
        <f>'РБ ВВ 10(2025) | FIT15)'!EE12</f>
        <v>9000</v>
      </c>
      <c r="EF12" s="30">
        <f>'РБ ВВ 10(2025) | FIT15)'!EF12</f>
        <v>9900</v>
      </c>
    </row>
    <row r="13" spans="1:136" s="11" customFormat="1">
      <c r="A13" s="30" t="s">
        <v>6</v>
      </c>
      <c r="B13" s="18"/>
      <c r="C13" s="18"/>
      <c r="D13" s="18"/>
      <c r="E13" s="18"/>
      <c r="F13" s="18"/>
      <c r="G13" s="18"/>
      <c r="H13" s="18"/>
      <c r="I13" s="18"/>
      <c r="J13" s="18"/>
      <c r="K13" s="18"/>
      <c r="L13" s="18"/>
      <c r="M13" s="18"/>
      <c r="N13" s="58"/>
      <c r="O13" s="58"/>
      <c r="P13" s="58"/>
      <c r="Q13" s="58"/>
      <c r="R13" s="58"/>
      <c r="S13" s="58"/>
      <c r="T13" s="58"/>
      <c r="U13" s="58"/>
      <c r="V13" s="58"/>
      <c r="W13" s="58"/>
      <c r="X13" s="5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row>
    <row r="14" spans="1:136" s="11" customFormat="1">
      <c r="A14" s="30">
        <v>1</v>
      </c>
      <c r="B14" s="30">
        <f>'РБ ВВ 10(2025) | FIT15)'!B14</f>
        <v>6750</v>
      </c>
      <c r="C14" s="30">
        <f>'РБ ВВ 10(2025) | FIT15)'!C14</f>
        <v>6750</v>
      </c>
      <c r="D14" s="30">
        <f>'РБ ВВ 10(2025) | FIT15)'!D14</f>
        <v>7020</v>
      </c>
      <c r="E14" s="30">
        <f>'РБ ВВ 10(2025) | FIT15)'!E14</f>
        <v>7020</v>
      </c>
      <c r="F14" s="30">
        <f>'РБ ВВ 10(2025) | FIT15)'!F14</f>
        <v>8910</v>
      </c>
      <c r="G14" s="30">
        <f>'РБ ВВ 10(2025) | FIT15)'!G14</f>
        <v>8910</v>
      </c>
      <c r="H14" s="30">
        <f>'РБ ВВ 10(2025) | FIT15)'!H14</f>
        <v>8910</v>
      </c>
      <c r="I14" s="30">
        <f>'РБ ВВ 10(2025) | FIT15)'!I14</f>
        <v>10080</v>
      </c>
      <c r="J14" s="30">
        <f>'РБ ВВ 10(2025) | FIT15)'!J14</f>
        <v>10080</v>
      </c>
      <c r="K14" s="30">
        <f>'РБ ВВ 10(2025) | FIT15)'!K14</f>
        <v>11340</v>
      </c>
      <c r="L14" s="30">
        <f>'РБ ВВ 10(2025) | FIT15)'!L14</f>
        <v>13680</v>
      </c>
      <c r="M14" s="30">
        <f>'РБ ВВ 10(2025) | FIT15)'!M14</f>
        <v>11700</v>
      </c>
      <c r="N14" s="58">
        <f>'РБ ВВ 10(2025) | FIT15)'!N14</f>
        <v>20610</v>
      </c>
      <c r="O14" s="58">
        <f>'РБ ВВ 10(2025) | FIT15)'!O14</f>
        <v>24930</v>
      </c>
      <c r="P14" s="58">
        <f>'РБ ВВ 10(2025) | FIT15)'!P14</f>
        <v>31950</v>
      </c>
      <c r="Q14" s="58">
        <f>'РБ ВВ 10(2025) | FIT15)'!Q14</f>
        <v>31950</v>
      </c>
      <c r="R14" s="58">
        <f>'РБ ВВ 10(2025) | FIT15)'!R14</f>
        <v>30780</v>
      </c>
      <c r="S14" s="58">
        <f>'РБ ВВ 10(2025) | FIT15)'!S14</f>
        <v>30780</v>
      </c>
      <c r="T14" s="58">
        <f>'РБ ВВ 10(2025) | FIT15)'!T14</f>
        <v>34200</v>
      </c>
      <c r="U14" s="58">
        <f>'РБ ВВ 10(2025) | FIT15)'!U14</f>
        <v>34200</v>
      </c>
      <c r="V14" s="58">
        <f>'РБ ВВ 10(2025) | FIT15)'!V14</f>
        <v>32850</v>
      </c>
      <c r="W14" s="58">
        <f>'РБ ВВ 10(2025) | FIT15)'!W14</f>
        <v>32850</v>
      </c>
      <c r="X14" s="58">
        <f>'РБ ВВ 10(2025) | FIT15)'!X14</f>
        <v>29610</v>
      </c>
      <c r="Y14" s="30">
        <f>'РБ ВВ 10(2025) | FIT15)'!Y14</f>
        <v>22455</v>
      </c>
      <c r="Z14" s="30">
        <f>'РБ ВВ 10(2025) | FIT15)'!Z14</f>
        <v>17055</v>
      </c>
      <c r="AA14" s="30">
        <f>'РБ ВВ 10(2025) | FIT15)'!AA14</f>
        <v>16425</v>
      </c>
      <c r="AB14" s="30">
        <f>'РБ ВВ 10(2025) | FIT15)'!AB14</f>
        <v>16425</v>
      </c>
      <c r="AC14" s="30">
        <f>'РБ ВВ 10(2025) | FIT15)'!AC14</f>
        <v>16425</v>
      </c>
      <c r="AD14" s="30">
        <f>'РБ ВВ 10(2025) | FIT15)'!AD14</f>
        <v>15795</v>
      </c>
      <c r="AE14" s="30">
        <f>'РБ ВВ 10(2025) | FIT15)'!AE14</f>
        <v>15795</v>
      </c>
      <c r="AF14" s="30">
        <f>'РБ ВВ 10(2025) | FIT15)'!AF14</f>
        <v>13455</v>
      </c>
      <c r="AG14" s="30">
        <f>'РБ ВВ 10(2025) | FIT15)'!AG14</f>
        <v>13455</v>
      </c>
      <c r="AH14" s="30">
        <f>'РБ ВВ 10(2025) | FIT15)'!AH14</f>
        <v>13455</v>
      </c>
      <c r="AI14" s="30">
        <f>'РБ ВВ 10(2025) | FIT15)'!AI14</f>
        <v>13455</v>
      </c>
      <c r="AJ14" s="30">
        <f>'РБ ВВ 10(2025) | FIT15)'!AJ14</f>
        <v>15975</v>
      </c>
      <c r="AK14" s="30">
        <f>'РБ ВВ 10(2025) | FIT15)'!AK14</f>
        <v>15975</v>
      </c>
      <c r="AL14" s="30">
        <f>'РБ ВВ 10(2025) | FIT15)'!AL14</f>
        <v>18405</v>
      </c>
      <c r="AM14" s="30">
        <f>'РБ ВВ 10(2025) | FIT15)'!AM14</f>
        <v>18405</v>
      </c>
      <c r="AN14" s="30">
        <f>'РБ ВВ 10(2025) | FIT15)'!AN14</f>
        <v>21105</v>
      </c>
      <c r="AO14" s="30">
        <f>'РБ ВВ 10(2025) | FIT15)'!AO14</f>
        <v>21105</v>
      </c>
      <c r="AP14" s="30">
        <f>'РБ ВВ 10(2025) | FIT15)'!AP14</f>
        <v>18405</v>
      </c>
      <c r="AQ14" s="30">
        <f>'РБ ВВ 10(2025) | FIT15)'!AQ14</f>
        <v>18405</v>
      </c>
      <c r="AR14" s="30">
        <f>'РБ ВВ 10(2025) | FIT15)'!AR14</f>
        <v>19755</v>
      </c>
      <c r="AS14" s="30">
        <f>'РБ ВВ 10(2025) | FIT15)'!AS14</f>
        <v>19755</v>
      </c>
      <c r="AT14" s="30">
        <f>'РБ ВВ 10(2025) | FIT15)'!AT14</f>
        <v>19755</v>
      </c>
      <c r="AU14" s="30">
        <f>'РБ ВВ 10(2025) | FIT15)'!AU14</f>
        <v>19755</v>
      </c>
      <c r="AV14" s="30">
        <f>'РБ ВВ 10(2025) | FIT15)'!AV14</f>
        <v>19755</v>
      </c>
      <c r="AW14" s="30">
        <f>'РБ ВВ 10(2025) | FIT15)'!AW14</f>
        <v>19755</v>
      </c>
      <c r="AX14" s="30">
        <f>'РБ ВВ 10(2025) | FIT15)'!AX14</f>
        <v>21105</v>
      </c>
      <c r="AY14" s="30">
        <f>'РБ ВВ 10(2025) | FIT15)'!AY14</f>
        <v>21105</v>
      </c>
      <c r="AZ14" s="30">
        <f>'РБ ВВ 10(2025) | FIT15)'!AZ14</f>
        <v>21105</v>
      </c>
      <c r="BA14" s="30">
        <f>'РБ ВВ 10(2025) | FIT15)'!BA14</f>
        <v>18405</v>
      </c>
      <c r="BB14" s="30">
        <f>'РБ ВВ 10(2025) | FIT15)'!BB14</f>
        <v>18405</v>
      </c>
      <c r="BC14" s="30">
        <f>'РБ ВВ 10(2025) | FIT15)'!BC14</f>
        <v>18405</v>
      </c>
      <c r="BD14" s="30">
        <f>'РБ ВВ 10(2025) | FIT15)'!BD14</f>
        <v>18405</v>
      </c>
      <c r="BE14" s="30">
        <f>'РБ ВВ 10(2025) | FIT15)'!BE14</f>
        <v>18405</v>
      </c>
      <c r="BF14" s="30">
        <f>'РБ ВВ 10(2025) | FIT15)'!BF14</f>
        <v>19755</v>
      </c>
      <c r="BG14" s="30">
        <f>'РБ ВВ 10(2025) | FIT15)'!BG14</f>
        <v>19755</v>
      </c>
      <c r="BH14" s="30">
        <f>'РБ ВВ 10(2025) | FIT15)'!BH14</f>
        <v>19755</v>
      </c>
      <c r="BI14" s="30">
        <f>'РБ ВВ 10(2025) | FIT15)'!BI14</f>
        <v>22455</v>
      </c>
      <c r="BJ14" s="30">
        <f>'РБ ВВ 10(2025) | FIT15)'!BJ14</f>
        <v>22455</v>
      </c>
      <c r="BK14" s="30">
        <f>'РБ ВВ 10(2025) | FIT15)'!BK14</f>
        <v>22455</v>
      </c>
      <c r="BL14" s="30">
        <f>'РБ ВВ 10(2025) | FIT15)'!BL14</f>
        <v>22455</v>
      </c>
      <c r="BM14" s="30">
        <f>'РБ ВВ 10(2025) | FIT15)'!BM14</f>
        <v>22455</v>
      </c>
      <c r="BN14" s="30">
        <f>'РБ ВВ 10(2025) | FIT15)'!BN14</f>
        <v>22455</v>
      </c>
      <c r="BO14" s="30">
        <f>'РБ ВВ 10(2025) | FIT15)'!BO14</f>
        <v>24615</v>
      </c>
      <c r="BP14" s="30">
        <f>'РБ ВВ 10(2025) | FIT15)'!BP14</f>
        <v>24615</v>
      </c>
      <c r="BQ14" s="30">
        <f>'РБ ВВ 10(2025) | FIT15)'!BQ14</f>
        <v>28125</v>
      </c>
      <c r="BR14" s="30">
        <f>'РБ ВВ 10(2025) | FIT15)'!BR14</f>
        <v>30375</v>
      </c>
      <c r="BS14" s="30">
        <f>'РБ ВВ 10(2025) | FIT15)'!BS14</f>
        <v>30375</v>
      </c>
      <c r="BT14" s="30">
        <f>'РБ ВВ 10(2025) | FIT15)'!BT14</f>
        <v>30375</v>
      </c>
      <c r="BU14" s="30">
        <f>'РБ ВВ 10(2025) | FIT15)'!BU14</f>
        <v>30375</v>
      </c>
      <c r="BV14" s="30">
        <f>'РБ ВВ 10(2025) | FIT15)'!BV14</f>
        <v>30375</v>
      </c>
      <c r="BW14" s="30">
        <f>'РБ ВВ 10(2025) | FIT15)'!BW14</f>
        <v>22455</v>
      </c>
      <c r="BX14" s="30">
        <f>'РБ ВВ 10(2025) | FIT15)'!BX14</f>
        <v>18405</v>
      </c>
      <c r="BY14" s="30">
        <f>'РБ ВВ 10(2025) | FIT15)'!BY14</f>
        <v>18405</v>
      </c>
      <c r="BZ14" s="30">
        <f>'РБ ВВ 10(2025) | FIT15)'!BZ14</f>
        <v>17055</v>
      </c>
      <c r="CA14" s="30">
        <f>'РБ ВВ 10(2025) | FIT15)'!CA14</f>
        <v>17055</v>
      </c>
      <c r="CB14" s="30">
        <f>'РБ ВВ 10(2025) | FIT15)'!CB14</f>
        <v>17055</v>
      </c>
      <c r="CC14" s="30">
        <f>'РБ ВВ 10(2025) | FIT15)'!CC14</f>
        <v>18405</v>
      </c>
      <c r="CD14" s="30">
        <f>'РБ ВВ 10(2025) | FIT15)'!CD14</f>
        <v>18405</v>
      </c>
      <c r="CE14" s="30">
        <f>'РБ ВВ 10(2025) | FIT15)'!CE14</f>
        <v>18405</v>
      </c>
      <c r="CF14" s="30">
        <f>'РБ ВВ 10(2025) | FIT15)'!CF14</f>
        <v>15165</v>
      </c>
      <c r="CG14" s="30">
        <f>'РБ ВВ 10(2025) | FIT15)'!CG14</f>
        <v>11835</v>
      </c>
      <c r="CH14" s="30">
        <f>'РБ ВВ 10(2025) | FIT15)'!CH14</f>
        <v>11835</v>
      </c>
      <c r="CI14" s="30">
        <f>'РБ ВВ 10(2025) | FIT15)'!CI14</f>
        <v>11835</v>
      </c>
      <c r="CJ14" s="30">
        <f>'РБ ВВ 10(2025) | FIT15)'!CJ14</f>
        <v>11835</v>
      </c>
      <c r="CK14" s="30">
        <f>'РБ ВВ 10(2025) | FIT15)'!CK14</f>
        <v>11835</v>
      </c>
      <c r="CL14" s="30">
        <f>'РБ ВВ 10(2025) | FIT15)'!CL14</f>
        <v>11835</v>
      </c>
      <c r="CM14" s="30">
        <f>'РБ ВВ 10(2025) | FIT15)'!CM14</f>
        <v>11835</v>
      </c>
      <c r="CN14" s="30">
        <f>'РБ ВВ 10(2025) | FIT15)'!CN14</f>
        <v>11835</v>
      </c>
      <c r="CO14" s="30">
        <f>'РБ ВВ 10(2025) | FIT15)'!CO14</f>
        <v>11835</v>
      </c>
      <c r="CP14" s="30">
        <f>'РБ ВВ 10(2025) | FIT15)'!CP14</f>
        <v>11205</v>
      </c>
      <c r="CQ14" s="30">
        <f>'РБ ВВ 10(2025) | FIT15)'!CQ14</f>
        <v>11205</v>
      </c>
      <c r="CR14" s="30">
        <f>'РБ ВВ 10(2025) | FIT15)'!CR14</f>
        <v>11205</v>
      </c>
      <c r="CS14" s="30">
        <f>'РБ ВВ 10(2025) | FIT15)'!CS14</f>
        <v>10575</v>
      </c>
      <c r="CT14" s="30">
        <f>'РБ ВВ 10(2025) | FIT15)'!CT14</f>
        <v>10575</v>
      </c>
      <c r="CU14" s="30">
        <f>'РБ ВВ 10(2025) | FIT15)'!CU14</f>
        <v>10575</v>
      </c>
      <c r="CV14" s="30">
        <f>'РБ ВВ 10(2025) | FIT15)'!CV14</f>
        <v>10575</v>
      </c>
      <c r="CW14" s="30">
        <f>'РБ ВВ 10(2025) | FIT15)'!CW14</f>
        <v>10575</v>
      </c>
      <c r="CX14" s="30">
        <f>'РБ ВВ 10(2025) | FIT15)'!CX14</f>
        <v>10575</v>
      </c>
      <c r="CY14" s="30">
        <f>'РБ ВВ 10(2025) | FIT15)'!CY14</f>
        <v>10575</v>
      </c>
      <c r="CZ14" s="30">
        <f>'РБ ВВ 10(2025) | FIT15)'!CZ14</f>
        <v>9945</v>
      </c>
      <c r="DA14" s="30">
        <f>'РБ ВВ 10(2025) | FIT15)'!DA14</f>
        <v>9945</v>
      </c>
      <c r="DB14" s="30">
        <f>'РБ ВВ 10(2025) | FIT15)'!DB14</f>
        <v>9945</v>
      </c>
      <c r="DC14" s="30">
        <f>'РБ ВВ 10(2025) | FIT15)'!DC14</f>
        <v>9315</v>
      </c>
      <c r="DD14" s="30">
        <f>'РБ ВВ 10(2025) | FIT15)'!DD14</f>
        <v>9315</v>
      </c>
      <c r="DE14" s="30">
        <f>'РБ ВВ 10(2025) | FIT15)'!DE14</f>
        <v>9315</v>
      </c>
      <c r="DF14" s="30">
        <f>'РБ ВВ 10(2025) | FIT15)'!DF14</f>
        <v>9315</v>
      </c>
      <c r="DG14" s="30">
        <f>'РБ ВВ 10(2025) | FIT15)'!DG14</f>
        <v>9315</v>
      </c>
      <c r="DH14" s="30">
        <f>'РБ ВВ 10(2025) | FIT15)'!DH14</f>
        <v>8865</v>
      </c>
      <c r="DI14" s="30">
        <f>'РБ ВВ 10(2025) | FIT15)'!DI14</f>
        <v>8865</v>
      </c>
      <c r="DJ14" s="30">
        <f>'РБ ВВ 10(2025) | FIT15)'!DJ14</f>
        <v>8865</v>
      </c>
      <c r="DK14" s="30">
        <f>'РБ ВВ 10(2025) | FIT15)'!DK14</f>
        <v>8865</v>
      </c>
      <c r="DL14" s="30">
        <f>'РБ ВВ 10(2025) | FIT15)'!DL14</f>
        <v>8865</v>
      </c>
      <c r="DM14" s="30">
        <f>'РБ ВВ 10(2025) | FIT15)'!DM14</f>
        <v>8865</v>
      </c>
      <c r="DN14" s="30">
        <f>'РБ ВВ 10(2025) | FIT15)'!DN14</f>
        <v>7065</v>
      </c>
      <c r="DO14" s="30">
        <f>'РБ ВВ 10(2025) | FIT15)'!DO14</f>
        <v>7065</v>
      </c>
      <c r="DP14" s="30">
        <f>'РБ ВВ 10(2025) | FIT15)'!DP14</f>
        <v>7065</v>
      </c>
      <c r="DQ14" s="30">
        <f>'РБ ВВ 10(2025) | FIT15)'!DQ14</f>
        <v>7065</v>
      </c>
      <c r="DR14" s="30">
        <f>'РБ ВВ 10(2025) | FIT15)'!DR14</f>
        <v>7065</v>
      </c>
      <c r="DS14" s="30">
        <f>'РБ ВВ 10(2025) | FIT15)'!DS14</f>
        <v>7515</v>
      </c>
      <c r="DT14" s="30">
        <f>'РБ ВВ 10(2025) | FIT15)'!DT14</f>
        <v>7515</v>
      </c>
      <c r="DU14" s="30">
        <f>'РБ ВВ 10(2025) | FIT15)'!DU14</f>
        <v>7065</v>
      </c>
      <c r="DV14" s="30">
        <f>'РБ ВВ 10(2025) | FIT15)'!DV14</f>
        <v>7065</v>
      </c>
      <c r="DW14" s="30">
        <f>'РБ ВВ 10(2025) | FIT15)'!DW14</f>
        <v>7065</v>
      </c>
      <c r="DX14" s="30">
        <f>'РБ ВВ 10(2025) | FIT15)'!DX14</f>
        <v>7065</v>
      </c>
      <c r="DY14" s="30">
        <f>'РБ ВВ 10(2025) | FIT15)'!DY14</f>
        <v>7065</v>
      </c>
      <c r="DZ14" s="30">
        <f>'РБ ВВ 10(2025) | FIT15)'!DZ14</f>
        <v>7515</v>
      </c>
      <c r="EA14" s="30">
        <f>'РБ ВВ 10(2025) | FIT15)'!EA14</f>
        <v>7515</v>
      </c>
      <c r="EB14" s="30">
        <f>'РБ ВВ 10(2025) | FIT15)'!EB14</f>
        <v>7065</v>
      </c>
      <c r="EC14" s="30">
        <f>'РБ ВВ 10(2025) | FIT15)'!EC14</f>
        <v>7065</v>
      </c>
      <c r="ED14" s="30">
        <f>'РБ ВВ 10(2025) | FIT15)'!ED14</f>
        <v>7065</v>
      </c>
      <c r="EE14" s="30">
        <f>'РБ ВВ 10(2025) | FIT15)'!EE14</f>
        <v>7065</v>
      </c>
      <c r="EF14" s="30">
        <f>'РБ ВВ 10(2025) | FIT15)'!EF14</f>
        <v>7965</v>
      </c>
    </row>
    <row r="15" spans="1:136" s="11" customFormat="1">
      <c r="A15" s="30">
        <v>2</v>
      </c>
      <c r="B15" s="30">
        <f>'РБ ВВ 10(2025) | FIT15)'!B15</f>
        <v>8100</v>
      </c>
      <c r="C15" s="30">
        <f>'РБ ВВ 10(2025) | FIT15)'!C15</f>
        <v>8100</v>
      </c>
      <c r="D15" s="30">
        <f>'РБ ВВ 10(2025) | FIT15)'!D15</f>
        <v>8370</v>
      </c>
      <c r="E15" s="30">
        <f>'РБ ВВ 10(2025) | FIT15)'!E15</f>
        <v>8370</v>
      </c>
      <c r="F15" s="30">
        <f>'РБ ВВ 10(2025) | FIT15)'!F15</f>
        <v>10260</v>
      </c>
      <c r="G15" s="30">
        <f>'РБ ВВ 10(2025) | FIT15)'!G15</f>
        <v>10260</v>
      </c>
      <c r="H15" s="30">
        <f>'РБ ВВ 10(2025) | FIT15)'!H15</f>
        <v>10260</v>
      </c>
      <c r="I15" s="30">
        <f>'РБ ВВ 10(2025) | FIT15)'!I15</f>
        <v>11430</v>
      </c>
      <c r="J15" s="30">
        <f>'РБ ВВ 10(2025) | FIT15)'!J15</f>
        <v>11430</v>
      </c>
      <c r="K15" s="30">
        <f>'РБ ВВ 10(2025) | FIT15)'!K15</f>
        <v>12690</v>
      </c>
      <c r="L15" s="30">
        <f>'РБ ВВ 10(2025) | FIT15)'!L15</f>
        <v>15030</v>
      </c>
      <c r="M15" s="30">
        <f>'РБ ВВ 10(2025) | FIT15)'!M15</f>
        <v>13050</v>
      </c>
      <c r="N15" s="58">
        <f>'РБ ВВ 10(2025) | FIT15)'!N15</f>
        <v>22410</v>
      </c>
      <c r="O15" s="58">
        <f>'РБ ВВ 10(2025) | FIT15)'!O15</f>
        <v>26730</v>
      </c>
      <c r="P15" s="58">
        <f>'РБ ВВ 10(2025) | FIT15)'!P15</f>
        <v>33750</v>
      </c>
      <c r="Q15" s="58">
        <f>'РБ ВВ 10(2025) | FIT15)'!Q15</f>
        <v>33750</v>
      </c>
      <c r="R15" s="58">
        <f>'РБ ВВ 10(2025) | FIT15)'!R15</f>
        <v>32580</v>
      </c>
      <c r="S15" s="58">
        <f>'РБ ВВ 10(2025) | FIT15)'!S15</f>
        <v>32580</v>
      </c>
      <c r="T15" s="58">
        <f>'РБ ВВ 10(2025) | FIT15)'!T15</f>
        <v>36000</v>
      </c>
      <c r="U15" s="58">
        <f>'РБ ВВ 10(2025) | FIT15)'!U15</f>
        <v>36000</v>
      </c>
      <c r="V15" s="58">
        <f>'РБ ВВ 10(2025) | FIT15)'!V15</f>
        <v>34650</v>
      </c>
      <c r="W15" s="58">
        <f>'РБ ВВ 10(2025) | FIT15)'!W15</f>
        <v>34650</v>
      </c>
      <c r="X15" s="58">
        <f>'РБ ВВ 10(2025) | FIT15)'!X15</f>
        <v>31410</v>
      </c>
      <c r="Y15" s="30">
        <f>'РБ ВВ 10(2025) | FIT15)'!Y15</f>
        <v>24120</v>
      </c>
      <c r="Z15" s="30">
        <f>'РБ ВВ 10(2025) | FIT15)'!Z15</f>
        <v>18720</v>
      </c>
      <c r="AA15" s="30">
        <f>'РБ ВВ 10(2025) | FIT15)'!AA15</f>
        <v>18090</v>
      </c>
      <c r="AB15" s="30">
        <f>'РБ ВВ 10(2025) | FIT15)'!AB15</f>
        <v>18090</v>
      </c>
      <c r="AC15" s="30">
        <f>'РБ ВВ 10(2025) | FIT15)'!AC15</f>
        <v>18090</v>
      </c>
      <c r="AD15" s="30">
        <f>'РБ ВВ 10(2025) | FIT15)'!AD15</f>
        <v>17460</v>
      </c>
      <c r="AE15" s="30">
        <f>'РБ ВВ 10(2025) | FIT15)'!AE15</f>
        <v>17460</v>
      </c>
      <c r="AF15" s="30">
        <f>'РБ ВВ 10(2025) | FIT15)'!AF15</f>
        <v>15120</v>
      </c>
      <c r="AG15" s="30">
        <f>'РБ ВВ 10(2025) | FIT15)'!AG15</f>
        <v>15120</v>
      </c>
      <c r="AH15" s="30">
        <f>'РБ ВВ 10(2025) | FIT15)'!AH15</f>
        <v>15120</v>
      </c>
      <c r="AI15" s="30">
        <f>'РБ ВВ 10(2025) | FIT15)'!AI15</f>
        <v>15120</v>
      </c>
      <c r="AJ15" s="30">
        <f>'РБ ВВ 10(2025) | FIT15)'!AJ15</f>
        <v>17640</v>
      </c>
      <c r="AK15" s="30">
        <f>'РБ ВВ 10(2025) | FIT15)'!AK15</f>
        <v>17640</v>
      </c>
      <c r="AL15" s="30">
        <f>'РБ ВВ 10(2025) | FIT15)'!AL15</f>
        <v>20070</v>
      </c>
      <c r="AM15" s="30">
        <f>'РБ ВВ 10(2025) | FIT15)'!AM15</f>
        <v>20070</v>
      </c>
      <c r="AN15" s="30">
        <f>'РБ ВВ 10(2025) | FIT15)'!AN15</f>
        <v>22770</v>
      </c>
      <c r="AO15" s="30">
        <f>'РБ ВВ 10(2025) | FIT15)'!AO15</f>
        <v>22770</v>
      </c>
      <c r="AP15" s="30">
        <f>'РБ ВВ 10(2025) | FIT15)'!AP15</f>
        <v>20070</v>
      </c>
      <c r="AQ15" s="30">
        <f>'РБ ВВ 10(2025) | FIT15)'!AQ15</f>
        <v>20070</v>
      </c>
      <c r="AR15" s="30">
        <f>'РБ ВВ 10(2025) | FIT15)'!AR15</f>
        <v>21420</v>
      </c>
      <c r="AS15" s="30">
        <f>'РБ ВВ 10(2025) | FIT15)'!AS15</f>
        <v>21420</v>
      </c>
      <c r="AT15" s="30">
        <f>'РБ ВВ 10(2025) | FIT15)'!AT15</f>
        <v>21420</v>
      </c>
      <c r="AU15" s="30">
        <f>'РБ ВВ 10(2025) | FIT15)'!AU15</f>
        <v>21420</v>
      </c>
      <c r="AV15" s="30">
        <f>'РБ ВВ 10(2025) | FIT15)'!AV15</f>
        <v>21420</v>
      </c>
      <c r="AW15" s="30">
        <f>'РБ ВВ 10(2025) | FIT15)'!AW15</f>
        <v>21420</v>
      </c>
      <c r="AX15" s="30">
        <f>'РБ ВВ 10(2025) | FIT15)'!AX15</f>
        <v>22770</v>
      </c>
      <c r="AY15" s="30">
        <f>'РБ ВВ 10(2025) | FIT15)'!AY15</f>
        <v>22770</v>
      </c>
      <c r="AZ15" s="30">
        <f>'РБ ВВ 10(2025) | FIT15)'!AZ15</f>
        <v>22770</v>
      </c>
      <c r="BA15" s="30">
        <f>'РБ ВВ 10(2025) | FIT15)'!BA15</f>
        <v>20070</v>
      </c>
      <c r="BB15" s="30">
        <f>'РБ ВВ 10(2025) | FIT15)'!BB15</f>
        <v>20070</v>
      </c>
      <c r="BC15" s="30">
        <f>'РБ ВВ 10(2025) | FIT15)'!BC15</f>
        <v>20070</v>
      </c>
      <c r="BD15" s="30">
        <f>'РБ ВВ 10(2025) | FIT15)'!BD15</f>
        <v>20070</v>
      </c>
      <c r="BE15" s="30">
        <f>'РБ ВВ 10(2025) | FIT15)'!BE15</f>
        <v>20070</v>
      </c>
      <c r="BF15" s="30">
        <f>'РБ ВВ 10(2025) | FIT15)'!BF15</f>
        <v>21420</v>
      </c>
      <c r="BG15" s="30">
        <f>'РБ ВВ 10(2025) | FIT15)'!BG15</f>
        <v>21420</v>
      </c>
      <c r="BH15" s="30">
        <f>'РБ ВВ 10(2025) | FIT15)'!BH15</f>
        <v>21420</v>
      </c>
      <c r="BI15" s="30">
        <f>'РБ ВВ 10(2025) | FIT15)'!BI15</f>
        <v>24120</v>
      </c>
      <c r="BJ15" s="30">
        <f>'РБ ВВ 10(2025) | FIT15)'!BJ15</f>
        <v>24120</v>
      </c>
      <c r="BK15" s="30">
        <f>'РБ ВВ 10(2025) | FIT15)'!BK15</f>
        <v>24120</v>
      </c>
      <c r="BL15" s="30">
        <f>'РБ ВВ 10(2025) | FIT15)'!BL15</f>
        <v>24120</v>
      </c>
      <c r="BM15" s="30">
        <f>'РБ ВВ 10(2025) | FIT15)'!BM15</f>
        <v>24120</v>
      </c>
      <c r="BN15" s="30">
        <f>'РБ ВВ 10(2025) | FIT15)'!BN15</f>
        <v>24120</v>
      </c>
      <c r="BO15" s="30">
        <f>'РБ ВВ 10(2025) | FIT15)'!BO15</f>
        <v>26280</v>
      </c>
      <c r="BP15" s="30">
        <f>'РБ ВВ 10(2025) | FIT15)'!BP15</f>
        <v>26280</v>
      </c>
      <c r="BQ15" s="30">
        <f>'РБ ВВ 10(2025) | FIT15)'!BQ15</f>
        <v>29790</v>
      </c>
      <c r="BR15" s="30">
        <f>'РБ ВВ 10(2025) | FIT15)'!BR15</f>
        <v>32040</v>
      </c>
      <c r="BS15" s="30">
        <f>'РБ ВВ 10(2025) | FIT15)'!BS15</f>
        <v>32040</v>
      </c>
      <c r="BT15" s="30">
        <f>'РБ ВВ 10(2025) | FIT15)'!BT15</f>
        <v>32040</v>
      </c>
      <c r="BU15" s="30">
        <f>'РБ ВВ 10(2025) | FIT15)'!BU15</f>
        <v>32040</v>
      </c>
      <c r="BV15" s="30">
        <f>'РБ ВВ 10(2025) | FIT15)'!BV15</f>
        <v>32040</v>
      </c>
      <c r="BW15" s="30">
        <f>'РБ ВВ 10(2025) | FIT15)'!BW15</f>
        <v>24120</v>
      </c>
      <c r="BX15" s="30">
        <f>'РБ ВВ 10(2025) | FIT15)'!BX15</f>
        <v>20070</v>
      </c>
      <c r="BY15" s="30">
        <f>'РБ ВВ 10(2025) | FIT15)'!BY15</f>
        <v>20070</v>
      </c>
      <c r="BZ15" s="30">
        <f>'РБ ВВ 10(2025) | FIT15)'!BZ15</f>
        <v>18720</v>
      </c>
      <c r="CA15" s="30">
        <f>'РБ ВВ 10(2025) | FIT15)'!CA15</f>
        <v>18720</v>
      </c>
      <c r="CB15" s="30">
        <f>'РБ ВВ 10(2025) | FIT15)'!CB15</f>
        <v>18720</v>
      </c>
      <c r="CC15" s="30">
        <f>'РБ ВВ 10(2025) | FIT15)'!CC15</f>
        <v>20070</v>
      </c>
      <c r="CD15" s="30">
        <f>'РБ ВВ 10(2025) | FIT15)'!CD15</f>
        <v>20070</v>
      </c>
      <c r="CE15" s="30">
        <f>'РБ ВВ 10(2025) | FIT15)'!CE15</f>
        <v>20070</v>
      </c>
      <c r="CF15" s="30">
        <f>'РБ ВВ 10(2025) | FIT15)'!CF15</f>
        <v>16830</v>
      </c>
      <c r="CG15" s="30">
        <f>'РБ ВВ 10(2025) | FIT15)'!CG15</f>
        <v>13500</v>
      </c>
      <c r="CH15" s="30">
        <f>'РБ ВВ 10(2025) | FIT15)'!CH15</f>
        <v>13500</v>
      </c>
      <c r="CI15" s="30">
        <f>'РБ ВВ 10(2025) | FIT15)'!CI15</f>
        <v>13500</v>
      </c>
      <c r="CJ15" s="30">
        <f>'РБ ВВ 10(2025) | FIT15)'!CJ15</f>
        <v>13500</v>
      </c>
      <c r="CK15" s="30">
        <f>'РБ ВВ 10(2025) | FIT15)'!CK15</f>
        <v>13500</v>
      </c>
      <c r="CL15" s="30">
        <f>'РБ ВВ 10(2025) | FIT15)'!CL15</f>
        <v>13500</v>
      </c>
      <c r="CM15" s="30">
        <f>'РБ ВВ 10(2025) | FIT15)'!CM15</f>
        <v>13500</v>
      </c>
      <c r="CN15" s="30">
        <f>'РБ ВВ 10(2025) | FIT15)'!CN15</f>
        <v>13500</v>
      </c>
      <c r="CO15" s="30">
        <f>'РБ ВВ 10(2025) | FIT15)'!CO15</f>
        <v>13500</v>
      </c>
      <c r="CP15" s="30">
        <f>'РБ ВВ 10(2025) | FIT15)'!CP15</f>
        <v>12870</v>
      </c>
      <c r="CQ15" s="30">
        <f>'РБ ВВ 10(2025) | FIT15)'!CQ15</f>
        <v>12870</v>
      </c>
      <c r="CR15" s="30">
        <f>'РБ ВВ 10(2025) | FIT15)'!CR15</f>
        <v>12870</v>
      </c>
      <c r="CS15" s="30">
        <f>'РБ ВВ 10(2025) | FIT15)'!CS15</f>
        <v>12240</v>
      </c>
      <c r="CT15" s="30">
        <f>'РБ ВВ 10(2025) | FIT15)'!CT15</f>
        <v>12240</v>
      </c>
      <c r="CU15" s="30">
        <f>'РБ ВВ 10(2025) | FIT15)'!CU15</f>
        <v>12240</v>
      </c>
      <c r="CV15" s="30">
        <f>'РБ ВВ 10(2025) | FIT15)'!CV15</f>
        <v>12240</v>
      </c>
      <c r="CW15" s="30">
        <f>'РБ ВВ 10(2025) | FIT15)'!CW15</f>
        <v>12240</v>
      </c>
      <c r="CX15" s="30">
        <f>'РБ ВВ 10(2025) | FIT15)'!CX15</f>
        <v>12240</v>
      </c>
      <c r="CY15" s="30">
        <f>'РБ ВВ 10(2025) | FIT15)'!CY15</f>
        <v>12240</v>
      </c>
      <c r="CZ15" s="30">
        <f>'РБ ВВ 10(2025) | FIT15)'!CZ15</f>
        <v>11610</v>
      </c>
      <c r="DA15" s="30">
        <f>'РБ ВВ 10(2025) | FIT15)'!DA15</f>
        <v>11610</v>
      </c>
      <c r="DB15" s="30">
        <f>'РБ ВВ 10(2025) | FIT15)'!DB15</f>
        <v>11610</v>
      </c>
      <c r="DC15" s="30">
        <f>'РБ ВВ 10(2025) | FIT15)'!DC15</f>
        <v>10800</v>
      </c>
      <c r="DD15" s="30">
        <f>'РБ ВВ 10(2025) | FIT15)'!DD15</f>
        <v>10800</v>
      </c>
      <c r="DE15" s="30">
        <f>'РБ ВВ 10(2025) | FIT15)'!DE15</f>
        <v>10800</v>
      </c>
      <c r="DF15" s="30">
        <f>'РБ ВВ 10(2025) | FIT15)'!DF15</f>
        <v>10800</v>
      </c>
      <c r="DG15" s="30">
        <f>'РБ ВВ 10(2025) | FIT15)'!DG15</f>
        <v>10800</v>
      </c>
      <c r="DH15" s="30">
        <f>'РБ ВВ 10(2025) | FIT15)'!DH15</f>
        <v>10350</v>
      </c>
      <c r="DI15" s="30">
        <f>'РБ ВВ 10(2025) | FIT15)'!DI15</f>
        <v>10350</v>
      </c>
      <c r="DJ15" s="30">
        <f>'РБ ВВ 10(2025) | FIT15)'!DJ15</f>
        <v>10350</v>
      </c>
      <c r="DK15" s="30">
        <f>'РБ ВВ 10(2025) | FIT15)'!DK15</f>
        <v>10350</v>
      </c>
      <c r="DL15" s="30">
        <f>'РБ ВВ 10(2025) | FIT15)'!DL15</f>
        <v>10350</v>
      </c>
      <c r="DM15" s="30">
        <f>'РБ ВВ 10(2025) | FIT15)'!DM15</f>
        <v>10350</v>
      </c>
      <c r="DN15" s="30">
        <f>'РБ ВВ 10(2025) | FIT15)'!DN15</f>
        <v>8550</v>
      </c>
      <c r="DO15" s="30">
        <f>'РБ ВВ 10(2025) | FIT15)'!DO15</f>
        <v>8550</v>
      </c>
      <c r="DP15" s="30">
        <f>'РБ ВВ 10(2025) | FIT15)'!DP15</f>
        <v>8550</v>
      </c>
      <c r="DQ15" s="30">
        <f>'РБ ВВ 10(2025) | FIT15)'!DQ15</f>
        <v>8550</v>
      </c>
      <c r="DR15" s="30">
        <f>'РБ ВВ 10(2025) | FIT15)'!DR15</f>
        <v>8550</v>
      </c>
      <c r="DS15" s="30">
        <f>'РБ ВВ 10(2025) | FIT15)'!DS15</f>
        <v>9000</v>
      </c>
      <c r="DT15" s="30">
        <f>'РБ ВВ 10(2025) | FIT15)'!DT15</f>
        <v>9000</v>
      </c>
      <c r="DU15" s="30">
        <f>'РБ ВВ 10(2025) | FIT15)'!DU15</f>
        <v>8550</v>
      </c>
      <c r="DV15" s="30">
        <f>'РБ ВВ 10(2025) | FIT15)'!DV15</f>
        <v>8550</v>
      </c>
      <c r="DW15" s="30">
        <f>'РБ ВВ 10(2025) | FIT15)'!DW15</f>
        <v>8550</v>
      </c>
      <c r="DX15" s="30">
        <f>'РБ ВВ 10(2025) | FIT15)'!DX15</f>
        <v>8550</v>
      </c>
      <c r="DY15" s="30">
        <f>'РБ ВВ 10(2025) | FIT15)'!DY15</f>
        <v>8550</v>
      </c>
      <c r="DZ15" s="30">
        <f>'РБ ВВ 10(2025) | FIT15)'!DZ15</f>
        <v>9000</v>
      </c>
      <c r="EA15" s="30">
        <f>'РБ ВВ 10(2025) | FIT15)'!EA15</f>
        <v>9000</v>
      </c>
      <c r="EB15" s="30">
        <f>'РБ ВВ 10(2025) | FIT15)'!EB15</f>
        <v>8550</v>
      </c>
      <c r="EC15" s="30">
        <f>'РБ ВВ 10(2025) | FIT15)'!EC15</f>
        <v>8550</v>
      </c>
      <c r="ED15" s="30">
        <f>'РБ ВВ 10(2025) | FIT15)'!ED15</f>
        <v>8550</v>
      </c>
      <c r="EE15" s="30">
        <f>'РБ ВВ 10(2025) | FIT15)'!EE15</f>
        <v>8550</v>
      </c>
      <c r="EF15" s="30">
        <f>'РБ ВВ 10(2025) | FIT15)'!EF15</f>
        <v>9450</v>
      </c>
    </row>
    <row r="16" spans="1:136" s="11" customFormat="1">
      <c r="A16" s="14" t="s">
        <v>7</v>
      </c>
      <c r="B16" s="30"/>
      <c r="C16" s="30"/>
      <c r="D16" s="30"/>
      <c r="E16" s="30"/>
      <c r="F16" s="30"/>
      <c r="G16" s="30"/>
      <c r="H16" s="30"/>
      <c r="I16" s="30"/>
      <c r="J16" s="30"/>
      <c r="K16" s="30"/>
      <c r="L16" s="30"/>
      <c r="M16" s="30"/>
      <c r="N16" s="58"/>
      <c r="O16" s="58"/>
      <c r="P16" s="58"/>
      <c r="Q16" s="58"/>
      <c r="R16" s="58"/>
      <c r="S16" s="58"/>
      <c r="T16" s="58"/>
      <c r="U16" s="58"/>
      <c r="V16" s="58"/>
      <c r="W16" s="58"/>
      <c r="X16" s="58"/>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row>
    <row r="17" spans="1:136" s="11" customFormat="1">
      <c r="A17" s="10">
        <v>1</v>
      </c>
      <c r="B17" s="30">
        <f>'РБ ВВ 10(2025) | FIT15)'!B17</f>
        <v>10350</v>
      </c>
      <c r="C17" s="30">
        <f>'РБ ВВ 10(2025) | FIT15)'!C17</f>
        <v>10350</v>
      </c>
      <c r="D17" s="30">
        <f>'РБ ВВ 10(2025) | FIT15)'!D17</f>
        <v>10620</v>
      </c>
      <c r="E17" s="30">
        <f>'РБ ВВ 10(2025) | FIT15)'!E17</f>
        <v>10620</v>
      </c>
      <c r="F17" s="30">
        <f>'РБ ВВ 10(2025) | FIT15)'!F17</f>
        <v>12510</v>
      </c>
      <c r="G17" s="30">
        <f>'РБ ВВ 10(2025) | FIT15)'!G17</f>
        <v>12510</v>
      </c>
      <c r="H17" s="30">
        <f>'РБ ВВ 10(2025) | FIT15)'!H17</f>
        <v>12510</v>
      </c>
      <c r="I17" s="30">
        <f>'РБ ВВ 10(2025) | FIT15)'!I17</f>
        <v>13680</v>
      </c>
      <c r="J17" s="30">
        <f>'РБ ВВ 10(2025) | FIT15)'!J17</f>
        <v>13680</v>
      </c>
      <c r="K17" s="30">
        <f>'РБ ВВ 10(2025) | FIT15)'!K17</f>
        <v>14940</v>
      </c>
      <c r="L17" s="30">
        <f>'РБ ВВ 10(2025) | FIT15)'!L17</f>
        <v>17280</v>
      </c>
      <c r="M17" s="30">
        <f>'РБ ВВ 10(2025) | FIT15)'!M17</f>
        <v>15300</v>
      </c>
      <c r="N17" s="58">
        <f>'РБ ВВ 10(2025) | FIT15)'!N17</f>
        <v>26910</v>
      </c>
      <c r="O17" s="58">
        <f>'РБ ВВ 10(2025) | FIT15)'!O17</f>
        <v>31230</v>
      </c>
      <c r="P17" s="58">
        <f>'РБ ВВ 10(2025) | FIT15)'!P17</f>
        <v>38250</v>
      </c>
      <c r="Q17" s="58">
        <f>'РБ ВВ 10(2025) | FIT15)'!Q17</f>
        <v>38250</v>
      </c>
      <c r="R17" s="58">
        <f>'РБ ВВ 10(2025) | FIT15)'!R17</f>
        <v>37080</v>
      </c>
      <c r="S17" s="58">
        <f>'РБ ВВ 10(2025) | FIT15)'!S17</f>
        <v>37080</v>
      </c>
      <c r="T17" s="58">
        <f>'РБ ВВ 10(2025) | FIT15)'!T17</f>
        <v>40500</v>
      </c>
      <c r="U17" s="58">
        <f>'РБ ВВ 10(2025) | FIT15)'!U17</f>
        <v>40500</v>
      </c>
      <c r="V17" s="58">
        <f>'РБ ВВ 10(2025) | FIT15)'!V17</f>
        <v>39150</v>
      </c>
      <c r="W17" s="58">
        <f>'РБ ВВ 10(2025) | FIT15)'!W17</f>
        <v>39150</v>
      </c>
      <c r="X17" s="58">
        <f>'РБ ВВ 10(2025) | FIT15)'!X17</f>
        <v>35910</v>
      </c>
      <c r="Y17" s="30">
        <f>'РБ ВВ 10(2025) | FIT15)'!Y17</f>
        <v>28755</v>
      </c>
      <c r="Z17" s="30">
        <f>'РБ ВВ 10(2025) | FIT15)'!Z17</f>
        <v>23355</v>
      </c>
      <c r="AA17" s="30">
        <f>'РБ ВВ 10(2025) | FIT15)'!AA17</f>
        <v>22725</v>
      </c>
      <c r="AB17" s="30">
        <f>'РБ ВВ 10(2025) | FIT15)'!AB17</f>
        <v>22725</v>
      </c>
      <c r="AC17" s="30">
        <f>'РБ ВВ 10(2025) | FIT15)'!AC17</f>
        <v>22725</v>
      </c>
      <c r="AD17" s="30">
        <f>'РБ ВВ 10(2025) | FIT15)'!AD17</f>
        <v>22095</v>
      </c>
      <c r="AE17" s="30">
        <f>'РБ ВВ 10(2025) | FIT15)'!AE17</f>
        <v>22095</v>
      </c>
      <c r="AF17" s="30">
        <f>'РБ ВВ 10(2025) | FIT15)'!AF17</f>
        <v>19755</v>
      </c>
      <c r="AG17" s="30">
        <f>'РБ ВВ 10(2025) | FIT15)'!AG17</f>
        <v>19755</v>
      </c>
      <c r="AH17" s="30">
        <f>'РБ ВВ 10(2025) | FIT15)'!AH17</f>
        <v>19755</v>
      </c>
      <c r="AI17" s="30">
        <f>'РБ ВВ 10(2025) | FIT15)'!AI17</f>
        <v>19755</v>
      </c>
      <c r="AJ17" s="30">
        <f>'РБ ВВ 10(2025) | FIT15)'!AJ17</f>
        <v>22275</v>
      </c>
      <c r="AK17" s="30">
        <f>'РБ ВВ 10(2025) | FIT15)'!AK17</f>
        <v>22275</v>
      </c>
      <c r="AL17" s="30">
        <f>'РБ ВВ 10(2025) | FIT15)'!AL17</f>
        <v>24705</v>
      </c>
      <c r="AM17" s="30">
        <f>'РБ ВВ 10(2025) | FIT15)'!AM17</f>
        <v>24705</v>
      </c>
      <c r="AN17" s="30">
        <f>'РБ ВВ 10(2025) | FIT15)'!AN17</f>
        <v>27405</v>
      </c>
      <c r="AO17" s="30">
        <f>'РБ ВВ 10(2025) | FIT15)'!AO17</f>
        <v>27405</v>
      </c>
      <c r="AP17" s="30">
        <f>'РБ ВВ 10(2025) | FIT15)'!AP17</f>
        <v>24705</v>
      </c>
      <c r="AQ17" s="30">
        <f>'РБ ВВ 10(2025) | FIT15)'!AQ17</f>
        <v>24705</v>
      </c>
      <c r="AR17" s="30">
        <f>'РБ ВВ 10(2025) | FIT15)'!AR17</f>
        <v>26055</v>
      </c>
      <c r="AS17" s="30">
        <f>'РБ ВВ 10(2025) | FIT15)'!AS17</f>
        <v>26055</v>
      </c>
      <c r="AT17" s="30">
        <f>'РБ ВВ 10(2025) | FIT15)'!AT17</f>
        <v>26055</v>
      </c>
      <c r="AU17" s="30">
        <f>'РБ ВВ 10(2025) | FIT15)'!AU17</f>
        <v>26055</v>
      </c>
      <c r="AV17" s="30">
        <f>'РБ ВВ 10(2025) | FIT15)'!AV17</f>
        <v>26055</v>
      </c>
      <c r="AW17" s="30">
        <f>'РБ ВВ 10(2025) | FIT15)'!AW17</f>
        <v>26055</v>
      </c>
      <c r="AX17" s="30">
        <f>'РБ ВВ 10(2025) | FIT15)'!AX17</f>
        <v>27405</v>
      </c>
      <c r="AY17" s="30">
        <f>'РБ ВВ 10(2025) | FIT15)'!AY17</f>
        <v>27405</v>
      </c>
      <c r="AZ17" s="30">
        <f>'РБ ВВ 10(2025) | FIT15)'!AZ17</f>
        <v>27405</v>
      </c>
      <c r="BA17" s="30">
        <f>'РБ ВВ 10(2025) | FIT15)'!BA17</f>
        <v>24705</v>
      </c>
      <c r="BB17" s="30">
        <f>'РБ ВВ 10(2025) | FIT15)'!BB17</f>
        <v>24705</v>
      </c>
      <c r="BC17" s="30">
        <f>'РБ ВВ 10(2025) | FIT15)'!BC17</f>
        <v>24705</v>
      </c>
      <c r="BD17" s="30">
        <f>'РБ ВВ 10(2025) | FIT15)'!BD17</f>
        <v>24705</v>
      </c>
      <c r="BE17" s="30">
        <f>'РБ ВВ 10(2025) | FIT15)'!BE17</f>
        <v>24705</v>
      </c>
      <c r="BF17" s="30">
        <f>'РБ ВВ 10(2025) | FIT15)'!BF17</f>
        <v>26055</v>
      </c>
      <c r="BG17" s="30">
        <f>'РБ ВВ 10(2025) | FIT15)'!BG17</f>
        <v>26055</v>
      </c>
      <c r="BH17" s="30">
        <f>'РБ ВВ 10(2025) | FIT15)'!BH17</f>
        <v>26055</v>
      </c>
      <c r="BI17" s="30">
        <f>'РБ ВВ 10(2025) | FIT15)'!BI17</f>
        <v>28755</v>
      </c>
      <c r="BJ17" s="30">
        <f>'РБ ВВ 10(2025) | FIT15)'!BJ17</f>
        <v>28755</v>
      </c>
      <c r="BK17" s="30">
        <f>'РБ ВВ 10(2025) | FIT15)'!BK17</f>
        <v>28755</v>
      </c>
      <c r="BL17" s="30">
        <f>'РБ ВВ 10(2025) | FIT15)'!BL17</f>
        <v>28755</v>
      </c>
      <c r="BM17" s="30">
        <f>'РБ ВВ 10(2025) | FIT15)'!BM17</f>
        <v>28755</v>
      </c>
      <c r="BN17" s="30">
        <f>'РБ ВВ 10(2025) | FIT15)'!BN17</f>
        <v>28755</v>
      </c>
      <c r="BO17" s="30">
        <f>'РБ ВВ 10(2025) | FIT15)'!BO17</f>
        <v>30915</v>
      </c>
      <c r="BP17" s="30">
        <f>'РБ ВВ 10(2025) | FIT15)'!BP17</f>
        <v>30915</v>
      </c>
      <c r="BQ17" s="30">
        <f>'РБ ВВ 10(2025) | FIT15)'!BQ17</f>
        <v>34425</v>
      </c>
      <c r="BR17" s="30">
        <f>'РБ ВВ 10(2025) | FIT15)'!BR17</f>
        <v>36675</v>
      </c>
      <c r="BS17" s="30">
        <f>'РБ ВВ 10(2025) | FIT15)'!BS17</f>
        <v>36675</v>
      </c>
      <c r="BT17" s="30">
        <f>'РБ ВВ 10(2025) | FIT15)'!BT17</f>
        <v>36675</v>
      </c>
      <c r="BU17" s="30">
        <f>'РБ ВВ 10(2025) | FIT15)'!BU17</f>
        <v>36675</v>
      </c>
      <c r="BV17" s="30">
        <f>'РБ ВВ 10(2025) | FIT15)'!BV17</f>
        <v>36675</v>
      </c>
      <c r="BW17" s="30">
        <f>'РБ ВВ 10(2025) | FIT15)'!BW17</f>
        <v>28755</v>
      </c>
      <c r="BX17" s="30">
        <f>'РБ ВВ 10(2025) | FIT15)'!BX17</f>
        <v>24705</v>
      </c>
      <c r="BY17" s="30">
        <f>'РБ ВВ 10(2025) | FIT15)'!BY17</f>
        <v>24705</v>
      </c>
      <c r="BZ17" s="30">
        <f>'РБ ВВ 10(2025) | FIT15)'!BZ17</f>
        <v>23355</v>
      </c>
      <c r="CA17" s="30">
        <f>'РБ ВВ 10(2025) | FIT15)'!CA17</f>
        <v>23355</v>
      </c>
      <c r="CB17" s="30">
        <f>'РБ ВВ 10(2025) | FIT15)'!CB17</f>
        <v>23355</v>
      </c>
      <c r="CC17" s="30">
        <f>'РБ ВВ 10(2025) | FIT15)'!CC17</f>
        <v>24705</v>
      </c>
      <c r="CD17" s="30">
        <f>'РБ ВВ 10(2025) | FIT15)'!CD17</f>
        <v>24705</v>
      </c>
      <c r="CE17" s="30">
        <f>'РБ ВВ 10(2025) | FIT15)'!CE17</f>
        <v>24705</v>
      </c>
      <c r="CF17" s="30">
        <f>'РБ ВВ 10(2025) | FIT15)'!CF17</f>
        <v>21465</v>
      </c>
      <c r="CG17" s="30">
        <f>'РБ ВВ 10(2025) | FIT15)'!CG17</f>
        <v>16785</v>
      </c>
      <c r="CH17" s="30">
        <f>'РБ ВВ 10(2025) | FIT15)'!CH17</f>
        <v>16785</v>
      </c>
      <c r="CI17" s="30">
        <f>'РБ ВВ 10(2025) | FIT15)'!CI17</f>
        <v>16785</v>
      </c>
      <c r="CJ17" s="30">
        <f>'РБ ВВ 10(2025) | FIT15)'!CJ17</f>
        <v>16785</v>
      </c>
      <c r="CK17" s="30">
        <f>'РБ ВВ 10(2025) | FIT15)'!CK17</f>
        <v>16785</v>
      </c>
      <c r="CL17" s="30">
        <f>'РБ ВВ 10(2025) | FIT15)'!CL17</f>
        <v>16785</v>
      </c>
      <c r="CM17" s="30">
        <f>'РБ ВВ 10(2025) | FIT15)'!CM17</f>
        <v>16785</v>
      </c>
      <c r="CN17" s="30">
        <f>'РБ ВВ 10(2025) | FIT15)'!CN17</f>
        <v>16785</v>
      </c>
      <c r="CO17" s="30">
        <f>'РБ ВВ 10(2025) | FIT15)'!CO17</f>
        <v>16785</v>
      </c>
      <c r="CP17" s="30">
        <f>'РБ ВВ 10(2025) | FIT15)'!CP17</f>
        <v>16155</v>
      </c>
      <c r="CQ17" s="30">
        <f>'РБ ВВ 10(2025) | FIT15)'!CQ17</f>
        <v>16155</v>
      </c>
      <c r="CR17" s="30">
        <f>'РБ ВВ 10(2025) | FIT15)'!CR17</f>
        <v>16155</v>
      </c>
      <c r="CS17" s="30">
        <f>'РБ ВВ 10(2025) | FIT15)'!CS17</f>
        <v>15525</v>
      </c>
      <c r="CT17" s="30">
        <f>'РБ ВВ 10(2025) | FIT15)'!CT17</f>
        <v>15525</v>
      </c>
      <c r="CU17" s="30">
        <f>'РБ ВВ 10(2025) | FIT15)'!CU17</f>
        <v>15525</v>
      </c>
      <c r="CV17" s="30">
        <f>'РБ ВВ 10(2025) | FIT15)'!CV17</f>
        <v>15525</v>
      </c>
      <c r="CW17" s="30">
        <f>'РБ ВВ 10(2025) | FIT15)'!CW17</f>
        <v>15525</v>
      </c>
      <c r="CX17" s="30">
        <f>'РБ ВВ 10(2025) | FIT15)'!CX17</f>
        <v>15525</v>
      </c>
      <c r="CY17" s="30">
        <f>'РБ ВВ 10(2025) | FIT15)'!CY17</f>
        <v>15525</v>
      </c>
      <c r="CZ17" s="30">
        <f>'РБ ВВ 10(2025) | FIT15)'!CZ17</f>
        <v>14895</v>
      </c>
      <c r="DA17" s="30">
        <f>'РБ ВВ 10(2025) | FIT15)'!DA17</f>
        <v>14895</v>
      </c>
      <c r="DB17" s="30">
        <f>'РБ ВВ 10(2025) | FIT15)'!DB17</f>
        <v>14895</v>
      </c>
      <c r="DC17" s="30">
        <f>'РБ ВВ 10(2025) | FIT15)'!DC17</f>
        <v>13365</v>
      </c>
      <c r="DD17" s="30">
        <f>'РБ ВВ 10(2025) | FIT15)'!DD17</f>
        <v>13365</v>
      </c>
      <c r="DE17" s="30">
        <f>'РБ ВВ 10(2025) | FIT15)'!DE17</f>
        <v>13365</v>
      </c>
      <c r="DF17" s="30">
        <f>'РБ ВВ 10(2025) | FIT15)'!DF17</f>
        <v>13365</v>
      </c>
      <c r="DG17" s="30">
        <f>'РБ ВВ 10(2025) | FIT15)'!DG17</f>
        <v>13365</v>
      </c>
      <c r="DH17" s="30">
        <f>'РБ ВВ 10(2025) | FIT15)'!DH17</f>
        <v>12915</v>
      </c>
      <c r="DI17" s="30">
        <f>'РБ ВВ 10(2025) | FIT15)'!DI17</f>
        <v>12915</v>
      </c>
      <c r="DJ17" s="30">
        <f>'РБ ВВ 10(2025) | FIT15)'!DJ17</f>
        <v>12915</v>
      </c>
      <c r="DK17" s="30">
        <f>'РБ ВВ 10(2025) | FIT15)'!DK17</f>
        <v>12915</v>
      </c>
      <c r="DL17" s="30">
        <f>'РБ ВВ 10(2025) | FIT15)'!DL17</f>
        <v>12915</v>
      </c>
      <c r="DM17" s="30">
        <f>'РБ ВВ 10(2025) | FIT15)'!DM17</f>
        <v>12915</v>
      </c>
      <c r="DN17" s="30">
        <f>'РБ ВВ 10(2025) | FIT15)'!DN17</f>
        <v>11115</v>
      </c>
      <c r="DO17" s="30">
        <f>'РБ ВВ 10(2025) | FIT15)'!DO17</f>
        <v>11115</v>
      </c>
      <c r="DP17" s="30">
        <f>'РБ ВВ 10(2025) | FIT15)'!DP17</f>
        <v>11115</v>
      </c>
      <c r="DQ17" s="30">
        <f>'РБ ВВ 10(2025) | FIT15)'!DQ17</f>
        <v>11115</v>
      </c>
      <c r="DR17" s="30">
        <f>'РБ ВВ 10(2025) | FIT15)'!DR17</f>
        <v>11115</v>
      </c>
      <c r="DS17" s="30">
        <f>'РБ ВВ 10(2025) | FIT15)'!DS17</f>
        <v>11565</v>
      </c>
      <c r="DT17" s="30">
        <f>'РБ ВВ 10(2025) | FIT15)'!DT17</f>
        <v>11565</v>
      </c>
      <c r="DU17" s="30">
        <f>'РБ ВВ 10(2025) | FIT15)'!DU17</f>
        <v>11115</v>
      </c>
      <c r="DV17" s="30">
        <f>'РБ ВВ 10(2025) | FIT15)'!DV17</f>
        <v>11115</v>
      </c>
      <c r="DW17" s="30">
        <f>'РБ ВВ 10(2025) | FIT15)'!DW17</f>
        <v>11115</v>
      </c>
      <c r="DX17" s="30">
        <f>'РБ ВВ 10(2025) | FIT15)'!DX17</f>
        <v>11115</v>
      </c>
      <c r="DY17" s="30">
        <f>'РБ ВВ 10(2025) | FIT15)'!DY17</f>
        <v>11115</v>
      </c>
      <c r="DZ17" s="30">
        <f>'РБ ВВ 10(2025) | FIT15)'!DZ17</f>
        <v>11565</v>
      </c>
      <c r="EA17" s="30">
        <f>'РБ ВВ 10(2025) | FIT15)'!EA17</f>
        <v>11565</v>
      </c>
      <c r="EB17" s="30">
        <f>'РБ ВВ 10(2025) | FIT15)'!EB17</f>
        <v>11115</v>
      </c>
      <c r="EC17" s="30">
        <f>'РБ ВВ 10(2025) | FIT15)'!EC17</f>
        <v>11115</v>
      </c>
      <c r="ED17" s="30">
        <f>'РБ ВВ 10(2025) | FIT15)'!ED17</f>
        <v>11115</v>
      </c>
      <c r="EE17" s="30">
        <f>'РБ ВВ 10(2025) | FIT15)'!EE17</f>
        <v>11115</v>
      </c>
      <c r="EF17" s="30">
        <f>'РБ ВВ 10(2025) | FIT15)'!EF17</f>
        <v>12015</v>
      </c>
    </row>
    <row r="18" spans="1:136" s="11" customFormat="1">
      <c r="A18" s="10">
        <v>2</v>
      </c>
      <c r="B18" s="30">
        <f>'РБ ВВ 10(2025) | FIT15)'!B18</f>
        <v>11700</v>
      </c>
      <c r="C18" s="30">
        <f>'РБ ВВ 10(2025) | FIT15)'!C18</f>
        <v>11700</v>
      </c>
      <c r="D18" s="30">
        <f>'РБ ВВ 10(2025) | FIT15)'!D18</f>
        <v>11970</v>
      </c>
      <c r="E18" s="30">
        <f>'РБ ВВ 10(2025) | FIT15)'!E18</f>
        <v>11970</v>
      </c>
      <c r="F18" s="30">
        <f>'РБ ВВ 10(2025) | FIT15)'!F18</f>
        <v>13860</v>
      </c>
      <c r="G18" s="30">
        <f>'РБ ВВ 10(2025) | FIT15)'!G18</f>
        <v>13860</v>
      </c>
      <c r="H18" s="30">
        <f>'РБ ВВ 10(2025) | FIT15)'!H18</f>
        <v>13860</v>
      </c>
      <c r="I18" s="30">
        <f>'РБ ВВ 10(2025) | FIT15)'!I18</f>
        <v>15030</v>
      </c>
      <c r="J18" s="30">
        <f>'РБ ВВ 10(2025) | FIT15)'!J18</f>
        <v>15030</v>
      </c>
      <c r="K18" s="30">
        <f>'РБ ВВ 10(2025) | FIT15)'!K18</f>
        <v>16290</v>
      </c>
      <c r="L18" s="30">
        <f>'РБ ВВ 10(2025) | FIT15)'!L18</f>
        <v>18630</v>
      </c>
      <c r="M18" s="30">
        <f>'РБ ВВ 10(2025) | FIT15)'!M18</f>
        <v>16650</v>
      </c>
      <c r="N18" s="58">
        <f>'РБ ВВ 10(2025) | FIT15)'!N18</f>
        <v>28710</v>
      </c>
      <c r="O18" s="58">
        <f>'РБ ВВ 10(2025) | FIT15)'!O18</f>
        <v>33030</v>
      </c>
      <c r="P18" s="58">
        <f>'РБ ВВ 10(2025) | FIT15)'!P18</f>
        <v>40050</v>
      </c>
      <c r="Q18" s="58">
        <f>'РБ ВВ 10(2025) | FIT15)'!Q18</f>
        <v>40050</v>
      </c>
      <c r="R18" s="58">
        <f>'РБ ВВ 10(2025) | FIT15)'!R18</f>
        <v>38880</v>
      </c>
      <c r="S18" s="58">
        <f>'РБ ВВ 10(2025) | FIT15)'!S18</f>
        <v>38880</v>
      </c>
      <c r="T18" s="58">
        <f>'РБ ВВ 10(2025) | FIT15)'!T18</f>
        <v>42300</v>
      </c>
      <c r="U18" s="58">
        <f>'РБ ВВ 10(2025) | FIT15)'!U18</f>
        <v>42300</v>
      </c>
      <c r="V18" s="58">
        <f>'РБ ВВ 10(2025) | FIT15)'!V18</f>
        <v>40950</v>
      </c>
      <c r="W18" s="58">
        <f>'РБ ВВ 10(2025) | FIT15)'!W18</f>
        <v>40950</v>
      </c>
      <c r="X18" s="58">
        <f>'РБ ВВ 10(2025) | FIT15)'!X18</f>
        <v>37710</v>
      </c>
      <c r="Y18" s="30">
        <f>'РБ ВВ 10(2025) | FIT15)'!Y18</f>
        <v>30420</v>
      </c>
      <c r="Z18" s="30">
        <f>'РБ ВВ 10(2025) | FIT15)'!Z18</f>
        <v>25020</v>
      </c>
      <c r="AA18" s="30">
        <f>'РБ ВВ 10(2025) | FIT15)'!AA18</f>
        <v>24390</v>
      </c>
      <c r="AB18" s="30">
        <f>'РБ ВВ 10(2025) | FIT15)'!AB18</f>
        <v>24390</v>
      </c>
      <c r="AC18" s="30">
        <f>'РБ ВВ 10(2025) | FIT15)'!AC18</f>
        <v>24390</v>
      </c>
      <c r="AD18" s="30">
        <f>'РБ ВВ 10(2025) | FIT15)'!AD18</f>
        <v>23760</v>
      </c>
      <c r="AE18" s="30">
        <f>'РБ ВВ 10(2025) | FIT15)'!AE18</f>
        <v>23760</v>
      </c>
      <c r="AF18" s="30">
        <f>'РБ ВВ 10(2025) | FIT15)'!AF18</f>
        <v>21420</v>
      </c>
      <c r="AG18" s="30">
        <f>'РБ ВВ 10(2025) | FIT15)'!AG18</f>
        <v>21420</v>
      </c>
      <c r="AH18" s="30">
        <f>'РБ ВВ 10(2025) | FIT15)'!AH18</f>
        <v>21420</v>
      </c>
      <c r="AI18" s="30">
        <f>'РБ ВВ 10(2025) | FIT15)'!AI18</f>
        <v>21420</v>
      </c>
      <c r="AJ18" s="30">
        <f>'РБ ВВ 10(2025) | FIT15)'!AJ18</f>
        <v>23940</v>
      </c>
      <c r="AK18" s="30">
        <f>'РБ ВВ 10(2025) | FIT15)'!AK18</f>
        <v>23940</v>
      </c>
      <c r="AL18" s="30">
        <f>'РБ ВВ 10(2025) | FIT15)'!AL18</f>
        <v>26370</v>
      </c>
      <c r="AM18" s="30">
        <f>'РБ ВВ 10(2025) | FIT15)'!AM18</f>
        <v>26370</v>
      </c>
      <c r="AN18" s="30">
        <f>'РБ ВВ 10(2025) | FIT15)'!AN18</f>
        <v>29070</v>
      </c>
      <c r="AO18" s="30">
        <f>'РБ ВВ 10(2025) | FIT15)'!AO18</f>
        <v>29070</v>
      </c>
      <c r="AP18" s="30">
        <f>'РБ ВВ 10(2025) | FIT15)'!AP18</f>
        <v>26370</v>
      </c>
      <c r="AQ18" s="30">
        <f>'РБ ВВ 10(2025) | FIT15)'!AQ18</f>
        <v>26370</v>
      </c>
      <c r="AR18" s="30">
        <f>'РБ ВВ 10(2025) | FIT15)'!AR18</f>
        <v>27720</v>
      </c>
      <c r="AS18" s="30">
        <f>'РБ ВВ 10(2025) | FIT15)'!AS18</f>
        <v>27720</v>
      </c>
      <c r="AT18" s="30">
        <f>'РБ ВВ 10(2025) | FIT15)'!AT18</f>
        <v>27720</v>
      </c>
      <c r="AU18" s="30">
        <f>'РБ ВВ 10(2025) | FIT15)'!AU18</f>
        <v>27720</v>
      </c>
      <c r="AV18" s="30">
        <f>'РБ ВВ 10(2025) | FIT15)'!AV18</f>
        <v>27720</v>
      </c>
      <c r="AW18" s="30">
        <f>'РБ ВВ 10(2025) | FIT15)'!AW18</f>
        <v>27720</v>
      </c>
      <c r="AX18" s="30">
        <f>'РБ ВВ 10(2025) | FIT15)'!AX18</f>
        <v>29070</v>
      </c>
      <c r="AY18" s="30">
        <f>'РБ ВВ 10(2025) | FIT15)'!AY18</f>
        <v>29070</v>
      </c>
      <c r="AZ18" s="30">
        <f>'РБ ВВ 10(2025) | FIT15)'!AZ18</f>
        <v>29070</v>
      </c>
      <c r="BA18" s="30">
        <f>'РБ ВВ 10(2025) | FIT15)'!BA18</f>
        <v>26370</v>
      </c>
      <c r="BB18" s="30">
        <f>'РБ ВВ 10(2025) | FIT15)'!BB18</f>
        <v>26370</v>
      </c>
      <c r="BC18" s="30">
        <f>'РБ ВВ 10(2025) | FIT15)'!BC18</f>
        <v>26370</v>
      </c>
      <c r="BD18" s="30">
        <f>'РБ ВВ 10(2025) | FIT15)'!BD18</f>
        <v>26370</v>
      </c>
      <c r="BE18" s="30">
        <f>'РБ ВВ 10(2025) | FIT15)'!BE18</f>
        <v>26370</v>
      </c>
      <c r="BF18" s="30">
        <f>'РБ ВВ 10(2025) | FIT15)'!BF18</f>
        <v>27720</v>
      </c>
      <c r="BG18" s="30">
        <f>'РБ ВВ 10(2025) | FIT15)'!BG18</f>
        <v>27720</v>
      </c>
      <c r="BH18" s="30">
        <f>'РБ ВВ 10(2025) | FIT15)'!BH18</f>
        <v>27720</v>
      </c>
      <c r="BI18" s="30">
        <f>'РБ ВВ 10(2025) | FIT15)'!BI18</f>
        <v>30420</v>
      </c>
      <c r="BJ18" s="30">
        <f>'РБ ВВ 10(2025) | FIT15)'!BJ18</f>
        <v>30420</v>
      </c>
      <c r="BK18" s="30">
        <f>'РБ ВВ 10(2025) | FIT15)'!BK18</f>
        <v>30420</v>
      </c>
      <c r="BL18" s="30">
        <f>'РБ ВВ 10(2025) | FIT15)'!BL18</f>
        <v>30420</v>
      </c>
      <c r="BM18" s="30">
        <f>'РБ ВВ 10(2025) | FIT15)'!BM18</f>
        <v>30420</v>
      </c>
      <c r="BN18" s="30">
        <f>'РБ ВВ 10(2025) | FIT15)'!BN18</f>
        <v>30420</v>
      </c>
      <c r="BO18" s="30">
        <f>'РБ ВВ 10(2025) | FIT15)'!BO18</f>
        <v>32580</v>
      </c>
      <c r="BP18" s="30">
        <f>'РБ ВВ 10(2025) | FIT15)'!BP18</f>
        <v>32580</v>
      </c>
      <c r="BQ18" s="30">
        <f>'РБ ВВ 10(2025) | FIT15)'!BQ18</f>
        <v>36090</v>
      </c>
      <c r="BR18" s="30">
        <f>'РБ ВВ 10(2025) | FIT15)'!BR18</f>
        <v>38340</v>
      </c>
      <c r="BS18" s="30">
        <f>'РБ ВВ 10(2025) | FIT15)'!BS18</f>
        <v>38340</v>
      </c>
      <c r="BT18" s="30">
        <f>'РБ ВВ 10(2025) | FIT15)'!BT18</f>
        <v>38340</v>
      </c>
      <c r="BU18" s="30">
        <f>'РБ ВВ 10(2025) | FIT15)'!BU18</f>
        <v>38340</v>
      </c>
      <c r="BV18" s="30">
        <f>'РБ ВВ 10(2025) | FIT15)'!BV18</f>
        <v>38340</v>
      </c>
      <c r="BW18" s="30">
        <f>'РБ ВВ 10(2025) | FIT15)'!BW18</f>
        <v>30420</v>
      </c>
      <c r="BX18" s="30">
        <f>'РБ ВВ 10(2025) | FIT15)'!BX18</f>
        <v>26370</v>
      </c>
      <c r="BY18" s="30">
        <f>'РБ ВВ 10(2025) | FIT15)'!BY18</f>
        <v>26370</v>
      </c>
      <c r="BZ18" s="30">
        <f>'РБ ВВ 10(2025) | FIT15)'!BZ18</f>
        <v>25020</v>
      </c>
      <c r="CA18" s="30">
        <f>'РБ ВВ 10(2025) | FIT15)'!CA18</f>
        <v>25020</v>
      </c>
      <c r="CB18" s="30">
        <f>'РБ ВВ 10(2025) | FIT15)'!CB18</f>
        <v>25020</v>
      </c>
      <c r="CC18" s="30">
        <f>'РБ ВВ 10(2025) | FIT15)'!CC18</f>
        <v>26370</v>
      </c>
      <c r="CD18" s="30">
        <f>'РБ ВВ 10(2025) | FIT15)'!CD18</f>
        <v>26370</v>
      </c>
      <c r="CE18" s="30">
        <f>'РБ ВВ 10(2025) | FIT15)'!CE18</f>
        <v>26370</v>
      </c>
      <c r="CF18" s="30">
        <f>'РБ ВВ 10(2025) | FIT15)'!CF18</f>
        <v>23130</v>
      </c>
      <c r="CG18" s="30">
        <f>'РБ ВВ 10(2025) | FIT15)'!CG18</f>
        <v>18450</v>
      </c>
      <c r="CH18" s="30">
        <f>'РБ ВВ 10(2025) | FIT15)'!CH18</f>
        <v>18450</v>
      </c>
      <c r="CI18" s="30">
        <f>'РБ ВВ 10(2025) | FIT15)'!CI18</f>
        <v>18450</v>
      </c>
      <c r="CJ18" s="30">
        <f>'РБ ВВ 10(2025) | FIT15)'!CJ18</f>
        <v>18450</v>
      </c>
      <c r="CK18" s="30">
        <f>'РБ ВВ 10(2025) | FIT15)'!CK18</f>
        <v>18450</v>
      </c>
      <c r="CL18" s="30">
        <f>'РБ ВВ 10(2025) | FIT15)'!CL18</f>
        <v>18450</v>
      </c>
      <c r="CM18" s="30">
        <f>'РБ ВВ 10(2025) | FIT15)'!CM18</f>
        <v>18450</v>
      </c>
      <c r="CN18" s="30">
        <f>'РБ ВВ 10(2025) | FIT15)'!CN18</f>
        <v>18450</v>
      </c>
      <c r="CO18" s="30">
        <f>'РБ ВВ 10(2025) | FIT15)'!CO18</f>
        <v>18450</v>
      </c>
      <c r="CP18" s="30">
        <f>'РБ ВВ 10(2025) | FIT15)'!CP18</f>
        <v>17820</v>
      </c>
      <c r="CQ18" s="30">
        <f>'РБ ВВ 10(2025) | FIT15)'!CQ18</f>
        <v>17820</v>
      </c>
      <c r="CR18" s="30">
        <f>'РБ ВВ 10(2025) | FIT15)'!CR18</f>
        <v>17820</v>
      </c>
      <c r="CS18" s="30">
        <f>'РБ ВВ 10(2025) | FIT15)'!CS18</f>
        <v>17190</v>
      </c>
      <c r="CT18" s="30">
        <f>'РБ ВВ 10(2025) | FIT15)'!CT18</f>
        <v>17190</v>
      </c>
      <c r="CU18" s="30">
        <f>'РБ ВВ 10(2025) | FIT15)'!CU18</f>
        <v>17190</v>
      </c>
      <c r="CV18" s="30">
        <f>'РБ ВВ 10(2025) | FIT15)'!CV18</f>
        <v>17190</v>
      </c>
      <c r="CW18" s="30">
        <f>'РБ ВВ 10(2025) | FIT15)'!CW18</f>
        <v>17190</v>
      </c>
      <c r="CX18" s="30">
        <f>'РБ ВВ 10(2025) | FIT15)'!CX18</f>
        <v>17190</v>
      </c>
      <c r="CY18" s="30">
        <f>'РБ ВВ 10(2025) | FIT15)'!CY18</f>
        <v>17190</v>
      </c>
      <c r="CZ18" s="30">
        <f>'РБ ВВ 10(2025) | FIT15)'!CZ18</f>
        <v>16560</v>
      </c>
      <c r="DA18" s="30">
        <f>'РБ ВВ 10(2025) | FIT15)'!DA18</f>
        <v>16560</v>
      </c>
      <c r="DB18" s="30">
        <f>'РБ ВВ 10(2025) | FIT15)'!DB18</f>
        <v>16560</v>
      </c>
      <c r="DC18" s="30">
        <f>'РБ ВВ 10(2025) | FIT15)'!DC18</f>
        <v>14850</v>
      </c>
      <c r="DD18" s="30">
        <f>'РБ ВВ 10(2025) | FIT15)'!DD18</f>
        <v>14850</v>
      </c>
      <c r="DE18" s="30">
        <f>'РБ ВВ 10(2025) | FIT15)'!DE18</f>
        <v>14850</v>
      </c>
      <c r="DF18" s="30">
        <f>'РБ ВВ 10(2025) | FIT15)'!DF18</f>
        <v>14850</v>
      </c>
      <c r="DG18" s="30">
        <f>'РБ ВВ 10(2025) | FIT15)'!DG18</f>
        <v>14850</v>
      </c>
      <c r="DH18" s="30">
        <f>'РБ ВВ 10(2025) | FIT15)'!DH18</f>
        <v>14400</v>
      </c>
      <c r="DI18" s="30">
        <f>'РБ ВВ 10(2025) | FIT15)'!DI18</f>
        <v>14400</v>
      </c>
      <c r="DJ18" s="30">
        <f>'РБ ВВ 10(2025) | FIT15)'!DJ18</f>
        <v>14400</v>
      </c>
      <c r="DK18" s="30">
        <f>'РБ ВВ 10(2025) | FIT15)'!DK18</f>
        <v>14400</v>
      </c>
      <c r="DL18" s="30">
        <f>'РБ ВВ 10(2025) | FIT15)'!DL18</f>
        <v>14400</v>
      </c>
      <c r="DM18" s="30">
        <f>'РБ ВВ 10(2025) | FIT15)'!DM18</f>
        <v>14400</v>
      </c>
      <c r="DN18" s="30">
        <f>'РБ ВВ 10(2025) | FIT15)'!DN18</f>
        <v>12600</v>
      </c>
      <c r="DO18" s="30">
        <f>'РБ ВВ 10(2025) | FIT15)'!DO18</f>
        <v>12600</v>
      </c>
      <c r="DP18" s="30">
        <f>'РБ ВВ 10(2025) | FIT15)'!DP18</f>
        <v>12600</v>
      </c>
      <c r="DQ18" s="30">
        <f>'РБ ВВ 10(2025) | FIT15)'!DQ18</f>
        <v>12600</v>
      </c>
      <c r="DR18" s="30">
        <f>'РБ ВВ 10(2025) | FIT15)'!DR18</f>
        <v>12600</v>
      </c>
      <c r="DS18" s="30">
        <f>'РБ ВВ 10(2025) | FIT15)'!DS18</f>
        <v>13050</v>
      </c>
      <c r="DT18" s="30">
        <f>'РБ ВВ 10(2025) | FIT15)'!DT18</f>
        <v>13050</v>
      </c>
      <c r="DU18" s="30">
        <f>'РБ ВВ 10(2025) | FIT15)'!DU18</f>
        <v>12600</v>
      </c>
      <c r="DV18" s="30">
        <f>'РБ ВВ 10(2025) | FIT15)'!DV18</f>
        <v>12600</v>
      </c>
      <c r="DW18" s="30">
        <f>'РБ ВВ 10(2025) | FIT15)'!DW18</f>
        <v>12600</v>
      </c>
      <c r="DX18" s="30">
        <f>'РБ ВВ 10(2025) | FIT15)'!DX18</f>
        <v>12600</v>
      </c>
      <c r="DY18" s="30">
        <f>'РБ ВВ 10(2025) | FIT15)'!DY18</f>
        <v>12600</v>
      </c>
      <c r="DZ18" s="30">
        <f>'РБ ВВ 10(2025) | FIT15)'!DZ18</f>
        <v>13050</v>
      </c>
      <c r="EA18" s="30">
        <f>'РБ ВВ 10(2025) | FIT15)'!EA18</f>
        <v>13050</v>
      </c>
      <c r="EB18" s="30">
        <f>'РБ ВВ 10(2025) | FIT15)'!EB18</f>
        <v>12600</v>
      </c>
      <c r="EC18" s="30">
        <f>'РБ ВВ 10(2025) | FIT15)'!EC18</f>
        <v>12600</v>
      </c>
      <c r="ED18" s="30">
        <f>'РБ ВВ 10(2025) | FIT15)'!ED18</f>
        <v>12600</v>
      </c>
      <c r="EE18" s="30">
        <f>'РБ ВВ 10(2025) | FIT15)'!EE18</f>
        <v>12600</v>
      </c>
      <c r="EF18" s="30">
        <f>'РБ ВВ 10(2025) | FIT15)'!EF18</f>
        <v>13500</v>
      </c>
    </row>
    <row r="19" spans="1:136" s="11" customFormat="1">
      <c r="A19" s="15" t="s">
        <v>8</v>
      </c>
      <c r="B19" s="30"/>
      <c r="C19" s="30"/>
      <c r="D19" s="30"/>
      <c r="E19" s="30"/>
      <c r="F19" s="30"/>
      <c r="G19" s="30"/>
      <c r="H19" s="30"/>
      <c r="I19" s="30"/>
      <c r="J19" s="30"/>
      <c r="K19" s="30"/>
      <c r="L19" s="30"/>
      <c r="M19" s="30"/>
      <c r="N19" s="58"/>
      <c r="O19" s="58"/>
      <c r="P19" s="58"/>
      <c r="Q19" s="58"/>
      <c r="R19" s="58"/>
      <c r="S19" s="58"/>
      <c r="T19" s="58"/>
      <c r="U19" s="58"/>
      <c r="V19" s="58"/>
      <c r="W19" s="58"/>
      <c r="X19" s="58"/>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row>
    <row r="20" spans="1:136" s="11" customFormat="1">
      <c r="A20" s="10">
        <v>1</v>
      </c>
      <c r="B20" s="30">
        <f>'РБ ВВ 10(2025) | FIT15)'!B20</f>
        <v>13050</v>
      </c>
      <c r="C20" s="30">
        <f>'РБ ВВ 10(2025) | FIT15)'!C20</f>
        <v>13050</v>
      </c>
      <c r="D20" s="30">
        <f>'РБ ВВ 10(2025) | FIT15)'!D20</f>
        <v>13320</v>
      </c>
      <c r="E20" s="30">
        <f>'РБ ВВ 10(2025) | FIT15)'!E20</f>
        <v>13320</v>
      </c>
      <c r="F20" s="30">
        <f>'РБ ВВ 10(2025) | FIT15)'!F20</f>
        <v>15210</v>
      </c>
      <c r="G20" s="30">
        <f>'РБ ВВ 10(2025) | FIT15)'!G20</f>
        <v>15210</v>
      </c>
      <c r="H20" s="30">
        <f>'РБ ВВ 10(2025) | FIT15)'!H20</f>
        <v>15210</v>
      </c>
      <c r="I20" s="30">
        <f>'РБ ВВ 10(2025) | FIT15)'!I20</f>
        <v>16380</v>
      </c>
      <c r="J20" s="30">
        <f>'РБ ВВ 10(2025) | FIT15)'!J20</f>
        <v>16380</v>
      </c>
      <c r="K20" s="30">
        <f>'РБ ВВ 10(2025) | FIT15)'!K20</f>
        <v>17640</v>
      </c>
      <c r="L20" s="30">
        <f>'РБ ВВ 10(2025) | FIT15)'!L20</f>
        <v>19980</v>
      </c>
      <c r="M20" s="30">
        <f>'РБ ВВ 10(2025) | FIT15)'!M20</f>
        <v>18000</v>
      </c>
      <c r="N20" s="58">
        <f>'РБ ВВ 10(2025) | FIT15)'!N20</f>
        <v>28260</v>
      </c>
      <c r="O20" s="58">
        <f>'РБ ВВ 10(2025) | FIT15)'!O20</f>
        <v>32580</v>
      </c>
      <c r="P20" s="58">
        <f>'РБ ВВ 10(2025) | FIT15)'!P20</f>
        <v>39600</v>
      </c>
      <c r="Q20" s="58">
        <f>'РБ ВВ 10(2025) | FIT15)'!Q20</f>
        <v>39600</v>
      </c>
      <c r="R20" s="58">
        <f>'РБ ВВ 10(2025) | FIT15)'!R20</f>
        <v>38430</v>
      </c>
      <c r="S20" s="58">
        <f>'РБ ВВ 10(2025) | FIT15)'!S20</f>
        <v>38430</v>
      </c>
      <c r="T20" s="58">
        <f>'РБ ВВ 10(2025) | FIT15)'!T20</f>
        <v>41850</v>
      </c>
      <c r="U20" s="58">
        <f>'РБ ВВ 10(2025) | FIT15)'!U20</f>
        <v>41850</v>
      </c>
      <c r="V20" s="58">
        <f>'РБ ВВ 10(2025) | FIT15)'!V20</f>
        <v>40500</v>
      </c>
      <c r="W20" s="58">
        <f>'РБ ВВ 10(2025) | FIT15)'!W20</f>
        <v>40500</v>
      </c>
      <c r="X20" s="58">
        <f>'РБ ВВ 10(2025) | FIT15)'!X20</f>
        <v>37260</v>
      </c>
      <c r="Y20" s="30">
        <f>'РБ ВВ 10(2025) | FIT15)'!Y20</f>
        <v>30105</v>
      </c>
      <c r="Z20" s="30">
        <f>'РБ ВВ 10(2025) | FIT15)'!Z20</f>
        <v>24705</v>
      </c>
      <c r="AA20" s="30">
        <f>'РБ ВВ 10(2025) | FIT15)'!AA20</f>
        <v>24075</v>
      </c>
      <c r="AB20" s="30">
        <f>'РБ ВВ 10(2025) | FIT15)'!AB20</f>
        <v>24075</v>
      </c>
      <c r="AC20" s="30">
        <f>'РБ ВВ 10(2025) | FIT15)'!AC20</f>
        <v>24075</v>
      </c>
      <c r="AD20" s="30">
        <f>'РБ ВВ 10(2025) | FIT15)'!AD20</f>
        <v>23445</v>
      </c>
      <c r="AE20" s="30">
        <f>'РБ ВВ 10(2025) | FIT15)'!AE20</f>
        <v>23445</v>
      </c>
      <c r="AF20" s="30">
        <f>'РБ ВВ 10(2025) | FIT15)'!AF20</f>
        <v>21105</v>
      </c>
      <c r="AG20" s="30">
        <f>'РБ ВВ 10(2025) | FIT15)'!AG20</f>
        <v>21105</v>
      </c>
      <c r="AH20" s="30">
        <f>'РБ ВВ 10(2025) | FIT15)'!AH20</f>
        <v>21105</v>
      </c>
      <c r="AI20" s="30">
        <f>'РБ ВВ 10(2025) | FIT15)'!AI20</f>
        <v>21105</v>
      </c>
      <c r="AJ20" s="30">
        <f>'РБ ВВ 10(2025) | FIT15)'!AJ20</f>
        <v>23625</v>
      </c>
      <c r="AK20" s="30">
        <f>'РБ ВВ 10(2025) | FIT15)'!AK20</f>
        <v>23625</v>
      </c>
      <c r="AL20" s="30">
        <f>'РБ ВВ 10(2025) | FIT15)'!AL20</f>
        <v>26055</v>
      </c>
      <c r="AM20" s="30">
        <f>'РБ ВВ 10(2025) | FIT15)'!AM20</f>
        <v>26055</v>
      </c>
      <c r="AN20" s="30">
        <f>'РБ ВВ 10(2025) | FIT15)'!AN20</f>
        <v>28755</v>
      </c>
      <c r="AO20" s="30">
        <f>'РБ ВВ 10(2025) | FIT15)'!AO20</f>
        <v>28755</v>
      </c>
      <c r="AP20" s="30">
        <f>'РБ ВВ 10(2025) | FIT15)'!AP20</f>
        <v>26055</v>
      </c>
      <c r="AQ20" s="30">
        <f>'РБ ВВ 10(2025) | FIT15)'!AQ20</f>
        <v>26055</v>
      </c>
      <c r="AR20" s="30">
        <f>'РБ ВВ 10(2025) | FIT15)'!AR20</f>
        <v>27405</v>
      </c>
      <c r="AS20" s="30">
        <f>'РБ ВВ 10(2025) | FIT15)'!AS20</f>
        <v>27405</v>
      </c>
      <c r="AT20" s="30">
        <f>'РБ ВВ 10(2025) | FIT15)'!AT20</f>
        <v>27405</v>
      </c>
      <c r="AU20" s="30">
        <f>'РБ ВВ 10(2025) | FIT15)'!AU20</f>
        <v>27405</v>
      </c>
      <c r="AV20" s="30">
        <f>'РБ ВВ 10(2025) | FIT15)'!AV20</f>
        <v>27405</v>
      </c>
      <c r="AW20" s="30">
        <f>'РБ ВВ 10(2025) | FIT15)'!AW20</f>
        <v>27405</v>
      </c>
      <c r="AX20" s="30">
        <f>'РБ ВВ 10(2025) | FIT15)'!AX20</f>
        <v>28755</v>
      </c>
      <c r="AY20" s="30">
        <f>'РБ ВВ 10(2025) | FIT15)'!AY20</f>
        <v>28755</v>
      </c>
      <c r="AZ20" s="30">
        <f>'РБ ВВ 10(2025) | FIT15)'!AZ20</f>
        <v>28755</v>
      </c>
      <c r="BA20" s="30">
        <f>'РБ ВВ 10(2025) | FIT15)'!BA20</f>
        <v>26055</v>
      </c>
      <c r="BB20" s="30">
        <f>'РБ ВВ 10(2025) | FIT15)'!BB20</f>
        <v>26055</v>
      </c>
      <c r="BC20" s="30">
        <f>'РБ ВВ 10(2025) | FIT15)'!BC20</f>
        <v>26055</v>
      </c>
      <c r="BD20" s="30">
        <f>'РБ ВВ 10(2025) | FIT15)'!BD20</f>
        <v>26055</v>
      </c>
      <c r="BE20" s="30">
        <f>'РБ ВВ 10(2025) | FIT15)'!BE20</f>
        <v>26055</v>
      </c>
      <c r="BF20" s="30">
        <f>'РБ ВВ 10(2025) | FIT15)'!BF20</f>
        <v>27405</v>
      </c>
      <c r="BG20" s="30">
        <f>'РБ ВВ 10(2025) | FIT15)'!BG20</f>
        <v>27405</v>
      </c>
      <c r="BH20" s="30">
        <f>'РБ ВВ 10(2025) | FIT15)'!BH20</f>
        <v>27405</v>
      </c>
      <c r="BI20" s="30">
        <f>'РБ ВВ 10(2025) | FIT15)'!BI20</f>
        <v>30105</v>
      </c>
      <c r="BJ20" s="30">
        <f>'РБ ВВ 10(2025) | FIT15)'!BJ20</f>
        <v>30105</v>
      </c>
      <c r="BK20" s="30">
        <f>'РБ ВВ 10(2025) | FIT15)'!BK20</f>
        <v>30105</v>
      </c>
      <c r="BL20" s="30">
        <f>'РБ ВВ 10(2025) | FIT15)'!BL20</f>
        <v>30105</v>
      </c>
      <c r="BM20" s="30">
        <f>'РБ ВВ 10(2025) | FIT15)'!BM20</f>
        <v>30105</v>
      </c>
      <c r="BN20" s="30">
        <f>'РБ ВВ 10(2025) | FIT15)'!BN20</f>
        <v>30105</v>
      </c>
      <c r="BO20" s="30">
        <f>'РБ ВВ 10(2025) | FIT15)'!BO20</f>
        <v>32265</v>
      </c>
      <c r="BP20" s="30">
        <f>'РБ ВВ 10(2025) | FIT15)'!BP20</f>
        <v>32265</v>
      </c>
      <c r="BQ20" s="30">
        <f>'РБ ВВ 10(2025) | FIT15)'!BQ20</f>
        <v>35775</v>
      </c>
      <c r="BR20" s="30">
        <f>'РБ ВВ 10(2025) | FIT15)'!BR20</f>
        <v>38025</v>
      </c>
      <c r="BS20" s="30">
        <f>'РБ ВВ 10(2025) | FIT15)'!BS20</f>
        <v>38025</v>
      </c>
      <c r="BT20" s="30">
        <f>'РБ ВВ 10(2025) | FIT15)'!BT20</f>
        <v>38025</v>
      </c>
      <c r="BU20" s="30">
        <f>'РБ ВВ 10(2025) | FIT15)'!BU20</f>
        <v>38025</v>
      </c>
      <c r="BV20" s="30">
        <f>'РБ ВВ 10(2025) | FIT15)'!BV20</f>
        <v>38025</v>
      </c>
      <c r="BW20" s="30">
        <f>'РБ ВВ 10(2025) | FIT15)'!BW20</f>
        <v>30105</v>
      </c>
      <c r="BX20" s="30">
        <f>'РБ ВВ 10(2025) | FIT15)'!BX20</f>
        <v>26055</v>
      </c>
      <c r="BY20" s="30">
        <f>'РБ ВВ 10(2025) | FIT15)'!BY20</f>
        <v>26055</v>
      </c>
      <c r="BZ20" s="30">
        <f>'РБ ВВ 10(2025) | FIT15)'!BZ20</f>
        <v>24705</v>
      </c>
      <c r="CA20" s="30">
        <f>'РБ ВВ 10(2025) | FIT15)'!CA20</f>
        <v>24705</v>
      </c>
      <c r="CB20" s="30">
        <f>'РБ ВВ 10(2025) | FIT15)'!CB20</f>
        <v>24705</v>
      </c>
      <c r="CC20" s="30">
        <f>'РБ ВВ 10(2025) | FIT15)'!CC20</f>
        <v>26055</v>
      </c>
      <c r="CD20" s="30">
        <f>'РБ ВВ 10(2025) | FIT15)'!CD20</f>
        <v>26055</v>
      </c>
      <c r="CE20" s="30">
        <f>'РБ ВВ 10(2025) | FIT15)'!CE20</f>
        <v>26055</v>
      </c>
      <c r="CF20" s="30">
        <f>'РБ ВВ 10(2025) | FIT15)'!CF20</f>
        <v>22815</v>
      </c>
      <c r="CG20" s="30">
        <f>'РБ ВВ 10(2025) | FIT15)'!CG20</f>
        <v>18585</v>
      </c>
      <c r="CH20" s="30">
        <f>'РБ ВВ 10(2025) | FIT15)'!CH20</f>
        <v>18585</v>
      </c>
      <c r="CI20" s="30">
        <f>'РБ ВВ 10(2025) | FIT15)'!CI20</f>
        <v>18585</v>
      </c>
      <c r="CJ20" s="30">
        <f>'РБ ВВ 10(2025) | FIT15)'!CJ20</f>
        <v>18585</v>
      </c>
      <c r="CK20" s="30">
        <f>'РБ ВВ 10(2025) | FIT15)'!CK20</f>
        <v>18585</v>
      </c>
      <c r="CL20" s="30">
        <f>'РБ ВВ 10(2025) | FIT15)'!CL20</f>
        <v>18585</v>
      </c>
      <c r="CM20" s="30">
        <f>'РБ ВВ 10(2025) | FIT15)'!CM20</f>
        <v>18585</v>
      </c>
      <c r="CN20" s="30">
        <f>'РБ ВВ 10(2025) | FIT15)'!CN20</f>
        <v>18585</v>
      </c>
      <c r="CO20" s="30">
        <f>'РБ ВВ 10(2025) | FIT15)'!CO20</f>
        <v>18585</v>
      </c>
      <c r="CP20" s="30">
        <f>'РБ ВВ 10(2025) | FIT15)'!CP20</f>
        <v>17955</v>
      </c>
      <c r="CQ20" s="30">
        <f>'РБ ВВ 10(2025) | FIT15)'!CQ20</f>
        <v>17955</v>
      </c>
      <c r="CR20" s="30">
        <f>'РБ ВВ 10(2025) | FIT15)'!CR20</f>
        <v>17955</v>
      </c>
      <c r="CS20" s="30">
        <f>'РБ ВВ 10(2025) | FIT15)'!CS20</f>
        <v>17325</v>
      </c>
      <c r="CT20" s="30">
        <f>'РБ ВВ 10(2025) | FIT15)'!CT20</f>
        <v>17325</v>
      </c>
      <c r="CU20" s="30">
        <f>'РБ ВВ 10(2025) | FIT15)'!CU20</f>
        <v>17325</v>
      </c>
      <c r="CV20" s="30">
        <f>'РБ ВВ 10(2025) | FIT15)'!CV20</f>
        <v>17325</v>
      </c>
      <c r="CW20" s="30">
        <f>'РБ ВВ 10(2025) | FIT15)'!CW20</f>
        <v>17325</v>
      </c>
      <c r="CX20" s="30">
        <f>'РБ ВВ 10(2025) | FIT15)'!CX20</f>
        <v>17325</v>
      </c>
      <c r="CY20" s="30">
        <f>'РБ ВВ 10(2025) | FIT15)'!CY20</f>
        <v>17325</v>
      </c>
      <c r="CZ20" s="30">
        <f>'РБ ВВ 10(2025) | FIT15)'!CZ20</f>
        <v>16695</v>
      </c>
      <c r="DA20" s="30">
        <f>'РБ ВВ 10(2025) | FIT15)'!DA20</f>
        <v>16695</v>
      </c>
      <c r="DB20" s="30">
        <f>'РБ ВВ 10(2025) | FIT15)'!DB20</f>
        <v>16695</v>
      </c>
      <c r="DC20" s="30">
        <f>'РБ ВВ 10(2025) | FIT15)'!DC20</f>
        <v>16065</v>
      </c>
      <c r="DD20" s="30">
        <f>'РБ ВВ 10(2025) | FIT15)'!DD20</f>
        <v>16065</v>
      </c>
      <c r="DE20" s="30">
        <f>'РБ ВВ 10(2025) | FIT15)'!DE20</f>
        <v>16065</v>
      </c>
      <c r="DF20" s="30">
        <f>'РБ ВВ 10(2025) | FIT15)'!DF20</f>
        <v>16065</v>
      </c>
      <c r="DG20" s="30">
        <f>'РБ ВВ 10(2025) | FIT15)'!DG20</f>
        <v>16065</v>
      </c>
      <c r="DH20" s="30">
        <f>'РБ ВВ 10(2025) | FIT15)'!DH20</f>
        <v>15615</v>
      </c>
      <c r="DI20" s="30">
        <f>'РБ ВВ 10(2025) | FIT15)'!DI20</f>
        <v>15615</v>
      </c>
      <c r="DJ20" s="30">
        <f>'РБ ВВ 10(2025) | FIT15)'!DJ20</f>
        <v>15615</v>
      </c>
      <c r="DK20" s="30">
        <f>'РБ ВВ 10(2025) | FIT15)'!DK20</f>
        <v>15615</v>
      </c>
      <c r="DL20" s="30">
        <f>'РБ ВВ 10(2025) | FIT15)'!DL20</f>
        <v>15615</v>
      </c>
      <c r="DM20" s="30">
        <f>'РБ ВВ 10(2025) | FIT15)'!DM20</f>
        <v>15615</v>
      </c>
      <c r="DN20" s="30">
        <f>'РБ ВВ 10(2025) | FIT15)'!DN20</f>
        <v>13815</v>
      </c>
      <c r="DO20" s="30">
        <f>'РБ ВВ 10(2025) | FIT15)'!DO20</f>
        <v>13815</v>
      </c>
      <c r="DP20" s="30">
        <f>'РБ ВВ 10(2025) | FIT15)'!DP20</f>
        <v>13815</v>
      </c>
      <c r="DQ20" s="30">
        <f>'РБ ВВ 10(2025) | FIT15)'!DQ20</f>
        <v>13815</v>
      </c>
      <c r="DR20" s="30">
        <f>'РБ ВВ 10(2025) | FIT15)'!DR20</f>
        <v>13815</v>
      </c>
      <c r="DS20" s="30">
        <f>'РБ ВВ 10(2025) | FIT15)'!DS20</f>
        <v>14265</v>
      </c>
      <c r="DT20" s="30">
        <f>'РБ ВВ 10(2025) | FIT15)'!DT20</f>
        <v>14265</v>
      </c>
      <c r="DU20" s="30">
        <f>'РБ ВВ 10(2025) | FIT15)'!DU20</f>
        <v>13815</v>
      </c>
      <c r="DV20" s="30">
        <f>'РБ ВВ 10(2025) | FIT15)'!DV20</f>
        <v>13815</v>
      </c>
      <c r="DW20" s="30">
        <f>'РБ ВВ 10(2025) | FIT15)'!DW20</f>
        <v>13815</v>
      </c>
      <c r="DX20" s="30">
        <f>'РБ ВВ 10(2025) | FIT15)'!DX20</f>
        <v>13815</v>
      </c>
      <c r="DY20" s="30">
        <f>'РБ ВВ 10(2025) | FIT15)'!DY20</f>
        <v>13815</v>
      </c>
      <c r="DZ20" s="30">
        <f>'РБ ВВ 10(2025) | FIT15)'!DZ20</f>
        <v>14265</v>
      </c>
      <c r="EA20" s="30">
        <f>'РБ ВВ 10(2025) | FIT15)'!EA20</f>
        <v>14265</v>
      </c>
      <c r="EB20" s="30">
        <f>'РБ ВВ 10(2025) | FIT15)'!EB20</f>
        <v>13815</v>
      </c>
      <c r="EC20" s="30">
        <f>'РБ ВВ 10(2025) | FIT15)'!EC20</f>
        <v>13815</v>
      </c>
      <c r="ED20" s="30">
        <f>'РБ ВВ 10(2025) | FIT15)'!ED20</f>
        <v>13815</v>
      </c>
      <c r="EE20" s="30">
        <f>'РБ ВВ 10(2025) | FIT15)'!EE20</f>
        <v>13815</v>
      </c>
      <c r="EF20" s="30">
        <f>'РБ ВВ 10(2025) | FIT15)'!EF20</f>
        <v>14715</v>
      </c>
    </row>
    <row r="21" spans="1:136" s="11" customFormat="1">
      <c r="A21" s="10">
        <v>2</v>
      </c>
      <c r="B21" s="30">
        <f>'РБ ВВ 10(2025) | FIT15)'!B21</f>
        <v>14400</v>
      </c>
      <c r="C21" s="30">
        <f>'РБ ВВ 10(2025) | FIT15)'!C21</f>
        <v>14400</v>
      </c>
      <c r="D21" s="30">
        <f>'РБ ВВ 10(2025) | FIT15)'!D21</f>
        <v>14670</v>
      </c>
      <c r="E21" s="30">
        <f>'РБ ВВ 10(2025) | FIT15)'!E21</f>
        <v>14670</v>
      </c>
      <c r="F21" s="30">
        <f>'РБ ВВ 10(2025) | FIT15)'!F21</f>
        <v>16560</v>
      </c>
      <c r="G21" s="30">
        <f>'РБ ВВ 10(2025) | FIT15)'!G21</f>
        <v>16560</v>
      </c>
      <c r="H21" s="30">
        <f>'РБ ВВ 10(2025) | FIT15)'!H21</f>
        <v>16560</v>
      </c>
      <c r="I21" s="30">
        <f>'РБ ВВ 10(2025) | FIT15)'!I21</f>
        <v>17730</v>
      </c>
      <c r="J21" s="30">
        <f>'РБ ВВ 10(2025) | FIT15)'!J21</f>
        <v>17730</v>
      </c>
      <c r="K21" s="30">
        <f>'РБ ВВ 10(2025) | FIT15)'!K21</f>
        <v>18990</v>
      </c>
      <c r="L21" s="30">
        <f>'РБ ВВ 10(2025) | FIT15)'!L21</f>
        <v>21330</v>
      </c>
      <c r="M21" s="30">
        <f>'РБ ВВ 10(2025) | FIT15)'!M21</f>
        <v>19350</v>
      </c>
      <c r="N21" s="58">
        <f>'РБ ВВ 10(2025) | FIT15)'!N21</f>
        <v>30060</v>
      </c>
      <c r="O21" s="58">
        <f>'РБ ВВ 10(2025) | FIT15)'!O21</f>
        <v>34380</v>
      </c>
      <c r="P21" s="58">
        <f>'РБ ВВ 10(2025) | FIT15)'!P21</f>
        <v>41400</v>
      </c>
      <c r="Q21" s="58">
        <f>'РБ ВВ 10(2025) | FIT15)'!Q21</f>
        <v>41400</v>
      </c>
      <c r="R21" s="58">
        <f>'РБ ВВ 10(2025) | FIT15)'!R21</f>
        <v>40230</v>
      </c>
      <c r="S21" s="58">
        <f>'РБ ВВ 10(2025) | FIT15)'!S21</f>
        <v>40230</v>
      </c>
      <c r="T21" s="58">
        <f>'РБ ВВ 10(2025) | FIT15)'!T21</f>
        <v>43650</v>
      </c>
      <c r="U21" s="58">
        <f>'РБ ВВ 10(2025) | FIT15)'!U21</f>
        <v>43650</v>
      </c>
      <c r="V21" s="58">
        <f>'РБ ВВ 10(2025) | FIT15)'!V21</f>
        <v>42300</v>
      </c>
      <c r="W21" s="58">
        <f>'РБ ВВ 10(2025) | FIT15)'!W21</f>
        <v>42300</v>
      </c>
      <c r="X21" s="58">
        <f>'РБ ВВ 10(2025) | FIT15)'!X21</f>
        <v>39060</v>
      </c>
      <c r="Y21" s="30">
        <f>'РБ ВВ 10(2025) | FIT15)'!Y21</f>
        <v>31770</v>
      </c>
      <c r="Z21" s="30">
        <f>'РБ ВВ 10(2025) | FIT15)'!Z21</f>
        <v>26370</v>
      </c>
      <c r="AA21" s="30">
        <f>'РБ ВВ 10(2025) | FIT15)'!AA21</f>
        <v>25740</v>
      </c>
      <c r="AB21" s="30">
        <f>'РБ ВВ 10(2025) | FIT15)'!AB21</f>
        <v>25740</v>
      </c>
      <c r="AC21" s="30">
        <f>'РБ ВВ 10(2025) | FIT15)'!AC21</f>
        <v>25740</v>
      </c>
      <c r="AD21" s="30">
        <f>'РБ ВВ 10(2025) | FIT15)'!AD21</f>
        <v>25110</v>
      </c>
      <c r="AE21" s="30">
        <f>'РБ ВВ 10(2025) | FIT15)'!AE21</f>
        <v>25110</v>
      </c>
      <c r="AF21" s="30">
        <f>'РБ ВВ 10(2025) | FIT15)'!AF21</f>
        <v>22770</v>
      </c>
      <c r="AG21" s="30">
        <f>'РБ ВВ 10(2025) | FIT15)'!AG21</f>
        <v>22770</v>
      </c>
      <c r="AH21" s="30">
        <f>'РБ ВВ 10(2025) | FIT15)'!AH21</f>
        <v>22770</v>
      </c>
      <c r="AI21" s="30">
        <f>'РБ ВВ 10(2025) | FIT15)'!AI21</f>
        <v>22770</v>
      </c>
      <c r="AJ21" s="30">
        <f>'РБ ВВ 10(2025) | FIT15)'!AJ21</f>
        <v>25290</v>
      </c>
      <c r="AK21" s="30">
        <f>'РБ ВВ 10(2025) | FIT15)'!AK21</f>
        <v>25290</v>
      </c>
      <c r="AL21" s="30">
        <f>'РБ ВВ 10(2025) | FIT15)'!AL21</f>
        <v>27720</v>
      </c>
      <c r="AM21" s="30">
        <f>'РБ ВВ 10(2025) | FIT15)'!AM21</f>
        <v>27720</v>
      </c>
      <c r="AN21" s="30">
        <f>'РБ ВВ 10(2025) | FIT15)'!AN21</f>
        <v>30420</v>
      </c>
      <c r="AO21" s="30">
        <f>'РБ ВВ 10(2025) | FIT15)'!AO21</f>
        <v>30420</v>
      </c>
      <c r="AP21" s="30">
        <f>'РБ ВВ 10(2025) | FIT15)'!AP21</f>
        <v>27720</v>
      </c>
      <c r="AQ21" s="30">
        <f>'РБ ВВ 10(2025) | FIT15)'!AQ21</f>
        <v>27720</v>
      </c>
      <c r="AR21" s="30">
        <f>'РБ ВВ 10(2025) | FIT15)'!AR21</f>
        <v>29070</v>
      </c>
      <c r="AS21" s="30">
        <f>'РБ ВВ 10(2025) | FIT15)'!AS21</f>
        <v>29070</v>
      </c>
      <c r="AT21" s="30">
        <f>'РБ ВВ 10(2025) | FIT15)'!AT21</f>
        <v>29070</v>
      </c>
      <c r="AU21" s="30">
        <f>'РБ ВВ 10(2025) | FIT15)'!AU21</f>
        <v>29070</v>
      </c>
      <c r="AV21" s="30">
        <f>'РБ ВВ 10(2025) | FIT15)'!AV21</f>
        <v>29070</v>
      </c>
      <c r="AW21" s="30">
        <f>'РБ ВВ 10(2025) | FIT15)'!AW21</f>
        <v>29070</v>
      </c>
      <c r="AX21" s="30">
        <f>'РБ ВВ 10(2025) | FIT15)'!AX21</f>
        <v>30420</v>
      </c>
      <c r="AY21" s="30">
        <f>'РБ ВВ 10(2025) | FIT15)'!AY21</f>
        <v>30420</v>
      </c>
      <c r="AZ21" s="30">
        <f>'РБ ВВ 10(2025) | FIT15)'!AZ21</f>
        <v>30420</v>
      </c>
      <c r="BA21" s="30">
        <f>'РБ ВВ 10(2025) | FIT15)'!BA21</f>
        <v>27720</v>
      </c>
      <c r="BB21" s="30">
        <f>'РБ ВВ 10(2025) | FIT15)'!BB21</f>
        <v>27720</v>
      </c>
      <c r="BC21" s="30">
        <f>'РБ ВВ 10(2025) | FIT15)'!BC21</f>
        <v>27720</v>
      </c>
      <c r="BD21" s="30">
        <f>'РБ ВВ 10(2025) | FIT15)'!BD21</f>
        <v>27720</v>
      </c>
      <c r="BE21" s="30">
        <f>'РБ ВВ 10(2025) | FIT15)'!BE21</f>
        <v>27720</v>
      </c>
      <c r="BF21" s="30">
        <f>'РБ ВВ 10(2025) | FIT15)'!BF21</f>
        <v>29070</v>
      </c>
      <c r="BG21" s="30">
        <f>'РБ ВВ 10(2025) | FIT15)'!BG21</f>
        <v>29070</v>
      </c>
      <c r="BH21" s="30">
        <f>'РБ ВВ 10(2025) | FIT15)'!BH21</f>
        <v>29070</v>
      </c>
      <c r="BI21" s="30">
        <f>'РБ ВВ 10(2025) | FIT15)'!BI21</f>
        <v>31770</v>
      </c>
      <c r="BJ21" s="30">
        <f>'РБ ВВ 10(2025) | FIT15)'!BJ21</f>
        <v>31770</v>
      </c>
      <c r="BK21" s="30">
        <f>'РБ ВВ 10(2025) | FIT15)'!BK21</f>
        <v>31770</v>
      </c>
      <c r="BL21" s="30">
        <f>'РБ ВВ 10(2025) | FIT15)'!BL21</f>
        <v>31770</v>
      </c>
      <c r="BM21" s="30">
        <f>'РБ ВВ 10(2025) | FIT15)'!BM21</f>
        <v>31770</v>
      </c>
      <c r="BN21" s="30">
        <f>'РБ ВВ 10(2025) | FIT15)'!BN21</f>
        <v>31770</v>
      </c>
      <c r="BO21" s="30">
        <f>'РБ ВВ 10(2025) | FIT15)'!BO21</f>
        <v>33930</v>
      </c>
      <c r="BP21" s="30">
        <f>'РБ ВВ 10(2025) | FIT15)'!BP21</f>
        <v>33930</v>
      </c>
      <c r="BQ21" s="30">
        <f>'РБ ВВ 10(2025) | FIT15)'!BQ21</f>
        <v>37440</v>
      </c>
      <c r="BR21" s="30">
        <f>'РБ ВВ 10(2025) | FIT15)'!BR21</f>
        <v>39690</v>
      </c>
      <c r="BS21" s="30">
        <f>'РБ ВВ 10(2025) | FIT15)'!BS21</f>
        <v>39690</v>
      </c>
      <c r="BT21" s="30">
        <f>'РБ ВВ 10(2025) | FIT15)'!BT21</f>
        <v>39690</v>
      </c>
      <c r="BU21" s="30">
        <f>'РБ ВВ 10(2025) | FIT15)'!BU21</f>
        <v>39690</v>
      </c>
      <c r="BV21" s="30">
        <f>'РБ ВВ 10(2025) | FIT15)'!BV21</f>
        <v>39690</v>
      </c>
      <c r="BW21" s="30">
        <f>'РБ ВВ 10(2025) | FIT15)'!BW21</f>
        <v>31770</v>
      </c>
      <c r="BX21" s="30">
        <f>'РБ ВВ 10(2025) | FIT15)'!BX21</f>
        <v>27720</v>
      </c>
      <c r="BY21" s="30">
        <f>'РБ ВВ 10(2025) | FIT15)'!BY21</f>
        <v>27720</v>
      </c>
      <c r="BZ21" s="30">
        <f>'РБ ВВ 10(2025) | FIT15)'!BZ21</f>
        <v>26370</v>
      </c>
      <c r="CA21" s="30">
        <f>'РБ ВВ 10(2025) | FIT15)'!CA21</f>
        <v>26370</v>
      </c>
      <c r="CB21" s="30">
        <f>'РБ ВВ 10(2025) | FIT15)'!CB21</f>
        <v>26370</v>
      </c>
      <c r="CC21" s="30">
        <f>'РБ ВВ 10(2025) | FIT15)'!CC21</f>
        <v>27720</v>
      </c>
      <c r="CD21" s="30">
        <f>'РБ ВВ 10(2025) | FIT15)'!CD21</f>
        <v>27720</v>
      </c>
      <c r="CE21" s="30">
        <f>'РБ ВВ 10(2025) | FIT15)'!CE21</f>
        <v>27720</v>
      </c>
      <c r="CF21" s="30">
        <f>'РБ ВВ 10(2025) | FIT15)'!CF21</f>
        <v>24480</v>
      </c>
      <c r="CG21" s="30">
        <f>'РБ ВВ 10(2025) | FIT15)'!CG21</f>
        <v>20250</v>
      </c>
      <c r="CH21" s="30">
        <f>'РБ ВВ 10(2025) | FIT15)'!CH21</f>
        <v>20250</v>
      </c>
      <c r="CI21" s="30">
        <f>'РБ ВВ 10(2025) | FIT15)'!CI21</f>
        <v>20250</v>
      </c>
      <c r="CJ21" s="30">
        <f>'РБ ВВ 10(2025) | FIT15)'!CJ21</f>
        <v>20250</v>
      </c>
      <c r="CK21" s="30">
        <f>'РБ ВВ 10(2025) | FIT15)'!CK21</f>
        <v>20250</v>
      </c>
      <c r="CL21" s="30">
        <f>'РБ ВВ 10(2025) | FIT15)'!CL21</f>
        <v>20250</v>
      </c>
      <c r="CM21" s="30">
        <f>'РБ ВВ 10(2025) | FIT15)'!CM21</f>
        <v>20250</v>
      </c>
      <c r="CN21" s="30">
        <f>'РБ ВВ 10(2025) | FIT15)'!CN21</f>
        <v>20250</v>
      </c>
      <c r="CO21" s="30">
        <f>'РБ ВВ 10(2025) | FIT15)'!CO21</f>
        <v>20250</v>
      </c>
      <c r="CP21" s="30">
        <f>'РБ ВВ 10(2025) | FIT15)'!CP21</f>
        <v>19620</v>
      </c>
      <c r="CQ21" s="30">
        <f>'РБ ВВ 10(2025) | FIT15)'!CQ21</f>
        <v>19620</v>
      </c>
      <c r="CR21" s="30">
        <f>'РБ ВВ 10(2025) | FIT15)'!CR21</f>
        <v>19620</v>
      </c>
      <c r="CS21" s="30">
        <f>'РБ ВВ 10(2025) | FIT15)'!CS21</f>
        <v>18990</v>
      </c>
      <c r="CT21" s="30">
        <f>'РБ ВВ 10(2025) | FIT15)'!CT21</f>
        <v>18990</v>
      </c>
      <c r="CU21" s="30">
        <f>'РБ ВВ 10(2025) | FIT15)'!CU21</f>
        <v>18990</v>
      </c>
      <c r="CV21" s="30">
        <f>'РБ ВВ 10(2025) | FIT15)'!CV21</f>
        <v>18990</v>
      </c>
      <c r="CW21" s="30">
        <f>'РБ ВВ 10(2025) | FIT15)'!CW21</f>
        <v>18990</v>
      </c>
      <c r="CX21" s="30">
        <f>'РБ ВВ 10(2025) | FIT15)'!CX21</f>
        <v>18990</v>
      </c>
      <c r="CY21" s="30">
        <f>'РБ ВВ 10(2025) | FIT15)'!CY21</f>
        <v>18990</v>
      </c>
      <c r="CZ21" s="30">
        <f>'РБ ВВ 10(2025) | FIT15)'!CZ21</f>
        <v>18360</v>
      </c>
      <c r="DA21" s="30">
        <f>'РБ ВВ 10(2025) | FIT15)'!DA21</f>
        <v>18360</v>
      </c>
      <c r="DB21" s="30">
        <f>'РБ ВВ 10(2025) | FIT15)'!DB21</f>
        <v>18360</v>
      </c>
      <c r="DC21" s="30">
        <f>'РБ ВВ 10(2025) | FIT15)'!DC21</f>
        <v>17550</v>
      </c>
      <c r="DD21" s="30">
        <f>'РБ ВВ 10(2025) | FIT15)'!DD21</f>
        <v>17550</v>
      </c>
      <c r="DE21" s="30">
        <f>'РБ ВВ 10(2025) | FIT15)'!DE21</f>
        <v>17550</v>
      </c>
      <c r="DF21" s="30">
        <f>'РБ ВВ 10(2025) | FIT15)'!DF21</f>
        <v>17550</v>
      </c>
      <c r="DG21" s="30">
        <f>'РБ ВВ 10(2025) | FIT15)'!DG21</f>
        <v>17550</v>
      </c>
      <c r="DH21" s="30">
        <f>'РБ ВВ 10(2025) | FIT15)'!DH21</f>
        <v>17100</v>
      </c>
      <c r="DI21" s="30">
        <f>'РБ ВВ 10(2025) | FIT15)'!DI21</f>
        <v>17100</v>
      </c>
      <c r="DJ21" s="30">
        <f>'РБ ВВ 10(2025) | FIT15)'!DJ21</f>
        <v>17100</v>
      </c>
      <c r="DK21" s="30">
        <f>'РБ ВВ 10(2025) | FIT15)'!DK21</f>
        <v>17100</v>
      </c>
      <c r="DL21" s="30">
        <f>'РБ ВВ 10(2025) | FIT15)'!DL21</f>
        <v>17100</v>
      </c>
      <c r="DM21" s="30">
        <f>'РБ ВВ 10(2025) | FIT15)'!DM21</f>
        <v>17100</v>
      </c>
      <c r="DN21" s="30">
        <f>'РБ ВВ 10(2025) | FIT15)'!DN21</f>
        <v>15300</v>
      </c>
      <c r="DO21" s="30">
        <f>'РБ ВВ 10(2025) | FIT15)'!DO21</f>
        <v>15300</v>
      </c>
      <c r="DP21" s="30">
        <f>'РБ ВВ 10(2025) | FIT15)'!DP21</f>
        <v>15300</v>
      </c>
      <c r="DQ21" s="30">
        <f>'РБ ВВ 10(2025) | FIT15)'!DQ21</f>
        <v>15300</v>
      </c>
      <c r="DR21" s="30">
        <f>'РБ ВВ 10(2025) | FIT15)'!DR21</f>
        <v>15300</v>
      </c>
      <c r="DS21" s="30">
        <f>'РБ ВВ 10(2025) | FIT15)'!DS21</f>
        <v>15750</v>
      </c>
      <c r="DT21" s="30">
        <f>'РБ ВВ 10(2025) | FIT15)'!DT21</f>
        <v>15750</v>
      </c>
      <c r="DU21" s="30">
        <f>'РБ ВВ 10(2025) | FIT15)'!DU21</f>
        <v>15300</v>
      </c>
      <c r="DV21" s="30">
        <f>'РБ ВВ 10(2025) | FIT15)'!DV21</f>
        <v>15300</v>
      </c>
      <c r="DW21" s="30">
        <f>'РБ ВВ 10(2025) | FIT15)'!DW21</f>
        <v>15300</v>
      </c>
      <c r="DX21" s="30">
        <f>'РБ ВВ 10(2025) | FIT15)'!DX21</f>
        <v>15300</v>
      </c>
      <c r="DY21" s="30">
        <f>'РБ ВВ 10(2025) | FIT15)'!DY21</f>
        <v>15300</v>
      </c>
      <c r="DZ21" s="30">
        <f>'РБ ВВ 10(2025) | FIT15)'!DZ21</f>
        <v>15750</v>
      </c>
      <c r="EA21" s="30">
        <f>'РБ ВВ 10(2025) | FIT15)'!EA21</f>
        <v>15750</v>
      </c>
      <c r="EB21" s="30">
        <f>'РБ ВВ 10(2025) | FIT15)'!EB21</f>
        <v>15300</v>
      </c>
      <c r="EC21" s="30">
        <f>'РБ ВВ 10(2025) | FIT15)'!EC21</f>
        <v>15300</v>
      </c>
      <c r="ED21" s="30">
        <f>'РБ ВВ 10(2025) | FIT15)'!ED21</f>
        <v>15300</v>
      </c>
      <c r="EE21" s="30">
        <f>'РБ ВВ 10(2025) | FIT15)'!EE21</f>
        <v>15300</v>
      </c>
      <c r="EF21" s="30">
        <f>'РБ ВВ 10(2025) | FIT15)'!EF21</f>
        <v>16200</v>
      </c>
    </row>
    <row r="22" spans="1:136" s="11" customFormat="1">
      <c r="A22" s="16" t="s">
        <v>9</v>
      </c>
      <c r="B22" s="30"/>
      <c r="C22" s="30"/>
      <c r="D22" s="30"/>
      <c r="E22" s="30"/>
      <c r="F22" s="30"/>
      <c r="G22" s="30"/>
      <c r="H22" s="30"/>
      <c r="I22" s="30"/>
      <c r="J22" s="30"/>
      <c r="K22" s="30"/>
      <c r="L22" s="30"/>
      <c r="M22" s="30"/>
      <c r="N22" s="58"/>
      <c r="O22" s="58"/>
      <c r="P22" s="58"/>
      <c r="Q22" s="58"/>
      <c r="R22" s="58"/>
      <c r="S22" s="58"/>
      <c r="T22" s="58"/>
      <c r="U22" s="58"/>
      <c r="V22" s="58"/>
      <c r="W22" s="58"/>
      <c r="X22" s="58"/>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row>
    <row r="23" spans="1:136" s="11" customFormat="1">
      <c r="A23" s="17" t="s">
        <v>10</v>
      </c>
      <c r="B23" s="30">
        <f>'РБ ВВ 10(2025) | FIT15)'!B23</f>
        <v>48150</v>
      </c>
      <c r="C23" s="30">
        <f>'РБ ВВ 10(2025) | FIT15)'!C23</f>
        <v>48150</v>
      </c>
      <c r="D23" s="30">
        <f>'РБ ВВ 10(2025) | FIT15)'!D23</f>
        <v>48420</v>
      </c>
      <c r="E23" s="30">
        <f>'РБ ВВ 10(2025) | FIT15)'!E23</f>
        <v>48420</v>
      </c>
      <c r="F23" s="30">
        <f>'РБ ВВ 10(2025) | FIT15)'!F23</f>
        <v>50310</v>
      </c>
      <c r="G23" s="30">
        <f>'РБ ВВ 10(2025) | FIT15)'!G23</f>
        <v>50310</v>
      </c>
      <c r="H23" s="30">
        <f>'РБ ВВ 10(2025) | FIT15)'!H23</f>
        <v>50310</v>
      </c>
      <c r="I23" s="30">
        <f>'РБ ВВ 10(2025) | FIT15)'!I23</f>
        <v>51480</v>
      </c>
      <c r="J23" s="30">
        <f>'РБ ВВ 10(2025) | FIT15)'!J23</f>
        <v>51480</v>
      </c>
      <c r="K23" s="30">
        <f>'РБ ВВ 10(2025) | FIT15)'!K23</f>
        <v>52740</v>
      </c>
      <c r="L23" s="30">
        <f>'РБ ВВ 10(2025) | FIT15)'!L23</f>
        <v>55080</v>
      </c>
      <c r="M23" s="30">
        <f>'РБ ВВ 10(2025) | FIT15)'!M23</f>
        <v>53100</v>
      </c>
      <c r="N23" s="58">
        <f>'РБ ВВ 10(2025) | FIT15)'!N23</f>
        <v>104310</v>
      </c>
      <c r="O23" s="58">
        <f>'РБ ВВ 10(2025) | FIT15)'!O23</f>
        <v>108630</v>
      </c>
      <c r="P23" s="58">
        <f>'РБ ВВ 10(2025) | FIT15)'!P23</f>
        <v>115650</v>
      </c>
      <c r="Q23" s="58">
        <f>'РБ ВВ 10(2025) | FIT15)'!Q23</f>
        <v>115650</v>
      </c>
      <c r="R23" s="58">
        <f>'РБ ВВ 10(2025) | FIT15)'!R23</f>
        <v>114480</v>
      </c>
      <c r="S23" s="58">
        <f>'РБ ВВ 10(2025) | FIT15)'!S23</f>
        <v>114480</v>
      </c>
      <c r="T23" s="58">
        <f>'РБ ВВ 10(2025) | FIT15)'!T23</f>
        <v>117900</v>
      </c>
      <c r="U23" s="58">
        <f>'РБ ВВ 10(2025) | FIT15)'!U23</f>
        <v>117900</v>
      </c>
      <c r="V23" s="58">
        <f>'РБ ВВ 10(2025) | FIT15)'!V23</f>
        <v>116550</v>
      </c>
      <c r="W23" s="58">
        <f>'РБ ВВ 10(2025) | FIT15)'!W23</f>
        <v>116550</v>
      </c>
      <c r="X23" s="58">
        <f>'РБ ВВ 10(2025) | FIT15)'!X23</f>
        <v>113310</v>
      </c>
      <c r="Y23" s="30">
        <f>'РБ ВВ 10(2025) | FIT15)'!Y23</f>
        <v>79605</v>
      </c>
      <c r="Z23" s="30">
        <f>'РБ ВВ 10(2025) | FIT15)'!Z23</f>
        <v>74205</v>
      </c>
      <c r="AA23" s="30">
        <f>'РБ ВВ 10(2025) | FIT15)'!AA23</f>
        <v>73575</v>
      </c>
      <c r="AB23" s="30">
        <f>'РБ ВВ 10(2025) | FIT15)'!AB23</f>
        <v>73575</v>
      </c>
      <c r="AC23" s="30">
        <f>'РБ ВВ 10(2025) | FIT15)'!AC23</f>
        <v>73575</v>
      </c>
      <c r="AD23" s="30">
        <f>'РБ ВВ 10(2025) | FIT15)'!AD23</f>
        <v>72945</v>
      </c>
      <c r="AE23" s="30">
        <f>'РБ ВВ 10(2025) | FIT15)'!AE23</f>
        <v>72945</v>
      </c>
      <c r="AF23" s="30">
        <f>'РБ ВВ 10(2025) | FIT15)'!AF23</f>
        <v>70605</v>
      </c>
      <c r="AG23" s="30">
        <f>'РБ ВВ 10(2025) | FIT15)'!AG23</f>
        <v>70605</v>
      </c>
      <c r="AH23" s="30">
        <f>'РБ ВВ 10(2025) | FIT15)'!AH23</f>
        <v>70605</v>
      </c>
      <c r="AI23" s="30">
        <f>'РБ ВВ 10(2025) | FIT15)'!AI23</f>
        <v>70605</v>
      </c>
      <c r="AJ23" s="30">
        <f>'РБ ВВ 10(2025) | FIT15)'!AJ23</f>
        <v>73125</v>
      </c>
      <c r="AK23" s="30">
        <f>'РБ ВВ 10(2025) | FIT15)'!AK23</f>
        <v>73125</v>
      </c>
      <c r="AL23" s="30">
        <f>'РБ ВВ 10(2025) | FIT15)'!AL23</f>
        <v>75555</v>
      </c>
      <c r="AM23" s="30">
        <f>'РБ ВВ 10(2025) | FIT15)'!AM23</f>
        <v>75555</v>
      </c>
      <c r="AN23" s="30">
        <f>'РБ ВВ 10(2025) | FIT15)'!AN23</f>
        <v>78255</v>
      </c>
      <c r="AO23" s="30">
        <f>'РБ ВВ 10(2025) | FIT15)'!AO23</f>
        <v>78255</v>
      </c>
      <c r="AP23" s="30">
        <f>'РБ ВВ 10(2025) | FIT15)'!AP23</f>
        <v>75555</v>
      </c>
      <c r="AQ23" s="30">
        <f>'РБ ВВ 10(2025) | FIT15)'!AQ23</f>
        <v>75555</v>
      </c>
      <c r="AR23" s="30">
        <f>'РБ ВВ 10(2025) | FIT15)'!AR23</f>
        <v>76905</v>
      </c>
      <c r="AS23" s="30">
        <f>'РБ ВВ 10(2025) | FIT15)'!AS23</f>
        <v>76905</v>
      </c>
      <c r="AT23" s="30">
        <f>'РБ ВВ 10(2025) | FIT15)'!AT23</f>
        <v>76905</v>
      </c>
      <c r="AU23" s="30">
        <f>'РБ ВВ 10(2025) | FIT15)'!AU23</f>
        <v>76905</v>
      </c>
      <c r="AV23" s="30">
        <f>'РБ ВВ 10(2025) | FIT15)'!AV23</f>
        <v>76905</v>
      </c>
      <c r="AW23" s="30">
        <f>'РБ ВВ 10(2025) | FIT15)'!AW23</f>
        <v>76905</v>
      </c>
      <c r="AX23" s="30">
        <f>'РБ ВВ 10(2025) | FIT15)'!AX23</f>
        <v>78255</v>
      </c>
      <c r="AY23" s="30">
        <f>'РБ ВВ 10(2025) | FIT15)'!AY23</f>
        <v>78255</v>
      </c>
      <c r="AZ23" s="30">
        <f>'РБ ВВ 10(2025) | FIT15)'!AZ23</f>
        <v>78255</v>
      </c>
      <c r="BA23" s="30">
        <f>'РБ ВВ 10(2025) | FIT15)'!BA23</f>
        <v>75555</v>
      </c>
      <c r="BB23" s="30">
        <f>'РБ ВВ 10(2025) | FIT15)'!BB23</f>
        <v>75555</v>
      </c>
      <c r="BC23" s="30">
        <f>'РБ ВВ 10(2025) | FIT15)'!BC23</f>
        <v>75555</v>
      </c>
      <c r="BD23" s="30">
        <f>'РБ ВВ 10(2025) | FIT15)'!BD23</f>
        <v>75555</v>
      </c>
      <c r="BE23" s="30">
        <f>'РБ ВВ 10(2025) | FIT15)'!BE23</f>
        <v>75555</v>
      </c>
      <c r="BF23" s="30">
        <f>'РБ ВВ 10(2025) | FIT15)'!BF23</f>
        <v>76905</v>
      </c>
      <c r="BG23" s="30">
        <f>'РБ ВВ 10(2025) | FIT15)'!BG23</f>
        <v>76905</v>
      </c>
      <c r="BH23" s="30">
        <f>'РБ ВВ 10(2025) | FIT15)'!BH23</f>
        <v>76905</v>
      </c>
      <c r="BI23" s="30">
        <f>'РБ ВВ 10(2025) | FIT15)'!BI23</f>
        <v>79605</v>
      </c>
      <c r="BJ23" s="30">
        <f>'РБ ВВ 10(2025) | FIT15)'!BJ23</f>
        <v>79605</v>
      </c>
      <c r="BK23" s="30">
        <f>'РБ ВВ 10(2025) | FIT15)'!BK23</f>
        <v>79605</v>
      </c>
      <c r="BL23" s="30">
        <f>'РБ ВВ 10(2025) | FIT15)'!BL23</f>
        <v>79605</v>
      </c>
      <c r="BM23" s="30">
        <f>'РБ ВВ 10(2025) | FIT15)'!BM23</f>
        <v>79605</v>
      </c>
      <c r="BN23" s="30">
        <f>'РБ ВВ 10(2025) | FIT15)'!BN23</f>
        <v>79605</v>
      </c>
      <c r="BO23" s="30">
        <f>'РБ ВВ 10(2025) | FIT15)'!BO23</f>
        <v>81765</v>
      </c>
      <c r="BP23" s="30">
        <f>'РБ ВВ 10(2025) | FIT15)'!BP23</f>
        <v>81765</v>
      </c>
      <c r="BQ23" s="30">
        <f>'РБ ВВ 10(2025) | FIT15)'!BQ23</f>
        <v>85275</v>
      </c>
      <c r="BR23" s="30">
        <f>'РБ ВВ 10(2025) | FIT15)'!BR23</f>
        <v>87525</v>
      </c>
      <c r="BS23" s="30">
        <f>'РБ ВВ 10(2025) | FIT15)'!BS23</f>
        <v>87525</v>
      </c>
      <c r="BT23" s="30">
        <f>'РБ ВВ 10(2025) | FIT15)'!BT23</f>
        <v>87525</v>
      </c>
      <c r="BU23" s="30">
        <f>'РБ ВВ 10(2025) | FIT15)'!BU23</f>
        <v>87525</v>
      </c>
      <c r="BV23" s="30">
        <f>'РБ ВВ 10(2025) | FIT15)'!BV23</f>
        <v>87525</v>
      </c>
      <c r="BW23" s="30">
        <f>'РБ ВВ 10(2025) | FIT15)'!BW23</f>
        <v>79605</v>
      </c>
      <c r="BX23" s="30">
        <f>'РБ ВВ 10(2025) | FIT15)'!BX23</f>
        <v>75555</v>
      </c>
      <c r="BY23" s="30">
        <f>'РБ ВВ 10(2025) | FIT15)'!BY23</f>
        <v>75555</v>
      </c>
      <c r="BZ23" s="30">
        <f>'РБ ВВ 10(2025) | FIT15)'!BZ23</f>
        <v>74205</v>
      </c>
      <c r="CA23" s="30">
        <f>'РБ ВВ 10(2025) | FIT15)'!CA23</f>
        <v>74205</v>
      </c>
      <c r="CB23" s="30">
        <f>'РБ ВВ 10(2025) | FIT15)'!CB23</f>
        <v>74205</v>
      </c>
      <c r="CC23" s="30">
        <f>'РБ ВВ 10(2025) | FIT15)'!CC23</f>
        <v>75555</v>
      </c>
      <c r="CD23" s="30">
        <f>'РБ ВВ 10(2025) | FIT15)'!CD23</f>
        <v>75555</v>
      </c>
      <c r="CE23" s="30">
        <f>'РБ ВВ 10(2025) | FIT15)'!CE23</f>
        <v>75555</v>
      </c>
      <c r="CF23" s="30">
        <f>'РБ ВВ 10(2025) | FIT15)'!CF23</f>
        <v>72315</v>
      </c>
      <c r="CG23" s="30">
        <f>'РБ ВВ 10(2025) | FIT15)'!CG23</f>
        <v>60435</v>
      </c>
      <c r="CH23" s="30">
        <f>'РБ ВВ 10(2025) | FIT15)'!CH23</f>
        <v>60435</v>
      </c>
      <c r="CI23" s="30">
        <f>'РБ ВВ 10(2025) | FIT15)'!CI23</f>
        <v>60435</v>
      </c>
      <c r="CJ23" s="30">
        <f>'РБ ВВ 10(2025) | FIT15)'!CJ23</f>
        <v>60435</v>
      </c>
      <c r="CK23" s="30">
        <f>'РБ ВВ 10(2025) | FIT15)'!CK23</f>
        <v>60435</v>
      </c>
      <c r="CL23" s="30">
        <f>'РБ ВВ 10(2025) | FIT15)'!CL23</f>
        <v>60435</v>
      </c>
      <c r="CM23" s="30">
        <f>'РБ ВВ 10(2025) | FIT15)'!CM23</f>
        <v>60435</v>
      </c>
      <c r="CN23" s="30">
        <f>'РБ ВВ 10(2025) | FIT15)'!CN23</f>
        <v>60435</v>
      </c>
      <c r="CO23" s="30">
        <f>'РБ ВВ 10(2025) | FIT15)'!CO23</f>
        <v>60435</v>
      </c>
      <c r="CP23" s="30">
        <f>'РБ ВВ 10(2025) | FIT15)'!CP23</f>
        <v>59805</v>
      </c>
      <c r="CQ23" s="30">
        <f>'РБ ВВ 10(2025) | FIT15)'!CQ23</f>
        <v>59805</v>
      </c>
      <c r="CR23" s="30">
        <f>'РБ ВВ 10(2025) | FIT15)'!CR23</f>
        <v>59805</v>
      </c>
      <c r="CS23" s="30">
        <f>'РБ ВВ 10(2025) | FIT15)'!CS23</f>
        <v>59175</v>
      </c>
      <c r="CT23" s="30">
        <f>'РБ ВВ 10(2025) | FIT15)'!CT23</f>
        <v>59175</v>
      </c>
      <c r="CU23" s="30">
        <f>'РБ ВВ 10(2025) | FIT15)'!CU23</f>
        <v>59175</v>
      </c>
      <c r="CV23" s="30">
        <f>'РБ ВВ 10(2025) | FIT15)'!CV23</f>
        <v>59175</v>
      </c>
      <c r="CW23" s="30">
        <f>'РБ ВВ 10(2025) | FIT15)'!CW23</f>
        <v>59175</v>
      </c>
      <c r="CX23" s="30">
        <f>'РБ ВВ 10(2025) | FIT15)'!CX23</f>
        <v>59175</v>
      </c>
      <c r="CY23" s="30">
        <f>'РБ ВВ 10(2025) | FIT15)'!CY23</f>
        <v>59175</v>
      </c>
      <c r="CZ23" s="30">
        <f>'РБ ВВ 10(2025) | FIT15)'!CZ23</f>
        <v>58545</v>
      </c>
      <c r="DA23" s="30">
        <f>'РБ ВВ 10(2025) | FIT15)'!DA23</f>
        <v>58545</v>
      </c>
      <c r="DB23" s="30">
        <f>'РБ ВВ 10(2025) | FIT15)'!DB23</f>
        <v>58545</v>
      </c>
      <c r="DC23" s="30">
        <f>'РБ ВВ 10(2025) | FIT15)'!DC23</f>
        <v>53415</v>
      </c>
      <c r="DD23" s="30">
        <f>'РБ ВВ 10(2025) | FIT15)'!DD23</f>
        <v>53415</v>
      </c>
      <c r="DE23" s="30">
        <f>'РБ ВВ 10(2025) | FIT15)'!DE23</f>
        <v>53415</v>
      </c>
      <c r="DF23" s="30">
        <f>'РБ ВВ 10(2025) | FIT15)'!DF23</f>
        <v>53415</v>
      </c>
      <c r="DG23" s="30">
        <f>'РБ ВВ 10(2025) | FIT15)'!DG23</f>
        <v>53415</v>
      </c>
      <c r="DH23" s="30">
        <f>'РБ ВВ 10(2025) | FIT15)'!DH23</f>
        <v>52965</v>
      </c>
      <c r="DI23" s="30">
        <f>'РБ ВВ 10(2025) | FIT15)'!DI23</f>
        <v>52965</v>
      </c>
      <c r="DJ23" s="30">
        <f>'РБ ВВ 10(2025) | FIT15)'!DJ23</f>
        <v>52965</v>
      </c>
      <c r="DK23" s="30">
        <f>'РБ ВВ 10(2025) | FIT15)'!DK23</f>
        <v>52965</v>
      </c>
      <c r="DL23" s="30">
        <f>'РБ ВВ 10(2025) | FIT15)'!DL23</f>
        <v>52965</v>
      </c>
      <c r="DM23" s="30">
        <f>'РБ ВВ 10(2025) | FIT15)'!DM23</f>
        <v>52965</v>
      </c>
      <c r="DN23" s="30">
        <f>'РБ ВВ 10(2025) | FIT15)'!DN23</f>
        <v>51165</v>
      </c>
      <c r="DO23" s="30">
        <f>'РБ ВВ 10(2025) | FIT15)'!DO23</f>
        <v>51165</v>
      </c>
      <c r="DP23" s="30">
        <f>'РБ ВВ 10(2025) | FIT15)'!DP23</f>
        <v>51165</v>
      </c>
      <c r="DQ23" s="30">
        <f>'РБ ВВ 10(2025) | FIT15)'!DQ23</f>
        <v>51165</v>
      </c>
      <c r="DR23" s="30">
        <f>'РБ ВВ 10(2025) | FIT15)'!DR23</f>
        <v>51165</v>
      </c>
      <c r="DS23" s="30">
        <f>'РБ ВВ 10(2025) | FIT15)'!DS23</f>
        <v>51615</v>
      </c>
      <c r="DT23" s="30">
        <f>'РБ ВВ 10(2025) | FIT15)'!DT23</f>
        <v>51615</v>
      </c>
      <c r="DU23" s="30">
        <f>'РБ ВВ 10(2025) | FIT15)'!DU23</f>
        <v>51165</v>
      </c>
      <c r="DV23" s="30">
        <f>'РБ ВВ 10(2025) | FIT15)'!DV23</f>
        <v>51165</v>
      </c>
      <c r="DW23" s="30">
        <f>'РБ ВВ 10(2025) | FIT15)'!DW23</f>
        <v>51165</v>
      </c>
      <c r="DX23" s="30">
        <f>'РБ ВВ 10(2025) | FIT15)'!DX23</f>
        <v>51165</v>
      </c>
      <c r="DY23" s="30">
        <f>'РБ ВВ 10(2025) | FIT15)'!DY23</f>
        <v>51165</v>
      </c>
      <c r="DZ23" s="30">
        <f>'РБ ВВ 10(2025) | FIT15)'!DZ23</f>
        <v>51615</v>
      </c>
      <c r="EA23" s="30">
        <f>'РБ ВВ 10(2025) | FIT15)'!EA23</f>
        <v>51615</v>
      </c>
      <c r="EB23" s="30">
        <f>'РБ ВВ 10(2025) | FIT15)'!EB23</f>
        <v>51165</v>
      </c>
      <c r="EC23" s="30">
        <f>'РБ ВВ 10(2025) | FIT15)'!EC23</f>
        <v>51165</v>
      </c>
      <c r="ED23" s="30">
        <f>'РБ ВВ 10(2025) | FIT15)'!ED23</f>
        <v>51165</v>
      </c>
      <c r="EE23" s="30">
        <f>'РБ ВВ 10(2025) | FIT15)'!EE23</f>
        <v>51165</v>
      </c>
      <c r="EF23" s="30">
        <f>'РБ ВВ 10(2025) | FIT15)'!EF23</f>
        <v>52065</v>
      </c>
    </row>
    <row r="24" spans="1:136" s="11" customFormat="1" hidden="1">
      <c r="A24" s="16" t="s">
        <v>11</v>
      </c>
      <c r="B24" s="30">
        <f>'РБ ВВ 10(2025) | FIT15)'!B24</f>
        <v>0</v>
      </c>
      <c r="C24" s="30">
        <f>'РБ ВВ 10(2025) | FIT15)'!C24</f>
        <v>0</v>
      </c>
      <c r="D24" s="30">
        <f>'РБ ВВ 10(2025) | FIT15)'!D24</f>
        <v>0</v>
      </c>
      <c r="E24" s="30">
        <f>'РБ ВВ 10(2025) | FIT15)'!E24</f>
        <v>0</v>
      </c>
      <c r="F24" s="30">
        <f>'РБ ВВ 10(2025) | FIT15)'!F24</f>
        <v>0</v>
      </c>
      <c r="G24" s="30">
        <f>'РБ ВВ 10(2025) | FIT15)'!G24</f>
        <v>0</v>
      </c>
      <c r="H24" s="30">
        <f>'РБ ВВ 10(2025) | FIT15)'!H24</f>
        <v>0</v>
      </c>
      <c r="I24" s="30">
        <f>'РБ ВВ 10(2025) | FIT15)'!I24</f>
        <v>0</v>
      </c>
      <c r="J24" s="30">
        <f>'РБ ВВ 10(2025) | FIT15)'!J24</f>
        <v>0</v>
      </c>
      <c r="K24" s="30">
        <f>'РБ ВВ 10(2025) | FIT15)'!K24</f>
        <v>0</v>
      </c>
      <c r="L24" s="30">
        <f>'РБ ВВ 10(2025) | FIT15)'!L24</f>
        <v>0</v>
      </c>
      <c r="M24" s="30">
        <f>'РБ ВВ 10(2025) | FIT15)'!M24</f>
        <v>0</v>
      </c>
      <c r="N24" s="58">
        <f>'РБ ВВ 10(2025) | FIT15)'!N24</f>
        <v>0</v>
      </c>
      <c r="O24" s="58">
        <f>'РБ ВВ 10(2025) | FIT15)'!O24</f>
        <v>0</v>
      </c>
      <c r="P24" s="58">
        <f>'РБ ВВ 10(2025) | FIT15)'!P24</f>
        <v>0</v>
      </c>
      <c r="Q24" s="58">
        <f>'РБ ВВ 10(2025) | FIT15)'!Q24</f>
        <v>0</v>
      </c>
      <c r="R24" s="58">
        <f>'РБ ВВ 10(2025) | FIT15)'!R24</f>
        <v>0</v>
      </c>
      <c r="S24" s="58">
        <f>'РБ ВВ 10(2025) | FIT15)'!S24</f>
        <v>0</v>
      </c>
      <c r="T24" s="58">
        <f>'РБ ВВ 10(2025) | FIT15)'!T24</f>
        <v>0</v>
      </c>
      <c r="U24" s="58">
        <f>'РБ ВВ 10(2025) | FIT15)'!U24</f>
        <v>0</v>
      </c>
      <c r="V24" s="58">
        <f>'РБ ВВ 10(2025) | FIT15)'!V24</f>
        <v>0</v>
      </c>
      <c r="W24" s="58">
        <f>'РБ ВВ 10(2025) | FIT15)'!W24</f>
        <v>0</v>
      </c>
      <c r="X24" s="58">
        <f>'РБ ВВ 10(2025) | FIT15)'!X24</f>
        <v>0</v>
      </c>
      <c r="Y24" s="30">
        <f>'РБ ВВ 10(2025) | FIT15)'!Y24</f>
        <v>0</v>
      </c>
      <c r="Z24" s="30">
        <f>'РБ ВВ 10(2025) | FIT15)'!Z24</f>
        <v>0</v>
      </c>
      <c r="AA24" s="30">
        <f>'РБ ВВ 10(2025) | FIT15)'!AA24</f>
        <v>0</v>
      </c>
      <c r="AB24" s="30">
        <f>'РБ ВВ 10(2025) | FIT15)'!AB24</f>
        <v>0</v>
      </c>
      <c r="AC24" s="30">
        <f>'РБ ВВ 10(2025) | FIT15)'!AC24</f>
        <v>0</v>
      </c>
      <c r="AD24" s="30">
        <f>'РБ ВВ 10(2025) | FIT15)'!AD24</f>
        <v>0</v>
      </c>
      <c r="AE24" s="30">
        <f>'РБ ВВ 10(2025) | FIT15)'!AE24</f>
        <v>0</v>
      </c>
      <c r="AF24" s="30">
        <f>'РБ ВВ 10(2025) | FIT15)'!AF24</f>
        <v>0</v>
      </c>
      <c r="AG24" s="30">
        <f>'РБ ВВ 10(2025) | FIT15)'!AG24</f>
        <v>0</v>
      </c>
      <c r="AH24" s="30">
        <f>'РБ ВВ 10(2025) | FIT15)'!AH24</f>
        <v>0</v>
      </c>
      <c r="AI24" s="30">
        <f>'РБ ВВ 10(2025) | FIT15)'!AI24</f>
        <v>0</v>
      </c>
      <c r="AJ24" s="30">
        <f>'РБ ВВ 10(2025) | FIT15)'!AJ24</f>
        <v>0</v>
      </c>
      <c r="AK24" s="30">
        <f>'РБ ВВ 10(2025) | FIT15)'!AK24</f>
        <v>0</v>
      </c>
      <c r="AL24" s="30">
        <f>'РБ ВВ 10(2025) | FIT15)'!AL24</f>
        <v>0</v>
      </c>
      <c r="AM24" s="30">
        <f>'РБ ВВ 10(2025) | FIT15)'!AM24</f>
        <v>0</v>
      </c>
      <c r="AN24" s="30">
        <f>'РБ ВВ 10(2025) | FIT15)'!AN24</f>
        <v>0</v>
      </c>
      <c r="AO24" s="30">
        <f>'РБ ВВ 10(2025) | FIT15)'!AO24</f>
        <v>0</v>
      </c>
      <c r="AP24" s="30">
        <f>'РБ ВВ 10(2025) | FIT15)'!AP24</f>
        <v>0</v>
      </c>
      <c r="AQ24" s="30">
        <f>'РБ ВВ 10(2025) | FIT15)'!AQ24</f>
        <v>0</v>
      </c>
      <c r="AR24" s="30">
        <f>'РБ ВВ 10(2025) | FIT15)'!AR24</f>
        <v>0</v>
      </c>
      <c r="AS24" s="30">
        <f>'РБ ВВ 10(2025) | FIT15)'!AS24</f>
        <v>0</v>
      </c>
      <c r="AT24" s="30">
        <f>'РБ ВВ 10(2025) | FIT15)'!AT24</f>
        <v>0</v>
      </c>
      <c r="AU24" s="30">
        <f>'РБ ВВ 10(2025) | FIT15)'!AU24</f>
        <v>0</v>
      </c>
      <c r="AV24" s="30">
        <f>'РБ ВВ 10(2025) | FIT15)'!AV24</f>
        <v>0</v>
      </c>
      <c r="AW24" s="30">
        <f>'РБ ВВ 10(2025) | FIT15)'!AW24</f>
        <v>0</v>
      </c>
      <c r="AX24" s="30">
        <f>'РБ ВВ 10(2025) | FIT15)'!AX24</f>
        <v>0</v>
      </c>
      <c r="AY24" s="30">
        <f>'РБ ВВ 10(2025) | FIT15)'!AY24</f>
        <v>0</v>
      </c>
      <c r="AZ24" s="30">
        <f>'РБ ВВ 10(2025) | FIT15)'!AZ24</f>
        <v>0</v>
      </c>
      <c r="BA24" s="30">
        <f>'РБ ВВ 10(2025) | FIT15)'!BA24</f>
        <v>0</v>
      </c>
      <c r="BB24" s="30">
        <f>'РБ ВВ 10(2025) | FIT15)'!BB24</f>
        <v>0</v>
      </c>
      <c r="BC24" s="30">
        <f>'РБ ВВ 10(2025) | FIT15)'!BC24</f>
        <v>0</v>
      </c>
      <c r="BD24" s="30">
        <f>'РБ ВВ 10(2025) | FIT15)'!BD24</f>
        <v>0</v>
      </c>
      <c r="BE24" s="30">
        <f>'РБ ВВ 10(2025) | FIT15)'!BE24</f>
        <v>0</v>
      </c>
      <c r="BF24" s="30">
        <f>'РБ ВВ 10(2025) | FIT15)'!BF24</f>
        <v>0</v>
      </c>
      <c r="BG24" s="30">
        <f>'РБ ВВ 10(2025) | FIT15)'!BG24</f>
        <v>0</v>
      </c>
      <c r="BH24" s="30">
        <f>'РБ ВВ 10(2025) | FIT15)'!BH24</f>
        <v>0</v>
      </c>
      <c r="BI24" s="30">
        <f>'РБ ВВ 10(2025) | FIT15)'!BI24</f>
        <v>0</v>
      </c>
      <c r="BJ24" s="30">
        <f>'РБ ВВ 10(2025) | FIT15)'!BJ24</f>
        <v>0</v>
      </c>
      <c r="BK24" s="30">
        <f>'РБ ВВ 10(2025) | FIT15)'!BK24</f>
        <v>0</v>
      </c>
      <c r="BL24" s="30">
        <f>'РБ ВВ 10(2025) | FIT15)'!BL24</f>
        <v>0</v>
      </c>
      <c r="BM24" s="30">
        <f>'РБ ВВ 10(2025) | FIT15)'!BM24</f>
        <v>0</v>
      </c>
      <c r="BN24" s="30">
        <f>'РБ ВВ 10(2025) | FIT15)'!BN24</f>
        <v>0</v>
      </c>
      <c r="BO24" s="30">
        <f>'РБ ВВ 10(2025) | FIT15)'!BO24</f>
        <v>0</v>
      </c>
      <c r="BP24" s="30">
        <f>'РБ ВВ 10(2025) | FIT15)'!BP24</f>
        <v>0</v>
      </c>
      <c r="BQ24" s="30">
        <f>'РБ ВВ 10(2025) | FIT15)'!BQ24</f>
        <v>0</v>
      </c>
      <c r="BR24" s="30">
        <f>'РБ ВВ 10(2025) | FIT15)'!BR24</f>
        <v>0</v>
      </c>
      <c r="BS24" s="30">
        <f>'РБ ВВ 10(2025) | FIT15)'!BS24</f>
        <v>0</v>
      </c>
      <c r="BT24" s="30">
        <f>'РБ ВВ 10(2025) | FIT15)'!BT24</f>
        <v>0</v>
      </c>
      <c r="BU24" s="30">
        <f>'РБ ВВ 10(2025) | FIT15)'!BU24</f>
        <v>0</v>
      </c>
      <c r="BV24" s="30">
        <f>'РБ ВВ 10(2025) | FIT15)'!BV24</f>
        <v>0</v>
      </c>
      <c r="BW24" s="30">
        <f>'РБ ВВ 10(2025) | FIT15)'!BW24</f>
        <v>0</v>
      </c>
      <c r="BX24" s="30">
        <f>'РБ ВВ 10(2025) | FIT15)'!BX24</f>
        <v>0</v>
      </c>
      <c r="BY24" s="30">
        <f>'РБ ВВ 10(2025) | FIT15)'!BY24</f>
        <v>0</v>
      </c>
      <c r="BZ24" s="30">
        <f>'РБ ВВ 10(2025) | FIT15)'!BZ24</f>
        <v>0</v>
      </c>
      <c r="CA24" s="30">
        <f>'РБ ВВ 10(2025) | FIT15)'!CA24</f>
        <v>0</v>
      </c>
      <c r="CB24" s="30">
        <f>'РБ ВВ 10(2025) | FIT15)'!CB24</f>
        <v>0</v>
      </c>
      <c r="CC24" s="30">
        <f>'РБ ВВ 10(2025) | FIT15)'!CC24</f>
        <v>0</v>
      </c>
      <c r="CD24" s="30">
        <f>'РБ ВВ 10(2025) | FIT15)'!CD24</f>
        <v>0</v>
      </c>
      <c r="CE24" s="30">
        <f>'РБ ВВ 10(2025) | FIT15)'!CE24</f>
        <v>0</v>
      </c>
      <c r="CF24" s="30">
        <f>'РБ ВВ 10(2025) | FIT15)'!CF24</f>
        <v>0</v>
      </c>
      <c r="CG24" s="30">
        <f>'РБ ВВ 10(2025) | FIT15)'!CG24</f>
        <v>0</v>
      </c>
      <c r="CH24" s="30">
        <f>'РБ ВВ 10(2025) | FIT15)'!CH24</f>
        <v>0</v>
      </c>
      <c r="CI24" s="30">
        <f>'РБ ВВ 10(2025) | FIT15)'!CI24</f>
        <v>0</v>
      </c>
      <c r="CJ24" s="30">
        <f>'РБ ВВ 10(2025) | FIT15)'!CJ24</f>
        <v>0</v>
      </c>
      <c r="CK24" s="30">
        <f>'РБ ВВ 10(2025) | FIT15)'!CK24</f>
        <v>0</v>
      </c>
      <c r="CL24" s="30">
        <f>'РБ ВВ 10(2025) | FIT15)'!CL24</f>
        <v>0</v>
      </c>
      <c r="CM24" s="30">
        <f>'РБ ВВ 10(2025) | FIT15)'!CM24</f>
        <v>0</v>
      </c>
      <c r="CN24" s="30">
        <f>'РБ ВВ 10(2025) | FIT15)'!CN24</f>
        <v>0</v>
      </c>
      <c r="CO24" s="30">
        <f>'РБ ВВ 10(2025) | FIT15)'!CO24</f>
        <v>0</v>
      </c>
      <c r="CP24" s="30">
        <f>'РБ ВВ 10(2025) | FIT15)'!CP24</f>
        <v>0</v>
      </c>
      <c r="CQ24" s="30">
        <f>'РБ ВВ 10(2025) | FIT15)'!CQ24</f>
        <v>0</v>
      </c>
      <c r="CR24" s="30">
        <f>'РБ ВВ 10(2025) | FIT15)'!CR24</f>
        <v>0</v>
      </c>
      <c r="CS24" s="30">
        <f>'РБ ВВ 10(2025) | FIT15)'!CS24</f>
        <v>0</v>
      </c>
      <c r="CT24" s="30">
        <f>'РБ ВВ 10(2025) | FIT15)'!CT24</f>
        <v>0</v>
      </c>
      <c r="CU24" s="30">
        <f>'РБ ВВ 10(2025) | FIT15)'!CU24</f>
        <v>0</v>
      </c>
      <c r="CV24" s="30">
        <f>'РБ ВВ 10(2025) | FIT15)'!CV24</f>
        <v>0</v>
      </c>
      <c r="CW24" s="30">
        <f>'РБ ВВ 10(2025) | FIT15)'!CW24</f>
        <v>0</v>
      </c>
      <c r="CX24" s="30">
        <f>'РБ ВВ 10(2025) | FIT15)'!CX24</f>
        <v>0</v>
      </c>
      <c r="CY24" s="30">
        <f>'РБ ВВ 10(2025) | FIT15)'!CY24</f>
        <v>0</v>
      </c>
      <c r="CZ24" s="30">
        <f>'РБ ВВ 10(2025) | FIT15)'!CZ24</f>
        <v>0</v>
      </c>
      <c r="DA24" s="30">
        <f>'РБ ВВ 10(2025) | FIT15)'!DA24</f>
        <v>0</v>
      </c>
      <c r="DB24" s="30">
        <f>'РБ ВВ 10(2025) | FIT15)'!DB24</f>
        <v>0</v>
      </c>
      <c r="DC24" s="30">
        <f>'РБ ВВ 10(2025) | FIT15)'!DC24</f>
        <v>0</v>
      </c>
      <c r="DD24" s="30">
        <f>'РБ ВВ 10(2025) | FIT15)'!DD24</f>
        <v>0</v>
      </c>
      <c r="DE24" s="30">
        <f>'РБ ВВ 10(2025) | FIT15)'!DE24</f>
        <v>0</v>
      </c>
      <c r="DF24" s="30">
        <f>'РБ ВВ 10(2025) | FIT15)'!DF24</f>
        <v>0</v>
      </c>
      <c r="DG24" s="30">
        <f>'РБ ВВ 10(2025) | FIT15)'!DG24</f>
        <v>0</v>
      </c>
      <c r="DH24" s="30">
        <f>'РБ ВВ 10(2025) | FIT15)'!DH24</f>
        <v>0</v>
      </c>
      <c r="DI24" s="30">
        <f>'РБ ВВ 10(2025) | FIT15)'!DI24</f>
        <v>0</v>
      </c>
      <c r="DJ24" s="30">
        <f>'РБ ВВ 10(2025) | FIT15)'!DJ24</f>
        <v>0</v>
      </c>
      <c r="DK24" s="30">
        <f>'РБ ВВ 10(2025) | FIT15)'!DK24</f>
        <v>0</v>
      </c>
      <c r="DL24" s="30">
        <f>'РБ ВВ 10(2025) | FIT15)'!DL24</f>
        <v>0</v>
      </c>
      <c r="DM24" s="30">
        <f>'РБ ВВ 10(2025) | FIT15)'!DM24</f>
        <v>0</v>
      </c>
      <c r="DN24" s="30">
        <f>'РБ ВВ 10(2025) | FIT15)'!DN24</f>
        <v>0</v>
      </c>
      <c r="DO24" s="30">
        <f>'РБ ВВ 10(2025) | FIT15)'!DO24</f>
        <v>0</v>
      </c>
      <c r="DP24" s="30">
        <f>'РБ ВВ 10(2025) | FIT15)'!DP24</f>
        <v>0</v>
      </c>
      <c r="DQ24" s="30">
        <f>'РБ ВВ 10(2025) | FIT15)'!DQ24</f>
        <v>0</v>
      </c>
      <c r="DR24" s="30">
        <f>'РБ ВВ 10(2025) | FIT15)'!DR24</f>
        <v>0</v>
      </c>
      <c r="DS24" s="30">
        <f>'РБ ВВ 10(2025) | FIT15)'!DS24</f>
        <v>0</v>
      </c>
      <c r="DT24" s="30">
        <f>'РБ ВВ 10(2025) | FIT15)'!DT24</f>
        <v>0</v>
      </c>
      <c r="DU24" s="30">
        <f>'РБ ВВ 10(2025) | FIT15)'!DU24</f>
        <v>0</v>
      </c>
      <c r="DV24" s="30">
        <f>'РБ ВВ 10(2025) | FIT15)'!DV24</f>
        <v>0</v>
      </c>
      <c r="DW24" s="30">
        <f>'РБ ВВ 10(2025) | FIT15)'!DW24</f>
        <v>0</v>
      </c>
      <c r="DX24" s="30">
        <f>'РБ ВВ 10(2025) | FIT15)'!DX24</f>
        <v>0</v>
      </c>
      <c r="DY24" s="30">
        <f>'РБ ВВ 10(2025) | FIT15)'!DY24</f>
        <v>0</v>
      </c>
      <c r="DZ24" s="30">
        <f>'РБ ВВ 10(2025) | FIT15)'!DZ24</f>
        <v>0</v>
      </c>
      <c r="EA24" s="30">
        <f>'РБ ВВ 10(2025) | FIT15)'!EA24</f>
        <v>0</v>
      </c>
      <c r="EB24" s="30">
        <f>'РБ ВВ 10(2025) | FIT15)'!EB24</f>
        <v>0</v>
      </c>
      <c r="EC24" s="30">
        <f>'РБ ВВ 10(2025) | FIT15)'!EC24</f>
        <v>0</v>
      </c>
      <c r="ED24" s="30">
        <f>'РБ ВВ 10(2025) | FIT15)'!ED24</f>
        <v>0</v>
      </c>
      <c r="EE24" s="30">
        <f>'РБ ВВ 10(2025) | FIT15)'!EE24</f>
        <v>0</v>
      </c>
      <c r="EF24" s="30">
        <f>'РБ ВВ 10(2025) | FIT15)'!EF24</f>
        <v>0</v>
      </c>
    </row>
    <row r="25" spans="1:136" s="11" customFormat="1" hidden="1">
      <c r="A25" s="17" t="s">
        <v>12</v>
      </c>
      <c r="B25" s="30" t="e">
        <f>'РБ ВВ 10(2025) | FIT15)'!B25</f>
        <v>#REF!</v>
      </c>
      <c r="C25" s="30" t="e">
        <f>'РБ ВВ 10(2025) | FIT15)'!C25</f>
        <v>#REF!</v>
      </c>
      <c r="D25" s="30" t="e">
        <f>'РБ ВВ 10(2025) | FIT15)'!D25</f>
        <v>#REF!</v>
      </c>
      <c r="E25" s="30" t="e">
        <f>'РБ ВВ 10(2025) | FIT15)'!E25</f>
        <v>#REF!</v>
      </c>
      <c r="F25" s="30" t="e">
        <f>'РБ ВВ 10(2025) | FIT15)'!F25</f>
        <v>#REF!</v>
      </c>
      <c r="G25" s="30" t="e">
        <f>'РБ ВВ 10(2025) | FIT15)'!G25</f>
        <v>#REF!</v>
      </c>
      <c r="H25" s="30" t="e">
        <f>'РБ ВВ 10(2025) | FIT15)'!H25</f>
        <v>#REF!</v>
      </c>
      <c r="I25" s="30" t="e">
        <f>'РБ ВВ 10(2025) | FIT15)'!I25</f>
        <v>#REF!</v>
      </c>
      <c r="J25" s="30" t="e">
        <f>'РБ ВВ 10(2025) | FIT15)'!J25</f>
        <v>#REF!</v>
      </c>
      <c r="K25" s="30" t="e">
        <f>'РБ ВВ 10(2025) | FIT15)'!K25</f>
        <v>#REF!</v>
      </c>
      <c r="L25" s="30" t="e">
        <f>'РБ ВВ 10(2025) | FIT15)'!L25</f>
        <v>#REF!</v>
      </c>
      <c r="M25" s="30" t="e">
        <f>'РБ ВВ 10(2025) | FIT15)'!M25</f>
        <v>#REF!</v>
      </c>
      <c r="N25" s="58" t="e">
        <f>'РБ ВВ 10(2025) | FIT15)'!N25</f>
        <v>#REF!</v>
      </c>
      <c r="O25" s="58" t="e">
        <f>'РБ ВВ 10(2025) | FIT15)'!O25</f>
        <v>#REF!</v>
      </c>
      <c r="P25" s="58" t="e">
        <f>'РБ ВВ 10(2025) | FIT15)'!P25</f>
        <v>#REF!</v>
      </c>
      <c r="Q25" s="58" t="e">
        <f>'РБ ВВ 10(2025) | FIT15)'!Q25</f>
        <v>#REF!</v>
      </c>
      <c r="R25" s="58" t="e">
        <f>'РБ ВВ 10(2025) | FIT15)'!R25</f>
        <v>#REF!</v>
      </c>
      <c r="S25" s="58" t="e">
        <f>'РБ ВВ 10(2025) | FIT15)'!S25</f>
        <v>#REF!</v>
      </c>
      <c r="T25" s="58" t="e">
        <f>'РБ ВВ 10(2025) | FIT15)'!T25</f>
        <v>#REF!</v>
      </c>
      <c r="U25" s="58" t="e">
        <f>'РБ ВВ 10(2025) | FIT15)'!U25</f>
        <v>#REF!</v>
      </c>
      <c r="V25" s="58" t="e">
        <f>'РБ ВВ 10(2025) | FIT15)'!V25</f>
        <v>#REF!</v>
      </c>
      <c r="W25" s="58" t="e">
        <f>'РБ ВВ 10(2025) | FIT15)'!W25</f>
        <v>#REF!</v>
      </c>
      <c r="X25" s="58" t="e">
        <f>'РБ ВВ 10(2025) | FIT15)'!X25</f>
        <v>#REF!</v>
      </c>
      <c r="Y25" s="30" t="e">
        <f>'РБ ВВ 10(2025) | FIT15)'!Y25</f>
        <v>#REF!</v>
      </c>
      <c r="Z25" s="30" t="e">
        <f>'РБ ВВ 10(2025) | FIT15)'!Z25</f>
        <v>#REF!</v>
      </c>
      <c r="AA25" s="30" t="e">
        <f>'РБ ВВ 10(2025) | FIT15)'!AA25</f>
        <v>#REF!</v>
      </c>
      <c r="AB25" s="30" t="e">
        <f>'РБ ВВ 10(2025) | FIT15)'!AB25</f>
        <v>#REF!</v>
      </c>
      <c r="AC25" s="30" t="e">
        <f>'РБ ВВ 10(2025) | FIT15)'!AC25</f>
        <v>#REF!</v>
      </c>
      <c r="AD25" s="30" t="e">
        <f>'РБ ВВ 10(2025) | FIT15)'!AD25</f>
        <v>#REF!</v>
      </c>
      <c r="AE25" s="30" t="e">
        <f>'РБ ВВ 10(2025) | FIT15)'!AE25</f>
        <v>#REF!</v>
      </c>
      <c r="AF25" s="30" t="e">
        <f>'РБ ВВ 10(2025) | FIT15)'!AF25</f>
        <v>#REF!</v>
      </c>
      <c r="AG25" s="30" t="e">
        <f>'РБ ВВ 10(2025) | FIT15)'!AG25</f>
        <v>#REF!</v>
      </c>
      <c r="AH25" s="30" t="e">
        <f>'РБ ВВ 10(2025) | FIT15)'!AH25</f>
        <v>#REF!</v>
      </c>
      <c r="AI25" s="30" t="e">
        <f>'РБ ВВ 10(2025) | FIT15)'!AI25</f>
        <v>#REF!</v>
      </c>
      <c r="AJ25" s="30" t="e">
        <f>'РБ ВВ 10(2025) | FIT15)'!AJ25</f>
        <v>#REF!</v>
      </c>
      <c r="AK25" s="30" t="e">
        <f>'РБ ВВ 10(2025) | FIT15)'!AK25</f>
        <v>#REF!</v>
      </c>
      <c r="AL25" s="30" t="e">
        <f>'РБ ВВ 10(2025) | FIT15)'!AL25</f>
        <v>#REF!</v>
      </c>
      <c r="AM25" s="30" t="e">
        <f>'РБ ВВ 10(2025) | FIT15)'!AM25</f>
        <v>#REF!</v>
      </c>
      <c r="AN25" s="30" t="e">
        <f>'РБ ВВ 10(2025) | FIT15)'!AN25</f>
        <v>#REF!</v>
      </c>
      <c r="AO25" s="30" t="e">
        <f>'РБ ВВ 10(2025) | FIT15)'!AO25</f>
        <v>#REF!</v>
      </c>
      <c r="AP25" s="30" t="e">
        <f>'РБ ВВ 10(2025) | FIT15)'!AP25</f>
        <v>#REF!</v>
      </c>
      <c r="AQ25" s="30" t="e">
        <f>'РБ ВВ 10(2025) | FIT15)'!AQ25</f>
        <v>#REF!</v>
      </c>
      <c r="AR25" s="30" t="e">
        <f>'РБ ВВ 10(2025) | FIT15)'!AR25</f>
        <v>#REF!</v>
      </c>
      <c r="AS25" s="30" t="e">
        <f>'РБ ВВ 10(2025) | FIT15)'!AS25</f>
        <v>#REF!</v>
      </c>
      <c r="AT25" s="30" t="e">
        <f>'РБ ВВ 10(2025) | FIT15)'!AT25</f>
        <v>#REF!</v>
      </c>
      <c r="AU25" s="30" t="e">
        <f>'РБ ВВ 10(2025) | FIT15)'!AU25</f>
        <v>#REF!</v>
      </c>
      <c r="AV25" s="30" t="e">
        <f>'РБ ВВ 10(2025) | FIT15)'!AV25</f>
        <v>#REF!</v>
      </c>
      <c r="AW25" s="30" t="e">
        <f>'РБ ВВ 10(2025) | FIT15)'!AW25</f>
        <v>#REF!</v>
      </c>
      <c r="AX25" s="30" t="e">
        <f>'РБ ВВ 10(2025) | FIT15)'!AX25</f>
        <v>#REF!</v>
      </c>
      <c r="AY25" s="30" t="e">
        <f>'РБ ВВ 10(2025) | FIT15)'!AY25</f>
        <v>#REF!</v>
      </c>
      <c r="AZ25" s="30" t="e">
        <f>'РБ ВВ 10(2025) | FIT15)'!AZ25</f>
        <v>#REF!</v>
      </c>
      <c r="BA25" s="30" t="e">
        <f>'РБ ВВ 10(2025) | FIT15)'!BA25</f>
        <v>#REF!</v>
      </c>
      <c r="BB25" s="30" t="e">
        <f>'РБ ВВ 10(2025) | FIT15)'!BB25</f>
        <v>#REF!</v>
      </c>
      <c r="BC25" s="30" t="e">
        <f>'РБ ВВ 10(2025) | FIT15)'!BC25</f>
        <v>#REF!</v>
      </c>
      <c r="BD25" s="30" t="e">
        <f>'РБ ВВ 10(2025) | FIT15)'!BD25</f>
        <v>#REF!</v>
      </c>
      <c r="BE25" s="30" t="e">
        <f>'РБ ВВ 10(2025) | FIT15)'!BE25</f>
        <v>#REF!</v>
      </c>
      <c r="BF25" s="30" t="e">
        <f>'РБ ВВ 10(2025) | FIT15)'!BF25</f>
        <v>#REF!</v>
      </c>
      <c r="BG25" s="30" t="e">
        <f>'РБ ВВ 10(2025) | FIT15)'!BG25</f>
        <v>#REF!</v>
      </c>
      <c r="BH25" s="30" t="e">
        <f>'РБ ВВ 10(2025) | FIT15)'!BH25</f>
        <v>#REF!</v>
      </c>
      <c r="BI25" s="30" t="e">
        <f>'РБ ВВ 10(2025) | FIT15)'!BI25</f>
        <v>#REF!</v>
      </c>
      <c r="BJ25" s="30" t="e">
        <f>'РБ ВВ 10(2025) | FIT15)'!BJ25</f>
        <v>#REF!</v>
      </c>
      <c r="BK25" s="30" t="e">
        <f>'РБ ВВ 10(2025) | FIT15)'!BK25</f>
        <v>#REF!</v>
      </c>
      <c r="BL25" s="30" t="e">
        <f>'РБ ВВ 10(2025) | FIT15)'!BL25</f>
        <v>#REF!</v>
      </c>
      <c r="BM25" s="30" t="e">
        <f>'РБ ВВ 10(2025) | FIT15)'!BM25</f>
        <v>#REF!</v>
      </c>
      <c r="BN25" s="30" t="e">
        <f>'РБ ВВ 10(2025) | FIT15)'!BN25</f>
        <v>#REF!</v>
      </c>
      <c r="BO25" s="30" t="e">
        <f>'РБ ВВ 10(2025) | FIT15)'!BO25</f>
        <v>#REF!</v>
      </c>
      <c r="BP25" s="30" t="e">
        <f>'РБ ВВ 10(2025) | FIT15)'!BP25</f>
        <v>#REF!</v>
      </c>
      <c r="BQ25" s="30" t="e">
        <f>'РБ ВВ 10(2025) | FIT15)'!BQ25</f>
        <v>#REF!</v>
      </c>
      <c r="BR25" s="30" t="e">
        <f>'РБ ВВ 10(2025) | FIT15)'!BR25</f>
        <v>#REF!</v>
      </c>
      <c r="BS25" s="30" t="e">
        <f>'РБ ВВ 10(2025) | FIT15)'!BS25</f>
        <v>#REF!</v>
      </c>
      <c r="BT25" s="30" t="e">
        <f>'РБ ВВ 10(2025) | FIT15)'!BT25</f>
        <v>#REF!</v>
      </c>
      <c r="BU25" s="30" t="e">
        <f>'РБ ВВ 10(2025) | FIT15)'!BU25</f>
        <v>#REF!</v>
      </c>
      <c r="BV25" s="30" t="e">
        <f>'РБ ВВ 10(2025) | FIT15)'!BV25</f>
        <v>#REF!</v>
      </c>
      <c r="BW25" s="30" t="e">
        <f>'РБ ВВ 10(2025) | FIT15)'!BW25</f>
        <v>#REF!</v>
      </c>
      <c r="BX25" s="30" t="e">
        <f>'РБ ВВ 10(2025) | FIT15)'!BX25</f>
        <v>#REF!</v>
      </c>
      <c r="BY25" s="30" t="e">
        <f>'РБ ВВ 10(2025) | FIT15)'!BY25</f>
        <v>#REF!</v>
      </c>
      <c r="BZ25" s="30" t="e">
        <f>'РБ ВВ 10(2025) | FIT15)'!BZ25</f>
        <v>#REF!</v>
      </c>
      <c r="CA25" s="30" t="e">
        <f>'РБ ВВ 10(2025) | FIT15)'!CA25</f>
        <v>#REF!</v>
      </c>
      <c r="CB25" s="30" t="e">
        <f>'РБ ВВ 10(2025) | FIT15)'!CB25</f>
        <v>#REF!</v>
      </c>
      <c r="CC25" s="30" t="e">
        <f>'РБ ВВ 10(2025) | FIT15)'!CC25</f>
        <v>#REF!</v>
      </c>
      <c r="CD25" s="30" t="e">
        <f>'РБ ВВ 10(2025) | FIT15)'!CD25</f>
        <v>#REF!</v>
      </c>
      <c r="CE25" s="30" t="e">
        <f>'РБ ВВ 10(2025) | FIT15)'!CE25</f>
        <v>#REF!</v>
      </c>
      <c r="CF25" s="30" t="e">
        <f>'РБ ВВ 10(2025) | FIT15)'!CF25</f>
        <v>#REF!</v>
      </c>
      <c r="CG25" s="30" t="e">
        <f>'РБ ВВ 10(2025) | FIT15)'!CG25</f>
        <v>#REF!</v>
      </c>
      <c r="CH25" s="30" t="e">
        <f>'РБ ВВ 10(2025) | FIT15)'!CH25</f>
        <v>#REF!</v>
      </c>
      <c r="CI25" s="30" t="e">
        <f>'РБ ВВ 10(2025) | FIT15)'!CI25</f>
        <v>#REF!</v>
      </c>
      <c r="CJ25" s="30" t="e">
        <f>'РБ ВВ 10(2025) | FIT15)'!CJ25</f>
        <v>#REF!</v>
      </c>
      <c r="CK25" s="30" t="e">
        <f>'РБ ВВ 10(2025) | FIT15)'!CK25</f>
        <v>#REF!</v>
      </c>
      <c r="CL25" s="30" t="e">
        <f>'РБ ВВ 10(2025) | FIT15)'!CL25</f>
        <v>#REF!</v>
      </c>
      <c r="CM25" s="30" t="e">
        <f>'РБ ВВ 10(2025) | FIT15)'!CM25</f>
        <v>#REF!</v>
      </c>
      <c r="CN25" s="30" t="e">
        <f>'РБ ВВ 10(2025) | FIT15)'!CN25</f>
        <v>#REF!</v>
      </c>
      <c r="CO25" s="30" t="e">
        <f>'РБ ВВ 10(2025) | FIT15)'!CO25</f>
        <v>#REF!</v>
      </c>
      <c r="CP25" s="30" t="e">
        <f>'РБ ВВ 10(2025) | FIT15)'!CP25</f>
        <v>#REF!</v>
      </c>
      <c r="CQ25" s="30" t="e">
        <f>'РБ ВВ 10(2025) | FIT15)'!CQ25</f>
        <v>#REF!</v>
      </c>
      <c r="CR25" s="30" t="e">
        <f>'РБ ВВ 10(2025) | FIT15)'!CR25</f>
        <v>#REF!</v>
      </c>
      <c r="CS25" s="30" t="e">
        <f>'РБ ВВ 10(2025) | FIT15)'!CS25</f>
        <v>#REF!</v>
      </c>
      <c r="CT25" s="30" t="e">
        <f>'РБ ВВ 10(2025) | FIT15)'!CT25</f>
        <v>#REF!</v>
      </c>
      <c r="CU25" s="30" t="e">
        <f>'РБ ВВ 10(2025) | FIT15)'!CU25</f>
        <v>#REF!</v>
      </c>
      <c r="CV25" s="30" t="e">
        <f>'РБ ВВ 10(2025) | FIT15)'!CV25</f>
        <v>#REF!</v>
      </c>
      <c r="CW25" s="30" t="e">
        <f>'РБ ВВ 10(2025) | FIT15)'!CW25</f>
        <v>#REF!</v>
      </c>
      <c r="CX25" s="30" t="e">
        <f>'РБ ВВ 10(2025) | FIT15)'!CX25</f>
        <v>#REF!</v>
      </c>
      <c r="CY25" s="30" t="e">
        <f>'РБ ВВ 10(2025) | FIT15)'!CY25</f>
        <v>#REF!</v>
      </c>
      <c r="CZ25" s="30" t="e">
        <f>'РБ ВВ 10(2025) | FIT15)'!CZ25</f>
        <v>#REF!</v>
      </c>
      <c r="DA25" s="30" t="e">
        <f>'РБ ВВ 10(2025) | FIT15)'!DA25</f>
        <v>#REF!</v>
      </c>
      <c r="DB25" s="30" t="e">
        <f>'РБ ВВ 10(2025) | FIT15)'!DB25</f>
        <v>#REF!</v>
      </c>
      <c r="DC25" s="30" t="e">
        <f>'РБ ВВ 10(2025) | FIT15)'!DC25</f>
        <v>#REF!</v>
      </c>
      <c r="DD25" s="30" t="e">
        <f>'РБ ВВ 10(2025) | FIT15)'!DD25</f>
        <v>#REF!</v>
      </c>
      <c r="DE25" s="30" t="e">
        <f>'РБ ВВ 10(2025) | FIT15)'!DE25</f>
        <v>#REF!</v>
      </c>
      <c r="DF25" s="30" t="e">
        <f>'РБ ВВ 10(2025) | FIT15)'!DF25</f>
        <v>#REF!</v>
      </c>
      <c r="DG25" s="30" t="e">
        <f>'РБ ВВ 10(2025) | FIT15)'!DG25</f>
        <v>#REF!</v>
      </c>
      <c r="DH25" s="30" t="e">
        <f>'РБ ВВ 10(2025) | FIT15)'!DH25</f>
        <v>#REF!</v>
      </c>
      <c r="DI25" s="30" t="e">
        <f>'РБ ВВ 10(2025) | FIT15)'!DI25</f>
        <v>#REF!</v>
      </c>
      <c r="DJ25" s="30" t="e">
        <f>'РБ ВВ 10(2025) | FIT15)'!DJ25</f>
        <v>#REF!</v>
      </c>
      <c r="DK25" s="30" t="e">
        <f>'РБ ВВ 10(2025) | FIT15)'!DK25</f>
        <v>#REF!</v>
      </c>
      <c r="DL25" s="30" t="e">
        <f>'РБ ВВ 10(2025) | FIT15)'!DL25</f>
        <v>#REF!</v>
      </c>
      <c r="DM25" s="30" t="e">
        <f>'РБ ВВ 10(2025) | FIT15)'!DM25</f>
        <v>#REF!</v>
      </c>
      <c r="DN25" s="30" t="e">
        <f>'РБ ВВ 10(2025) | FIT15)'!DN25</f>
        <v>#REF!</v>
      </c>
      <c r="DO25" s="30" t="e">
        <f>'РБ ВВ 10(2025) | FIT15)'!DO25</f>
        <v>#REF!</v>
      </c>
      <c r="DP25" s="30" t="e">
        <f>'РБ ВВ 10(2025) | FIT15)'!DP25</f>
        <v>#REF!</v>
      </c>
      <c r="DQ25" s="30" t="e">
        <f>'РБ ВВ 10(2025) | FIT15)'!DQ25</f>
        <v>#REF!</v>
      </c>
      <c r="DR25" s="30" t="e">
        <f>'РБ ВВ 10(2025) | FIT15)'!DR25</f>
        <v>#REF!</v>
      </c>
      <c r="DS25" s="30" t="e">
        <f>'РБ ВВ 10(2025) | FIT15)'!DS25</f>
        <v>#REF!</v>
      </c>
      <c r="DT25" s="30" t="e">
        <f>'РБ ВВ 10(2025) | FIT15)'!DT25</f>
        <v>#REF!</v>
      </c>
      <c r="DU25" s="30" t="e">
        <f>'РБ ВВ 10(2025) | FIT15)'!DU25</f>
        <v>#REF!</v>
      </c>
      <c r="DV25" s="30" t="e">
        <f>'РБ ВВ 10(2025) | FIT15)'!DV25</f>
        <v>#REF!</v>
      </c>
      <c r="DW25" s="30" t="e">
        <f>'РБ ВВ 10(2025) | FIT15)'!DW25</f>
        <v>#REF!</v>
      </c>
      <c r="DX25" s="30" t="e">
        <f>'РБ ВВ 10(2025) | FIT15)'!DX25</f>
        <v>#REF!</v>
      </c>
      <c r="DY25" s="30" t="e">
        <f>'РБ ВВ 10(2025) | FIT15)'!DY25</f>
        <v>#REF!</v>
      </c>
      <c r="DZ25" s="30" t="e">
        <f>'РБ ВВ 10(2025) | FIT15)'!DZ25</f>
        <v>#REF!</v>
      </c>
      <c r="EA25" s="30" t="e">
        <f>'РБ ВВ 10(2025) | FIT15)'!EA25</f>
        <v>#REF!</v>
      </c>
      <c r="EB25" s="30" t="e">
        <f>'РБ ВВ 10(2025) | FIT15)'!EB25</f>
        <v>#REF!</v>
      </c>
      <c r="EC25" s="30" t="e">
        <f>'РБ ВВ 10(2025) | FIT15)'!EC25</f>
        <v>#REF!</v>
      </c>
      <c r="ED25" s="30" t="e">
        <f>'РБ ВВ 10(2025) | FIT15)'!ED25</f>
        <v>#REF!</v>
      </c>
      <c r="EE25" s="30" t="e">
        <f>'РБ ВВ 10(2025) | FIT15)'!EE25</f>
        <v>#REF!</v>
      </c>
      <c r="EF25" s="30" t="e">
        <f>'РБ ВВ 10(2025) | FIT15)'!EF25</f>
        <v>#REF!</v>
      </c>
    </row>
    <row r="26" spans="1:136" s="11" customFormat="1" ht="17.25" customHeight="1">
      <c r="A26" s="27" t="s">
        <v>41</v>
      </c>
      <c r="B26" s="49"/>
      <c r="C26" s="49"/>
      <c r="D26" s="49"/>
      <c r="E26" s="49"/>
      <c r="F26" s="49"/>
      <c r="G26" s="49"/>
      <c r="H26" s="49"/>
      <c r="I26" s="49"/>
      <c r="J26" s="49"/>
      <c r="K26" s="49"/>
      <c r="L26" s="49"/>
      <c r="M26" s="49"/>
      <c r="N26" s="59"/>
      <c r="O26" s="59"/>
      <c r="P26" s="59"/>
      <c r="Q26" s="59"/>
      <c r="R26" s="59"/>
      <c r="S26" s="59"/>
      <c r="T26" s="59"/>
      <c r="U26" s="59"/>
      <c r="V26" s="59"/>
      <c r="W26" s="59"/>
      <c r="X26" s="5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row>
    <row r="27" spans="1:136" s="11" customFormat="1">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57">
        <f t="shared" si="0"/>
        <v>46020</v>
      </c>
      <c r="O27" s="57">
        <f t="shared" si="0"/>
        <v>46021</v>
      </c>
      <c r="P27" s="57">
        <f t="shared" si="0"/>
        <v>46022</v>
      </c>
      <c r="Q27" s="57">
        <f t="shared" si="0"/>
        <v>46023</v>
      </c>
      <c r="R27" s="57">
        <f t="shared" si="0"/>
        <v>46024</v>
      </c>
      <c r="S27" s="57">
        <f t="shared" si="0"/>
        <v>46025</v>
      </c>
      <c r="T27" s="57">
        <f t="shared" si="0"/>
        <v>46026</v>
      </c>
      <c r="U27" s="57">
        <f t="shared" si="0"/>
        <v>46027</v>
      </c>
      <c r="V27" s="57">
        <f t="shared" si="0"/>
        <v>46028</v>
      </c>
      <c r="W27" s="57">
        <f t="shared" si="0"/>
        <v>46029</v>
      </c>
      <c r="X27" s="57">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s="11" customFormat="1" ht="20.25" customHeight="1">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57">
        <f t="shared" si="3"/>
        <v>46020</v>
      </c>
      <c r="O28" s="57">
        <f t="shared" si="3"/>
        <v>46021</v>
      </c>
      <c r="P28" s="57">
        <f t="shared" si="3"/>
        <v>46022</v>
      </c>
      <c r="Q28" s="57">
        <f t="shared" si="3"/>
        <v>46023</v>
      </c>
      <c r="R28" s="57">
        <f t="shared" si="3"/>
        <v>46024</v>
      </c>
      <c r="S28" s="57">
        <f t="shared" si="3"/>
        <v>46025</v>
      </c>
      <c r="T28" s="57">
        <f t="shared" si="3"/>
        <v>46026</v>
      </c>
      <c r="U28" s="57">
        <f t="shared" si="3"/>
        <v>46027</v>
      </c>
      <c r="V28" s="57">
        <f t="shared" si="3"/>
        <v>46028</v>
      </c>
      <c r="W28" s="57">
        <f t="shared" si="3"/>
        <v>46029</v>
      </c>
      <c r="X28" s="57">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s="11" customFormat="1">
      <c r="A29" s="10" t="s">
        <v>4</v>
      </c>
      <c r="N29" s="55"/>
      <c r="O29" s="55"/>
      <c r="P29" s="55"/>
      <c r="Q29" s="55"/>
      <c r="R29" s="55"/>
      <c r="S29" s="55"/>
      <c r="T29" s="55"/>
      <c r="U29" s="55"/>
      <c r="V29" s="55"/>
      <c r="W29" s="55"/>
      <c r="X29" s="55"/>
    </row>
    <row r="30" spans="1:136" s="11" customFormat="1">
      <c r="A30" s="10">
        <v>1</v>
      </c>
      <c r="B30" s="18">
        <f t="shared" ref="B30:AG30" si="6">ROUNDUP(B8*0.87,)+25</f>
        <v>5506</v>
      </c>
      <c r="C30" s="18">
        <f t="shared" si="6"/>
        <v>5506</v>
      </c>
      <c r="D30" s="18">
        <f t="shared" si="6"/>
        <v>5741</v>
      </c>
      <c r="E30" s="18">
        <f t="shared" si="6"/>
        <v>5741</v>
      </c>
      <c r="F30" s="18">
        <f t="shared" si="6"/>
        <v>7386</v>
      </c>
      <c r="G30" s="18">
        <f t="shared" si="6"/>
        <v>7386</v>
      </c>
      <c r="H30" s="18">
        <f t="shared" si="6"/>
        <v>7386</v>
      </c>
      <c r="I30" s="18">
        <f t="shared" si="6"/>
        <v>8404</v>
      </c>
      <c r="J30" s="18">
        <f t="shared" si="6"/>
        <v>8404</v>
      </c>
      <c r="K30" s="18">
        <f t="shared" si="6"/>
        <v>9500</v>
      </c>
      <c r="L30" s="18">
        <f t="shared" si="6"/>
        <v>11536</v>
      </c>
      <c r="M30" s="18">
        <f t="shared" si="6"/>
        <v>9813</v>
      </c>
      <c r="N30" s="58">
        <f t="shared" si="6"/>
        <v>16390</v>
      </c>
      <c r="O30" s="58">
        <f t="shared" si="6"/>
        <v>20149</v>
      </c>
      <c r="P30" s="58">
        <f t="shared" si="6"/>
        <v>26256</v>
      </c>
      <c r="Q30" s="58">
        <f t="shared" si="6"/>
        <v>26256</v>
      </c>
      <c r="R30" s="58">
        <f t="shared" si="6"/>
        <v>25238</v>
      </c>
      <c r="S30" s="58">
        <f t="shared" si="6"/>
        <v>25238</v>
      </c>
      <c r="T30" s="58">
        <f t="shared" si="6"/>
        <v>28213</v>
      </c>
      <c r="U30" s="58">
        <f t="shared" si="6"/>
        <v>28213</v>
      </c>
      <c r="V30" s="58">
        <f t="shared" si="6"/>
        <v>27039</v>
      </c>
      <c r="W30" s="58">
        <f t="shared" si="6"/>
        <v>27039</v>
      </c>
      <c r="X30" s="58">
        <f t="shared" si="6"/>
        <v>24220</v>
      </c>
      <c r="Y30" s="18">
        <f t="shared" si="6"/>
        <v>18387</v>
      </c>
      <c r="Z30" s="18">
        <f t="shared" si="6"/>
        <v>13689</v>
      </c>
      <c r="AA30" s="18">
        <f t="shared" si="6"/>
        <v>13141</v>
      </c>
      <c r="AB30" s="18">
        <f t="shared" si="6"/>
        <v>13141</v>
      </c>
      <c r="AC30" s="18">
        <f t="shared" si="6"/>
        <v>13141</v>
      </c>
      <c r="AD30" s="18">
        <f t="shared" si="6"/>
        <v>12593</v>
      </c>
      <c r="AE30" s="18">
        <f t="shared" si="6"/>
        <v>12593</v>
      </c>
      <c r="AF30" s="18">
        <f t="shared" si="6"/>
        <v>10557</v>
      </c>
      <c r="AG30" s="18">
        <f t="shared" si="6"/>
        <v>10557</v>
      </c>
      <c r="AH30" s="18">
        <f t="shared" ref="AH30:CS30" si="7">ROUNDUP(AH8*0.87,)+25</f>
        <v>10557</v>
      </c>
      <c r="AI30" s="18">
        <f t="shared" si="7"/>
        <v>10557</v>
      </c>
      <c r="AJ30" s="18">
        <f t="shared" si="7"/>
        <v>12749</v>
      </c>
      <c r="AK30" s="18">
        <f t="shared" si="7"/>
        <v>12749</v>
      </c>
      <c r="AL30" s="18">
        <f t="shared" si="7"/>
        <v>14863</v>
      </c>
      <c r="AM30" s="18">
        <f t="shared" si="7"/>
        <v>14863</v>
      </c>
      <c r="AN30" s="18">
        <f t="shared" si="7"/>
        <v>17212</v>
      </c>
      <c r="AO30" s="18">
        <f t="shared" si="7"/>
        <v>17212</v>
      </c>
      <c r="AP30" s="18">
        <f t="shared" si="7"/>
        <v>14863</v>
      </c>
      <c r="AQ30" s="18">
        <f t="shared" si="7"/>
        <v>14863</v>
      </c>
      <c r="AR30" s="18">
        <f t="shared" si="7"/>
        <v>16038</v>
      </c>
      <c r="AS30" s="18">
        <f t="shared" si="7"/>
        <v>16038</v>
      </c>
      <c r="AT30" s="18">
        <f t="shared" si="7"/>
        <v>16038</v>
      </c>
      <c r="AU30" s="18">
        <f t="shared" si="7"/>
        <v>16038</v>
      </c>
      <c r="AV30" s="18">
        <f t="shared" si="7"/>
        <v>16038</v>
      </c>
      <c r="AW30" s="18">
        <f t="shared" si="7"/>
        <v>16038</v>
      </c>
      <c r="AX30" s="18">
        <f t="shared" si="7"/>
        <v>17212</v>
      </c>
      <c r="AY30" s="18">
        <f t="shared" si="7"/>
        <v>17212</v>
      </c>
      <c r="AZ30" s="18">
        <f t="shared" si="7"/>
        <v>17212</v>
      </c>
      <c r="BA30" s="18">
        <f t="shared" si="7"/>
        <v>14863</v>
      </c>
      <c r="BB30" s="18">
        <f t="shared" si="7"/>
        <v>14863</v>
      </c>
      <c r="BC30" s="18">
        <f t="shared" si="7"/>
        <v>14863</v>
      </c>
      <c r="BD30" s="18">
        <f t="shared" si="7"/>
        <v>14863</v>
      </c>
      <c r="BE30" s="18">
        <f t="shared" si="7"/>
        <v>14863</v>
      </c>
      <c r="BF30" s="18">
        <f t="shared" si="7"/>
        <v>16038</v>
      </c>
      <c r="BG30" s="18">
        <f t="shared" si="7"/>
        <v>16038</v>
      </c>
      <c r="BH30" s="18">
        <f t="shared" si="7"/>
        <v>16038</v>
      </c>
      <c r="BI30" s="18">
        <f t="shared" si="7"/>
        <v>18387</v>
      </c>
      <c r="BJ30" s="18">
        <f t="shared" si="7"/>
        <v>18387</v>
      </c>
      <c r="BK30" s="18">
        <f t="shared" si="7"/>
        <v>18387</v>
      </c>
      <c r="BL30" s="18">
        <f t="shared" si="7"/>
        <v>18387</v>
      </c>
      <c r="BM30" s="18">
        <f t="shared" si="7"/>
        <v>18387</v>
      </c>
      <c r="BN30" s="18">
        <f t="shared" si="7"/>
        <v>18387</v>
      </c>
      <c r="BO30" s="18">
        <f t="shared" si="7"/>
        <v>20266</v>
      </c>
      <c r="BP30" s="18">
        <f t="shared" si="7"/>
        <v>20266</v>
      </c>
      <c r="BQ30" s="18">
        <f t="shared" si="7"/>
        <v>23320</v>
      </c>
      <c r="BR30" s="18">
        <f t="shared" si="7"/>
        <v>25277</v>
      </c>
      <c r="BS30" s="18">
        <f t="shared" si="7"/>
        <v>25277</v>
      </c>
      <c r="BT30" s="18">
        <f t="shared" si="7"/>
        <v>25277</v>
      </c>
      <c r="BU30" s="18">
        <f t="shared" si="7"/>
        <v>25277</v>
      </c>
      <c r="BV30" s="18">
        <f t="shared" si="7"/>
        <v>25277</v>
      </c>
      <c r="BW30" s="18">
        <f t="shared" si="7"/>
        <v>18387</v>
      </c>
      <c r="BX30" s="18">
        <f t="shared" si="7"/>
        <v>14863</v>
      </c>
      <c r="BY30" s="18">
        <f t="shared" si="7"/>
        <v>14863</v>
      </c>
      <c r="BZ30" s="18">
        <f t="shared" si="7"/>
        <v>13689</v>
      </c>
      <c r="CA30" s="18">
        <f t="shared" si="7"/>
        <v>13689</v>
      </c>
      <c r="CB30" s="18">
        <f t="shared" si="7"/>
        <v>13689</v>
      </c>
      <c r="CC30" s="18">
        <f t="shared" si="7"/>
        <v>14863</v>
      </c>
      <c r="CD30" s="18">
        <f t="shared" si="7"/>
        <v>14863</v>
      </c>
      <c r="CE30" s="18">
        <f t="shared" si="7"/>
        <v>14863</v>
      </c>
      <c r="CF30" s="18">
        <f t="shared" si="7"/>
        <v>12045</v>
      </c>
      <c r="CG30" s="18">
        <f t="shared" si="7"/>
        <v>9539</v>
      </c>
      <c r="CH30" s="18">
        <f t="shared" si="7"/>
        <v>9539</v>
      </c>
      <c r="CI30" s="18">
        <f t="shared" si="7"/>
        <v>9539</v>
      </c>
      <c r="CJ30" s="18">
        <f t="shared" si="7"/>
        <v>9539</v>
      </c>
      <c r="CK30" s="18">
        <f t="shared" si="7"/>
        <v>9539</v>
      </c>
      <c r="CL30" s="18">
        <f t="shared" si="7"/>
        <v>9539</v>
      </c>
      <c r="CM30" s="18">
        <f t="shared" si="7"/>
        <v>9539</v>
      </c>
      <c r="CN30" s="18">
        <f t="shared" si="7"/>
        <v>9539</v>
      </c>
      <c r="CO30" s="18">
        <f t="shared" si="7"/>
        <v>9539</v>
      </c>
      <c r="CP30" s="18">
        <f t="shared" si="7"/>
        <v>8991</v>
      </c>
      <c r="CQ30" s="18">
        <f t="shared" si="7"/>
        <v>8991</v>
      </c>
      <c r="CR30" s="18">
        <f t="shared" si="7"/>
        <v>8991</v>
      </c>
      <c r="CS30" s="18">
        <f t="shared" si="7"/>
        <v>8443</v>
      </c>
      <c r="CT30" s="18">
        <f t="shared" ref="CT30:EF30" si="8">ROUNDUP(CT8*0.87,)+25</f>
        <v>8443</v>
      </c>
      <c r="CU30" s="18">
        <f t="shared" si="8"/>
        <v>8443</v>
      </c>
      <c r="CV30" s="18">
        <f t="shared" si="8"/>
        <v>8443</v>
      </c>
      <c r="CW30" s="18">
        <f t="shared" si="8"/>
        <v>8443</v>
      </c>
      <c r="CX30" s="18">
        <f t="shared" si="8"/>
        <v>8443</v>
      </c>
      <c r="CY30" s="18">
        <f t="shared" si="8"/>
        <v>8443</v>
      </c>
      <c r="CZ30" s="18">
        <f t="shared" si="8"/>
        <v>7895</v>
      </c>
      <c r="DA30" s="18">
        <f t="shared" si="8"/>
        <v>7895</v>
      </c>
      <c r="DB30" s="18">
        <f t="shared" si="8"/>
        <v>7895</v>
      </c>
      <c r="DC30" s="18">
        <f t="shared" si="8"/>
        <v>7347</v>
      </c>
      <c r="DD30" s="18">
        <f t="shared" si="8"/>
        <v>7347</v>
      </c>
      <c r="DE30" s="18">
        <f t="shared" si="8"/>
        <v>7347</v>
      </c>
      <c r="DF30" s="18">
        <f t="shared" si="8"/>
        <v>7347</v>
      </c>
      <c r="DG30" s="18">
        <f t="shared" si="8"/>
        <v>7347</v>
      </c>
      <c r="DH30" s="18">
        <f t="shared" si="8"/>
        <v>6955</v>
      </c>
      <c r="DI30" s="18">
        <f t="shared" si="8"/>
        <v>6955</v>
      </c>
      <c r="DJ30" s="18">
        <f t="shared" si="8"/>
        <v>6955</v>
      </c>
      <c r="DK30" s="18">
        <f t="shared" si="8"/>
        <v>6955</v>
      </c>
      <c r="DL30" s="18">
        <f t="shared" si="8"/>
        <v>6955</v>
      </c>
      <c r="DM30" s="18">
        <f t="shared" si="8"/>
        <v>6955</v>
      </c>
      <c r="DN30" s="18">
        <f t="shared" si="8"/>
        <v>5389</v>
      </c>
      <c r="DO30" s="18">
        <f t="shared" si="8"/>
        <v>5389</v>
      </c>
      <c r="DP30" s="18">
        <f t="shared" si="8"/>
        <v>5389</v>
      </c>
      <c r="DQ30" s="18">
        <f t="shared" si="8"/>
        <v>5389</v>
      </c>
      <c r="DR30" s="18">
        <f t="shared" si="8"/>
        <v>5389</v>
      </c>
      <c r="DS30" s="18">
        <f t="shared" si="8"/>
        <v>5781</v>
      </c>
      <c r="DT30" s="18">
        <f t="shared" si="8"/>
        <v>5781</v>
      </c>
      <c r="DU30" s="18">
        <f t="shared" si="8"/>
        <v>5389</v>
      </c>
      <c r="DV30" s="18">
        <f t="shared" si="8"/>
        <v>5389</v>
      </c>
      <c r="DW30" s="18">
        <f t="shared" si="8"/>
        <v>5389</v>
      </c>
      <c r="DX30" s="18">
        <f t="shared" si="8"/>
        <v>5389</v>
      </c>
      <c r="DY30" s="18">
        <f t="shared" si="8"/>
        <v>5389</v>
      </c>
      <c r="DZ30" s="18">
        <f t="shared" si="8"/>
        <v>5781</v>
      </c>
      <c r="EA30" s="18">
        <f t="shared" si="8"/>
        <v>5781</v>
      </c>
      <c r="EB30" s="18">
        <f t="shared" si="8"/>
        <v>5389</v>
      </c>
      <c r="EC30" s="18">
        <f t="shared" si="8"/>
        <v>5389</v>
      </c>
      <c r="ED30" s="18">
        <f t="shared" si="8"/>
        <v>5389</v>
      </c>
      <c r="EE30" s="18">
        <f t="shared" si="8"/>
        <v>5389</v>
      </c>
      <c r="EF30" s="18">
        <f t="shared" si="8"/>
        <v>6172</v>
      </c>
    </row>
    <row r="31" spans="1:136" s="11" customFormat="1">
      <c r="A31" s="10">
        <v>2</v>
      </c>
      <c r="B31" s="18">
        <f t="shared" ref="B31:AG31" si="9">ROUNDUP(B9*0.87,)+25</f>
        <v>6681</v>
      </c>
      <c r="C31" s="18">
        <f t="shared" si="9"/>
        <v>6681</v>
      </c>
      <c r="D31" s="18">
        <f t="shared" si="9"/>
        <v>6916</v>
      </c>
      <c r="E31" s="18">
        <f t="shared" si="9"/>
        <v>6916</v>
      </c>
      <c r="F31" s="18">
        <f t="shared" si="9"/>
        <v>8560</v>
      </c>
      <c r="G31" s="18">
        <f t="shared" si="9"/>
        <v>8560</v>
      </c>
      <c r="H31" s="18">
        <f t="shared" si="9"/>
        <v>8560</v>
      </c>
      <c r="I31" s="18">
        <f t="shared" si="9"/>
        <v>9578</v>
      </c>
      <c r="J31" s="18">
        <f t="shared" si="9"/>
        <v>9578</v>
      </c>
      <c r="K31" s="18">
        <f t="shared" si="9"/>
        <v>10674</v>
      </c>
      <c r="L31" s="18">
        <f t="shared" si="9"/>
        <v>12710</v>
      </c>
      <c r="M31" s="18">
        <f t="shared" si="9"/>
        <v>10987</v>
      </c>
      <c r="N31" s="58">
        <f t="shared" si="9"/>
        <v>17956</v>
      </c>
      <c r="O31" s="58">
        <f t="shared" si="9"/>
        <v>21715</v>
      </c>
      <c r="P31" s="58">
        <f t="shared" si="9"/>
        <v>27822</v>
      </c>
      <c r="Q31" s="58">
        <f t="shared" si="9"/>
        <v>27822</v>
      </c>
      <c r="R31" s="58">
        <f t="shared" si="9"/>
        <v>26804</v>
      </c>
      <c r="S31" s="58">
        <f t="shared" si="9"/>
        <v>26804</v>
      </c>
      <c r="T31" s="58">
        <f t="shared" si="9"/>
        <v>29779</v>
      </c>
      <c r="U31" s="58">
        <f t="shared" si="9"/>
        <v>29779</v>
      </c>
      <c r="V31" s="58">
        <f t="shared" si="9"/>
        <v>28605</v>
      </c>
      <c r="W31" s="58">
        <f t="shared" si="9"/>
        <v>28605</v>
      </c>
      <c r="X31" s="58">
        <f t="shared" si="9"/>
        <v>25786</v>
      </c>
      <c r="Y31" s="18">
        <f t="shared" si="9"/>
        <v>19835</v>
      </c>
      <c r="Z31" s="18">
        <f t="shared" si="9"/>
        <v>15137</v>
      </c>
      <c r="AA31" s="18">
        <f t="shared" si="9"/>
        <v>14589</v>
      </c>
      <c r="AB31" s="18">
        <f t="shared" si="9"/>
        <v>14589</v>
      </c>
      <c r="AC31" s="18">
        <f t="shared" si="9"/>
        <v>14589</v>
      </c>
      <c r="AD31" s="18">
        <f t="shared" si="9"/>
        <v>14041</v>
      </c>
      <c r="AE31" s="18">
        <f t="shared" si="9"/>
        <v>14041</v>
      </c>
      <c r="AF31" s="18">
        <f t="shared" si="9"/>
        <v>12005</v>
      </c>
      <c r="AG31" s="18">
        <f t="shared" si="9"/>
        <v>12005</v>
      </c>
      <c r="AH31" s="18">
        <f t="shared" ref="AH31:CS31" si="10">ROUNDUP(AH9*0.87,)+25</f>
        <v>12005</v>
      </c>
      <c r="AI31" s="18">
        <f t="shared" si="10"/>
        <v>12005</v>
      </c>
      <c r="AJ31" s="18">
        <f t="shared" si="10"/>
        <v>14198</v>
      </c>
      <c r="AK31" s="18">
        <f t="shared" si="10"/>
        <v>14198</v>
      </c>
      <c r="AL31" s="18">
        <f t="shared" si="10"/>
        <v>16312</v>
      </c>
      <c r="AM31" s="18">
        <f t="shared" si="10"/>
        <v>16312</v>
      </c>
      <c r="AN31" s="18">
        <f t="shared" si="10"/>
        <v>18661</v>
      </c>
      <c r="AO31" s="18">
        <f t="shared" si="10"/>
        <v>18661</v>
      </c>
      <c r="AP31" s="18">
        <f t="shared" si="10"/>
        <v>16312</v>
      </c>
      <c r="AQ31" s="18">
        <f t="shared" si="10"/>
        <v>16312</v>
      </c>
      <c r="AR31" s="18">
        <f t="shared" si="10"/>
        <v>17486</v>
      </c>
      <c r="AS31" s="18">
        <f t="shared" si="10"/>
        <v>17486</v>
      </c>
      <c r="AT31" s="18">
        <f t="shared" si="10"/>
        <v>17486</v>
      </c>
      <c r="AU31" s="18">
        <f t="shared" si="10"/>
        <v>17486</v>
      </c>
      <c r="AV31" s="18">
        <f t="shared" si="10"/>
        <v>17486</v>
      </c>
      <c r="AW31" s="18">
        <f t="shared" si="10"/>
        <v>17486</v>
      </c>
      <c r="AX31" s="18">
        <f t="shared" si="10"/>
        <v>18661</v>
      </c>
      <c r="AY31" s="18">
        <f t="shared" si="10"/>
        <v>18661</v>
      </c>
      <c r="AZ31" s="18">
        <f t="shared" si="10"/>
        <v>18661</v>
      </c>
      <c r="BA31" s="18">
        <f t="shared" si="10"/>
        <v>16312</v>
      </c>
      <c r="BB31" s="18">
        <f t="shared" si="10"/>
        <v>16312</v>
      </c>
      <c r="BC31" s="18">
        <f t="shared" si="10"/>
        <v>16312</v>
      </c>
      <c r="BD31" s="18">
        <f t="shared" si="10"/>
        <v>16312</v>
      </c>
      <c r="BE31" s="18">
        <f t="shared" si="10"/>
        <v>16312</v>
      </c>
      <c r="BF31" s="18">
        <f t="shared" si="10"/>
        <v>17486</v>
      </c>
      <c r="BG31" s="18">
        <f t="shared" si="10"/>
        <v>17486</v>
      </c>
      <c r="BH31" s="18">
        <f t="shared" si="10"/>
        <v>17486</v>
      </c>
      <c r="BI31" s="18">
        <f t="shared" si="10"/>
        <v>19835</v>
      </c>
      <c r="BJ31" s="18">
        <f t="shared" si="10"/>
        <v>19835</v>
      </c>
      <c r="BK31" s="18">
        <f t="shared" si="10"/>
        <v>19835</v>
      </c>
      <c r="BL31" s="18">
        <f t="shared" si="10"/>
        <v>19835</v>
      </c>
      <c r="BM31" s="18">
        <f t="shared" si="10"/>
        <v>19835</v>
      </c>
      <c r="BN31" s="18">
        <f t="shared" si="10"/>
        <v>19835</v>
      </c>
      <c r="BO31" s="18">
        <f t="shared" si="10"/>
        <v>21715</v>
      </c>
      <c r="BP31" s="18">
        <f t="shared" si="10"/>
        <v>21715</v>
      </c>
      <c r="BQ31" s="18">
        <f t="shared" si="10"/>
        <v>24768</v>
      </c>
      <c r="BR31" s="18">
        <f t="shared" si="10"/>
        <v>26726</v>
      </c>
      <c r="BS31" s="18">
        <f t="shared" si="10"/>
        <v>26726</v>
      </c>
      <c r="BT31" s="18">
        <f t="shared" si="10"/>
        <v>26726</v>
      </c>
      <c r="BU31" s="18">
        <f t="shared" si="10"/>
        <v>26726</v>
      </c>
      <c r="BV31" s="18">
        <f t="shared" si="10"/>
        <v>26726</v>
      </c>
      <c r="BW31" s="18">
        <f t="shared" si="10"/>
        <v>19835</v>
      </c>
      <c r="BX31" s="18">
        <f t="shared" si="10"/>
        <v>16312</v>
      </c>
      <c r="BY31" s="18">
        <f t="shared" si="10"/>
        <v>16312</v>
      </c>
      <c r="BZ31" s="18">
        <f t="shared" si="10"/>
        <v>15137</v>
      </c>
      <c r="CA31" s="18">
        <f t="shared" si="10"/>
        <v>15137</v>
      </c>
      <c r="CB31" s="18">
        <f t="shared" si="10"/>
        <v>15137</v>
      </c>
      <c r="CC31" s="18">
        <f t="shared" si="10"/>
        <v>16312</v>
      </c>
      <c r="CD31" s="18">
        <f t="shared" si="10"/>
        <v>16312</v>
      </c>
      <c r="CE31" s="18">
        <f t="shared" si="10"/>
        <v>16312</v>
      </c>
      <c r="CF31" s="18">
        <f t="shared" si="10"/>
        <v>13493</v>
      </c>
      <c r="CG31" s="18">
        <f t="shared" si="10"/>
        <v>10987</v>
      </c>
      <c r="CH31" s="18">
        <f t="shared" si="10"/>
        <v>10987</v>
      </c>
      <c r="CI31" s="18">
        <f t="shared" si="10"/>
        <v>10987</v>
      </c>
      <c r="CJ31" s="18">
        <f t="shared" si="10"/>
        <v>10987</v>
      </c>
      <c r="CK31" s="18">
        <f t="shared" si="10"/>
        <v>10987</v>
      </c>
      <c r="CL31" s="18">
        <f t="shared" si="10"/>
        <v>10987</v>
      </c>
      <c r="CM31" s="18">
        <f t="shared" si="10"/>
        <v>10987</v>
      </c>
      <c r="CN31" s="18">
        <f t="shared" si="10"/>
        <v>10987</v>
      </c>
      <c r="CO31" s="18">
        <f t="shared" si="10"/>
        <v>10987</v>
      </c>
      <c r="CP31" s="18">
        <f t="shared" si="10"/>
        <v>10439</v>
      </c>
      <c r="CQ31" s="18">
        <f t="shared" si="10"/>
        <v>10439</v>
      </c>
      <c r="CR31" s="18">
        <f t="shared" si="10"/>
        <v>10439</v>
      </c>
      <c r="CS31" s="18">
        <f t="shared" si="10"/>
        <v>9891</v>
      </c>
      <c r="CT31" s="18">
        <f t="shared" ref="CT31:EF31" si="11">ROUNDUP(CT9*0.87,)+25</f>
        <v>9891</v>
      </c>
      <c r="CU31" s="18">
        <f t="shared" si="11"/>
        <v>9891</v>
      </c>
      <c r="CV31" s="18">
        <f t="shared" si="11"/>
        <v>9891</v>
      </c>
      <c r="CW31" s="18">
        <f t="shared" si="11"/>
        <v>9891</v>
      </c>
      <c r="CX31" s="18">
        <f t="shared" si="11"/>
        <v>9891</v>
      </c>
      <c r="CY31" s="18">
        <f t="shared" si="11"/>
        <v>9891</v>
      </c>
      <c r="CZ31" s="18">
        <f t="shared" si="11"/>
        <v>9343</v>
      </c>
      <c r="DA31" s="18">
        <f t="shared" si="11"/>
        <v>9343</v>
      </c>
      <c r="DB31" s="18">
        <f t="shared" si="11"/>
        <v>9343</v>
      </c>
      <c r="DC31" s="18">
        <f t="shared" si="11"/>
        <v>8638</v>
      </c>
      <c r="DD31" s="18">
        <f t="shared" si="11"/>
        <v>8638</v>
      </c>
      <c r="DE31" s="18">
        <f t="shared" si="11"/>
        <v>8638</v>
      </c>
      <c r="DF31" s="18">
        <f t="shared" si="11"/>
        <v>8638</v>
      </c>
      <c r="DG31" s="18">
        <f t="shared" si="11"/>
        <v>8638</v>
      </c>
      <c r="DH31" s="18">
        <f t="shared" si="11"/>
        <v>8247</v>
      </c>
      <c r="DI31" s="18">
        <f t="shared" si="11"/>
        <v>8247</v>
      </c>
      <c r="DJ31" s="18">
        <f t="shared" si="11"/>
        <v>8247</v>
      </c>
      <c r="DK31" s="18">
        <f t="shared" si="11"/>
        <v>8247</v>
      </c>
      <c r="DL31" s="18">
        <f t="shared" si="11"/>
        <v>8247</v>
      </c>
      <c r="DM31" s="18">
        <f t="shared" si="11"/>
        <v>8247</v>
      </c>
      <c r="DN31" s="18">
        <f t="shared" si="11"/>
        <v>6681</v>
      </c>
      <c r="DO31" s="18">
        <f t="shared" si="11"/>
        <v>6681</v>
      </c>
      <c r="DP31" s="18">
        <f t="shared" si="11"/>
        <v>6681</v>
      </c>
      <c r="DQ31" s="18">
        <f t="shared" si="11"/>
        <v>6681</v>
      </c>
      <c r="DR31" s="18">
        <f t="shared" si="11"/>
        <v>6681</v>
      </c>
      <c r="DS31" s="18">
        <f t="shared" si="11"/>
        <v>7072</v>
      </c>
      <c r="DT31" s="18">
        <f t="shared" si="11"/>
        <v>7072</v>
      </c>
      <c r="DU31" s="18">
        <f t="shared" si="11"/>
        <v>6681</v>
      </c>
      <c r="DV31" s="18">
        <f t="shared" si="11"/>
        <v>6681</v>
      </c>
      <c r="DW31" s="18">
        <f t="shared" si="11"/>
        <v>6681</v>
      </c>
      <c r="DX31" s="18">
        <f t="shared" si="11"/>
        <v>6681</v>
      </c>
      <c r="DY31" s="18">
        <f t="shared" si="11"/>
        <v>6681</v>
      </c>
      <c r="DZ31" s="18">
        <f t="shared" si="11"/>
        <v>7072</v>
      </c>
      <c r="EA31" s="18">
        <f t="shared" si="11"/>
        <v>7072</v>
      </c>
      <c r="EB31" s="18">
        <f t="shared" si="11"/>
        <v>6681</v>
      </c>
      <c r="EC31" s="18">
        <f t="shared" si="11"/>
        <v>6681</v>
      </c>
      <c r="ED31" s="18">
        <f t="shared" si="11"/>
        <v>6681</v>
      </c>
      <c r="EE31" s="18">
        <f t="shared" si="11"/>
        <v>6681</v>
      </c>
      <c r="EF31" s="18">
        <f t="shared" si="11"/>
        <v>7464</v>
      </c>
    </row>
    <row r="32" spans="1:136" s="11" customFormat="1">
      <c r="A32" s="10" t="s">
        <v>5</v>
      </c>
      <c r="B32" s="18"/>
      <c r="C32" s="18"/>
      <c r="D32" s="18"/>
      <c r="E32" s="18"/>
      <c r="F32" s="18"/>
      <c r="G32" s="18"/>
      <c r="H32" s="18"/>
      <c r="I32" s="18"/>
      <c r="J32" s="18"/>
      <c r="K32" s="18"/>
      <c r="L32" s="18"/>
      <c r="M32" s="18"/>
      <c r="N32" s="58"/>
      <c r="O32" s="58"/>
      <c r="P32" s="58"/>
      <c r="Q32" s="58"/>
      <c r="R32" s="58"/>
      <c r="S32" s="58"/>
      <c r="T32" s="58"/>
      <c r="U32" s="58"/>
      <c r="V32" s="58"/>
      <c r="W32" s="58"/>
      <c r="X32" s="5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row>
    <row r="33" spans="1:136">
      <c r="A33" s="10">
        <v>1</v>
      </c>
      <c r="B33" s="18">
        <f t="shared" ref="B33:AG33" si="12">ROUNDUP(B11*0.87,)+25</f>
        <v>6289</v>
      </c>
      <c r="C33" s="18">
        <f t="shared" si="12"/>
        <v>6289</v>
      </c>
      <c r="D33" s="18">
        <f t="shared" si="12"/>
        <v>6524</v>
      </c>
      <c r="E33" s="18">
        <f t="shared" si="12"/>
        <v>6524</v>
      </c>
      <c r="F33" s="18">
        <f t="shared" si="12"/>
        <v>8169</v>
      </c>
      <c r="G33" s="18">
        <f t="shared" si="12"/>
        <v>8169</v>
      </c>
      <c r="H33" s="18">
        <f t="shared" si="12"/>
        <v>8169</v>
      </c>
      <c r="I33" s="18">
        <f t="shared" si="12"/>
        <v>9187</v>
      </c>
      <c r="J33" s="18">
        <f t="shared" si="12"/>
        <v>9187</v>
      </c>
      <c r="K33" s="18">
        <f t="shared" si="12"/>
        <v>10283</v>
      </c>
      <c r="L33" s="18">
        <f t="shared" si="12"/>
        <v>12319</v>
      </c>
      <c r="M33" s="18">
        <f t="shared" si="12"/>
        <v>10596</v>
      </c>
      <c r="N33" s="58">
        <f t="shared" si="12"/>
        <v>18348</v>
      </c>
      <c r="O33" s="58">
        <f t="shared" si="12"/>
        <v>22106</v>
      </c>
      <c r="P33" s="58">
        <f t="shared" si="12"/>
        <v>28213</v>
      </c>
      <c r="Q33" s="58">
        <f t="shared" si="12"/>
        <v>28213</v>
      </c>
      <c r="R33" s="58">
        <f t="shared" si="12"/>
        <v>27196</v>
      </c>
      <c r="S33" s="58">
        <f t="shared" si="12"/>
        <v>27196</v>
      </c>
      <c r="T33" s="58">
        <f t="shared" si="12"/>
        <v>30171</v>
      </c>
      <c r="U33" s="58">
        <f t="shared" si="12"/>
        <v>30171</v>
      </c>
      <c r="V33" s="58">
        <f t="shared" si="12"/>
        <v>28996</v>
      </c>
      <c r="W33" s="58">
        <f t="shared" si="12"/>
        <v>28996</v>
      </c>
      <c r="X33" s="58">
        <f t="shared" si="12"/>
        <v>26178</v>
      </c>
      <c r="Y33" s="18">
        <f t="shared" si="12"/>
        <v>20344</v>
      </c>
      <c r="Z33" s="18">
        <f t="shared" si="12"/>
        <v>15646</v>
      </c>
      <c r="AA33" s="18">
        <f t="shared" si="12"/>
        <v>15098</v>
      </c>
      <c r="AB33" s="18">
        <f t="shared" si="12"/>
        <v>15098</v>
      </c>
      <c r="AC33" s="18">
        <f t="shared" si="12"/>
        <v>15098</v>
      </c>
      <c r="AD33" s="18">
        <f t="shared" si="12"/>
        <v>14550</v>
      </c>
      <c r="AE33" s="18">
        <f t="shared" si="12"/>
        <v>14550</v>
      </c>
      <c r="AF33" s="18">
        <f t="shared" si="12"/>
        <v>12514</v>
      </c>
      <c r="AG33" s="18">
        <f t="shared" si="12"/>
        <v>12514</v>
      </c>
      <c r="AH33" s="18">
        <f t="shared" ref="AH33:CS33" si="13">ROUNDUP(AH11*0.87,)+25</f>
        <v>12514</v>
      </c>
      <c r="AI33" s="18">
        <f t="shared" si="13"/>
        <v>12514</v>
      </c>
      <c r="AJ33" s="18">
        <f t="shared" si="13"/>
        <v>14707</v>
      </c>
      <c r="AK33" s="18">
        <f t="shared" si="13"/>
        <v>14707</v>
      </c>
      <c r="AL33" s="18">
        <f t="shared" si="13"/>
        <v>16821</v>
      </c>
      <c r="AM33" s="18">
        <f t="shared" si="13"/>
        <v>16821</v>
      </c>
      <c r="AN33" s="18">
        <f t="shared" si="13"/>
        <v>19170</v>
      </c>
      <c r="AO33" s="18">
        <f t="shared" si="13"/>
        <v>19170</v>
      </c>
      <c r="AP33" s="18">
        <f t="shared" si="13"/>
        <v>16821</v>
      </c>
      <c r="AQ33" s="18">
        <f t="shared" si="13"/>
        <v>16821</v>
      </c>
      <c r="AR33" s="18">
        <f t="shared" si="13"/>
        <v>17995</v>
      </c>
      <c r="AS33" s="18">
        <f t="shared" si="13"/>
        <v>17995</v>
      </c>
      <c r="AT33" s="18">
        <f t="shared" si="13"/>
        <v>17995</v>
      </c>
      <c r="AU33" s="18">
        <f t="shared" si="13"/>
        <v>17995</v>
      </c>
      <c r="AV33" s="18">
        <f t="shared" si="13"/>
        <v>17995</v>
      </c>
      <c r="AW33" s="18">
        <f t="shared" si="13"/>
        <v>17995</v>
      </c>
      <c r="AX33" s="18">
        <f t="shared" si="13"/>
        <v>19170</v>
      </c>
      <c r="AY33" s="18">
        <f t="shared" si="13"/>
        <v>19170</v>
      </c>
      <c r="AZ33" s="18">
        <f t="shared" si="13"/>
        <v>19170</v>
      </c>
      <c r="BA33" s="18">
        <f t="shared" si="13"/>
        <v>16821</v>
      </c>
      <c r="BB33" s="18">
        <f t="shared" si="13"/>
        <v>16821</v>
      </c>
      <c r="BC33" s="18">
        <f t="shared" si="13"/>
        <v>16821</v>
      </c>
      <c r="BD33" s="18">
        <f t="shared" si="13"/>
        <v>16821</v>
      </c>
      <c r="BE33" s="18">
        <f t="shared" si="13"/>
        <v>16821</v>
      </c>
      <c r="BF33" s="18">
        <f t="shared" si="13"/>
        <v>17995</v>
      </c>
      <c r="BG33" s="18">
        <f t="shared" si="13"/>
        <v>17995</v>
      </c>
      <c r="BH33" s="18">
        <f t="shared" si="13"/>
        <v>17995</v>
      </c>
      <c r="BI33" s="18">
        <f t="shared" si="13"/>
        <v>20344</v>
      </c>
      <c r="BJ33" s="18">
        <f t="shared" si="13"/>
        <v>20344</v>
      </c>
      <c r="BK33" s="18">
        <f t="shared" si="13"/>
        <v>20344</v>
      </c>
      <c r="BL33" s="18">
        <f t="shared" si="13"/>
        <v>20344</v>
      </c>
      <c r="BM33" s="18">
        <f t="shared" si="13"/>
        <v>20344</v>
      </c>
      <c r="BN33" s="18">
        <f t="shared" si="13"/>
        <v>20344</v>
      </c>
      <c r="BO33" s="18">
        <f t="shared" si="13"/>
        <v>22224</v>
      </c>
      <c r="BP33" s="18">
        <f t="shared" si="13"/>
        <v>22224</v>
      </c>
      <c r="BQ33" s="18">
        <f t="shared" si="13"/>
        <v>25277</v>
      </c>
      <c r="BR33" s="18">
        <f t="shared" si="13"/>
        <v>27235</v>
      </c>
      <c r="BS33" s="18">
        <f t="shared" si="13"/>
        <v>27235</v>
      </c>
      <c r="BT33" s="18">
        <f t="shared" si="13"/>
        <v>27235</v>
      </c>
      <c r="BU33" s="18">
        <f t="shared" si="13"/>
        <v>27235</v>
      </c>
      <c r="BV33" s="18">
        <f t="shared" si="13"/>
        <v>27235</v>
      </c>
      <c r="BW33" s="18">
        <f t="shared" si="13"/>
        <v>20344</v>
      </c>
      <c r="BX33" s="18">
        <f t="shared" si="13"/>
        <v>16821</v>
      </c>
      <c r="BY33" s="18">
        <f t="shared" si="13"/>
        <v>16821</v>
      </c>
      <c r="BZ33" s="18">
        <f t="shared" si="13"/>
        <v>15646</v>
      </c>
      <c r="CA33" s="18">
        <f t="shared" si="13"/>
        <v>15646</v>
      </c>
      <c r="CB33" s="18">
        <f t="shared" si="13"/>
        <v>15646</v>
      </c>
      <c r="CC33" s="18">
        <f t="shared" si="13"/>
        <v>16821</v>
      </c>
      <c r="CD33" s="18">
        <f t="shared" si="13"/>
        <v>16821</v>
      </c>
      <c r="CE33" s="18">
        <f t="shared" si="13"/>
        <v>16821</v>
      </c>
      <c r="CF33" s="18">
        <f t="shared" si="13"/>
        <v>14002</v>
      </c>
      <c r="CG33" s="18">
        <f t="shared" si="13"/>
        <v>10713</v>
      </c>
      <c r="CH33" s="18">
        <f t="shared" si="13"/>
        <v>10713</v>
      </c>
      <c r="CI33" s="18">
        <f t="shared" si="13"/>
        <v>10713</v>
      </c>
      <c r="CJ33" s="18">
        <f t="shared" si="13"/>
        <v>10713</v>
      </c>
      <c r="CK33" s="18">
        <f t="shared" si="13"/>
        <v>10713</v>
      </c>
      <c r="CL33" s="18">
        <f t="shared" si="13"/>
        <v>10713</v>
      </c>
      <c r="CM33" s="18">
        <f t="shared" si="13"/>
        <v>10713</v>
      </c>
      <c r="CN33" s="18">
        <f t="shared" si="13"/>
        <v>10713</v>
      </c>
      <c r="CO33" s="18">
        <f t="shared" si="13"/>
        <v>10713</v>
      </c>
      <c r="CP33" s="18">
        <f t="shared" si="13"/>
        <v>10165</v>
      </c>
      <c r="CQ33" s="18">
        <f t="shared" si="13"/>
        <v>10165</v>
      </c>
      <c r="CR33" s="18">
        <f t="shared" si="13"/>
        <v>10165</v>
      </c>
      <c r="CS33" s="18">
        <f t="shared" si="13"/>
        <v>9617</v>
      </c>
      <c r="CT33" s="18">
        <f t="shared" ref="CT33:EF33" si="14">ROUNDUP(CT11*0.87,)+25</f>
        <v>9617</v>
      </c>
      <c r="CU33" s="18">
        <f t="shared" si="14"/>
        <v>9617</v>
      </c>
      <c r="CV33" s="18">
        <f t="shared" si="14"/>
        <v>9617</v>
      </c>
      <c r="CW33" s="18">
        <f t="shared" si="14"/>
        <v>9617</v>
      </c>
      <c r="CX33" s="18">
        <f t="shared" si="14"/>
        <v>9617</v>
      </c>
      <c r="CY33" s="18">
        <f t="shared" si="14"/>
        <v>9617</v>
      </c>
      <c r="CZ33" s="18">
        <f t="shared" si="14"/>
        <v>9069</v>
      </c>
      <c r="DA33" s="18">
        <f t="shared" si="14"/>
        <v>9069</v>
      </c>
      <c r="DB33" s="18">
        <f t="shared" si="14"/>
        <v>9069</v>
      </c>
      <c r="DC33" s="18">
        <f t="shared" si="14"/>
        <v>8521</v>
      </c>
      <c r="DD33" s="18">
        <f t="shared" si="14"/>
        <v>8521</v>
      </c>
      <c r="DE33" s="18">
        <f t="shared" si="14"/>
        <v>8521</v>
      </c>
      <c r="DF33" s="18">
        <f t="shared" si="14"/>
        <v>8521</v>
      </c>
      <c r="DG33" s="18">
        <f t="shared" si="14"/>
        <v>8521</v>
      </c>
      <c r="DH33" s="18">
        <f t="shared" si="14"/>
        <v>8130</v>
      </c>
      <c r="DI33" s="18">
        <f t="shared" si="14"/>
        <v>8130</v>
      </c>
      <c r="DJ33" s="18">
        <f t="shared" si="14"/>
        <v>8130</v>
      </c>
      <c r="DK33" s="18">
        <f t="shared" si="14"/>
        <v>8130</v>
      </c>
      <c r="DL33" s="18">
        <f t="shared" si="14"/>
        <v>8130</v>
      </c>
      <c r="DM33" s="18">
        <f t="shared" si="14"/>
        <v>8130</v>
      </c>
      <c r="DN33" s="18">
        <f t="shared" si="14"/>
        <v>6564</v>
      </c>
      <c r="DO33" s="18">
        <f t="shared" si="14"/>
        <v>6564</v>
      </c>
      <c r="DP33" s="18">
        <f t="shared" si="14"/>
        <v>6564</v>
      </c>
      <c r="DQ33" s="18">
        <f t="shared" si="14"/>
        <v>6564</v>
      </c>
      <c r="DR33" s="18">
        <f t="shared" si="14"/>
        <v>6564</v>
      </c>
      <c r="DS33" s="18">
        <f t="shared" si="14"/>
        <v>6955</v>
      </c>
      <c r="DT33" s="18">
        <f t="shared" si="14"/>
        <v>6955</v>
      </c>
      <c r="DU33" s="18">
        <f t="shared" si="14"/>
        <v>6564</v>
      </c>
      <c r="DV33" s="18">
        <f t="shared" si="14"/>
        <v>6564</v>
      </c>
      <c r="DW33" s="18">
        <f t="shared" si="14"/>
        <v>6564</v>
      </c>
      <c r="DX33" s="18">
        <f t="shared" si="14"/>
        <v>6564</v>
      </c>
      <c r="DY33" s="18">
        <f t="shared" si="14"/>
        <v>6564</v>
      </c>
      <c r="DZ33" s="18">
        <f t="shared" si="14"/>
        <v>6955</v>
      </c>
      <c r="EA33" s="18">
        <f t="shared" si="14"/>
        <v>6955</v>
      </c>
      <c r="EB33" s="18">
        <f t="shared" si="14"/>
        <v>6564</v>
      </c>
      <c r="EC33" s="18">
        <f t="shared" si="14"/>
        <v>6564</v>
      </c>
      <c r="ED33" s="18">
        <f t="shared" si="14"/>
        <v>6564</v>
      </c>
      <c r="EE33" s="18">
        <f t="shared" si="14"/>
        <v>6564</v>
      </c>
      <c r="EF33" s="18">
        <f t="shared" si="14"/>
        <v>7347</v>
      </c>
    </row>
    <row r="34" spans="1:136">
      <c r="A34" s="10">
        <v>2</v>
      </c>
      <c r="B34" s="18">
        <f t="shared" ref="B34:AG34" si="15">ROUNDUP(B12*0.87,)+25</f>
        <v>7464</v>
      </c>
      <c r="C34" s="18">
        <f t="shared" si="15"/>
        <v>7464</v>
      </c>
      <c r="D34" s="18">
        <f t="shared" si="15"/>
        <v>7699</v>
      </c>
      <c r="E34" s="18">
        <f t="shared" si="15"/>
        <v>7699</v>
      </c>
      <c r="F34" s="18">
        <f t="shared" si="15"/>
        <v>9343</v>
      </c>
      <c r="G34" s="18">
        <f t="shared" si="15"/>
        <v>9343</v>
      </c>
      <c r="H34" s="18">
        <f t="shared" si="15"/>
        <v>9343</v>
      </c>
      <c r="I34" s="18">
        <f t="shared" si="15"/>
        <v>10361</v>
      </c>
      <c r="J34" s="18">
        <f t="shared" si="15"/>
        <v>10361</v>
      </c>
      <c r="K34" s="18">
        <f t="shared" si="15"/>
        <v>11457</v>
      </c>
      <c r="L34" s="18">
        <f t="shared" si="15"/>
        <v>13493</v>
      </c>
      <c r="M34" s="18">
        <f t="shared" si="15"/>
        <v>11770</v>
      </c>
      <c r="N34" s="58">
        <f t="shared" si="15"/>
        <v>19914</v>
      </c>
      <c r="O34" s="58">
        <f t="shared" si="15"/>
        <v>23672</v>
      </c>
      <c r="P34" s="58">
        <f t="shared" si="15"/>
        <v>29779</v>
      </c>
      <c r="Q34" s="58">
        <f t="shared" si="15"/>
        <v>29779</v>
      </c>
      <c r="R34" s="58">
        <f t="shared" si="15"/>
        <v>28762</v>
      </c>
      <c r="S34" s="58">
        <f t="shared" si="15"/>
        <v>28762</v>
      </c>
      <c r="T34" s="58">
        <f t="shared" si="15"/>
        <v>31737</v>
      </c>
      <c r="U34" s="58">
        <f t="shared" si="15"/>
        <v>31737</v>
      </c>
      <c r="V34" s="58">
        <f t="shared" si="15"/>
        <v>30562</v>
      </c>
      <c r="W34" s="58">
        <f t="shared" si="15"/>
        <v>30562</v>
      </c>
      <c r="X34" s="58">
        <f t="shared" si="15"/>
        <v>27744</v>
      </c>
      <c r="Y34" s="18">
        <f t="shared" si="15"/>
        <v>21793</v>
      </c>
      <c r="Z34" s="18">
        <f t="shared" si="15"/>
        <v>17095</v>
      </c>
      <c r="AA34" s="18">
        <f t="shared" si="15"/>
        <v>16547</v>
      </c>
      <c r="AB34" s="18">
        <f t="shared" si="15"/>
        <v>16547</v>
      </c>
      <c r="AC34" s="18">
        <f t="shared" si="15"/>
        <v>16547</v>
      </c>
      <c r="AD34" s="18">
        <f t="shared" si="15"/>
        <v>15999</v>
      </c>
      <c r="AE34" s="18">
        <f t="shared" si="15"/>
        <v>15999</v>
      </c>
      <c r="AF34" s="18">
        <f t="shared" si="15"/>
        <v>13963</v>
      </c>
      <c r="AG34" s="18">
        <f t="shared" si="15"/>
        <v>13963</v>
      </c>
      <c r="AH34" s="18">
        <f t="shared" ref="AH34:CS34" si="16">ROUNDUP(AH12*0.87,)+25</f>
        <v>13963</v>
      </c>
      <c r="AI34" s="18">
        <f t="shared" si="16"/>
        <v>13963</v>
      </c>
      <c r="AJ34" s="18">
        <f t="shared" si="16"/>
        <v>16155</v>
      </c>
      <c r="AK34" s="18">
        <f t="shared" si="16"/>
        <v>16155</v>
      </c>
      <c r="AL34" s="18">
        <f t="shared" si="16"/>
        <v>18269</v>
      </c>
      <c r="AM34" s="18">
        <f t="shared" si="16"/>
        <v>18269</v>
      </c>
      <c r="AN34" s="18">
        <f t="shared" si="16"/>
        <v>20618</v>
      </c>
      <c r="AO34" s="18">
        <f t="shared" si="16"/>
        <v>20618</v>
      </c>
      <c r="AP34" s="18">
        <f t="shared" si="16"/>
        <v>18269</v>
      </c>
      <c r="AQ34" s="18">
        <f t="shared" si="16"/>
        <v>18269</v>
      </c>
      <c r="AR34" s="18">
        <f t="shared" si="16"/>
        <v>19444</v>
      </c>
      <c r="AS34" s="18">
        <f t="shared" si="16"/>
        <v>19444</v>
      </c>
      <c r="AT34" s="18">
        <f t="shared" si="16"/>
        <v>19444</v>
      </c>
      <c r="AU34" s="18">
        <f t="shared" si="16"/>
        <v>19444</v>
      </c>
      <c r="AV34" s="18">
        <f t="shared" si="16"/>
        <v>19444</v>
      </c>
      <c r="AW34" s="18">
        <f t="shared" si="16"/>
        <v>19444</v>
      </c>
      <c r="AX34" s="18">
        <f t="shared" si="16"/>
        <v>20618</v>
      </c>
      <c r="AY34" s="18">
        <f t="shared" si="16"/>
        <v>20618</v>
      </c>
      <c r="AZ34" s="18">
        <f t="shared" si="16"/>
        <v>20618</v>
      </c>
      <c r="BA34" s="18">
        <f t="shared" si="16"/>
        <v>18269</v>
      </c>
      <c r="BB34" s="18">
        <f t="shared" si="16"/>
        <v>18269</v>
      </c>
      <c r="BC34" s="18">
        <f t="shared" si="16"/>
        <v>18269</v>
      </c>
      <c r="BD34" s="18">
        <f t="shared" si="16"/>
        <v>18269</v>
      </c>
      <c r="BE34" s="18">
        <f t="shared" si="16"/>
        <v>18269</v>
      </c>
      <c r="BF34" s="18">
        <f t="shared" si="16"/>
        <v>19444</v>
      </c>
      <c r="BG34" s="18">
        <f t="shared" si="16"/>
        <v>19444</v>
      </c>
      <c r="BH34" s="18">
        <f t="shared" si="16"/>
        <v>19444</v>
      </c>
      <c r="BI34" s="18">
        <f t="shared" si="16"/>
        <v>21793</v>
      </c>
      <c r="BJ34" s="18">
        <f t="shared" si="16"/>
        <v>21793</v>
      </c>
      <c r="BK34" s="18">
        <f t="shared" si="16"/>
        <v>21793</v>
      </c>
      <c r="BL34" s="18">
        <f t="shared" si="16"/>
        <v>21793</v>
      </c>
      <c r="BM34" s="18">
        <f t="shared" si="16"/>
        <v>21793</v>
      </c>
      <c r="BN34" s="18">
        <f t="shared" si="16"/>
        <v>21793</v>
      </c>
      <c r="BO34" s="18">
        <f t="shared" si="16"/>
        <v>23672</v>
      </c>
      <c r="BP34" s="18">
        <f t="shared" si="16"/>
        <v>23672</v>
      </c>
      <c r="BQ34" s="18">
        <f t="shared" si="16"/>
        <v>26726</v>
      </c>
      <c r="BR34" s="18">
        <f t="shared" si="16"/>
        <v>28683</v>
      </c>
      <c r="BS34" s="18">
        <f t="shared" si="16"/>
        <v>28683</v>
      </c>
      <c r="BT34" s="18">
        <f t="shared" si="16"/>
        <v>28683</v>
      </c>
      <c r="BU34" s="18">
        <f t="shared" si="16"/>
        <v>28683</v>
      </c>
      <c r="BV34" s="18">
        <f t="shared" si="16"/>
        <v>28683</v>
      </c>
      <c r="BW34" s="18">
        <f t="shared" si="16"/>
        <v>21793</v>
      </c>
      <c r="BX34" s="18">
        <f t="shared" si="16"/>
        <v>18269</v>
      </c>
      <c r="BY34" s="18">
        <f t="shared" si="16"/>
        <v>18269</v>
      </c>
      <c r="BZ34" s="18">
        <f t="shared" si="16"/>
        <v>17095</v>
      </c>
      <c r="CA34" s="18">
        <f t="shared" si="16"/>
        <v>17095</v>
      </c>
      <c r="CB34" s="18">
        <f t="shared" si="16"/>
        <v>17095</v>
      </c>
      <c r="CC34" s="18">
        <f t="shared" si="16"/>
        <v>18269</v>
      </c>
      <c r="CD34" s="18">
        <f t="shared" si="16"/>
        <v>18269</v>
      </c>
      <c r="CE34" s="18">
        <f t="shared" si="16"/>
        <v>18269</v>
      </c>
      <c r="CF34" s="18">
        <f t="shared" si="16"/>
        <v>15451</v>
      </c>
      <c r="CG34" s="18">
        <f t="shared" si="16"/>
        <v>12162</v>
      </c>
      <c r="CH34" s="18">
        <f t="shared" si="16"/>
        <v>12162</v>
      </c>
      <c r="CI34" s="18">
        <f t="shared" si="16"/>
        <v>12162</v>
      </c>
      <c r="CJ34" s="18">
        <f t="shared" si="16"/>
        <v>12162</v>
      </c>
      <c r="CK34" s="18">
        <f t="shared" si="16"/>
        <v>12162</v>
      </c>
      <c r="CL34" s="18">
        <f t="shared" si="16"/>
        <v>12162</v>
      </c>
      <c r="CM34" s="18">
        <f t="shared" si="16"/>
        <v>12162</v>
      </c>
      <c r="CN34" s="18">
        <f t="shared" si="16"/>
        <v>12162</v>
      </c>
      <c r="CO34" s="18">
        <f t="shared" si="16"/>
        <v>12162</v>
      </c>
      <c r="CP34" s="18">
        <f t="shared" si="16"/>
        <v>11614</v>
      </c>
      <c r="CQ34" s="18">
        <f t="shared" si="16"/>
        <v>11614</v>
      </c>
      <c r="CR34" s="18">
        <f t="shared" si="16"/>
        <v>11614</v>
      </c>
      <c r="CS34" s="18">
        <f t="shared" si="16"/>
        <v>11066</v>
      </c>
      <c r="CT34" s="18">
        <f t="shared" ref="CT34:EF34" si="17">ROUNDUP(CT12*0.87,)+25</f>
        <v>11066</v>
      </c>
      <c r="CU34" s="18">
        <f t="shared" si="17"/>
        <v>11066</v>
      </c>
      <c r="CV34" s="18">
        <f t="shared" si="17"/>
        <v>11066</v>
      </c>
      <c r="CW34" s="18">
        <f t="shared" si="17"/>
        <v>11066</v>
      </c>
      <c r="CX34" s="18">
        <f t="shared" si="17"/>
        <v>11066</v>
      </c>
      <c r="CY34" s="18">
        <f t="shared" si="17"/>
        <v>11066</v>
      </c>
      <c r="CZ34" s="18">
        <f t="shared" si="17"/>
        <v>10518</v>
      </c>
      <c r="DA34" s="18">
        <f t="shared" si="17"/>
        <v>10518</v>
      </c>
      <c r="DB34" s="18">
        <f t="shared" si="17"/>
        <v>10518</v>
      </c>
      <c r="DC34" s="18">
        <f t="shared" si="17"/>
        <v>9813</v>
      </c>
      <c r="DD34" s="18">
        <f t="shared" si="17"/>
        <v>9813</v>
      </c>
      <c r="DE34" s="18">
        <f t="shared" si="17"/>
        <v>9813</v>
      </c>
      <c r="DF34" s="18">
        <f t="shared" si="17"/>
        <v>9813</v>
      </c>
      <c r="DG34" s="18">
        <f t="shared" si="17"/>
        <v>9813</v>
      </c>
      <c r="DH34" s="18">
        <f t="shared" si="17"/>
        <v>9421</v>
      </c>
      <c r="DI34" s="18">
        <f t="shared" si="17"/>
        <v>9421</v>
      </c>
      <c r="DJ34" s="18">
        <f t="shared" si="17"/>
        <v>9421</v>
      </c>
      <c r="DK34" s="18">
        <f t="shared" si="17"/>
        <v>9421</v>
      </c>
      <c r="DL34" s="18">
        <f t="shared" si="17"/>
        <v>9421</v>
      </c>
      <c r="DM34" s="18">
        <f t="shared" si="17"/>
        <v>9421</v>
      </c>
      <c r="DN34" s="18">
        <f t="shared" si="17"/>
        <v>7855</v>
      </c>
      <c r="DO34" s="18">
        <f t="shared" si="17"/>
        <v>7855</v>
      </c>
      <c r="DP34" s="18">
        <f t="shared" si="17"/>
        <v>7855</v>
      </c>
      <c r="DQ34" s="18">
        <f t="shared" si="17"/>
        <v>7855</v>
      </c>
      <c r="DR34" s="18">
        <f t="shared" si="17"/>
        <v>7855</v>
      </c>
      <c r="DS34" s="18">
        <f t="shared" si="17"/>
        <v>8247</v>
      </c>
      <c r="DT34" s="18">
        <f t="shared" si="17"/>
        <v>8247</v>
      </c>
      <c r="DU34" s="18">
        <f t="shared" si="17"/>
        <v>7855</v>
      </c>
      <c r="DV34" s="18">
        <f t="shared" si="17"/>
        <v>7855</v>
      </c>
      <c r="DW34" s="18">
        <f t="shared" si="17"/>
        <v>7855</v>
      </c>
      <c r="DX34" s="18">
        <f t="shared" si="17"/>
        <v>7855</v>
      </c>
      <c r="DY34" s="18">
        <f t="shared" si="17"/>
        <v>7855</v>
      </c>
      <c r="DZ34" s="18">
        <f t="shared" si="17"/>
        <v>8247</v>
      </c>
      <c r="EA34" s="18">
        <f t="shared" si="17"/>
        <v>8247</v>
      </c>
      <c r="EB34" s="18">
        <f t="shared" si="17"/>
        <v>7855</v>
      </c>
      <c r="EC34" s="18">
        <f t="shared" si="17"/>
        <v>7855</v>
      </c>
      <c r="ED34" s="18">
        <f t="shared" si="17"/>
        <v>7855</v>
      </c>
      <c r="EE34" s="18">
        <f t="shared" si="17"/>
        <v>7855</v>
      </c>
      <c r="EF34" s="18">
        <f t="shared" si="17"/>
        <v>8638</v>
      </c>
    </row>
    <row r="35" spans="1:136" s="11" customFormat="1">
      <c r="A35" s="30" t="s">
        <v>6</v>
      </c>
      <c r="B35" s="18"/>
      <c r="C35" s="18"/>
      <c r="D35" s="18"/>
      <c r="E35" s="18"/>
      <c r="F35" s="18"/>
      <c r="G35" s="18"/>
      <c r="H35" s="18"/>
      <c r="I35" s="18"/>
      <c r="J35" s="18"/>
      <c r="K35" s="18"/>
      <c r="L35" s="18"/>
      <c r="M35" s="18"/>
      <c r="N35" s="58"/>
      <c r="O35" s="58"/>
      <c r="P35" s="58"/>
      <c r="Q35" s="58"/>
      <c r="R35" s="58"/>
      <c r="S35" s="58"/>
      <c r="T35" s="58"/>
      <c r="U35" s="58"/>
      <c r="V35" s="58"/>
      <c r="W35" s="58"/>
      <c r="X35" s="5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row>
    <row r="36" spans="1:136" s="11" customFormat="1">
      <c r="A36" s="30">
        <v>1</v>
      </c>
      <c r="B36" s="30">
        <f>'РБ ВВ 10(2025) | FIT15)'!B36</f>
        <v>6075</v>
      </c>
      <c r="C36" s="30">
        <f>'РБ ВВ 10(2025) | FIT15)'!C36</f>
        <v>6075</v>
      </c>
      <c r="D36" s="30">
        <f>'РБ ВВ 10(2025) | FIT15)'!D36</f>
        <v>6318</v>
      </c>
      <c r="E36" s="30">
        <f>'РБ ВВ 10(2025) | FIT15)'!E36</f>
        <v>6318</v>
      </c>
      <c r="F36" s="30">
        <f>'РБ ВВ 10(2025) | FIT15)'!F36</f>
        <v>8019</v>
      </c>
      <c r="G36" s="30">
        <f>'РБ ВВ 10(2025) | FIT15)'!G36</f>
        <v>8019</v>
      </c>
      <c r="H36" s="30">
        <f>'РБ ВВ 10(2025) | FIT15)'!H36</f>
        <v>8019</v>
      </c>
      <c r="I36" s="30">
        <f>'РБ ВВ 10(2025) | FIT15)'!I36</f>
        <v>9072</v>
      </c>
      <c r="J36" s="30">
        <f>'РБ ВВ 10(2025) | FIT15)'!J36</f>
        <v>9072</v>
      </c>
      <c r="K36" s="30">
        <f>'РБ ВВ 10(2025) | FIT15)'!K36</f>
        <v>10206</v>
      </c>
      <c r="L36" s="30">
        <f>'РБ ВВ 10(2025) | FIT15)'!L36</f>
        <v>12312</v>
      </c>
      <c r="M36" s="30">
        <f>'РБ ВВ 10(2025) | FIT15)'!M36</f>
        <v>10530</v>
      </c>
      <c r="N36" s="58">
        <f>'РБ ВВ 10(2025) | FIT15)'!N36</f>
        <v>18549</v>
      </c>
      <c r="O36" s="58">
        <f>'РБ ВВ 10(2025) | FIT15)'!O36</f>
        <v>22437</v>
      </c>
      <c r="P36" s="58">
        <f>'РБ ВВ 10(2025) | FIT15)'!P36</f>
        <v>28755</v>
      </c>
      <c r="Q36" s="58">
        <f>'РБ ВВ 10(2025) | FIT15)'!Q36</f>
        <v>28755</v>
      </c>
      <c r="R36" s="58">
        <f>'РБ ВВ 10(2025) | FIT15)'!R36</f>
        <v>27702</v>
      </c>
      <c r="S36" s="58">
        <f>'РБ ВВ 10(2025) | FIT15)'!S36</f>
        <v>27702</v>
      </c>
      <c r="T36" s="58">
        <f>'РБ ВВ 10(2025) | FIT15)'!T36</f>
        <v>30780</v>
      </c>
      <c r="U36" s="58">
        <f>'РБ ВВ 10(2025) | FIT15)'!U36</f>
        <v>30780</v>
      </c>
      <c r="V36" s="58">
        <f>'РБ ВВ 10(2025) | FIT15)'!V36</f>
        <v>29565</v>
      </c>
      <c r="W36" s="58">
        <f>'РБ ВВ 10(2025) | FIT15)'!W36</f>
        <v>29565</v>
      </c>
      <c r="X36" s="58">
        <f>'РБ ВВ 10(2025) | FIT15)'!X36</f>
        <v>26649</v>
      </c>
      <c r="Y36" s="30">
        <f>'РБ ВВ 10(2025) | FIT15)'!Y36</f>
        <v>20210</v>
      </c>
      <c r="Z36" s="30">
        <f>'РБ ВВ 10(2025) | FIT15)'!Z36</f>
        <v>15350</v>
      </c>
      <c r="AA36" s="30">
        <f>'РБ ВВ 10(2025) | FIT15)'!AA36</f>
        <v>14783</v>
      </c>
      <c r="AB36" s="30">
        <f>'РБ ВВ 10(2025) | FIT15)'!AB36</f>
        <v>14783</v>
      </c>
      <c r="AC36" s="30">
        <f>'РБ ВВ 10(2025) | FIT15)'!AC36</f>
        <v>14783</v>
      </c>
      <c r="AD36" s="30">
        <f>'РБ ВВ 10(2025) | FIT15)'!AD36</f>
        <v>14216</v>
      </c>
      <c r="AE36" s="30">
        <f>'РБ ВВ 10(2025) | FIT15)'!AE36</f>
        <v>14216</v>
      </c>
      <c r="AF36" s="30">
        <f>'РБ ВВ 10(2025) | FIT15)'!AF36</f>
        <v>12110</v>
      </c>
      <c r="AG36" s="30">
        <f>'РБ ВВ 10(2025) | FIT15)'!AG36</f>
        <v>12110</v>
      </c>
      <c r="AH36" s="30">
        <f>'РБ ВВ 10(2025) | FIT15)'!AH36</f>
        <v>12110</v>
      </c>
      <c r="AI36" s="30">
        <f>'РБ ВВ 10(2025) | FIT15)'!AI36</f>
        <v>12110</v>
      </c>
      <c r="AJ36" s="30">
        <f>'РБ ВВ 10(2025) | FIT15)'!AJ36</f>
        <v>14378</v>
      </c>
      <c r="AK36" s="30">
        <f>'РБ ВВ 10(2025) | FIT15)'!AK36</f>
        <v>14378</v>
      </c>
      <c r="AL36" s="30">
        <f>'РБ ВВ 10(2025) | FIT15)'!AL36</f>
        <v>16565</v>
      </c>
      <c r="AM36" s="30">
        <f>'РБ ВВ 10(2025) | FIT15)'!AM36</f>
        <v>16565</v>
      </c>
      <c r="AN36" s="30">
        <f>'РБ ВВ 10(2025) | FIT15)'!AN36</f>
        <v>18995</v>
      </c>
      <c r="AO36" s="30">
        <f>'РБ ВВ 10(2025) | FIT15)'!AO36</f>
        <v>18995</v>
      </c>
      <c r="AP36" s="30">
        <f>'РБ ВВ 10(2025) | FIT15)'!AP36</f>
        <v>16565</v>
      </c>
      <c r="AQ36" s="30">
        <f>'РБ ВВ 10(2025) | FIT15)'!AQ36</f>
        <v>16565</v>
      </c>
      <c r="AR36" s="30">
        <f>'РБ ВВ 10(2025) | FIT15)'!AR36</f>
        <v>17780</v>
      </c>
      <c r="AS36" s="30">
        <f>'РБ ВВ 10(2025) | FIT15)'!AS36</f>
        <v>17780</v>
      </c>
      <c r="AT36" s="30">
        <f>'РБ ВВ 10(2025) | FIT15)'!AT36</f>
        <v>17780</v>
      </c>
      <c r="AU36" s="30">
        <f>'РБ ВВ 10(2025) | FIT15)'!AU36</f>
        <v>17780</v>
      </c>
      <c r="AV36" s="30">
        <f>'РБ ВВ 10(2025) | FIT15)'!AV36</f>
        <v>17780</v>
      </c>
      <c r="AW36" s="30">
        <f>'РБ ВВ 10(2025) | FIT15)'!AW36</f>
        <v>17780</v>
      </c>
      <c r="AX36" s="30">
        <f>'РБ ВВ 10(2025) | FIT15)'!AX36</f>
        <v>18995</v>
      </c>
      <c r="AY36" s="30">
        <f>'РБ ВВ 10(2025) | FIT15)'!AY36</f>
        <v>18995</v>
      </c>
      <c r="AZ36" s="30">
        <f>'РБ ВВ 10(2025) | FIT15)'!AZ36</f>
        <v>18995</v>
      </c>
      <c r="BA36" s="30">
        <f>'РБ ВВ 10(2025) | FIT15)'!BA36</f>
        <v>16565</v>
      </c>
      <c r="BB36" s="30">
        <f>'РБ ВВ 10(2025) | FIT15)'!BB36</f>
        <v>16565</v>
      </c>
      <c r="BC36" s="30">
        <f>'РБ ВВ 10(2025) | FIT15)'!BC36</f>
        <v>16565</v>
      </c>
      <c r="BD36" s="30">
        <f>'РБ ВВ 10(2025) | FIT15)'!BD36</f>
        <v>16565</v>
      </c>
      <c r="BE36" s="30">
        <f>'РБ ВВ 10(2025) | FIT15)'!BE36</f>
        <v>16565</v>
      </c>
      <c r="BF36" s="30">
        <f>'РБ ВВ 10(2025) | FIT15)'!BF36</f>
        <v>17780</v>
      </c>
      <c r="BG36" s="30">
        <f>'РБ ВВ 10(2025) | FIT15)'!BG36</f>
        <v>17780</v>
      </c>
      <c r="BH36" s="30">
        <f>'РБ ВВ 10(2025) | FIT15)'!BH36</f>
        <v>17780</v>
      </c>
      <c r="BI36" s="30">
        <f>'РБ ВВ 10(2025) | FIT15)'!BI36</f>
        <v>20210</v>
      </c>
      <c r="BJ36" s="30">
        <f>'РБ ВВ 10(2025) | FIT15)'!BJ36</f>
        <v>20210</v>
      </c>
      <c r="BK36" s="30">
        <f>'РБ ВВ 10(2025) | FIT15)'!BK36</f>
        <v>20210</v>
      </c>
      <c r="BL36" s="30">
        <f>'РБ ВВ 10(2025) | FIT15)'!BL36</f>
        <v>20210</v>
      </c>
      <c r="BM36" s="30">
        <f>'РБ ВВ 10(2025) | FIT15)'!BM36</f>
        <v>20210</v>
      </c>
      <c r="BN36" s="30">
        <f>'РБ ВВ 10(2025) | FIT15)'!BN36</f>
        <v>20210</v>
      </c>
      <c r="BO36" s="30">
        <f>'РБ ВВ 10(2025) | FIT15)'!BO36</f>
        <v>22154</v>
      </c>
      <c r="BP36" s="30">
        <f>'РБ ВВ 10(2025) | FIT15)'!BP36</f>
        <v>22154</v>
      </c>
      <c r="BQ36" s="30">
        <f>'РБ ВВ 10(2025) | FIT15)'!BQ36</f>
        <v>25313</v>
      </c>
      <c r="BR36" s="30">
        <f>'РБ ВВ 10(2025) | FIT15)'!BR36</f>
        <v>27338</v>
      </c>
      <c r="BS36" s="30">
        <f>'РБ ВВ 10(2025) | FIT15)'!BS36</f>
        <v>27338</v>
      </c>
      <c r="BT36" s="30">
        <f>'РБ ВВ 10(2025) | FIT15)'!BT36</f>
        <v>27338</v>
      </c>
      <c r="BU36" s="30">
        <f>'РБ ВВ 10(2025) | FIT15)'!BU36</f>
        <v>27338</v>
      </c>
      <c r="BV36" s="30">
        <f>'РБ ВВ 10(2025) | FIT15)'!BV36</f>
        <v>27338</v>
      </c>
      <c r="BW36" s="30">
        <f>'РБ ВВ 10(2025) | FIT15)'!BW36</f>
        <v>20210</v>
      </c>
      <c r="BX36" s="30">
        <f>'РБ ВВ 10(2025) | FIT15)'!BX36</f>
        <v>16565</v>
      </c>
      <c r="BY36" s="30">
        <f>'РБ ВВ 10(2025) | FIT15)'!BY36</f>
        <v>16565</v>
      </c>
      <c r="BZ36" s="30">
        <f>'РБ ВВ 10(2025) | FIT15)'!BZ36</f>
        <v>15350</v>
      </c>
      <c r="CA36" s="30">
        <f>'РБ ВВ 10(2025) | FIT15)'!CA36</f>
        <v>15350</v>
      </c>
      <c r="CB36" s="30">
        <f>'РБ ВВ 10(2025) | FIT15)'!CB36</f>
        <v>15350</v>
      </c>
      <c r="CC36" s="30">
        <f>'РБ ВВ 10(2025) | FIT15)'!CC36</f>
        <v>16565</v>
      </c>
      <c r="CD36" s="30">
        <f>'РБ ВВ 10(2025) | FIT15)'!CD36</f>
        <v>16565</v>
      </c>
      <c r="CE36" s="30">
        <f>'РБ ВВ 10(2025) | FIT15)'!CE36</f>
        <v>16565</v>
      </c>
      <c r="CF36" s="30">
        <f>'РБ ВВ 10(2025) | FIT15)'!CF36</f>
        <v>13649</v>
      </c>
      <c r="CG36" s="30">
        <f>'РБ ВВ 10(2025) | FIT15)'!CG36</f>
        <v>10652</v>
      </c>
      <c r="CH36" s="30">
        <f>'РБ ВВ 10(2025) | FIT15)'!CH36</f>
        <v>10652</v>
      </c>
      <c r="CI36" s="30">
        <f>'РБ ВВ 10(2025) | FIT15)'!CI36</f>
        <v>10652</v>
      </c>
      <c r="CJ36" s="30">
        <f>'РБ ВВ 10(2025) | FIT15)'!CJ36</f>
        <v>10652</v>
      </c>
      <c r="CK36" s="30">
        <f>'РБ ВВ 10(2025) | FIT15)'!CK36</f>
        <v>10652</v>
      </c>
      <c r="CL36" s="30">
        <f>'РБ ВВ 10(2025) | FIT15)'!CL36</f>
        <v>10652</v>
      </c>
      <c r="CM36" s="30">
        <f>'РБ ВВ 10(2025) | FIT15)'!CM36</f>
        <v>10652</v>
      </c>
      <c r="CN36" s="30">
        <f>'РБ ВВ 10(2025) | FIT15)'!CN36</f>
        <v>10652</v>
      </c>
      <c r="CO36" s="30">
        <f>'РБ ВВ 10(2025) | FIT15)'!CO36</f>
        <v>10652</v>
      </c>
      <c r="CP36" s="30">
        <f>'РБ ВВ 10(2025) | FIT15)'!CP36</f>
        <v>10085</v>
      </c>
      <c r="CQ36" s="30">
        <f>'РБ ВВ 10(2025) | FIT15)'!CQ36</f>
        <v>10085</v>
      </c>
      <c r="CR36" s="30">
        <f>'РБ ВВ 10(2025) | FIT15)'!CR36</f>
        <v>10085</v>
      </c>
      <c r="CS36" s="30">
        <f>'РБ ВВ 10(2025) | FIT15)'!CS36</f>
        <v>9518</v>
      </c>
      <c r="CT36" s="30">
        <f>'РБ ВВ 10(2025) | FIT15)'!CT36</f>
        <v>9518</v>
      </c>
      <c r="CU36" s="30">
        <f>'РБ ВВ 10(2025) | FIT15)'!CU36</f>
        <v>9518</v>
      </c>
      <c r="CV36" s="30">
        <f>'РБ ВВ 10(2025) | FIT15)'!CV36</f>
        <v>9518</v>
      </c>
      <c r="CW36" s="30">
        <f>'РБ ВВ 10(2025) | FIT15)'!CW36</f>
        <v>9518</v>
      </c>
      <c r="CX36" s="30">
        <f>'РБ ВВ 10(2025) | FIT15)'!CX36</f>
        <v>9518</v>
      </c>
      <c r="CY36" s="30">
        <f>'РБ ВВ 10(2025) | FIT15)'!CY36</f>
        <v>9518</v>
      </c>
      <c r="CZ36" s="30">
        <f>'РБ ВВ 10(2025) | FIT15)'!CZ36</f>
        <v>8951</v>
      </c>
      <c r="DA36" s="30">
        <f>'РБ ВВ 10(2025) | FIT15)'!DA36</f>
        <v>8951</v>
      </c>
      <c r="DB36" s="30">
        <f>'РБ ВВ 10(2025) | FIT15)'!DB36</f>
        <v>8951</v>
      </c>
      <c r="DC36" s="30">
        <f>'РБ ВВ 10(2025) | FIT15)'!DC36</f>
        <v>8384</v>
      </c>
      <c r="DD36" s="30">
        <f>'РБ ВВ 10(2025) | FIT15)'!DD36</f>
        <v>8384</v>
      </c>
      <c r="DE36" s="30">
        <f>'РБ ВВ 10(2025) | FIT15)'!DE36</f>
        <v>8384</v>
      </c>
      <c r="DF36" s="30">
        <f>'РБ ВВ 10(2025) | FIT15)'!DF36</f>
        <v>8384</v>
      </c>
      <c r="DG36" s="30">
        <f>'РБ ВВ 10(2025) | FIT15)'!DG36</f>
        <v>8384</v>
      </c>
      <c r="DH36" s="30">
        <f>'РБ ВВ 10(2025) | FIT15)'!DH36</f>
        <v>7979</v>
      </c>
      <c r="DI36" s="30">
        <f>'РБ ВВ 10(2025) | FIT15)'!DI36</f>
        <v>7979</v>
      </c>
      <c r="DJ36" s="30">
        <f>'РБ ВВ 10(2025) | FIT15)'!DJ36</f>
        <v>7979</v>
      </c>
      <c r="DK36" s="30">
        <f>'РБ ВВ 10(2025) | FIT15)'!DK36</f>
        <v>7979</v>
      </c>
      <c r="DL36" s="30">
        <f>'РБ ВВ 10(2025) | FIT15)'!DL36</f>
        <v>7979</v>
      </c>
      <c r="DM36" s="30">
        <f>'РБ ВВ 10(2025) | FIT15)'!DM36</f>
        <v>7979</v>
      </c>
      <c r="DN36" s="30">
        <f>'РБ ВВ 10(2025) | FIT15)'!DN36</f>
        <v>6359</v>
      </c>
      <c r="DO36" s="30">
        <f>'РБ ВВ 10(2025) | FIT15)'!DO36</f>
        <v>6359</v>
      </c>
      <c r="DP36" s="30">
        <f>'РБ ВВ 10(2025) | FIT15)'!DP36</f>
        <v>6359</v>
      </c>
      <c r="DQ36" s="30">
        <f>'РБ ВВ 10(2025) | FIT15)'!DQ36</f>
        <v>6359</v>
      </c>
      <c r="DR36" s="30">
        <f>'РБ ВВ 10(2025) | FIT15)'!DR36</f>
        <v>6359</v>
      </c>
      <c r="DS36" s="30">
        <f>'РБ ВВ 10(2025) | FIT15)'!DS36</f>
        <v>6764</v>
      </c>
      <c r="DT36" s="30">
        <f>'РБ ВВ 10(2025) | FIT15)'!DT36</f>
        <v>6764</v>
      </c>
      <c r="DU36" s="30">
        <f>'РБ ВВ 10(2025) | FIT15)'!DU36</f>
        <v>6359</v>
      </c>
      <c r="DV36" s="30">
        <f>'РБ ВВ 10(2025) | FIT15)'!DV36</f>
        <v>6359</v>
      </c>
      <c r="DW36" s="30">
        <f>'РБ ВВ 10(2025) | FIT15)'!DW36</f>
        <v>6359</v>
      </c>
      <c r="DX36" s="30">
        <f>'РБ ВВ 10(2025) | FIT15)'!DX36</f>
        <v>6359</v>
      </c>
      <c r="DY36" s="30">
        <f>'РБ ВВ 10(2025) | FIT15)'!DY36</f>
        <v>6359</v>
      </c>
      <c r="DZ36" s="30">
        <f>'РБ ВВ 10(2025) | FIT15)'!DZ36</f>
        <v>6764</v>
      </c>
      <c r="EA36" s="30">
        <f>'РБ ВВ 10(2025) | FIT15)'!EA36</f>
        <v>6764</v>
      </c>
      <c r="EB36" s="30">
        <f>'РБ ВВ 10(2025) | FIT15)'!EB36</f>
        <v>6359</v>
      </c>
      <c r="EC36" s="30">
        <f>'РБ ВВ 10(2025) | FIT15)'!EC36</f>
        <v>6359</v>
      </c>
      <c r="ED36" s="30">
        <f>'РБ ВВ 10(2025) | FIT15)'!ED36</f>
        <v>6359</v>
      </c>
      <c r="EE36" s="30">
        <f>'РБ ВВ 10(2025) | FIT15)'!EE36</f>
        <v>6359</v>
      </c>
      <c r="EF36" s="30">
        <f>'РБ ВВ 10(2025) | FIT15)'!EF36</f>
        <v>7169</v>
      </c>
    </row>
    <row r="37" spans="1:136" s="11" customFormat="1">
      <c r="A37" s="30">
        <v>2</v>
      </c>
      <c r="B37" s="30">
        <f>'РБ ВВ 10(2025) | FIT15)'!B37</f>
        <v>7290</v>
      </c>
      <c r="C37" s="30">
        <f>'РБ ВВ 10(2025) | FIT15)'!C37</f>
        <v>7290</v>
      </c>
      <c r="D37" s="30">
        <f>'РБ ВВ 10(2025) | FIT15)'!D37</f>
        <v>7533</v>
      </c>
      <c r="E37" s="30">
        <f>'РБ ВВ 10(2025) | FIT15)'!E37</f>
        <v>7533</v>
      </c>
      <c r="F37" s="30">
        <f>'РБ ВВ 10(2025) | FIT15)'!F37</f>
        <v>9234</v>
      </c>
      <c r="G37" s="30">
        <f>'РБ ВВ 10(2025) | FIT15)'!G37</f>
        <v>9234</v>
      </c>
      <c r="H37" s="30">
        <f>'РБ ВВ 10(2025) | FIT15)'!H37</f>
        <v>9234</v>
      </c>
      <c r="I37" s="30">
        <f>'РБ ВВ 10(2025) | FIT15)'!I37</f>
        <v>10287</v>
      </c>
      <c r="J37" s="30">
        <f>'РБ ВВ 10(2025) | FIT15)'!J37</f>
        <v>10287</v>
      </c>
      <c r="K37" s="30">
        <f>'РБ ВВ 10(2025) | FIT15)'!K37</f>
        <v>11421</v>
      </c>
      <c r="L37" s="30">
        <f>'РБ ВВ 10(2025) | FIT15)'!L37</f>
        <v>13527</v>
      </c>
      <c r="M37" s="30">
        <f>'РБ ВВ 10(2025) | FIT15)'!M37</f>
        <v>11745</v>
      </c>
      <c r="N37" s="58">
        <f>'РБ ВВ 10(2025) | FIT15)'!N37</f>
        <v>20169</v>
      </c>
      <c r="O37" s="58">
        <f>'РБ ВВ 10(2025) | FIT15)'!O37</f>
        <v>24057</v>
      </c>
      <c r="P37" s="58">
        <f>'РБ ВВ 10(2025) | FIT15)'!P37</f>
        <v>30375</v>
      </c>
      <c r="Q37" s="58">
        <f>'РБ ВВ 10(2025) | FIT15)'!Q37</f>
        <v>30375</v>
      </c>
      <c r="R37" s="58">
        <f>'РБ ВВ 10(2025) | FIT15)'!R37</f>
        <v>29322</v>
      </c>
      <c r="S37" s="58">
        <f>'РБ ВВ 10(2025) | FIT15)'!S37</f>
        <v>29322</v>
      </c>
      <c r="T37" s="58">
        <f>'РБ ВВ 10(2025) | FIT15)'!T37</f>
        <v>32400</v>
      </c>
      <c r="U37" s="58">
        <f>'РБ ВВ 10(2025) | FIT15)'!U37</f>
        <v>32400</v>
      </c>
      <c r="V37" s="58">
        <f>'РБ ВВ 10(2025) | FIT15)'!V37</f>
        <v>31185</v>
      </c>
      <c r="W37" s="58">
        <f>'РБ ВВ 10(2025) | FIT15)'!W37</f>
        <v>31185</v>
      </c>
      <c r="X37" s="58">
        <f>'РБ ВВ 10(2025) | FIT15)'!X37</f>
        <v>28269</v>
      </c>
      <c r="Y37" s="30">
        <f>'РБ ВВ 10(2025) | FIT15)'!Y37</f>
        <v>21708</v>
      </c>
      <c r="Z37" s="30">
        <f>'РБ ВВ 10(2025) | FIT15)'!Z37</f>
        <v>16848</v>
      </c>
      <c r="AA37" s="30">
        <f>'РБ ВВ 10(2025) | FIT15)'!AA37</f>
        <v>16281</v>
      </c>
      <c r="AB37" s="30">
        <f>'РБ ВВ 10(2025) | FIT15)'!AB37</f>
        <v>16281</v>
      </c>
      <c r="AC37" s="30">
        <f>'РБ ВВ 10(2025) | FIT15)'!AC37</f>
        <v>16281</v>
      </c>
      <c r="AD37" s="30">
        <f>'РБ ВВ 10(2025) | FIT15)'!AD37</f>
        <v>15714</v>
      </c>
      <c r="AE37" s="30">
        <f>'РБ ВВ 10(2025) | FIT15)'!AE37</f>
        <v>15714</v>
      </c>
      <c r="AF37" s="30">
        <f>'РБ ВВ 10(2025) | FIT15)'!AF37</f>
        <v>13608</v>
      </c>
      <c r="AG37" s="30">
        <f>'РБ ВВ 10(2025) | FIT15)'!AG37</f>
        <v>13608</v>
      </c>
      <c r="AH37" s="30">
        <f>'РБ ВВ 10(2025) | FIT15)'!AH37</f>
        <v>13608</v>
      </c>
      <c r="AI37" s="30">
        <f>'РБ ВВ 10(2025) | FIT15)'!AI37</f>
        <v>13608</v>
      </c>
      <c r="AJ37" s="30">
        <f>'РБ ВВ 10(2025) | FIT15)'!AJ37</f>
        <v>15876</v>
      </c>
      <c r="AK37" s="30">
        <f>'РБ ВВ 10(2025) | FIT15)'!AK37</f>
        <v>15876</v>
      </c>
      <c r="AL37" s="30">
        <f>'РБ ВВ 10(2025) | FIT15)'!AL37</f>
        <v>18063</v>
      </c>
      <c r="AM37" s="30">
        <f>'РБ ВВ 10(2025) | FIT15)'!AM37</f>
        <v>18063</v>
      </c>
      <c r="AN37" s="30">
        <f>'РБ ВВ 10(2025) | FIT15)'!AN37</f>
        <v>20493</v>
      </c>
      <c r="AO37" s="30">
        <f>'РБ ВВ 10(2025) | FIT15)'!AO37</f>
        <v>20493</v>
      </c>
      <c r="AP37" s="30">
        <f>'РБ ВВ 10(2025) | FIT15)'!AP37</f>
        <v>18063</v>
      </c>
      <c r="AQ37" s="30">
        <f>'РБ ВВ 10(2025) | FIT15)'!AQ37</f>
        <v>18063</v>
      </c>
      <c r="AR37" s="30">
        <f>'РБ ВВ 10(2025) | FIT15)'!AR37</f>
        <v>19278</v>
      </c>
      <c r="AS37" s="30">
        <f>'РБ ВВ 10(2025) | FIT15)'!AS37</f>
        <v>19278</v>
      </c>
      <c r="AT37" s="30">
        <f>'РБ ВВ 10(2025) | FIT15)'!AT37</f>
        <v>19278</v>
      </c>
      <c r="AU37" s="30">
        <f>'РБ ВВ 10(2025) | FIT15)'!AU37</f>
        <v>19278</v>
      </c>
      <c r="AV37" s="30">
        <f>'РБ ВВ 10(2025) | FIT15)'!AV37</f>
        <v>19278</v>
      </c>
      <c r="AW37" s="30">
        <f>'РБ ВВ 10(2025) | FIT15)'!AW37</f>
        <v>19278</v>
      </c>
      <c r="AX37" s="30">
        <f>'РБ ВВ 10(2025) | FIT15)'!AX37</f>
        <v>20493</v>
      </c>
      <c r="AY37" s="30">
        <f>'РБ ВВ 10(2025) | FIT15)'!AY37</f>
        <v>20493</v>
      </c>
      <c r="AZ37" s="30">
        <f>'РБ ВВ 10(2025) | FIT15)'!AZ37</f>
        <v>20493</v>
      </c>
      <c r="BA37" s="30">
        <f>'РБ ВВ 10(2025) | FIT15)'!BA37</f>
        <v>18063</v>
      </c>
      <c r="BB37" s="30">
        <f>'РБ ВВ 10(2025) | FIT15)'!BB37</f>
        <v>18063</v>
      </c>
      <c r="BC37" s="30">
        <f>'РБ ВВ 10(2025) | FIT15)'!BC37</f>
        <v>18063</v>
      </c>
      <c r="BD37" s="30">
        <f>'РБ ВВ 10(2025) | FIT15)'!BD37</f>
        <v>18063</v>
      </c>
      <c r="BE37" s="30">
        <f>'РБ ВВ 10(2025) | FIT15)'!BE37</f>
        <v>18063</v>
      </c>
      <c r="BF37" s="30">
        <f>'РБ ВВ 10(2025) | FIT15)'!BF37</f>
        <v>19278</v>
      </c>
      <c r="BG37" s="30">
        <f>'РБ ВВ 10(2025) | FIT15)'!BG37</f>
        <v>19278</v>
      </c>
      <c r="BH37" s="30">
        <f>'РБ ВВ 10(2025) | FIT15)'!BH37</f>
        <v>19278</v>
      </c>
      <c r="BI37" s="30">
        <f>'РБ ВВ 10(2025) | FIT15)'!BI37</f>
        <v>21708</v>
      </c>
      <c r="BJ37" s="30">
        <f>'РБ ВВ 10(2025) | FIT15)'!BJ37</f>
        <v>21708</v>
      </c>
      <c r="BK37" s="30">
        <f>'РБ ВВ 10(2025) | FIT15)'!BK37</f>
        <v>21708</v>
      </c>
      <c r="BL37" s="30">
        <f>'РБ ВВ 10(2025) | FIT15)'!BL37</f>
        <v>21708</v>
      </c>
      <c r="BM37" s="30">
        <f>'РБ ВВ 10(2025) | FIT15)'!BM37</f>
        <v>21708</v>
      </c>
      <c r="BN37" s="30">
        <f>'РБ ВВ 10(2025) | FIT15)'!BN37</f>
        <v>21708</v>
      </c>
      <c r="BO37" s="30">
        <f>'РБ ВВ 10(2025) | FIT15)'!BO37</f>
        <v>23652</v>
      </c>
      <c r="BP37" s="30">
        <f>'РБ ВВ 10(2025) | FIT15)'!BP37</f>
        <v>23652</v>
      </c>
      <c r="BQ37" s="30">
        <f>'РБ ВВ 10(2025) | FIT15)'!BQ37</f>
        <v>26811</v>
      </c>
      <c r="BR37" s="30">
        <f>'РБ ВВ 10(2025) | FIT15)'!BR37</f>
        <v>28836</v>
      </c>
      <c r="BS37" s="30">
        <f>'РБ ВВ 10(2025) | FIT15)'!BS37</f>
        <v>28836</v>
      </c>
      <c r="BT37" s="30">
        <f>'РБ ВВ 10(2025) | FIT15)'!BT37</f>
        <v>28836</v>
      </c>
      <c r="BU37" s="30">
        <f>'РБ ВВ 10(2025) | FIT15)'!BU37</f>
        <v>28836</v>
      </c>
      <c r="BV37" s="30">
        <f>'РБ ВВ 10(2025) | FIT15)'!BV37</f>
        <v>28836</v>
      </c>
      <c r="BW37" s="30">
        <f>'РБ ВВ 10(2025) | FIT15)'!BW37</f>
        <v>21708</v>
      </c>
      <c r="BX37" s="30">
        <f>'РБ ВВ 10(2025) | FIT15)'!BX37</f>
        <v>18063</v>
      </c>
      <c r="BY37" s="30">
        <f>'РБ ВВ 10(2025) | FIT15)'!BY37</f>
        <v>18063</v>
      </c>
      <c r="BZ37" s="30">
        <f>'РБ ВВ 10(2025) | FIT15)'!BZ37</f>
        <v>16848</v>
      </c>
      <c r="CA37" s="30">
        <f>'РБ ВВ 10(2025) | FIT15)'!CA37</f>
        <v>16848</v>
      </c>
      <c r="CB37" s="30">
        <f>'РБ ВВ 10(2025) | FIT15)'!CB37</f>
        <v>16848</v>
      </c>
      <c r="CC37" s="30">
        <f>'РБ ВВ 10(2025) | FIT15)'!CC37</f>
        <v>18063</v>
      </c>
      <c r="CD37" s="30">
        <f>'РБ ВВ 10(2025) | FIT15)'!CD37</f>
        <v>18063</v>
      </c>
      <c r="CE37" s="30">
        <f>'РБ ВВ 10(2025) | FIT15)'!CE37</f>
        <v>18063</v>
      </c>
      <c r="CF37" s="30">
        <f>'РБ ВВ 10(2025) | FIT15)'!CF37</f>
        <v>15147</v>
      </c>
      <c r="CG37" s="30">
        <f>'РБ ВВ 10(2025) | FIT15)'!CG37</f>
        <v>12150</v>
      </c>
      <c r="CH37" s="30">
        <f>'РБ ВВ 10(2025) | FIT15)'!CH37</f>
        <v>12150</v>
      </c>
      <c r="CI37" s="30">
        <f>'РБ ВВ 10(2025) | FIT15)'!CI37</f>
        <v>12150</v>
      </c>
      <c r="CJ37" s="30">
        <f>'РБ ВВ 10(2025) | FIT15)'!CJ37</f>
        <v>12150</v>
      </c>
      <c r="CK37" s="30">
        <f>'РБ ВВ 10(2025) | FIT15)'!CK37</f>
        <v>12150</v>
      </c>
      <c r="CL37" s="30">
        <f>'РБ ВВ 10(2025) | FIT15)'!CL37</f>
        <v>12150</v>
      </c>
      <c r="CM37" s="30">
        <f>'РБ ВВ 10(2025) | FIT15)'!CM37</f>
        <v>12150</v>
      </c>
      <c r="CN37" s="30">
        <f>'РБ ВВ 10(2025) | FIT15)'!CN37</f>
        <v>12150</v>
      </c>
      <c r="CO37" s="30">
        <f>'РБ ВВ 10(2025) | FIT15)'!CO37</f>
        <v>12150</v>
      </c>
      <c r="CP37" s="30">
        <f>'РБ ВВ 10(2025) | FIT15)'!CP37</f>
        <v>11583</v>
      </c>
      <c r="CQ37" s="30">
        <f>'РБ ВВ 10(2025) | FIT15)'!CQ37</f>
        <v>11583</v>
      </c>
      <c r="CR37" s="30">
        <f>'РБ ВВ 10(2025) | FIT15)'!CR37</f>
        <v>11583</v>
      </c>
      <c r="CS37" s="30">
        <f>'РБ ВВ 10(2025) | FIT15)'!CS37</f>
        <v>11016</v>
      </c>
      <c r="CT37" s="30">
        <f>'РБ ВВ 10(2025) | FIT15)'!CT37</f>
        <v>11016</v>
      </c>
      <c r="CU37" s="30">
        <f>'РБ ВВ 10(2025) | FIT15)'!CU37</f>
        <v>11016</v>
      </c>
      <c r="CV37" s="30">
        <f>'РБ ВВ 10(2025) | FIT15)'!CV37</f>
        <v>11016</v>
      </c>
      <c r="CW37" s="30">
        <f>'РБ ВВ 10(2025) | FIT15)'!CW37</f>
        <v>11016</v>
      </c>
      <c r="CX37" s="30">
        <f>'РБ ВВ 10(2025) | FIT15)'!CX37</f>
        <v>11016</v>
      </c>
      <c r="CY37" s="30">
        <f>'РБ ВВ 10(2025) | FIT15)'!CY37</f>
        <v>11016</v>
      </c>
      <c r="CZ37" s="30">
        <f>'РБ ВВ 10(2025) | FIT15)'!CZ37</f>
        <v>10449</v>
      </c>
      <c r="DA37" s="30">
        <f>'РБ ВВ 10(2025) | FIT15)'!DA37</f>
        <v>10449</v>
      </c>
      <c r="DB37" s="30">
        <f>'РБ ВВ 10(2025) | FIT15)'!DB37</f>
        <v>10449</v>
      </c>
      <c r="DC37" s="30">
        <f>'РБ ВВ 10(2025) | FIT15)'!DC37</f>
        <v>9720</v>
      </c>
      <c r="DD37" s="30">
        <f>'РБ ВВ 10(2025) | FIT15)'!DD37</f>
        <v>9720</v>
      </c>
      <c r="DE37" s="30">
        <f>'РБ ВВ 10(2025) | FIT15)'!DE37</f>
        <v>9720</v>
      </c>
      <c r="DF37" s="30">
        <f>'РБ ВВ 10(2025) | FIT15)'!DF37</f>
        <v>9720</v>
      </c>
      <c r="DG37" s="30">
        <f>'РБ ВВ 10(2025) | FIT15)'!DG37</f>
        <v>9720</v>
      </c>
      <c r="DH37" s="30">
        <f>'РБ ВВ 10(2025) | FIT15)'!DH37</f>
        <v>9315</v>
      </c>
      <c r="DI37" s="30">
        <f>'РБ ВВ 10(2025) | FIT15)'!DI37</f>
        <v>9315</v>
      </c>
      <c r="DJ37" s="30">
        <f>'РБ ВВ 10(2025) | FIT15)'!DJ37</f>
        <v>9315</v>
      </c>
      <c r="DK37" s="30">
        <f>'РБ ВВ 10(2025) | FIT15)'!DK37</f>
        <v>9315</v>
      </c>
      <c r="DL37" s="30">
        <f>'РБ ВВ 10(2025) | FIT15)'!DL37</f>
        <v>9315</v>
      </c>
      <c r="DM37" s="30">
        <f>'РБ ВВ 10(2025) | FIT15)'!DM37</f>
        <v>9315</v>
      </c>
      <c r="DN37" s="30">
        <f>'РБ ВВ 10(2025) | FIT15)'!DN37</f>
        <v>7695</v>
      </c>
      <c r="DO37" s="30">
        <f>'РБ ВВ 10(2025) | FIT15)'!DO37</f>
        <v>7695</v>
      </c>
      <c r="DP37" s="30">
        <f>'РБ ВВ 10(2025) | FIT15)'!DP37</f>
        <v>7695</v>
      </c>
      <c r="DQ37" s="30">
        <f>'РБ ВВ 10(2025) | FIT15)'!DQ37</f>
        <v>7695</v>
      </c>
      <c r="DR37" s="30">
        <f>'РБ ВВ 10(2025) | FIT15)'!DR37</f>
        <v>7695</v>
      </c>
      <c r="DS37" s="30">
        <f>'РБ ВВ 10(2025) | FIT15)'!DS37</f>
        <v>8100</v>
      </c>
      <c r="DT37" s="30">
        <f>'РБ ВВ 10(2025) | FIT15)'!DT37</f>
        <v>8100</v>
      </c>
      <c r="DU37" s="30">
        <f>'РБ ВВ 10(2025) | FIT15)'!DU37</f>
        <v>7695</v>
      </c>
      <c r="DV37" s="30">
        <f>'РБ ВВ 10(2025) | FIT15)'!DV37</f>
        <v>7695</v>
      </c>
      <c r="DW37" s="30">
        <f>'РБ ВВ 10(2025) | FIT15)'!DW37</f>
        <v>7695</v>
      </c>
      <c r="DX37" s="30">
        <f>'РБ ВВ 10(2025) | FIT15)'!DX37</f>
        <v>7695</v>
      </c>
      <c r="DY37" s="30">
        <f>'РБ ВВ 10(2025) | FIT15)'!DY37</f>
        <v>7695</v>
      </c>
      <c r="DZ37" s="30">
        <f>'РБ ВВ 10(2025) | FIT15)'!DZ37</f>
        <v>8100</v>
      </c>
      <c r="EA37" s="30">
        <f>'РБ ВВ 10(2025) | FIT15)'!EA37</f>
        <v>8100</v>
      </c>
      <c r="EB37" s="30">
        <f>'РБ ВВ 10(2025) | FIT15)'!EB37</f>
        <v>7695</v>
      </c>
      <c r="EC37" s="30">
        <f>'РБ ВВ 10(2025) | FIT15)'!EC37</f>
        <v>7695</v>
      </c>
      <c r="ED37" s="30">
        <f>'РБ ВВ 10(2025) | FIT15)'!ED37</f>
        <v>7695</v>
      </c>
      <c r="EE37" s="30">
        <f>'РБ ВВ 10(2025) | FIT15)'!EE37</f>
        <v>7695</v>
      </c>
      <c r="EF37" s="30">
        <f>'РБ ВВ 10(2025) | FIT15)'!EF37</f>
        <v>8505</v>
      </c>
    </row>
    <row r="38" spans="1:136">
      <c r="A38" s="14" t="s">
        <v>7</v>
      </c>
      <c r="B38" s="18"/>
      <c r="C38" s="18"/>
      <c r="D38" s="18"/>
      <c r="E38" s="18"/>
      <c r="F38" s="18"/>
      <c r="G38" s="18"/>
      <c r="H38" s="18"/>
      <c r="I38" s="18"/>
      <c r="J38" s="18"/>
      <c r="K38" s="18"/>
      <c r="L38" s="18"/>
      <c r="M38" s="18"/>
      <c r="N38" s="58"/>
      <c r="O38" s="58"/>
      <c r="P38" s="58"/>
      <c r="Q38" s="58"/>
      <c r="R38" s="58"/>
      <c r="S38" s="58"/>
      <c r="T38" s="58"/>
      <c r="U38" s="58"/>
      <c r="V38" s="58"/>
      <c r="W38" s="58"/>
      <c r="X38" s="5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row>
    <row r="39" spans="1:136">
      <c r="A39" s="10">
        <v>1</v>
      </c>
      <c r="B39" s="18">
        <f t="shared" ref="B39:AG39" si="18">ROUNDUP(B17*0.87,)+25</f>
        <v>9030</v>
      </c>
      <c r="C39" s="18">
        <f t="shared" si="18"/>
        <v>9030</v>
      </c>
      <c r="D39" s="18">
        <f t="shared" si="18"/>
        <v>9265</v>
      </c>
      <c r="E39" s="18">
        <f t="shared" si="18"/>
        <v>9265</v>
      </c>
      <c r="F39" s="18">
        <f t="shared" si="18"/>
        <v>10909</v>
      </c>
      <c r="G39" s="18">
        <f t="shared" si="18"/>
        <v>10909</v>
      </c>
      <c r="H39" s="18">
        <f t="shared" si="18"/>
        <v>10909</v>
      </c>
      <c r="I39" s="18">
        <f t="shared" si="18"/>
        <v>11927</v>
      </c>
      <c r="J39" s="18">
        <f t="shared" si="18"/>
        <v>11927</v>
      </c>
      <c r="K39" s="18">
        <f t="shared" si="18"/>
        <v>13023</v>
      </c>
      <c r="L39" s="18">
        <f t="shared" si="18"/>
        <v>15059</v>
      </c>
      <c r="M39" s="18">
        <f t="shared" si="18"/>
        <v>13336</v>
      </c>
      <c r="N39" s="58">
        <f t="shared" si="18"/>
        <v>23437</v>
      </c>
      <c r="O39" s="58">
        <f t="shared" si="18"/>
        <v>27196</v>
      </c>
      <c r="P39" s="58">
        <f t="shared" si="18"/>
        <v>33303</v>
      </c>
      <c r="Q39" s="58">
        <f t="shared" si="18"/>
        <v>33303</v>
      </c>
      <c r="R39" s="58">
        <f t="shared" si="18"/>
        <v>32285</v>
      </c>
      <c r="S39" s="58">
        <f t="shared" si="18"/>
        <v>32285</v>
      </c>
      <c r="T39" s="58">
        <f t="shared" si="18"/>
        <v>35260</v>
      </c>
      <c r="U39" s="58">
        <f t="shared" si="18"/>
        <v>35260</v>
      </c>
      <c r="V39" s="58">
        <f t="shared" si="18"/>
        <v>34086</v>
      </c>
      <c r="W39" s="58">
        <f t="shared" si="18"/>
        <v>34086</v>
      </c>
      <c r="X39" s="58">
        <f t="shared" si="18"/>
        <v>31267</v>
      </c>
      <c r="Y39" s="18">
        <f t="shared" si="18"/>
        <v>25042</v>
      </c>
      <c r="Z39" s="18">
        <f t="shared" si="18"/>
        <v>20344</v>
      </c>
      <c r="AA39" s="18">
        <f t="shared" si="18"/>
        <v>19796</v>
      </c>
      <c r="AB39" s="18">
        <f t="shared" si="18"/>
        <v>19796</v>
      </c>
      <c r="AC39" s="18">
        <f t="shared" si="18"/>
        <v>19796</v>
      </c>
      <c r="AD39" s="18">
        <f t="shared" si="18"/>
        <v>19248</v>
      </c>
      <c r="AE39" s="18">
        <f t="shared" si="18"/>
        <v>19248</v>
      </c>
      <c r="AF39" s="18">
        <f t="shared" si="18"/>
        <v>17212</v>
      </c>
      <c r="AG39" s="18">
        <f t="shared" si="18"/>
        <v>17212</v>
      </c>
      <c r="AH39" s="18">
        <f t="shared" ref="AH39:CS39" si="19">ROUNDUP(AH17*0.87,)+25</f>
        <v>17212</v>
      </c>
      <c r="AI39" s="18">
        <f t="shared" si="19"/>
        <v>17212</v>
      </c>
      <c r="AJ39" s="18">
        <f t="shared" si="19"/>
        <v>19405</v>
      </c>
      <c r="AK39" s="18">
        <f t="shared" si="19"/>
        <v>19405</v>
      </c>
      <c r="AL39" s="18">
        <f t="shared" si="19"/>
        <v>21519</v>
      </c>
      <c r="AM39" s="18">
        <f t="shared" si="19"/>
        <v>21519</v>
      </c>
      <c r="AN39" s="18">
        <f t="shared" si="19"/>
        <v>23868</v>
      </c>
      <c r="AO39" s="18">
        <f t="shared" si="19"/>
        <v>23868</v>
      </c>
      <c r="AP39" s="18">
        <f t="shared" si="19"/>
        <v>21519</v>
      </c>
      <c r="AQ39" s="18">
        <f t="shared" si="19"/>
        <v>21519</v>
      </c>
      <c r="AR39" s="18">
        <f t="shared" si="19"/>
        <v>22693</v>
      </c>
      <c r="AS39" s="18">
        <f t="shared" si="19"/>
        <v>22693</v>
      </c>
      <c r="AT39" s="18">
        <f t="shared" si="19"/>
        <v>22693</v>
      </c>
      <c r="AU39" s="18">
        <f t="shared" si="19"/>
        <v>22693</v>
      </c>
      <c r="AV39" s="18">
        <f t="shared" si="19"/>
        <v>22693</v>
      </c>
      <c r="AW39" s="18">
        <f t="shared" si="19"/>
        <v>22693</v>
      </c>
      <c r="AX39" s="18">
        <f t="shared" si="19"/>
        <v>23868</v>
      </c>
      <c r="AY39" s="18">
        <f t="shared" si="19"/>
        <v>23868</v>
      </c>
      <c r="AZ39" s="18">
        <f t="shared" si="19"/>
        <v>23868</v>
      </c>
      <c r="BA39" s="18">
        <f t="shared" si="19"/>
        <v>21519</v>
      </c>
      <c r="BB39" s="18">
        <f t="shared" si="19"/>
        <v>21519</v>
      </c>
      <c r="BC39" s="18">
        <f t="shared" si="19"/>
        <v>21519</v>
      </c>
      <c r="BD39" s="18">
        <f t="shared" si="19"/>
        <v>21519</v>
      </c>
      <c r="BE39" s="18">
        <f t="shared" si="19"/>
        <v>21519</v>
      </c>
      <c r="BF39" s="18">
        <f t="shared" si="19"/>
        <v>22693</v>
      </c>
      <c r="BG39" s="18">
        <f t="shared" si="19"/>
        <v>22693</v>
      </c>
      <c r="BH39" s="18">
        <f t="shared" si="19"/>
        <v>22693</v>
      </c>
      <c r="BI39" s="18">
        <f t="shared" si="19"/>
        <v>25042</v>
      </c>
      <c r="BJ39" s="18">
        <f t="shared" si="19"/>
        <v>25042</v>
      </c>
      <c r="BK39" s="18">
        <f t="shared" si="19"/>
        <v>25042</v>
      </c>
      <c r="BL39" s="18">
        <f t="shared" si="19"/>
        <v>25042</v>
      </c>
      <c r="BM39" s="18">
        <f t="shared" si="19"/>
        <v>25042</v>
      </c>
      <c r="BN39" s="18">
        <f t="shared" si="19"/>
        <v>25042</v>
      </c>
      <c r="BO39" s="18">
        <f t="shared" si="19"/>
        <v>26922</v>
      </c>
      <c r="BP39" s="18">
        <f t="shared" si="19"/>
        <v>26922</v>
      </c>
      <c r="BQ39" s="18">
        <f t="shared" si="19"/>
        <v>29975</v>
      </c>
      <c r="BR39" s="18">
        <f t="shared" si="19"/>
        <v>31933</v>
      </c>
      <c r="BS39" s="18">
        <f t="shared" si="19"/>
        <v>31933</v>
      </c>
      <c r="BT39" s="18">
        <f t="shared" si="19"/>
        <v>31933</v>
      </c>
      <c r="BU39" s="18">
        <f t="shared" si="19"/>
        <v>31933</v>
      </c>
      <c r="BV39" s="18">
        <f t="shared" si="19"/>
        <v>31933</v>
      </c>
      <c r="BW39" s="18">
        <f t="shared" si="19"/>
        <v>25042</v>
      </c>
      <c r="BX39" s="18">
        <f t="shared" si="19"/>
        <v>21519</v>
      </c>
      <c r="BY39" s="18">
        <f t="shared" si="19"/>
        <v>21519</v>
      </c>
      <c r="BZ39" s="18">
        <f t="shared" si="19"/>
        <v>20344</v>
      </c>
      <c r="CA39" s="18">
        <f t="shared" si="19"/>
        <v>20344</v>
      </c>
      <c r="CB39" s="18">
        <f t="shared" si="19"/>
        <v>20344</v>
      </c>
      <c r="CC39" s="18">
        <f t="shared" si="19"/>
        <v>21519</v>
      </c>
      <c r="CD39" s="18">
        <f t="shared" si="19"/>
        <v>21519</v>
      </c>
      <c r="CE39" s="18">
        <f t="shared" si="19"/>
        <v>21519</v>
      </c>
      <c r="CF39" s="18">
        <f t="shared" si="19"/>
        <v>18700</v>
      </c>
      <c r="CG39" s="18">
        <f t="shared" si="19"/>
        <v>14628</v>
      </c>
      <c r="CH39" s="18">
        <f t="shared" si="19"/>
        <v>14628</v>
      </c>
      <c r="CI39" s="18">
        <f t="shared" si="19"/>
        <v>14628</v>
      </c>
      <c r="CJ39" s="18">
        <f t="shared" si="19"/>
        <v>14628</v>
      </c>
      <c r="CK39" s="18">
        <f t="shared" si="19"/>
        <v>14628</v>
      </c>
      <c r="CL39" s="18">
        <f t="shared" si="19"/>
        <v>14628</v>
      </c>
      <c r="CM39" s="18">
        <f t="shared" si="19"/>
        <v>14628</v>
      </c>
      <c r="CN39" s="18">
        <f t="shared" si="19"/>
        <v>14628</v>
      </c>
      <c r="CO39" s="18">
        <f t="shared" si="19"/>
        <v>14628</v>
      </c>
      <c r="CP39" s="18">
        <f t="shared" si="19"/>
        <v>14080</v>
      </c>
      <c r="CQ39" s="18">
        <f t="shared" si="19"/>
        <v>14080</v>
      </c>
      <c r="CR39" s="18">
        <f t="shared" si="19"/>
        <v>14080</v>
      </c>
      <c r="CS39" s="18">
        <f t="shared" si="19"/>
        <v>13532</v>
      </c>
      <c r="CT39" s="18">
        <f t="shared" ref="CT39:EF39" si="20">ROUNDUP(CT17*0.87,)+25</f>
        <v>13532</v>
      </c>
      <c r="CU39" s="18">
        <f t="shared" si="20"/>
        <v>13532</v>
      </c>
      <c r="CV39" s="18">
        <f t="shared" si="20"/>
        <v>13532</v>
      </c>
      <c r="CW39" s="18">
        <f t="shared" si="20"/>
        <v>13532</v>
      </c>
      <c r="CX39" s="18">
        <f t="shared" si="20"/>
        <v>13532</v>
      </c>
      <c r="CY39" s="18">
        <f t="shared" si="20"/>
        <v>13532</v>
      </c>
      <c r="CZ39" s="18">
        <f t="shared" si="20"/>
        <v>12984</v>
      </c>
      <c r="DA39" s="18">
        <f t="shared" si="20"/>
        <v>12984</v>
      </c>
      <c r="DB39" s="18">
        <f t="shared" si="20"/>
        <v>12984</v>
      </c>
      <c r="DC39" s="18">
        <f t="shared" si="20"/>
        <v>11653</v>
      </c>
      <c r="DD39" s="18">
        <f t="shared" si="20"/>
        <v>11653</v>
      </c>
      <c r="DE39" s="18">
        <f t="shared" si="20"/>
        <v>11653</v>
      </c>
      <c r="DF39" s="18">
        <f t="shared" si="20"/>
        <v>11653</v>
      </c>
      <c r="DG39" s="18">
        <f t="shared" si="20"/>
        <v>11653</v>
      </c>
      <c r="DH39" s="18">
        <f t="shared" si="20"/>
        <v>11262</v>
      </c>
      <c r="DI39" s="18">
        <f t="shared" si="20"/>
        <v>11262</v>
      </c>
      <c r="DJ39" s="18">
        <f t="shared" si="20"/>
        <v>11262</v>
      </c>
      <c r="DK39" s="18">
        <f t="shared" si="20"/>
        <v>11262</v>
      </c>
      <c r="DL39" s="18">
        <f t="shared" si="20"/>
        <v>11262</v>
      </c>
      <c r="DM39" s="18">
        <f t="shared" si="20"/>
        <v>11262</v>
      </c>
      <c r="DN39" s="18">
        <f t="shared" si="20"/>
        <v>9696</v>
      </c>
      <c r="DO39" s="18">
        <f t="shared" si="20"/>
        <v>9696</v>
      </c>
      <c r="DP39" s="18">
        <f t="shared" si="20"/>
        <v>9696</v>
      </c>
      <c r="DQ39" s="18">
        <f t="shared" si="20"/>
        <v>9696</v>
      </c>
      <c r="DR39" s="18">
        <f t="shared" si="20"/>
        <v>9696</v>
      </c>
      <c r="DS39" s="18">
        <f t="shared" si="20"/>
        <v>10087</v>
      </c>
      <c r="DT39" s="18">
        <f t="shared" si="20"/>
        <v>10087</v>
      </c>
      <c r="DU39" s="18">
        <f t="shared" si="20"/>
        <v>9696</v>
      </c>
      <c r="DV39" s="18">
        <f t="shared" si="20"/>
        <v>9696</v>
      </c>
      <c r="DW39" s="18">
        <f t="shared" si="20"/>
        <v>9696</v>
      </c>
      <c r="DX39" s="18">
        <f t="shared" si="20"/>
        <v>9696</v>
      </c>
      <c r="DY39" s="18">
        <f t="shared" si="20"/>
        <v>9696</v>
      </c>
      <c r="DZ39" s="18">
        <f t="shared" si="20"/>
        <v>10087</v>
      </c>
      <c r="EA39" s="18">
        <f t="shared" si="20"/>
        <v>10087</v>
      </c>
      <c r="EB39" s="18">
        <f t="shared" si="20"/>
        <v>9696</v>
      </c>
      <c r="EC39" s="18">
        <f t="shared" si="20"/>
        <v>9696</v>
      </c>
      <c r="ED39" s="18">
        <f t="shared" si="20"/>
        <v>9696</v>
      </c>
      <c r="EE39" s="18">
        <f t="shared" si="20"/>
        <v>9696</v>
      </c>
      <c r="EF39" s="18">
        <f t="shared" si="20"/>
        <v>10479</v>
      </c>
    </row>
    <row r="40" spans="1:136">
      <c r="A40" s="10">
        <v>2</v>
      </c>
      <c r="B40" s="18">
        <f t="shared" ref="B40:AG40" si="21">ROUNDUP(B18*0.87,)+25</f>
        <v>10204</v>
      </c>
      <c r="C40" s="18">
        <f t="shared" si="21"/>
        <v>10204</v>
      </c>
      <c r="D40" s="18">
        <f t="shared" si="21"/>
        <v>10439</v>
      </c>
      <c r="E40" s="18">
        <f t="shared" si="21"/>
        <v>10439</v>
      </c>
      <c r="F40" s="18">
        <f t="shared" si="21"/>
        <v>12084</v>
      </c>
      <c r="G40" s="18">
        <f t="shared" si="21"/>
        <v>12084</v>
      </c>
      <c r="H40" s="18">
        <f t="shared" si="21"/>
        <v>12084</v>
      </c>
      <c r="I40" s="18">
        <f t="shared" si="21"/>
        <v>13102</v>
      </c>
      <c r="J40" s="18">
        <f t="shared" si="21"/>
        <v>13102</v>
      </c>
      <c r="K40" s="18">
        <f t="shared" si="21"/>
        <v>14198</v>
      </c>
      <c r="L40" s="18">
        <f t="shared" si="21"/>
        <v>16234</v>
      </c>
      <c r="M40" s="18">
        <f t="shared" si="21"/>
        <v>14511</v>
      </c>
      <c r="N40" s="58">
        <f t="shared" si="21"/>
        <v>25003</v>
      </c>
      <c r="O40" s="58">
        <f t="shared" si="21"/>
        <v>28762</v>
      </c>
      <c r="P40" s="58">
        <f t="shared" si="21"/>
        <v>34869</v>
      </c>
      <c r="Q40" s="58">
        <f t="shared" si="21"/>
        <v>34869</v>
      </c>
      <c r="R40" s="58">
        <f t="shared" si="21"/>
        <v>33851</v>
      </c>
      <c r="S40" s="58">
        <f t="shared" si="21"/>
        <v>33851</v>
      </c>
      <c r="T40" s="58">
        <f t="shared" si="21"/>
        <v>36826</v>
      </c>
      <c r="U40" s="58">
        <f t="shared" si="21"/>
        <v>36826</v>
      </c>
      <c r="V40" s="58">
        <f t="shared" si="21"/>
        <v>35652</v>
      </c>
      <c r="W40" s="58">
        <f t="shared" si="21"/>
        <v>35652</v>
      </c>
      <c r="X40" s="58">
        <f t="shared" si="21"/>
        <v>32833</v>
      </c>
      <c r="Y40" s="18">
        <f t="shared" si="21"/>
        <v>26491</v>
      </c>
      <c r="Z40" s="18">
        <f t="shared" si="21"/>
        <v>21793</v>
      </c>
      <c r="AA40" s="18">
        <f t="shared" si="21"/>
        <v>21245</v>
      </c>
      <c r="AB40" s="18">
        <f t="shared" si="21"/>
        <v>21245</v>
      </c>
      <c r="AC40" s="18">
        <f t="shared" si="21"/>
        <v>21245</v>
      </c>
      <c r="AD40" s="18">
        <f t="shared" si="21"/>
        <v>20697</v>
      </c>
      <c r="AE40" s="18">
        <f t="shared" si="21"/>
        <v>20697</v>
      </c>
      <c r="AF40" s="18">
        <f t="shared" si="21"/>
        <v>18661</v>
      </c>
      <c r="AG40" s="18">
        <f t="shared" si="21"/>
        <v>18661</v>
      </c>
      <c r="AH40" s="18">
        <f t="shared" ref="AH40:CS40" si="22">ROUNDUP(AH18*0.87,)+25</f>
        <v>18661</v>
      </c>
      <c r="AI40" s="18">
        <f t="shared" si="22"/>
        <v>18661</v>
      </c>
      <c r="AJ40" s="18">
        <f t="shared" si="22"/>
        <v>20853</v>
      </c>
      <c r="AK40" s="18">
        <f t="shared" si="22"/>
        <v>20853</v>
      </c>
      <c r="AL40" s="18">
        <f t="shared" si="22"/>
        <v>22967</v>
      </c>
      <c r="AM40" s="18">
        <f t="shared" si="22"/>
        <v>22967</v>
      </c>
      <c r="AN40" s="18">
        <f t="shared" si="22"/>
        <v>25316</v>
      </c>
      <c r="AO40" s="18">
        <f t="shared" si="22"/>
        <v>25316</v>
      </c>
      <c r="AP40" s="18">
        <f t="shared" si="22"/>
        <v>22967</v>
      </c>
      <c r="AQ40" s="18">
        <f t="shared" si="22"/>
        <v>22967</v>
      </c>
      <c r="AR40" s="18">
        <f t="shared" si="22"/>
        <v>24142</v>
      </c>
      <c r="AS40" s="18">
        <f t="shared" si="22"/>
        <v>24142</v>
      </c>
      <c r="AT40" s="18">
        <f t="shared" si="22"/>
        <v>24142</v>
      </c>
      <c r="AU40" s="18">
        <f t="shared" si="22"/>
        <v>24142</v>
      </c>
      <c r="AV40" s="18">
        <f t="shared" si="22"/>
        <v>24142</v>
      </c>
      <c r="AW40" s="18">
        <f t="shared" si="22"/>
        <v>24142</v>
      </c>
      <c r="AX40" s="18">
        <f t="shared" si="22"/>
        <v>25316</v>
      </c>
      <c r="AY40" s="18">
        <f t="shared" si="22"/>
        <v>25316</v>
      </c>
      <c r="AZ40" s="18">
        <f t="shared" si="22"/>
        <v>25316</v>
      </c>
      <c r="BA40" s="18">
        <f t="shared" si="22"/>
        <v>22967</v>
      </c>
      <c r="BB40" s="18">
        <f t="shared" si="22"/>
        <v>22967</v>
      </c>
      <c r="BC40" s="18">
        <f t="shared" si="22"/>
        <v>22967</v>
      </c>
      <c r="BD40" s="18">
        <f t="shared" si="22"/>
        <v>22967</v>
      </c>
      <c r="BE40" s="18">
        <f t="shared" si="22"/>
        <v>22967</v>
      </c>
      <c r="BF40" s="18">
        <f t="shared" si="22"/>
        <v>24142</v>
      </c>
      <c r="BG40" s="18">
        <f t="shared" si="22"/>
        <v>24142</v>
      </c>
      <c r="BH40" s="18">
        <f t="shared" si="22"/>
        <v>24142</v>
      </c>
      <c r="BI40" s="18">
        <f t="shared" si="22"/>
        <v>26491</v>
      </c>
      <c r="BJ40" s="18">
        <f t="shared" si="22"/>
        <v>26491</v>
      </c>
      <c r="BK40" s="18">
        <f t="shared" si="22"/>
        <v>26491</v>
      </c>
      <c r="BL40" s="18">
        <f t="shared" si="22"/>
        <v>26491</v>
      </c>
      <c r="BM40" s="18">
        <f t="shared" si="22"/>
        <v>26491</v>
      </c>
      <c r="BN40" s="18">
        <f t="shared" si="22"/>
        <v>26491</v>
      </c>
      <c r="BO40" s="18">
        <f t="shared" si="22"/>
        <v>28370</v>
      </c>
      <c r="BP40" s="18">
        <f t="shared" si="22"/>
        <v>28370</v>
      </c>
      <c r="BQ40" s="18">
        <f t="shared" si="22"/>
        <v>31424</v>
      </c>
      <c r="BR40" s="18">
        <f t="shared" si="22"/>
        <v>33381</v>
      </c>
      <c r="BS40" s="18">
        <f t="shared" si="22"/>
        <v>33381</v>
      </c>
      <c r="BT40" s="18">
        <f t="shared" si="22"/>
        <v>33381</v>
      </c>
      <c r="BU40" s="18">
        <f t="shared" si="22"/>
        <v>33381</v>
      </c>
      <c r="BV40" s="18">
        <f t="shared" si="22"/>
        <v>33381</v>
      </c>
      <c r="BW40" s="18">
        <f t="shared" si="22"/>
        <v>26491</v>
      </c>
      <c r="BX40" s="18">
        <f t="shared" si="22"/>
        <v>22967</v>
      </c>
      <c r="BY40" s="18">
        <f t="shared" si="22"/>
        <v>22967</v>
      </c>
      <c r="BZ40" s="18">
        <f t="shared" si="22"/>
        <v>21793</v>
      </c>
      <c r="CA40" s="18">
        <f t="shared" si="22"/>
        <v>21793</v>
      </c>
      <c r="CB40" s="18">
        <f t="shared" si="22"/>
        <v>21793</v>
      </c>
      <c r="CC40" s="18">
        <f t="shared" si="22"/>
        <v>22967</v>
      </c>
      <c r="CD40" s="18">
        <f t="shared" si="22"/>
        <v>22967</v>
      </c>
      <c r="CE40" s="18">
        <f t="shared" si="22"/>
        <v>22967</v>
      </c>
      <c r="CF40" s="18">
        <f t="shared" si="22"/>
        <v>20149</v>
      </c>
      <c r="CG40" s="18">
        <f t="shared" si="22"/>
        <v>16077</v>
      </c>
      <c r="CH40" s="18">
        <f t="shared" si="22"/>
        <v>16077</v>
      </c>
      <c r="CI40" s="18">
        <f t="shared" si="22"/>
        <v>16077</v>
      </c>
      <c r="CJ40" s="18">
        <f t="shared" si="22"/>
        <v>16077</v>
      </c>
      <c r="CK40" s="18">
        <f t="shared" si="22"/>
        <v>16077</v>
      </c>
      <c r="CL40" s="18">
        <f t="shared" si="22"/>
        <v>16077</v>
      </c>
      <c r="CM40" s="18">
        <f t="shared" si="22"/>
        <v>16077</v>
      </c>
      <c r="CN40" s="18">
        <f t="shared" si="22"/>
        <v>16077</v>
      </c>
      <c r="CO40" s="18">
        <f t="shared" si="22"/>
        <v>16077</v>
      </c>
      <c r="CP40" s="18">
        <f t="shared" si="22"/>
        <v>15529</v>
      </c>
      <c r="CQ40" s="18">
        <f t="shared" si="22"/>
        <v>15529</v>
      </c>
      <c r="CR40" s="18">
        <f t="shared" si="22"/>
        <v>15529</v>
      </c>
      <c r="CS40" s="18">
        <f t="shared" si="22"/>
        <v>14981</v>
      </c>
      <c r="CT40" s="18">
        <f t="shared" ref="CT40:EF40" si="23">ROUNDUP(CT18*0.87,)+25</f>
        <v>14981</v>
      </c>
      <c r="CU40" s="18">
        <f t="shared" si="23"/>
        <v>14981</v>
      </c>
      <c r="CV40" s="18">
        <f t="shared" si="23"/>
        <v>14981</v>
      </c>
      <c r="CW40" s="18">
        <f t="shared" si="23"/>
        <v>14981</v>
      </c>
      <c r="CX40" s="18">
        <f t="shared" si="23"/>
        <v>14981</v>
      </c>
      <c r="CY40" s="18">
        <f t="shared" si="23"/>
        <v>14981</v>
      </c>
      <c r="CZ40" s="18">
        <f t="shared" si="23"/>
        <v>14433</v>
      </c>
      <c r="DA40" s="18">
        <f t="shared" si="23"/>
        <v>14433</v>
      </c>
      <c r="DB40" s="18">
        <f t="shared" si="23"/>
        <v>14433</v>
      </c>
      <c r="DC40" s="18">
        <f t="shared" si="23"/>
        <v>12945</v>
      </c>
      <c r="DD40" s="18">
        <f t="shared" si="23"/>
        <v>12945</v>
      </c>
      <c r="DE40" s="18">
        <f t="shared" si="23"/>
        <v>12945</v>
      </c>
      <c r="DF40" s="18">
        <f t="shared" si="23"/>
        <v>12945</v>
      </c>
      <c r="DG40" s="18">
        <f t="shared" si="23"/>
        <v>12945</v>
      </c>
      <c r="DH40" s="18">
        <f t="shared" si="23"/>
        <v>12553</v>
      </c>
      <c r="DI40" s="18">
        <f t="shared" si="23"/>
        <v>12553</v>
      </c>
      <c r="DJ40" s="18">
        <f t="shared" si="23"/>
        <v>12553</v>
      </c>
      <c r="DK40" s="18">
        <f t="shared" si="23"/>
        <v>12553</v>
      </c>
      <c r="DL40" s="18">
        <f t="shared" si="23"/>
        <v>12553</v>
      </c>
      <c r="DM40" s="18">
        <f t="shared" si="23"/>
        <v>12553</v>
      </c>
      <c r="DN40" s="18">
        <f t="shared" si="23"/>
        <v>10987</v>
      </c>
      <c r="DO40" s="18">
        <f t="shared" si="23"/>
        <v>10987</v>
      </c>
      <c r="DP40" s="18">
        <f t="shared" si="23"/>
        <v>10987</v>
      </c>
      <c r="DQ40" s="18">
        <f t="shared" si="23"/>
        <v>10987</v>
      </c>
      <c r="DR40" s="18">
        <f t="shared" si="23"/>
        <v>10987</v>
      </c>
      <c r="DS40" s="18">
        <f t="shared" si="23"/>
        <v>11379</v>
      </c>
      <c r="DT40" s="18">
        <f t="shared" si="23"/>
        <v>11379</v>
      </c>
      <c r="DU40" s="18">
        <f t="shared" si="23"/>
        <v>10987</v>
      </c>
      <c r="DV40" s="18">
        <f t="shared" si="23"/>
        <v>10987</v>
      </c>
      <c r="DW40" s="18">
        <f t="shared" si="23"/>
        <v>10987</v>
      </c>
      <c r="DX40" s="18">
        <f t="shared" si="23"/>
        <v>10987</v>
      </c>
      <c r="DY40" s="18">
        <f t="shared" si="23"/>
        <v>10987</v>
      </c>
      <c r="DZ40" s="18">
        <f t="shared" si="23"/>
        <v>11379</v>
      </c>
      <c r="EA40" s="18">
        <f t="shared" si="23"/>
        <v>11379</v>
      </c>
      <c r="EB40" s="18">
        <f t="shared" si="23"/>
        <v>10987</v>
      </c>
      <c r="EC40" s="18">
        <f t="shared" si="23"/>
        <v>10987</v>
      </c>
      <c r="ED40" s="18">
        <f t="shared" si="23"/>
        <v>10987</v>
      </c>
      <c r="EE40" s="18">
        <f t="shared" si="23"/>
        <v>10987</v>
      </c>
      <c r="EF40" s="18">
        <f t="shared" si="23"/>
        <v>11770</v>
      </c>
    </row>
    <row r="41" spans="1:136">
      <c r="A41" s="15" t="s">
        <v>8</v>
      </c>
      <c r="B41" s="18"/>
      <c r="C41" s="18"/>
      <c r="D41" s="18"/>
      <c r="E41" s="18"/>
      <c r="F41" s="18"/>
      <c r="G41" s="18"/>
      <c r="H41" s="18"/>
      <c r="I41" s="18"/>
      <c r="J41" s="18"/>
      <c r="K41" s="18"/>
      <c r="L41" s="18"/>
      <c r="M41" s="18"/>
      <c r="N41" s="58"/>
      <c r="O41" s="58"/>
      <c r="P41" s="58"/>
      <c r="Q41" s="58"/>
      <c r="R41" s="58"/>
      <c r="S41" s="58"/>
      <c r="T41" s="58"/>
      <c r="U41" s="58"/>
      <c r="V41" s="58"/>
      <c r="W41" s="58"/>
      <c r="X41" s="5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row>
    <row r="42" spans="1:136">
      <c r="A42" s="10">
        <v>1</v>
      </c>
      <c r="B42" s="18">
        <f t="shared" ref="B42:AG42" si="24">ROUNDUP(B20*0.87,)+25</f>
        <v>11379</v>
      </c>
      <c r="C42" s="18">
        <f t="shared" si="24"/>
        <v>11379</v>
      </c>
      <c r="D42" s="18">
        <f t="shared" si="24"/>
        <v>11614</v>
      </c>
      <c r="E42" s="18">
        <f t="shared" si="24"/>
        <v>11614</v>
      </c>
      <c r="F42" s="18">
        <f t="shared" si="24"/>
        <v>13258</v>
      </c>
      <c r="G42" s="18">
        <f t="shared" si="24"/>
        <v>13258</v>
      </c>
      <c r="H42" s="18">
        <f t="shared" si="24"/>
        <v>13258</v>
      </c>
      <c r="I42" s="18">
        <f t="shared" si="24"/>
        <v>14276</v>
      </c>
      <c r="J42" s="18">
        <f t="shared" si="24"/>
        <v>14276</v>
      </c>
      <c r="K42" s="18">
        <f t="shared" si="24"/>
        <v>15372</v>
      </c>
      <c r="L42" s="18">
        <f t="shared" si="24"/>
        <v>17408</v>
      </c>
      <c r="M42" s="18">
        <f t="shared" si="24"/>
        <v>15685</v>
      </c>
      <c r="N42" s="58">
        <f t="shared" si="24"/>
        <v>24612</v>
      </c>
      <c r="O42" s="58">
        <f t="shared" si="24"/>
        <v>28370</v>
      </c>
      <c r="P42" s="58">
        <f t="shared" si="24"/>
        <v>34477</v>
      </c>
      <c r="Q42" s="58">
        <f t="shared" si="24"/>
        <v>34477</v>
      </c>
      <c r="R42" s="58">
        <f t="shared" si="24"/>
        <v>33460</v>
      </c>
      <c r="S42" s="58">
        <f t="shared" si="24"/>
        <v>33460</v>
      </c>
      <c r="T42" s="58">
        <f t="shared" si="24"/>
        <v>36435</v>
      </c>
      <c r="U42" s="58">
        <f t="shared" si="24"/>
        <v>36435</v>
      </c>
      <c r="V42" s="58">
        <f t="shared" si="24"/>
        <v>35260</v>
      </c>
      <c r="W42" s="58">
        <f t="shared" si="24"/>
        <v>35260</v>
      </c>
      <c r="X42" s="58">
        <f t="shared" si="24"/>
        <v>32442</v>
      </c>
      <c r="Y42" s="18">
        <f t="shared" si="24"/>
        <v>26217</v>
      </c>
      <c r="Z42" s="18">
        <f t="shared" si="24"/>
        <v>21519</v>
      </c>
      <c r="AA42" s="18">
        <f t="shared" si="24"/>
        <v>20971</v>
      </c>
      <c r="AB42" s="18">
        <f t="shared" si="24"/>
        <v>20971</v>
      </c>
      <c r="AC42" s="18">
        <f t="shared" si="24"/>
        <v>20971</v>
      </c>
      <c r="AD42" s="18">
        <f t="shared" si="24"/>
        <v>20423</v>
      </c>
      <c r="AE42" s="18">
        <f t="shared" si="24"/>
        <v>20423</v>
      </c>
      <c r="AF42" s="18">
        <f t="shared" si="24"/>
        <v>18387</v>
      </c>
      <c r="AG42" s="18">
        <f t="shared" si="24"/>
        <v>18387</v>
      </c>
      <c r="AH42" s="18">
        <f t="shared" ref="AH42:CS42" si="25">ROUNDUP(AH20*0.87,)+25</f>
        <v>18387</v>
      </c>
      <c r="AI42" s="18">
        <f t="shared" si="25"/>
        <v>18387</v>
      </c>
      <c r="AJ42" s="18">
        <f t="shared" si="25"/>
        <v>20579</v>
      </c>
      <c r="AK42" s="18">
        <f t="shared" si="25"/>
        <v>20579</v>
      </c>
      <c r="AL42" s="18">
        <f t="shared" si="25"/>
        <v>22693</v>
      </c>
      <c r="AM42" s="18">
        <f t="shared" si="25"/>
        <v>22693</v>
      </c>
      <c r="AN42" s="18">
        <f t="shared" si="25"/>
        <v>25042</v>
      </c>
      <c r="AO42" s="18">
        <f t="shared" si="25"/>
        <v>25042</v>
      </c>
      <c r="AP42" s="18">
        <f t="shared" si="25"/>
        <v>22693</v>
      </c>
      <c r="AQ42" s="18">
        <f t="shared" si="25"/>
        <v>22693</v>
      </c>
      <c r="AR42" s="18">
        <f t="shared" si="25"/>
        <v>23868</v>
      </c>
      <c r="AS42" s="18">
        <f t="shared" si="25"/>
        <v>23868</v>
      </c>
      <c r="AT42" s="18">
        <f t="shared" si="25"/>
        <v>23868</v>
      </c>
      <c r="AU42" s="18">
        <f t="shared" si="25"/>
        <v>23868</v>
      </c>
      <c r="AV42" s="18">
        <f t="shared" si="25"/>
        <v>23868</v>
      </c>
      <c r="AW42" s="18">
        <f t="shared" si="25"/>
        <v>23868</v>
      </c>
      <c r="AX42" s="18">
        <f t="shared" si="25"/>
        <v>25042</v>
      </c>
      <c r="AY42" s="18">
        <f t="shared" si="25"/>
        <v>25042</v>
      </c>
      <c r="AZ42" s="18">
        <f t="shared" si="25"/>
        <v>25042</v>
      </c>
      <c r="BA42" s="18">
        <f t="shared" si="25"/>
        <v>22693</v>
      </c>
      <c r="BB42" s="18">
        <f t="shared" si="25"/>
        <v>22693</v>
      </c>
      <c r="BC42" s="18">
        <f t="shared" si="25"/>
        <v>22693</v>
      </c>
      <c r="BD42" s="18">
        <f t="shared" si="25"/>
        <v>22693</v>
      </c>
      <c r="BE42" s="18">
        <f t="shared" si="25"/>
        <v>22693</v>
      </c>
      <c r="BF42" s="18">
        <f t="shared" si="25"/>
        <v>23868</v>
      </c>
      <c r="BG42" s="18">
        <f t="shared" si="25"/>
        <v>23868</v>
      </c>
      <c r="BH42" s="18">
        <f t="shared" si="25"/>
        <v>23868</v>
      </c>
      <c r="BI42" s="18">
        <f t="shared" si="25"/>
        <v>26217</v>
      </c>
      <c r="BJ42" s="18">
        <f t="shared" si="25"/>
        <v>26217</v>
      </c>
      <c r="BK42" s="18">
        <f t="shared" si="25"/>
        <v>26217</v>
      </c>
      <c r="BL42" s="18">
        <f t="shared" si="25"/>
        <v>26217</v>
      </c>
      <c r="BM42" s="18">
        <f t="shared" si="25"/>
        <v>26217</v>
      </c>
      <c r="BN42" s="18">
        <f t="shared" si="25"/>
        <v>26217</v>
      </c>
      <c r="BO42" s="18">
        <f t="shared" si="25"/>
        <v>28096</v>
      </c>
      <c r="BP42" s="18">
        <f t="shared" si="25"/>
        <v>28096</v>
      </c>
      <c r="BQ42" s="18">
        <f t="shared" si="25"/>
        <v>31150</v>
      </c>
      <c r="BR42" s="18">
        <f t="shared" si="25"/>
        <v>33107</v>
      </c>
      <c r="BS42" s="18">
        <f t="shared" si="25"/>
        <v>33107</v>
      </c>
      <c r="BT42" s="18">
        <f t="shared" si="25"/>
        <v>33107</v>
      </c>
      <c r="BU42" s="18">
        <f t="shared" si="25"/>
        <v>33107</v>
      </c>
      <c r="BV42" s="18">
        <f t="shared" si="25"/>
        <v>33107</v>
      </c>
      <c r="BW42" s="18">
        <f t="shared" si="25"/>
        <v>26217</v>
      </c>
      <c r="BX42" s="18">
        <f t="shared" si="25"/>
        <v>22693</v>
      </c>
      <c r="BY42" s="18">
        <f t="shared" si="25"/>
        <v>22693</v>
      </c>
      <c r="BZ42" s="18">
        <f t="shared" si="25"/>
        <v>21519</v>
      </c>
      <c r="CA42" s="18">
        <f t="shared" si="25"/>
        <v>21519</v>
      </c>
      <c r="CB42" s="18">
        <f t="shared" si="25"/>
        <v>21519</v>
      </c>
      <c r="CC42" s="18">
        <f t="shared" si="25"/>
        <v>22693</v>
      </c>
      <c r="CD42" s="18">
        <f t="shared" si="25"/>
        <v>22693</v>
      </c>
      <c r="CE42" s="18">
        <f t="shared" si="25"/>
        <v>22693</v>
      </c>
      <c r="CF42" s="18">
        <f t="shared" si="25"/>
        <v>19875</v>
      </c>
      <c r="CG42" s="18">
        <f t="shared" si="25"/>
        <v>16194</v>
      </c>
      <c r="CH42" s="18">
        <f t="shared" si="25"/>
        <v>16194</v>
      </c>
      <c r="CI42" s="18">
        <f t="shared" si="25"/>
        <v>16194</v>
      </c>
      <c r="CJ42" s="18">
        <f t="shared" si="25"/>
        <v>16194</v>
      </c>
      <c r="CK42" s="18">
        <f t="shared" si="25"/>
        <v>16194</v>
      </c>
      <c r="CL42" s="18">
        <f t="shared" si="25"/>
        <v>16194</v>
      </c>
      <c r="CM42" s="18">
        <f t="shared" si="25"/>
        <v>16194</v>
      </c>
      <c r="CN42" s="18">
        <f t="shared" si="25"/>
        <v>16194</v>
      </c>
      <c r="CO42" s="18">
        <f t="shared" si="25"/>
        <v>16194</v>
      </c>
      <c r="CP42" s="18">
        <f t="shared" si="25"/>
        <v>15646</v>
      </c>
      <c r="CQ42" s="18">
        <f t="shared" si="25"/>
        <v>15646</v>
      </c>
      <c r="CR42" s="18">
        <f t="shared" si="25"/>
        <v>15646</v>
      </c>
      <c r="CS42" s="18">
        <f t="shared" si="25"/>
        <v>15098</v>
      </c>
      <c r="CT42" s="18">
        <f t="shared" ref="CT42:EF42" si="26">ROUNDUP(CT20*0.87,)+25</f>
        <v>15098</v>
      </c>
      <c r="CU42" s="18">
        <f t="shared" si="26"/>
        <v>15098</v>
      </c>
      <c r="CV42" s="18">
        <f t="shared" si="26"/>
        <v>15098</v>
      </c>
      <c r="CW42" s="18">
        <f t="shared" si="26"/>
        <v>15098</v>
      </c>
      <c r="CX42" s="18">
        <f t="shared" si="26"/>
        <v>15098</v>
      </c>
      <c r="CY42" s="18">
        <f t="shared" si="26"/>
        <v>15098</v>
      </c>
      <c r="CZ42" s="18">
        <f t="shared" si="26"/>
        <v>14550</v>
      </c>
      <c r="DA42" s="18">
        <f t="shared" si="26"/>
        <v>14550</v>
      </c>
      <c r="DB42" s="18">
        <f t="shared" si="26"/>
        <v>14550</v>
      </c>
      <c r="DC42" s="18">
        <f t="shared" si="26"/>
        <v>14002</v>
      </c>
      <c r="DD42" s="18">
        <f t="shared" si="26"/>
        <v>14002</v>
      </c>
      <c r="DE42" s="18">
        <f t="shared" si="26"/>
        <v>14002</v>
      </c>
      <c r="DF42" s="18">
        <f t="shared" si="26"/>
        <v>14002</v>
      </c>
      <c r="DG42" s="18">
        <f t="shared" si="26"/>
        <v>14002</v>
      </c>
      <c r="DH42" s="18">
        <f t="shared" si="26"/>
        <v>13611</v>
      </c>
      <c r="DI42" s="18">
        <f t="shared" si="26"/>
        <v>13611</v>
      </c>
      <c r="DJ42" s="18">
        <f t="shared" si="26"/>
        <v>13611</v>
      </c>
      <c r="DK42" s="18">
        <f t="shared" si="26"/>
        <v>13611</v>
      </c>
      <c r="DL42" s="18">
        <f t="shared" si="26"/>
        <v>13611</v>
      </c>
      <c r="DM42" s="18">
        <f t="shared" si="26"/>
        <v>13611</v>
      </c>
      <c r="DN42" s="18">
        <f t="shared" si="26"/>
        <v>12045</v>
      </c>
      <c r="DO42" s="18">
        <f t="shared" si="26"/>
        <v>12045</v>
      </c>
      <c r="DP42" s="18">
        <f t="shared" si="26"/>
        <v>12045</v>
      </c>
      <c r="DQ42" s="18">
        <f t="shared" si="26"/>
        <v>12045</v>
      </c>
      <c r="DR42" s="18">
        <f t="shared" si="26"/>
        <v>12045</v>
      </c>
      <c r="DS42" s="18">
        <f t="shared" si="26"/>
        <v>12436</v>
      </c>
      <c r="DT42" s="18">
        <f t="shared" si="26"/>
        <v>12436</v>
      </c>
      <c r="DU42" s="18">
        <f t="shared" si="26"/>
        <v>12045</v>
      </c>
      <c r="DV42" s="18">
        <f t="shared" si="26"/>
        <v>12045</v>
      </c>
      <c r="DW42" s="18">
        <f t="shared" si="26"/>
        <v>12045</v>
      </c>
      <c r="DX42" s="18">
        <f t="shared" si="26"/>
        <v>12045</v>
      </c>
      <c r="DY42" s="18">
        <f t="shared" si="26"/>
        <v>12045</v>
      </c>
      <c r="DZ42" s="18">
        <f t="shared" si="26"/>
        <v>12436</v>
      </c>
      <c r="EA42" s="18">
        <f t="shared" si="26"/>
        <v>12436</v>
      </c>
      <c r="EB42" s="18">
        <f t="shared" si="26"/>
        <v>12045</v>
      </c>
      <c r="EC42" s="18">
        <f t="shared" si="26"/>
        <v>12045</v>
      </c>
      <c r="ED42" s="18">
        <f t="shared" si="26"/>
        <v>12045</v>
      </c>
      <c r="EE42" s="18">
        <f t="shared" si="26"/>
        <v>12045</v>
      </c>
      <c r="EF42" s="18">
        <f t="shared" si="26"/>
        <v>12828</v>
      </c>
    </row>
    <row r="43" spans="1:136">
      <c r="A43" s="10">
        <v>2</v>
      </c>
      <c r="B43" s="18">
        <f t="shared" ref="B43:AG43" si="27">ROUNDUP(B21*0.87,)+25</f>
        <v>12553</v>
      </c>
      <c r="C43" s="18">
        <f t="shared" si="27"/>
        <v>12553</v>
      </c>
      <c r="D43" s="18">
        <f t="shared" si="27"/>
        <v>12788</v>
      </c>
      <c r="E43" s="18">
        <f t="shared" si="27"/>
        <v>12788</v>
      </c>
      <c r="F43" s="18">
        <f t="shared" si="27"/>
        <v>14433</v>
      </c>
      <c r="G43" s="18">
        <f t="shared" si="27"/>
        <v>14433</v>
      </c>
      <c r="H43" s="18">
        <f t="shared" si="27"/>
        <v>14433</v>
      </c>
      <c r="I43" s="18">
        <f t="shared" si="27"/>
        <v>15451</v>
      </c>
      <c r="J43" s="18">
        <f t="shared" si="27"/>
        <v>15451</v>
      </c>
      <c r="K43" s="18">
        <f t="shared" si="27"/>
        <v>16547</v>
      </c>
      <c r="L43" s="18">
        <f t="shared" si="27"/>
        <v>18583</v>
      </c>
      <c r="M43" s="18">
        <f t="shared" si="27"/>
        <v>16860</v>
      </c>
      <c r="N43" s="58">
        <f t="shared" si="27"/>
        <v>26178</v>
      </c>
      <c r="O43" s="58">
        <f t="shared" si="27"/>
        <v>29936</v>
      </c>
      <c r="P43" s="58">
        <f t="shared" si="27"/>
        <v>36043</v>
      </c>
      <c r="Q43" s="58">
        <f t="shared" si="27"/>
        <v>36043</v>
      </c>
      <c r="R43" s="58">
        <f t="shared" si="27"/>
        <v>35026</v>
      </c>
      <c r="S43" s="58">
        <f t="shared" si="27"/>
        <v>35026</v>
      </c>
      <c r="T43" s="58">
        <f t="shared" si="27"/>
        <v>38001</v>
      </c>
      <c r="U43" s="58">
        <f t="shared" si="27"/>
        <v>38001</v>
      </c>
      <c r="V43" s="58">
        <f t="shared" si="27"/>
        <v>36826</v>
      </c>
      <c r="W43" s="58">
        <f t="shared" si="27"/>
        <v>36826</v>
      </c>
      <c r="X43" s="58">
        <f t="shared" si="27"/>
        <v>34008</v>
      </c>
      <c r="Y43" s="18">
        <f t="shared" si="27"/>
        <v>27665</v>
      </c>
      <c r="Z43" s="18">
        <f t="shared" si="27"/>
        <v>22967</v>
      </c>
      <c r="AA43" s="18">
        <f t="shared" si="27"/>
        <v>22419</v>
      </c>
      <c r="AB43" s="18">
        <f t="shared" si="27"/>
        <v>22419</v>
      </c>
      <c r="AC43" s="18">
        <f t="shared" si="27"/>
        <v>22419</v>
      </c>
      <c r="AD43" s="18">
        <f t="shared" si="27"/>
        <v>21871</v>
      </c>
      <c r="AE43" s="18">
        <f t="shared" si="27"/>
        <v>21871</v>
      </c>
      <c r="AF43" s="18">
        <f t="shared" si="27"/>
        <v>19835</v>
      </c>
      <c r="AG43" s="18">
        <f t="shared" si="27"/>
        <v>19835</v>
      </c>
      <c r="AH43" s="18">
        <f t="shared" ref="AH43:CS43" si="28">ROUNDUP(AH21*0.87,)+25</f>
        <v>19835</v>
      </c>
      <c r="AI43" s="18">
        <f t="shared" si="28"/>
        <v>19835</v>
      </c>
      <c r="AJ43" s="18">
        <f t="shared" si="28"/>
        <v>22028</v>
      </c>
      <c r="AK43" s="18">
        <f t="shared" si="28"/>
        <v>22028</v>
      </c>
      <c r="AL43" s="18">
        <f t="shared" si="28"/>
        <v>24142</v>
      </c>
      <c r="AM43" s="18">
        <f t="shared" si="28"/>
        <v>24142</v>
      </c>
      <c r="AN43" s="18">
        <f t="shared" si="28"/>
        <v>26491</v>
      </c>
      <c r="AO43" s="18">
        <f t="shared" si="28"/>
        <v>26491</v>
      </c>
      <c r="AP43" s="18">
        <f t="shared" si="28"/>
        <v>24142</v>
      </c>
      <c r="AQ43" s="18">
        <f t="shared" si="28"/>
        <v>24142</v>
      </c>
      <c r="AR43" s="18">
        <f t="shared" si="28"/>
        <v>25316</v>
      </c>
      <c r="AS43" s="18">
        <f t="shared" si="28"/>
        <v>25316</v>
      </c>
      <c r="AT43" s="18">
        <f t="shared" si="28"/>
        <v>25316</v>
      </c>
      <c r="AU43" s="18">
        <f t="shared" si="28"/>
        <v>25316</v>
      </c>
      <c r="AV43" s="18">
        <f t="shared" si="28"/>
        <v>25316</v>
      </c>
      <c r="AW43" s="18">
        <f t="shared" si="28"/>
        <v>25316</v>
      </c>
      <c r="AX43" s="18">
        <f t="shared" si="28"/>
        <v>26491</v>
      </c>
      <c r="AY43" s="18">
        <f t="shared" si="28"/>
        <v>26491</v>
      </c>
      <c r="AZ43" s="18">
        <f t="shared" si="28"/>
        <v>26491</v>
      </c>
      <c r="BA43" s="18">
        <f t="shared" si="28"/>
        <v>24142</v>
      </c>
      <c r="BB43" s="18">
        <f t="shared" si="28"/>
        <v>24142</v>
      </c>
      <c r="BC43" s="18">
        <f t="shared" si="28"/>
        <v>24142</v>
      </c>
      <c r="BD43" s="18">
        <f t="shared" si="28"/>
        <v>24142</v>
      </c>
      <c r="BE43" s="18">
        <f t="shared" si="28"/>
        <v>24142</v>
      </c>
      <c r="BF43" s="18">
        <f t="shared" si="28"/>
        <v>25316</v>
      </c>
      <c r="BG43" s="18">
        <f t="shared" si="28"/>
        <v>25316</v>
      </c>
      <c r="BH43" s="18">
        <f t="shared" si="28"/>
        <v>25316</v>
      </c>
      <c r="BI43" s="18">
        <f t="shared" si="28"/>
        <v>27665</v>
      </c>
      <c r="BJ43" s="18">
        <f t="shared" si="28"/>
        <v>27665</v>
      </c>
      <c r="BK43" s="18">
        <f t="shared" si="28"/>
        <v>27665</v>
      </c>
      <c r="BL43" s="18">
        <f t="shared" si="28"/>
        <v>27665</v>
      </c>
      <c r="BM43" s="18">
        <f t="shared" si="28"/>
        <v>27665</v>
      </c>
      <c r="BN43" s="18">
        <f t="shared" si="28"/>
        <v>27665</v>
      </c>
      <c r="BO43" s="18">
        <f t="shared" si="28"/>
        <v>29545</v>
      </c>
      <c r="BP43" s="18">
        <f t="shared" si="28"/>
        <v>29545</v>
      </c>
      <c r="BQ43" s="18">
        <f t="shared" si="28"/>
        <v>32598</v>
      </c>
      <c r="BR43" s="18">
        <f t="shared" si="28"/>
        <v>34556</v>
      </c>
      <c r="BS43" s="18">
        <f t="shared" si="28"/>
        <v>34556</v>
      </c>
      <c r="BT43" s="18">
        <f t="shared" si="28"/>
        <v>34556</v>
      </c>
      <c r="BU43" s="18">
        <f t="shared" si="28"/>
        <v>34556</v>
      </c>
      <c r="BV43" s="18">
        <f t="shared" si="28"/>
        <v>34556</v>
      </c>
      <c r="BW43" s="18">
        <f t="shared" si="28"/>
        <v>27665</v>
      </c>
      <c r="BX43" s="18">
        <f t="shared" si="28"/>
        <v>24142</v>
      </c>
      <c r="BY43" s="18">
        <f t="shared" si="28"/>
        <v>24142</v>
      </c>
      <c r="BZ43" s="18">
        <f t="shared" si="28"/>
        <v>22967</v>
      </c>
      <c r="CA43" s="18">
        <f t="shared" si="28"/>
        <v>22967</v>
      </c>
      <c r="CB43" s="18">
        <f t="shared" si="28"/>
        <v>22967</v>
      </c>
      <c r="CC43" s="18">
        <f t="shared" si="28"/>
        <v>24142</v>
      </c>
      <c r="CD43" s="18">
        <f t="shared" si="28"/>
        <v>24142</v>
      </c>
      <c r="CE43" s="18">
        <f t="shared" si="28"/>
        <v>24142</v>
      </c>
      <c r="CF43" s="18">
        <f t="shared" si="28"/>
        <v>21323</v>
      </c>
      <c r="CG43" s="18">
        <f t="shared" si="28"/>
        <v>17643</v>
      </c>
      <c r="CH43" s="18">
        <f t="shared" si="28"/>
        <v>17643</v>
      </c>
      <c r="CI43" s="18">
        <f t="shared" si="28"/>
        <v>17643</v>
      </c>
      <c r="CJ43" s="18">
        <f t="shared" si="28"/>
        <v>17643</v>
      </c>
      <c r="CK43" s="18">
        <f t="shared" si="28"/>
        <v>17643</v>
      </c>
      <c r="CL43" s="18">
        <f t="shared" si="28"/>
        <v>17643</v>
      </c>
      <c r="CM43" s="18">
        <f t="shared" si="28"/>
        <v>17643</v>
      </c>
      <c r="CN43" s="18">
        <f t="shared" si="28"/>
        <v>17643</v>
      </c>
      <c r="CO43" s="18">
        <f t="shared" si="28"/>
        <v>17643</v>
      </c>
      <c r="CP43" s="18">
        <f t="shared" si="28"/>
        <v>17095</v>
      </c>
      <c r="CQ43" s="18">
        <f t="shared" si="28"/>
        <v>17095</v>
      </c>
      <c r="CR43" s="18">
        <f t="shared" si="28"/>
        <v>17095</v>
      </c>
      <c r="CS43" s="18">
        <f t="shared" si="28"/>
        <v>16547</v>
      </c>
      <c r="CT43" s="18">
        <f t="shared" ref="CT43:EF43" si="29">ROUNDUP(CT21*0.87,)+25</f>
        <v>16547</v>
      </c>
      <c r="CU43" s="18">
        <f t="shared" si="29"/>
        <v>16547</v>
      </c>
      <c r="CV43" s="18">
        <f t="shared" si="29"/>
        <v>16547</v>
      </c>
      <c r="CW43" s="18">
        <f t="shared" si="29"/>
        <v>16547</v>
      </c>
      <c r="CX43" s="18">
        <f t="shared" si="29"/>
        <v>16547</v>
      </c>
      <c r="CY43" s="18">
        <f t="shared" si="29"/>
        <v>16547</v>
      </c>
      <c r="CZ43" s="18">
        <f t="shared" si="29"/>
        <v>15999</v>
      </c>
      <c r="DA43" s="18">
        <f t="shared" si="29"/>
        <v>15999</v>
      </c>
      <c r="DB43" s="18">
        <f t="shared" si="29"/>
        <v>15999</v>
      </c>
      <c r="DC43" s="18">
        <f t="shared" si="29"/>
        <v>15294</v>
      </c>
      <c r="DD43" s="18">
        <f t="shared" si="29"/>
        <v>15294</v>
      </c>
      <c r="DE43" s="18">
        <f t="shared" si="29"/>
        <v>15294</v>
      </c>
      <c r="DF43" s="18">
        <f t="shared" si="29"/>
        <v>15294</v>
      </c>
      <c r="DG43" s="18">
        <f t="shared" si="29"/>
        <v>15294</v>
      </c>
      <c r="DH43" s="18">
        <f t="shared" si="29"/>
        <v>14902</v>
      </c>
      <c r="DI43" s="18">
        <f t="shared" si="29"/>
        <v>14902</v>
      </c>
      <c r="DJ43" s="18">
        <f t="shared" si="29"/>
        <v>14902</v>
      </c>
      <c r="DK43" s="18">
        <f t="shared" si="29"/>
        <v>14902</v>
      </c>
      <c r="DL43" s="18">
        <f t="shared" si="29"/>
        <v>14902</v>
      </c>
      <c r="DM43" s="18">
        <f t="shared" si="29"/>
        <v>14902</v>
      </c>
      <c r="DN43" s="18">
        <f t="shared" si="29"/>
        <v>13336</v>
      </c>
      <c r="DO43" s="18">
        <f t="shared" si="29"/>
        <v>13336</v>
      </c>
      <c r="DP43" s="18">
        <f t="shared" si="29"/>
        <v>13336</v>
      </c>
      <c r="DQ43" s="18">
        <f t="shared" si="29"/>
        <v>13336</v>
      </c>
      <c r="DR43" s="18">
        <f t="shared" si="29"/>
        <v>13336</v>
      </c>
      <c r="DS43" s="18">
        <f t="shared" si="29"/>
        <v>13728</v>
      </c>
      <c r="DT43" s="18">
        <f t="shared" si="29"/>
        <v>13728</v>
      </c>
      <c r="DU43" s="18">
        <f t="shared" si="29"/>
        <v>13336</v>
      </c>
      <c r="DV43" s="18">
        <f t="shared" si="29"/>
        <v>13336</v>
      </c>
      <c r="DW43" s="18">
        <f t="shared" si="29"/>
        <v>13336</v>
      </c>
      <c r="DX43" s="18">
        <f t="shared" si="29"/>
        <v>13336</v>
      </c>
      <c r="DY43" s="18">
        <f t="shared" si="29"/>
        <v>13336</v>
      </c>
      <c r="DZ43" s="18">
        <f t="shared" si="29"/>
        <v>13728</v>
      </c>
      <c r="EA43" s="18">
        <f t="shared" si="29"/>
        <v>13728</v>
      </c>
      <c r="EB43" s="18">
        <f t="shared" si="29"/>
        <v>13336</v>
      </c>
      <c r="EC43" s="18">
        <f t="shared" si="29"/>
        <v>13336</v>
      </c>
      <c r="ED43" s="18">
        <f t="shared" si="29"/>
        <v>13336</v>
      </c>
      <c r="EE43" s="18">
        <f t="shared" si="29"/>
        <v>13336</v>
      </c>
      <c r="EF43" s="18">
        <f t="shared" si="29"/>
        <v>14119</v>
      </c>
    </row>
    <row r="44" spans="1:136">
      <c r="A44" s="16" t="s">
        <v>9</v>
      </c>
      <c r="B44" s="18"/>
      <c r="C44" s="18"/>
      <c r="D44" s="18"/>
      <c r="E44" s="18"/>
      <c r="F44" s="18"/>
      <c r="G44" s="18"/>
      <c r="H44" s="18"/>
      <c r="I44" s="18"/>
      <c r="J44" s="18"/>
      <c r="K44" s="18"/>
      <c r="L44" s="18"/>
      <c r="M44" s="18"/>
      <c r="N44" s="58"/>
      <c r="O44" s="58"/>
      <c r="P44" s="58"/>
      <c r="Q44" s="58"/>
      <c r="R44" s="58"/>
      <c r="S44" s="58"/>
      <c r="T44" s="58"/>
      <c r="U44" s="58"/>
      <c r="V44" s="58"/>
      <c r="W44" s="58"/>
      <c r="X44" s="5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row>
    <row r="45" spans="1:136">
      <c r="A45" s="17" t="s">
        <v>10</v>
      </c>
      <c r="B45" s="18">
        <f t="shared" ref="B45:AG45" si="30">ROUNDUP(B23*0.87,)+25</f>
        <v>41916</v>
      </c>
      <c r="C45" s="18">
        <f t="shared" si="30"/>
        <v>41916</v>
      </c>
      <c r="D45" s="18">
        <f t="shared" si="30"/>
        <v>42151</v>
      </c>
      <c r="E45" s="18">
        <f t="shared" si="30"/>
        <v>42151</v>
      </c>
      <c r="F45" s="18">
        <f t="shared" si="30"/>
        <v>43795</v>
      </c>
      <c r="G45" s="18">
        <f t="shared" si="30"/>
        <v>43795</v>
      </c>
      <c r="H45" s="18">
        <f t="shared" si="30"/>
        <v>43795</v>
      </c>
      <c r="I45" s="18">
        <f t="shared" si="30"/>
        <v>44813</v>
      </c>
      <c r="J45" s="18">
        <f t="shared" si="30"/>
        <v>44813</v>
      </c>
      <c r="K45" s="18">
        <f t="shared" si="30"/>
        <v>45909</v>
      </c>
      <c r="L45" s="18">
        <f t="shared" si="30"/>
        <v>47945</v>
      </c>
      <c r="M45" s="18">
        <f t="shared" si="30"/>
        <v>46222</v>
      </c>
      <c r="N45" s="58">
        <f t="shared" si="30"/>
        <v>90775</v>
      </c>
      <c r="O45" s="58">
        <f t="shared" si="30"/>
        <v>94534</v>
      </c>
      <c r="P45" s="58">
        <f t="shared" si="30"/>
        <v>100641</v>
      </c>
      <c r="Q45" s="58">
        <f t="shared" si="30"/>
        <v>100641</v>
      </c>
      <c r="R45" s="58">
        <f t="shared" si="30"/>
        <v>99623</v>
      </c>
      <c r="S45" s="58">
        <f t="shared" si="30"/>
        <v>99623</v>
      </c>
      <c r="T45" s="58">
        <f t="shared" si="30"/>
        <v>102598</v>
      </c>
      <c r="U45" s="58">
        <f t="shared" si="30"/>
        <v>102598</v>
      </c>
      <c r="V45" s="58">
        <f t="shared" si="30"/>
        <v>101424</v>
      </c>
      <c r="W45" s="58">
        <f t="shared" si="30"/>
        <v>101424</v>
      </c>
      <c r="X45" s="58">
        <f t="shared" si="30"/>
        <v>98605</v>
      </c>
      <c r="Y45" s="18">
        <f t="shared" si="30"/>
        <v>69282</v>
      </c>
      <c r="Z45" s="18">
        <f t="shared" si="30"/>
        <v>64584</v>
      </c>
      <c r="AA45" s="18">
        <f t="shared" si="30"/>
        <v>64036</v>
      </c>
      <c r="AB45" s="18">
        <f t="shared" si="30"/>
        <v>64036</v>
      </c>
      <c r="AC45" s="18">
        <f t="shared" si="30"/>
        <v>64036</v>
      </c>
      <c r="AD45" s="18">
        <f t="shared" si="30"/>
        <v>63488</v>
      </c>
      <c r="AE45" s="18">
        <f t="shared" si="30"/>
        <v>63488</v>
      </c>
      <c r="AF45" s="18">
        <f t="shared" si="30"/>
        <v>61452</v>
      </c>
      <c r="AG45" s="18">
        <f t="shared" si="30"/>
        <v>61452</v>
      </c>
      <c r="AH45" s="18">
        <f t="shared" ref="AH45:CS45" si="31">ROUNDUP(AH23*0.87,)+25</f>
        <v>61452</v>
      </c>
      <c r="AI45" s="18">
        <f t="shared" si="31"/>
        <v>61452</v>
      </c>
      <c r="AJ45" s="18">
        <f t="shared" si="31"/>
        <v>63644</v>
      </c>
      <c r="AK45" s="18">
        <f t="shared" si="31"/>
        <v>63644</v>
      </c>
      <c r="AL45" s="18">
        <f t="shared" si="31"/>
        <v>65758</v>
      </c>
      <c r="AM45" s="18">
        <f t="shared" si="31"/>
        <v>65758</v>
      </c>
      <c r="AN45" s="18">
        <f t="shared" si="31"/>
        <v>68107</v>
      </c>
      <c r="AO45" s="18">
        <f t="shared" si="31"/>
        <v>68107</v>
      </c>
      <c r="AP45" s="18">
        <f t="shared" si="31"/>
        <v>65758</v>
      </c>
      <c r="AQ45" s="18">
        <f t="shared" si="31"/>
        <v>65758</v>
      </c>
      <c r="AR45" s="18">
        <f t="shared" si="31"/>
        <v>66933</v>
      </c>
      <c r="AS45" s="18">
        <f t="shared" si="31"/>
        <v>66933</v>
      </c>
      <c r="AT45" s="18">
        <f t="shared" si="31"/>
        <v>66933</v>
      </c>
      <c r="AU45" s="18">
        <f t="shared" si="31"/>
        <v>66933</v>
      </c>
      <c r="AV45" s="18">
        <f t="shared" si="31"/>
        <v>66933</v>
      </c>
      <c r="AW45" s="18">
        <f t="shared" si="31"/>
        <v>66933</v>
      </c>
      <c r="AX45" s="18">
        <f t="shared" si="31"/>
        <v>68107</v>
      </c>
      <c r="AY45" s="18">
        <f t="shared" si="31"/>
        <v>68107</v>
      </c>
      <c r="AZ45" s="18">
        <f t="shared" si="31"/>
        <v>68107</v>
      </c>
      <c r="BA45" s="18">
        <f t="shared" si="31"/>
        <v>65758</v>
      </c>
      <c r="BB45" s="18">
        <f t="shared" si="31"/>
        <v>65758</v>
      </c>
      <c r="BC45" s="18">
        <f t="shared" si="31"/>
        <v>65758</v>
      </c>
      <c r="BD45" s="18">
        <f t="shared" si="31"/>
        <v>65758</v>
      </c>
      <c r="BE45" s="18">
        <f t="shared" si="31"/>
        <v>65758</v>
      </c>
      <c r="BF45" s="18">
        <f t="shared" si="31"/>
        <v>66933</v>
      </c>
      <c r="BG45" s="18">
        <f t="shared" si="31"/>
        <v>66933</v>
      </c>
      <c r="BH45" s="18">
        <f t="shared" si="31"/>
        <v>66933</v>
      </c>
      <c r="BI45" s="18">
        <f t="shared" si="31"/>
        <v>69282</v>
      </c>
      <c r="BJ45" s="18">
        <f t="shared" si="31"/>
        <v>69282</v>
      </c>
      <c r="BK45" s="18">
        <f t="shared" si="31"/>
        <v>69282</v>
      </c>
      <c r="BL45" s="18">
        <f t="shared" si="31"/>
        <v>69282</v>
      </c>
      <c r="BM45" s="18">
        <f t="shared" si="31"/>
        <v>69282</v>
      </c>
      <c r="BN45" s="18">
        <f t="shared" si="31"/>
        <v>69282</v>
      </c>
      <c r="BO45" s="18">
        <f t="shared" si="31"/>
        <v>71161</v>
      </c>
      <c r="BP45" s="18">
        <f t="shared" si="31"/>
        <v>71161</v>
      </c>
      <c r="BQ45" s="18">
        <f t="shared" si="31"/>
        <v>74215</v>
      </c>
      <c r="BR45" s="18">
        <f t="shared" si="31"/>
        <v>76172</v>
      </c>
      <c r="BS45" s="18">
        <f t="shared" si="31"/>
        <v>76172</v>
      </c>
      <c r="BT45" s="18">
        <f t="shared" si="31"/>
        <v>76172</v>
      </c>
      <c r="BU45" s="18">
        <f t="shared" si="31"/>
        <v>76172</v>
      </c>
      <c r="BV45" s="18">
        <f t="shared" si="31"/>
        <v>76172</v>
      </c>
      <c r="BW45" s="18">
        <f t="shared" si="31"/>
        <v>69282</v>
      </c>
      <c r="BX45" s="18">
        <f t="shared" si="31"/>
        <v>65758</v>
      </c>
      <c r="BY45" s="18">
        <f t="shared" si="31"/>
        <v>65758</v>
      </c>
      <c r="BZ45" s="18">
        <f t="shared" si="31"/>
        <v>64584</v>
      </c>
      <c r="CA45" s="18">
        <f t="shared" si="31"/>
        <v>64584</v>
      </c>
      <c r="CB45" s="18">
        <f t="shared" si="31"/>
        <v>64584</v>
      </c>
      <c r="CC45" s="18">
        <f t="shared" si="31"/>
        <v>65758</v>
      </c>
      <c r="CD45" s="18">
        <f t="shared" si="31"/>
        <v>65758</v>
      </c>
      <c r="CE45" s="18">
        <f t="shared" si="31"/>
        <v>65758</v>
      </c>
      <c r="CF45" s="18">
        <f t="shared" si="31"/>
        <v>62940</v>
      </c>
      <c r="CG45" s="18">
        <f t="shared" si="31"/>
        <v>52604</v>
      </c>
      <c r="CH45" s="18">
        <f t="shared" si="31"/>
        <v>52604</v>
      </c>
      <c r="CI45" s="18">
        <f t="shared" si="31"/>
        <v>52604</v>
      </c>
      <c r="CJ45" s="18">
        <f t="shared" si="31"/>
        <v>52604</v>
      </c>
      <c r="CK45" s="18">
        <f t="shared" si="31"/>
        <v>52604</v>
      </c>
      <c r="CL45" s="18">
        <f t="shared" si="31"/>
        <v>52604</v>
      </c>
      <c r="CM45" s="18">
        <f t="shared" si="31"/>
        <v>52604</v>
      </c>
      <c r="CN45" s="18">
        <f t="shared" si="31"/>
        <v>52604</v>
      </c>
      <c r="CO45" s="18">
        <f t="shared" si="31"/>
        <v>52604</v>
      </c>
      <c r="CP45" s="18">
        <f t="shared" si="31"/>
        <v>52056</v>
      </c>
      <c r="CQ45" s="18">
        <f t="shared" si="31"/>
        <v>52056</v>
      </c>
      <c r="CR45" s="18">
        <f t="shared" si="31"/>
        <v>52056</v>
      </c>
      <c r="CS45" s="18">
        <f t="shared" si="31"/>
        <v>51508</v>
      </c>
      <c r="CT45" s="18">
        <f t="shared" ref="CT45:EF45" si="32">ROUNDUP(CT23*0.87,)+25</f>
        <v>51508</v>
      </c>
      <c r="CU45" s="18">
        <f t="shared" si="32"/>
        <v>51508</v>
      </c>
      <c r="CV45" s="18">
        <f t="shared" si="32"/>
        <v>51508</v>
      </c>
      <c r="CW45" s="18">
        <f t="shared" si="32"/>
        <v>51508</v>
      </c>
      <c r="CX45" s="18">
        <f t="shared" si="32"/>
        <v>51508</v>
      </c>
      <c r="CY45" s="18">
        <f t="shared" si="32"/>
        <v>51508</v>
      </c>
      <c r="CZ45" s="18">
        <f t="shared" si="32"/>
        <v>50960</v>
      </c>
      <c r="DA45" s="18">
        <f t="shared" si="32"/>
        <v>50960</v>
      </c>
      <c r="DB45" s="18">
        <f t="shared" si="32"/>
        <v>50960</v>
      </c>
      <c r="DC45" s="18">
        <f t="shared" si="32"/>
        <v>46497</v>
      </c>
      <c r="DD45" s="18">
        <f t="shared" si="32"/>
        <v>46497</v>
      </c>
      <c r="DE45" s="18">
        <f t="shared" si="32"/>
        <v>46497</v>
      </c>
      <c r="DF45" s="18">
        <f t="shared" si="32"/>
        <v>46497</v>
      </c>
      <c r="DG45" s="18">
        <f t="shared" si="32"/>
        <v>46497</v>
      </c>
      <c r="DH45" s="18">
        <f t="shared" si="32"/>
        <v>46105</v>
      </c>
      <c r="DI45" s="18">
        <f t="shared" si="32"/>
        <v>46105</v>
      </c>
      <c r="DJ45" s="18">
        <f t="shared" si="32"/>
        <v>46105</v>
      </c>
      <c r="DK45" s="18">
        <f t="shared" si="32"/>
        <v>46105</v>
      </c>
      <c r="DL45" s="18">
        <f t="shared" si="32"/>
        <v>46105</v>
      </c>
      <c r="DM45" s="18">
        <f t="shared" si="32"/>
        <v>46105</v>
      </c>
      <c r="DN45" s="18">
        <f t="shared" si="32"/>
        <v>44539</v>
      </c>
      <c r="DO45" s="18">
        <f t="shared" si="32"/>
        <v>44539</v>
      </c>
      <c r="DP45" s="18">
        <f t="shared" si="32"/>
        <v>44539</v>
      </c>
      <c r="DQ45" s="18">
        <f t="shared" si="32"/>
        <v>44539</v>
      </c>
      <c r="DR45" s="18">
        <f t="shared" si="32"/>
        <v>44539</v>
      </c>
      <c r="DS45" s="18">
        <f t="shared" si="32"/>
        <v>44931</v>
      </c>
      <c r="DT45" s="18">
        <f t="shared" si="32"/>
        <v>44931</v>
      </c>
      <c r="DU45" s="18">
        <f t="shared" si="32"/>
        <v>44539</v>
      </c>
      <c r="DV45" s="18">
        <f t="shared" si="32"/>
        <v>44539</v>
      </c>
      <c r="DW45" s="18">
        <f t="shared" si="32"/>
        <v>44539</v>
      </c>
      <c r="DX45" s="18">
        <f t="shared" si="32"/>
        <v>44539</v>
      </c>
      <c r="DY45" s="18">
        <f t="shared" si="32"/>
        <v>44539</v>
      </c>
      <c r="DZ45" s="18">
        <f t="shared" si="32"/>
        <v>44931</v>
      </c>
      <c r="EA45" s="18">
        <f t="shared" si="32"/>
        <v>44931</v>
      </c>
      <c r="EB45" s="18">
        <f t="shared" si="32"/>
        <v>44539</v>
      </c>
      <c r="EC45" s="18">
        <f t="shared" si="32"/>
        <v>44539</v>
      </c>
      <c r="ED45" s="18">
        <f t="shared" si="32"/>
        <v>44539</v>
      </c>
      <c r="EE45" s="18">
        <f t="shared" si="32"/>
        <v>44539</v>
      </c>
      <c r="EF45" s="18">
        <f t="shared" si="32"/>
        <v>45322</v>
      </c>
    </row>
    <row r="46" spans="1:136" hidden="1">
      <c r="A46" s="16" t="s">
        <v>11</v>
      </c>
    </row>
    <row r="47" spans="1:136" hidden="1">
      <c r="A47" s="17" t="s">
        <v>12</v>
      </c>
    </row>
    <row r="48" spans="1:136"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row r="57" spans="1:1">
      <c r="A57" s="21" t="s">
        <v>27</v>
      </c>
    </row>
    <row r="58" spans="1:1">
      <c r="A58" s="22" t="s">
        <v>28</v>
      </c>
    </row>
    <row r="59" spans="1:1">
      <c r="A59" s="23"/>
    </row>
    <row r="60" spans="1:1">
      <c r="A60" s="24" t="s">
        <v>18</v>
      </c>
    </row>
    <row r="61" spans="1:1" ht="48">
      <c r="A61" s="25" t="s">
        <v>29</v>
      </c>
    </row>
    <row r="63" spans="1:1">
      <c r="A63" s="21" t="s">
        <v>23</v>
      </c>
    </row>
    <row r="64" spans="1:1" ht="15.75">
      <c r="A64" s="56" t="s">
        <v>30</v>
      </c>
    </row>
  </sheetData>
  <pageMargins left="0.7" right="0.7" top="0.75" bottom="0.75" header="0.3" footer="0.3"/>
  <pageSetup paperSize="9" orientation="portrai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theme="0"/>
  </sheetPr>
  <dimension ref="A1:EF64"/>
  <sheetViews>
    <sheetView topLeftCell="A3" workbookViewId="0">
      <selection activeCell="B12" sqref="B12"/>
    </sheetView>
  </sheetViews>
  <sheetFormatPr defaultColWidth="9.140625" defaultRowHeight="12"/>
  <cols>
    <col min="1" max="1" width="91.42578125" style="2" customWidth="1"/>
    <col min="2" max="13" width="9.140625" style="11"/>
    <col min="14" max="24" width="9.7109375" style="55" customWidth="1"/>
    <col min="25" max="16384" width="9.140625" style="11"/>
  </cols>
  <sheetData>
    <row r="1" spans="1:136" ht="12" customHeight="1">
      <c r="A1" s="3" t="s">
        <v>0</v>
      </c>
    </row>
    <row r="2" spans="1:136" ht="12" customHeight="1">
      <c r="A2" s="4" t="s">
        <v>25</v>
      </c>
    </row>
    <row r="3" spans="1:136" ht="10.35" customHeight="1">
      <c r="A3" s="5"/>
    </row>
    <row r="4" spans="1:136" ht="11.45" customHeight="1">
      <c r="A4" s="6" t="s">
        <v>2</v>
      </c>
    </row>
    <row r="5" spans="1:136"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c r="K5" s="9">
        <f>'РБ ВВ 10(2025) | FIT15)'!K5</f>
        <v>46017</v>
      </c>
      <c r="L5" s="9">
        <f>'РБ ВВ 10(2025) | FIT15)'!L5</f>
        <v>46018</v>
      </c>
      <c r="M5" s="9">
        <f>'РБ ВВ 10(2025) | FIT15)'!M5</f>
        <v>46019</v>
      </c>
      <c r="N5" s="57">
        <f>'РБ ВВ 10(2025) | FIT15)'!N5</f>
        <v>46020</v>
      </c>
      <c r="O5" s="57">
        <f>'РБ ВВ 10(2025) | FIT15)'!O5</f>
        <v>46021</v>
      </c>
      <c r="P5" s="57">
        <f>'РБ ВВ 10(2025) | FIT15)'!P5</f>
        <v>46022</v>
      </c>
      <c r="Q5" s="57">
        <f>'РБ ВВ 10(2025) | FIT15)'!Q5</f>
        <v>46023</v>
      </c>
      <c r="R5" s="57">
        <f>'РБ ВВ 10(2025) | FIT15)'!R5</f>
        <v>46024</v>
      </c>
      <c r="S5" s="57">
        <f>'РБ ВВ 10(2025) | FIT15)'!S5</f>
        <v>46025</v>
      </c>
      <c r="T5" s="57">
        <f>'РБ ВВ 10(2025) | FIT15)'!T5</f>
        <v>46026</v>
      </c>
      <c r="U5" s="57">
        <f>'РБ ВВ 10(2025) | FIT15)'!U5</f>
        <v>46027</v>
      </c>
      <c r="V5" s="57">
        <f>'РБ ВВ 10(2025) | FIT15)'!V5</f>
        <v>46028</v>
      </c>
      <c r="W5" s="57">
        <f>'РБ ВВ 10(2025) | FIT15)'!W5</f>
        <v>46029</v>
      </c>
      <c r="X5" s="57">
        <f>'РБ ВВ 10(2025) | FIT15)'!X5</f>
        <v>46030</v>
      </c>
      <c r="Y5" s="9">
        <f>'РБ ВВ 10(2025) | FIT15)'!Y5</f>
        <v>46031</v>
      </c>
      <c r="Z5" s="9">
        <f>'РБ ВВ 10(2025) | FIT15)'!Z5</f>
        <v>46032</v>
      </c>
      <c r="AA5" s="9">
        <f>'РБ ВВ 10(2025) | FIT15)'!AA5</f>
        <v>46033</v>
      </c>
      <c r="AB5" s="9">
        <f>'РБ ВВ 10(2025) | FIT15)'!AB5</f>
        <v>46034</v>
      </c>
      <c r="AC5" s="9">
        <f>'РБ ВВ 10(2025) | FIT15)'!AC5</f>
        <v>46035</v>
      </c>
      <c r="AD5" s="9">
        <f>'РБ ВВ 10(2025) | FIT15)'!AD5</f>
        <v>46036</v>
      </c>
      <c r="AE5" s="9">
        <f>'РБ ВВ 10(2025) | FIT15)'!AE5</f>
        <v>46037</v>
      </c>
      <c r="AF5" s="9">
        <f>'РБ ВВ 10(2025) | FIT15)'!AF5</f>
        <v>46038</v>
      </c>
      <c r="AG5" s="9">
        <f>'РБ ВВ 10(2025) | FIT15)'!AG5</f>
        <v>46039</v>
      </c>
      <c r="AH5" s="9">
        <f>'РБ ВВ 10(2025) | FIT15)'!AH5</f>
        <v>46040</v>
      </c>
      <c r="AI5" s="9">
        <f>'РБ ВВ 10(2025) | FIT15)'!AI5</f>
        <v>46041</v>
      </c>
      <c r="AJ5" s="9">
        <f>'РБ ВВ 10(2025) | FIT15)'!AJ5</f>
        <v>46042</v>
      </c>
      <c r="AK5" s="9">
        <f>'РБ ВВ 10(2025) | FIT15)'!AK5</f>
        <v>46043</v>
      </c>
      <c r="AL5" s="9">
        <f>'РБ ВВ 10(2025) | FIT15)'!AL5</f>
        <v>46044</v>
      </c>
      <c r="AM5" s="9">
        <f>'РБ ВВ 10(2025) | FIT15)'!AM5</f>
        <v>46045</v>
      </c>
      <c r="AN5" s="9">
        <f>'РБ ВВ 10(2025) | FIT15)'!AN5</f>
        <v>46046</v>
      </c>
      <c r="AO5" s="9">
        <f>'РБ ВВ 10(2025) | FIT15)'!AO5</f>
        <v>46047</v>
      </c>
      <c r="AP5" s="9">
        <f>'РБ ВВ 10(2025) | FIT15)'!AP5</f>
        <v>46048</v>
      </c>
      <c r="AQ5" s="9">
        <f>'РБ ВВ 10(2025) | FIT15)'!AQ5</f>
        <v>46049</v>
      </c>
      <c r="AR5" s="9">
        <f>'РБ ВВ 10(2025) | FIT15)'!AR5</f>
        <v>46050</v>
      </c>
      <c r="AS5" s="9">
        <f>'РБ ВВ 10(2025) | FIT15)'!AS5</f>
        <v>46051</v>
      </c>
      <c r="AT5" s="9">
        <f>'РБ ВВ 10(2025) | FIT15)'!AT5</f>
        <v>46052</v>
      </c>
      <c r="AU5" s="9">
        <f>'РБ ВВ 10(2025) | FIT15)'!AU5</f>
        <v>46053</v>
      </c>
      <c r="AV5" s="9">
        <f>'РБ ВВ 10(2025) | FIT15)'!AV5</f>
        <v>46054</v>
      </c>
      <c r="AW5" s="9">
        <f>'РБ ВВ 10(2025) | FIT15)'!AW5</f>
        <v>46055</v>
      </c>
      <c r="AX5" s="9">
        <f>'РБ ВВ 10(2025) | FIT15)'!AX5</f>
        <v>46056</v>
      </c>
      <c r="AY5" s="9">
        <f>'РБ ВВ 10(2025) | FIT15)'!AY5</f>
        <v>46057</v>
      </c>
      <c r="AZ5" s="9">
        <f>'РБ ВВ 10(2025) | FIT15)'!AZ5</f>
        <v>46058</v>
      </c>
      <c r="BA5" s="9">
        <f>'РБ ВВ 10(2025) | FIT15)'!BA5</f>
        <v>46059</v>
      </c>
      <c r="BB5" s="9">
        <f>'РБ ВВ 10(2025) | FIT15)'!BB5</f>
        <v>46060</v>
      </c>
      <c r="BC5" s="9">
        <f>'РБ ВВ 10(2025) | FIT15)'!BC5</f>
        <v>46061</v>
      </c>
      <c r="BD5" s="9">
        <f>'РБ ВВ 10(2025) | FIT15)'!BD5</f>
        <v>46062</v>
      </c>
      <c r="BE5" s="9">
        <f>'РБ ВВ 10(2025) | FIT15)'!BE5</f>
        <v>46063</v>
      </c>
      <c r="BF5" s="9">
        <f>'РБ ВВ 10(2025) | FIT15)'!BF5</f>
        <v>46064</v>
      </c>
      <c r="BG5" s="9">
        <f>'РБ ВВ 10(2025) | FIT15)'!BG5</f>
        <v>46065</v>
      </c>
      <c r="BH5" s="9">
        <f>'РБ ВВ 10(2025) | FIT15)'!BH5</f>
        <v>46066</v>
      </c>
      <c r="BI5" s="9">
        <f>'РБ ВВ 10(2025) | FIT15)'!BI5</f>
        <v>46067</v>
      </c>
      <c r="BJ5" s="9">
        <f>'РБ ВВ 10(2025) | FIT15)'!BJ5</f>
        <v>46068</v>
      </c>
      <c r="BK5" s="9">
        <f>'РБ ВВ 10(2025) | FIT15)'!BK5</f>
        <v>46069</v>
      </c>
      <c r="BL5" s="9">
        <f>'РБ ВВ 10(2025) | FIT15)'!BL5</f>
        <v>46070</v>
      </c>
      <c r="BM5" s="9">
        <f>'РБ ВВ 10(2025) | FIT15)'!BM5</f>
        <v>46071</v>
      </c>
      <c r="BN5" s="9">
        <f>'РБ ВВ 10(2025) | FIT15)'!BN5</f>
        <v>46072</v>
      </c>
      <c r="BO5" s="9">
        <f>'РБ ВВ 10(2025) | FIT15)'!BO5</f>
        <v>46073</v>
      </c>
      <c r="BP5" s="9">
        <f>'РБ ВВ 10(2025) | FIT15)'!BP5</f>
        <v>46074</v>
      </c>
      <c r="BQ5" s="9">
        <f>'РБ ВВ 10(2025) | FIT15)'!BQ5</f>
        <v>46075</v>
      </c>
      <c r="BR5" s="9">
        <f>'РБ ВВ 10(2025) | FIT15)'!BR5</f>
        <v>46076</v>
      </c>
      <c r="BS5" s="9">
        <f>'РБ ВВ 10(2025) | FIT15)'!BS5</f>
        <v>46077</v>
      </c>
      <c r="BT5" s="9">
        <f>'РБ ВВ 10(2025) | FIT15)'!BT5</f>
        <v>46078</v>
      </c>
      <c r="BU5" s="9">
        <f>'РБ ВВ 10(2025) | FIT15)'!BU5</f>
        <v>46079</v>
      </c>
      <c r="BV5" s="9">
        <f>'РБ ВВ 10(2025) | FIT15)'!BV5</f>
        <v>46080</v>
      </c>
      <c r="BW5" s="9">
        <f>'РБ ВВ 10(2025) | FIT15)'!BW5</f>
        <v>46081</v>
      </c>
      <c r="BX5" s="9">
        <f>'РБ ВВ 10(2025) | FIT15)'!BX5</f>
        <v>46082</v>
      </c>
      <c r="BY5" s="9">
        <f>'РБ ВВ 10(2025) | FIT15)'!BY5</f>
        <v>46083</v>
      </c>
      <c r="BZ5" s="9">
        <f>'РБ ВВ 10(2025) | FIT15)'!BZ5</f>
        <v>46084</v>
      </c>
      <c r="CA5" s="9">
        <f>'РБ ВВ 10(2025) | FIT15)'!CA5</f>
        <v>46085</v>
      </c>
      <c r="CB5" s="9">
        <f>'РБ ВВ 10(2025) | FIT15)'!CB5</f>
        <v>46086</v>
      </c>
      <c r="CC5" s="9">
        <f>'РБ ВВ 10(2025) | FIT15)'!CC5</f>
        <v>46087</v>
      </c>
      <c r="CD5" s="9">
        <f>'РБ ВВ 10(2025) | FIT15)'!CD5</f>
        <v>46088</v>
      </c>
      <c r="CE5" s="9">
        <f>'РБ ВВ 10(2025) | FIT15)'!CE5</f>
        <v>46089</v>
      </c>
      <c r="CF5" s="9">
        <f>'РБ ВВ 10(2025) | FIT15)'!CF5</f>
        <v>46090</v>
      </c>
      <c r="CG5" s="9">
        <f>'РБ ВВ 10(2025) | FIT15)'!CG5</f>
        <v>46091</v>
      </c>
      <c r="CH5" s="9">
        <f>'РБ ВВ 10(2025) | FIT15)'!CH5</f>
        <v>46092</v>
      </c>
      <c r="CI5" s="9">
        <f>'РБ ВВ 10(2025) | FIT15)'!CI5</f>
        <v>46093</v>
      </c>
      <c r="CJ5" s="9">
        <f>'РБ ВВ 10(2025) | FIT15)'!CJ5</f>
        <v>46094</v>
      </c>
      <c r="CK5" s="9">
        <f>'РБ ВВ 10(2025) | FIT15)'!CK5</f>
        <v>46095</v>
      </c>
      <c r="CL5" s="9">
        <f>'РБ ВВ 10(2025) | FIT15)'!CL5</f>
        <v>46096</v>
      </c>
      <c r="CM5" s="9">
        <f>'РБ ВВ 10(2025) | FIT15)'!CM5</f>
        <v>46097</v>
      </c>
      <c r="CN5" s="9">
        <f>'РБ ВВ 10(2025) | FIT15)'!CN5</f>
        <v>46098</v>
      </c>
      <c r="CO5" s="9">
        <f>'РБ ВВ 10(2025) | FIT15)'!CO5</f>
        <v>46099</v>
      </c>
      <c r="CP5" s="9">
        <f>'РБ ВВ 10(2025) | FIT15)'!CP5</f>
        <v>46100</v>
      </c>
      <c r="CQ5" s="9">
        <f>'РБ ВВ 10(2025) | FIT15)'!CQ5</f>
        <v>46101</v>
      </c>
      <c r="CR5" s="9">
        <f>'РБ ВВ 10(2025) | FIT15)'!CR5</f>
        <v>46102</v>
      </c>
      <c r="CS5" s="9">
        <f>'РБ ВВ 10(2025) | FIT15)'!CS5</f>
        <v>46103</v>
      </c>
      <c r="CT5" s="9">
        <f>'РБ ВВ 10(2025) | FIT15)'!CT5</f>
        <v>46104</v>
      </c>
      <c r="CU5" s="9">
        <f>'РБ ВВ 10(2025) | FIT15)'!CU5</f>
        <v>46105</v>
      </c>
      <c r="CV5" s="9">
        <f>'РБ ВВ 10(2025) | FIT15)'!CV5</f>
        <v>46106</v>
      </c>
      <c r="CW5" s="9">
        <f>'РБ ВВ 10(2025) | FIT15)'!CW5</f>
        <v>46107</v>
      </c>
      <c r="CX5" s="9">
        <f>'РБ ВВ 10(2025) | FIT15)'!CX5</f>
        <v>46108</v>
      </c>
      <c r="CY5" s="9">
        <f>'РБ ВВ 10(2025) | FIT15)'!CY5</f>
        <v>46109</v>
      </c>
      <c r="CZ5" s="9">
        <f>'РБ ВВ 10(2025) | FIT15)'!CZ5</f>
        <v>46110</v>
      </c>
      <c r="DA5" s="9">
        <f>'РБ ВВ 10(2025) | FIT15)'!DA5</f>
        <v>46111</v>
      </c>
      <c r="DB5" s="9">
        <f>'РБ ВВ 10(2025) | FIT15)'!DB5</f>
        <v>46112</v>
      </c>
      <c r="DC5" s="9">
        <f>'РБ ВВ 10(2025) | FIT15)'!DC5</f>
        <v>46113</v>
      </c>
      <c r="DD5" s="9">
        <f>'РБ ВВ 10(2025) | FIT15)'!DD5</f>
        <v>46114</v>
      </c>
      <c r="DE5" s="9">
        <f>'РБ ВВ 10(2025) | FIT15)'!DE5</f>
        <v>46115</v>
      </c>
      <c r="DF5" s="9">
        <f>'РБ ВВ 10(2025) | FIT15)'!DF5</f>
        <v>46116</v>
      </c>
      <c r="DG5" s="9">
        <f>'РБ ВВ 10(2025) | FIT15)'!DG5</f>
        <v>46117</v>
      </c>
      <c r="DH5" s="9">
        <f>'РБ ВВ 10(2025) | FIT15)'!DH5</f>
        <v>46118</v>
      </c>
      <c r="DI5" s="9">
        <f>'РБ ВВ 10(2025) | FIT15)'!DI5</f>
        <v>46119</v>
      </c>
      <c r="DJ5" s="9">
        <f>'РБ ВВ 10(2025) | FIT15)'!DJ5</f>
        <v>46120</v>
      </c>
      <c r="DK5" s="9">
        <f>'РБ ВВ 10(2025) | FIT15)'!DK5</f>
        <v>46121</v>
      </c>
      <c r="DL5" s="9">
        <f>'РБ ВВ 10(2025) | FIT15)'!DL5</f>
        <v>46122</v>
      </c>
      <c r="DM5" s="9">
        <f>'РБ ВВ 10(2025) | FIT15)'!DM5</f>
        <v>46123</v>
      </c>
      <c r="DN5" s="9">
        <f>'РБ ВВ 10(2025) | FIT15)'!DN5</f>
        <v>46124</v>
      </c>
      <c r="DO5" s="9">
        <f>'РБ ВВ 10(2025) | FIT15)'!DO5</f>
        <v>46125</v>
      </c>
      <c r="DP5" s="9">
        <f>'РБ ВВ 10(2025) | FIT15)'!DP5</f>
        <v>46126</v>
      </c>
      <c r="DQ5" s="9">
        <f>'РБ ВВ 10(2025) | FIT15)'!DQ5</f>
        <v>46127</v>
      </c>
      <c r="DR5" s="9">
        <f>'РБ ВВ 10(2025) | FIT15)'!DR5</f>
        <v>46128</v>
      </c>
      <c r="DS5" s="9">
        <f>'РБ ВВ 10(2025) | FIT15)'!DS5</f>
        <v>46129</v>
      </c>
      <c r="DT5" s="9">
        <f>'РБ ВВ 10(2025) | FIT15)'!DT5</f>
        <v>46130</v>
      </c>
      <c r="DU5" s="9">
        <f>'РБ ВВ 10(2025) | FIT15)'!DU5</f>
        <v>46131</v>
      </c>
      <c r="DV5" s="9">
        <f>'РБ ВВ 10(2025) | FIT15)'!DV5</f>
        <v>46132</v>
      </c>
      <c r="DW5" s="9">
        <f>'РБ ВВ 10(2025) | FIT15)'!DW5</f>
        <v>46133</v>
      </c>
      <c r="DX5" s="9">
        <f>'РБ ВВ 10(2025) | FIT15)'!DX5</f>
        <v>46134</v>
      </c>
      <c r="DY5" s="9">
        <f>'РБ ВВ 10(2025) | FIT15)'!DY5</f>
        <v>46135</v>
      </c>
      <c r="DZ5" s="9">
        <f>'РБ ВВ 10(2025) | FIT15)'!DZ5</f>
        <v>46136</v>
      </c>
      <c r="EA5" s="9">
        <f>'РБ ВВ 10(2025) | FIT15)'!EA5</f>
        <v>46137</v>
      </c>
      <c r="EB5" s="9">
        <f>'РБ ВВ 10(2025) | FIT15)'!EB5</f>
        <v>46138</v>
      </c>
      <c r="EC5" s="9">
        <f>'РБ ВВ 10(2025) | FIT15)'!EC5</f>
        <v>46139</v>
      </c>
      <c r="ED5" s="9">
        <f>'РБ ВВ 10(2025) | FIT15)'!ED5</f>
        <v>46140</v>
      </c>
      <c r="EE5" s="9">
        <f>'РБ ВВ 10(2025) | FIT15)'!EE5</f>
        <v>46141</v>
      </c>
      <c r="EF5" s="9">
        <f>'РБ ВВ 10(2025) | FIT15)'!EF5</f>
        <v>46142</v>
      </c>
    </row>
    <row r="6" spans="1:136">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c r="K6" s="9">
        <f>'РБ ВВ 10(2025) | FIT15)'!K6</f>
        <v>46017</v>
      </c>
      <c r="L6" s="9">
        <f>'РБ ВВ 10(2025) | FIT15)'!L6</f>
        <v>46018</v>
      </c>
      <c r="M6" s="9">
        <f>'РБ ВВ 10(2025) | FIT15)'!M6</f>
        <v>46019</v>
      </c>
      <c r="N6" s="57">
        <f>'РБ ВВ 10(2025) | FIT15)'!N6</f>
        <v>46020</v>
      </c>
      <c r="O6" s="57">
        <f>'РБ ВВ 10(2025) | FIT15)'!O6</f>
        <v>46021</v>
      </c>
      <c r="P6" s="57">
        <f>'РБ ВВ 10(2025) | FIT15)'!P6</f>
        <v>46022</v>
      </c>
      <c r="Q6" s="57">
        <f>'РБ ВВ 10(2025) | FIT15)'!Q6</f>
        <v>46023</v>
      </c>
      <c r="R6" s="57">
        <f>'РБ ВВ 10(2025) | FIT15)'!R6</f>
        <v>46024</v>
      </c>
      <c r="S6" s="57">
        <f>'РБ ВВ 10(2025) | FIT15)'!S6</f>
        <v>46025</v>
      </c>
      <c r="T6" s="57">
        <f>'РБ ВВ 10(2025) | FIT15)'!T6</f>
        <v>46026</v>
      </c>
      <c r="U6" s="57">
        <f>'РБ ВВ 10(2025) | FIT15)'!U6</f>
        <v>46027</v>
      </c>
      <c r="V6" s="57">
        <f>'РБ ВВ 10(2025) | FIT15)'!V6</f>
        <v>46028</v>
      </c>
      <c r="W6" s="57">
        <f>'РБ ВВ 10(2025) | FIT15)'!W6</f>
        <v>46029</v>
      </c>
      <c r="X6" s="57">
        <f>'РБ ВВ 10(2025) | FIT15)'!X6</f>
        <v>46030</v>
      </c>
      <c r="Y6" s="9">
        <f>'РБ ВВ 10(2025) | FIT15)'!Y6</f>
        <v>46031</v>
      </c>
      <c r="Z6" s="9">
        <f>'РБ ВВ 10(2025) | FIT15)'!Z6</f>
        <v>46032</v>
      </c>
      <c r="AA6" s="9">
        <f>'РБ ВВ 10(2025) | FIT15)'!AA6</f>
        <v>46033</v>
      </c>
      <c r="AB6" s="9">
        <f>'РБ ВВ 10(2025) | FIT15)'!AB6</f>
        <v>46034</v>
      </c>
      <c r="AC6" s="9">
        <f>'РБ ВВ 10(2025) | FIT15)'!AC6</f>
        <v>46035</v>
      </c>
      <c r="AD6" s="9">
        <f>'РБ ВВ 10(2025) | FIT15)'!AD6</f>
        <v>46036</v>
      </c>
      <c r="AE6" s="9">
        <f>'РБ ВВ 10(2025) | FIT15)'!AE6</f>
        <v>46037</v>
      </c>
      <c r="AF6" s="9">
        <f>'РБ ВВ 10(2025) | FIT15)'!AF6</f>
        <v>46038</v>
      </c>
      <c r="AG6" s="9">
        <f>'РБ ВВ 10(2025) | FIT15)'!AG6</f>
        <v>46039</v>
      </c>
      <c r="AH6" s="9">
        <f>'РБ ВВ 10(2025) | FIT15)'!AH6</f>
        <v>46040</v>
      </c>
      <c r="AI6" s="9">
        <f>'РБ ВВ 10(2025) | FIT15)'!AI6</f>
        <v>46041</v>
      </c>
      <c r="AJ6" s="9">
        <f>'РБ ВВ 10(2025) | FIT15)'!AJ6</f>
        <v>46042</v>
      </c>
      <c r="AK6" s="9">
        <f>'РБ ВВ 10(2025) | FIT15)'!AK6</f>
        <v>46043</v>
      </c>
      <c r="AL6" s="9">
        <f>'РБ ВВ 10(2025) | FIT15)'!AL6</f>
        <v>46044</v>
      </c>
      <c r="AM6" s="9">
        <f>'РБ ВВ 10(2025) | FIT15)'!AM6</f>
        <v>46045</v>
      </c>
      <c r="AN6" s="9">
        <f>'РБ ВВ 10(2025) | FIT15)'!AN6</f>
        <v>46046</v>
      </c>
      <c r="AO6" s="9">
        <f>'РБ ВВ 10(2025) | FIT15)'!AO6</f>
        <v>46047</v>
      </c>
      <c r="AP6" s="9">
        <f>'РБ ВВ 10(2025) | FIT15)'!AP6</f>
        <v>46048</v>
      </c>
      <c r="AQ6" s="9">
        <f>'РБ ВВ 10(2025) | FIT15)'!AQ6</f>
        <v>46049</v>
      </c>
      <c r="AR6" s="9">
        <f>'РБ ВВ 10(2025) | FIT15)'!AR6</f>
        <v>46050</v>
      </c>
      <c r="AS6" s="9">
        <f>'РБ ВВ 10(2025) | FIT15)'!AS6</f>
        <v>46051</v>
      </c>
      <c r="AT6" s="9">
        <f>'РБ ВВ 10(2025) | FIT15)'!AT6</f>
        <v>46052</v>
      </c>
      <c r="AU6" s="9">
        <f>'РБ ВВ 10(2025) | FIT15)'!AU6</f>
        <v>46053</v>
      </c>
      <c r="AV6" s="9">
        <f>'РБ ВВ 10(2025) | FIT15)'!AV6</f>
        <v>46054</v>
      </c>
      <c r="AW6" s="9">
        <f>'РБ ВВ 10(2025) | FIT15)'!AW6</f>
        <v>46055</v>
      </c>
      <c r="AX6" s="9">
        <f>'РБ ВВ 10(2025) | FIT15)'!AX6</f>
        <v>46056</v>
      </c>
      <c r="AY6" s="9">
        <f>'РБ ВВ 10(2025) | FIT15)'!AY6</f>
        <v>46057</v>
      </c>
      <c r="AZ6" s="9">
        <f>'РБ ВВ 10(2025) | FIT15)'!AZ6</f>
        <v>46058</v>
      </c>
      <c r="BA6" s="9">
        <f>'РБ ВВ 10(2025) | FIT15)'!BA6</f>
        <v>46059</v>
      </c>
      <c r="BB6" s="9">
        <f>'РБ ВВ 10(2025) | FIT15)'!BB6</f>
        <v>46060</v>
      </c>
      <c r="BC6" s="9">
        <f>'РБ ВВ 10(2025) | FIT15)'!BC6</f>
        <v>46061</v>
      </c>
      <c r="BD6" s="9">
        <f>'РБ ВВ 10(2025) | FIT15)'!BD6</f>
        <v>46062</v>
      </c>
      <c r="BE6" s="9">
        <f>'РБ ВВ 10(2025) | FIT15)'!BE6</f>
        <v>46063</v>
      </c>
      <c r="BF6" s="9">
        <f>'РБ ВВ 10(2025) | FIT15)'!BF6</f>
        <v>46064</v>
      </c>
      <c r="BG6" s="9">
        <f>'РБ ВВ 10(2025) | FIT15)'!BG6</f>
        <v>46065</v>
      </c>
      <c r="BH6" s="9">
        <f>'РБ ВВ 10(2025) | FIT15)'!BH6</f>
        <v>46066</v>
      </c>
      <c r="BI6" s="9">
        <f>'РБ ВВ 10(2025) | FIT15)'!BI6</f>
        <v>46067</v>
      </c>
      <c r="BJ6" s="9">
        <f>'РБ ВВ 10(2025) | FIT15)'!BJ6</f>
        <v>46068</v>
      </c>
      <c r="BK6" s="9">
        <f>'РБ ВВ 10(2025) | FIT15)'!BK6</f>
        <v>46069</v>
      </c>
      <c r="BL6" s="9">
        <f>'РБ ВВ 10(2025) | FIT15)'!BL6</f>
        <v>46070</v>
      </c>
      <c r="BM6" s="9">
        <f>'РБ ВВ 10(2025) | FIT15)'!BM6</f>
        <v>46071</v>
      </c>
      <c r="BN6" s="9">
        <f>'РБ ВВ 10(2025) | FIT15)'!BN6</f>
        <v>46072</v>
      </c>
      <c r="BO6" s="9">
        <f>'РБ ВВ 10(2025) | FIT15)'!BO6</f>
        <v>46073</v>
      </c>
      <c r="BP6" s="9">
        <f>'РБ ВВ 10(2025) | FIT15)'!BP6</f>
        <v>46074</v>
      </c>
      <c r="BQ6" s="9">
        <f>'РБ ВВ 10(2025) | FIT15)'!BQ6</f>
        <v>46075</v>
      </c>
      <c r="BR6" s="9">
        <f>'РБ ВВ 10(2025) | FIT15)'!BR6</f>
        <v>46076</v>
      </c>
      <c r="BS6" s="9">
        <f>'РБ ВВ 10(2025) | FIT15)'!BS6</f>
        <v>46077</v>
      </c>
      <c r="BT6" s="9">
        <f>'РБ ВВ 10(2025) | FIT15)'!BT6</f>
        <v>46078</v>
      </c>
      <c r="BU6" s="9">
        <f>'РБ ВВ 10(2025) | FIT15)'!BU6</f>
        <v>46079</v>
      </c>
      <c r="BV6" s="9">
        <f>'РБ ВВ 10(2025) | FIT15)'!BV6</f>
        <v>46080</v>
      </c>
      <c r="BW6" s="9">
        <f>'РБ ВВ 10(2025) | FIT15)'!BW6</f>
        <v>46081</v>
      </c>
      <c r="BX6" s="9">
        <f>'РБ ВВ 10(2025) | FIT15)'!BX6</f>
        <v>46082</v>
      </c>
      <c r="BY6" s="9">
        <f>'РБ ВВ 10(2025) | FIT15)'!BY6</f>
        <v>46083</v>
      </c>
      <c r="BZ6" s="9">
        <f>'РБ ВВ 10(2025) | FIT15)'!BZ6</f>
        <v>46084</v>
      </c>
      <c r="CA6" s="9">
        <f>'РБ ВВ 10(2025) | FIT15)'!CA6</f>
        <v>46085</v>
      </c>
      <c r="CB6" s="9">
        <f>'РБ ВВ 10(2025) | FIT15)'!CB6</f>
        <v>46086</v>
      </c>
      <c r="CC6" s="9">
        <f>'РБ ВВ 10(2025) | FIT15)'!CC6</f>
        <v>46087</v>
      </c>
      <c r="CD6" s="9">
        <f>'РБ ВВ 10(2025) | FIT15)'!CD6</f>
        <v>46088</v>
      </c>
      <c r="CE6" s="9">
        <f>'РБ ВВ 10(2025) | FIT15)'!CE6</f>
        <v>46089</v>
      </c>
      <c r="CF6" s="9">
        <f>'РБ ВВ 10(2025) | FIT15)'!CF6</f>
        <v>46090</v>
      </c>
      <c r="CG6" s="9">
        <f>'РБ ВВ 10(2025) | FIT15)'!CG6</f>
        <v>46091</v>
      </c>
      <c r="CH6" s="9">
        <f>'РБ ВВ 10(2025) | FIT15)'!CH6</f>
        <v>46092</v>
      </c>
      <c r="CI6" s="9">
        <f>'РБ ВВ 10(2025) | FIT15)'!CI6</f>
        <v>46093</v>
      </c>
      <c r="CJ6" s="9">
        <f>'РБ ВВ 10(2025) | FIT15)'!CJ6</f>
        <v>46094</v>
      </c>
      <c r="CK6" s="9">
        <f>'РБ ВВ 10(2025) | FIT15)'!CK6</f>
        <v>46095</v>
      </c>
      <c r="CL6" s="9">
        <f>'РБ ВВ 10(2025) | FIT15)'!CL6</f>
        <v>46096</v>
      </c>
      <c r="CM6" s="9">
        <f>'РБ ВВ 10(2025) | FIT15)'!CM6</f>
        <v>46097</v>
      </c>
      <c r="CN6" s="9">
        <f>'РБ ВВ 10(2025) | FIT15)'!CN6</f>
        <v>46098</v>
      </c>
      <c r="CO6" s="9">
        <f>'РБ ВВ 10(2025) | FIT15)'!CO6</f>
        <v>46099</v>
      </c>
      <c r="CP6" s="9">
        <f>'РБ ВВ 10(2025) | FIT15)'!CP6</f>
        <v>46100</v>
      </c>
      <c r="CQ6" s="9">
        <f>'РБ ВВ 10(2025) | FIT15)'!CQ6</f>
        <v>46101</v>
      </c>
      <c r="CR6" s="9">
        <f>'РБ ВВ 10(2025) | FIT15)'!CR6</f>
        <v>46102</v>
      </c>
      <c r="CS6" s="9">
        <f>'РБ ВВ 10(2025) | FIT15)'!CS6</f>
        <v>46103</v>
      </c>
      <c r="CT6" s="9">
        <f>'РБ ВВ 10(2025) | FIT15)'!CT6</f>
        <v>46104</v>
      </c>
      <c r="CU6" s="9">
        <f>'РБ ВВ 10(2025) | FIT15)'!CU6</f>
        <v>46105</v>
      </c>
      <c r="CV6" s="9">
        <f>'РБ ВВ 10(2025) | FIT15)'!CV6</f>
        <v>46106</v>
      </c>
      <c r="CW6" s="9">
        <f>'РБ ВВ 10(2025) | FIT15)'!CW6</f>
        <v>46107</v>
      </c>
      <c r="CX6" s="9">
        <f>'РБ ВВ 10(2025) | FIT15)'!CX6</f>
        <v>46108</v>
      </c>
      <c r="CY6" s="9">
        <f>'РБ ВВ 10(2025) | FIT15)'!CY6</f>
        <v>46109</v>
      </c>
      <c r="CZ6" s="9">
        <f>'РБ ВВ 10(2025) | FIT15)'!CZ6</f>
        <v>46110</v>
      </c>
      <c r="DA6" s="9">
        <f>'РБ ВВ 10(2025) | FIT15)'!DA6</f>
        <v>46111</v>
      </c>
      <c r="DB6" s="9">
        <f>'РБ ВВ 10(2025) | FIT15)'!DB6</f>
        <v>46112</v>
      </c>
      <c r="DC6" s="9">
        <f>'РБ ВВ 10(2025) | FIT15)'!DC6</f>
        <v>46113</v>
      </c>
      <c r="DD6" s="9">
        <f>'РБ ВВ 10(2025) | FIT15)'!DD6</f>
        <v>46114</v>
      </c>
      <c r="DE6" s="9">
        <f>'РБ ВВ 10(2025) | FIT15)'!DE6</f>
        <v>46115</v>
      </c>
      <c r="DF6" s="9">
        <f>'РБ ВВ 10(2025) | FIT15)'!DF6</f>
        <v>46116</v>
      </c>
      <c r="DG6" s="9">
        <f>'РБ ВВ 10(2025) | FIT15)'!DG6</f>
        <v>46117</v>
      </c>
      <c r="DH6" s="9">
        <f>'РБ ВВ 10(2025) | FIT15)'!DH6</f>
        <v>46118</v>
      </c>
      <c r="DI6" s="9">
        <f>'РБ ВВ 10(2025) | FIT15)'!DI6</f>
        <v>46119</v>
      </c>
      <c r="DJ6" s="9">
        <f>'РБ ВВ 10(2025) | FIT15)'!DJ6</f>
        <v>46120</v>
      </c>
      <c r="DK6" s="9">
        <f>'РБ ВВ 10(2025) | FIT15)'!DK6</f>
        <v>46121</v>
      </c>
      <c r="DL6" s="9">
        <f>'РБ ВВ 10(2025) | FIT15)'!DL6</f>
        <v>46122</v>
      </c>
      <c r="DM6" s="9">
        <f>'РБ ВВ 10(2025) | FIT15)'!DM6</f>
        <v>46123</v>
      </c>
      <c r="DN6" s="9">
        <f>'РБ ВВ 10(2025) | FIT15)'!DN6</f>
        <v>46124</v>
      </c>
      <c r="DO6" s="9">
        <f>'РБ ВВ 10(2025) | FIT15)'!DO6</f>
        <v>46125</v>
      </c>
      <c r="DP6" s="9">
        <f>'РБ ВВ 10(2025) | FIT15)'!DP6</f>
        <v>46126</v>
      </c>
      <c r="DQ6" s="9">
        <f>'РБ ВВ 10(2025) | FIT15)'!DQ6</f>
        <v>46127</v>
      </c>
      <c r="DR6" s="9">
        <f>'РБ ВВ 10(2025) | FIT15)'!DR6</f>
        <v>46128</v>
      </c>
      <c r="DS6" s="9">
        <f>'РБ ВВ 10(2025) | FIT15)'!DS6</f>
        <v>46129</v>
      </c>
      <c r="DT6" s="9">
        <f>'РБ ВВ 10(2025) | FIT15)'!DT6</f>
        <v>46130</v>
      </c>
      <c r="DU6" s="9">
        <f>'РБ ВВ 10(2025) | FIT15)'!DU6</f>
        <v>46131</v>
      </c>
      <c r="DV6" s="9">
        <f>'РБ ВВ 10(2025) | FIT15)'!DV6</f>
        <v>46132</v>
      </c>
      <c r="DW6" s="9">
        <f>'РБ ВВ 10(2025) | FIT15)'!DW6</f>
        <v>46133</v>
      </c>
      <c r="DX6" s="9">
        <f>'РБ ВВ 10(2025) | FIT15)'!DX6</f>
        <v>46134</v>
      </c>
      <c r="DY6" s="9">
        <f>'РБ ВВ 10(2025) | FIT15)'!DY6</f>
        <v>46135</v>
      </c>
      <c r="DZ6" s="9">
        <f>'РБ ВВ 10(2025) | FIT15)'!DZ6</f>
        <v>46136</v>
      </c>
      <c r="EA6" s="9">
        <f>'РБ ВВ 10(2025) | FIT15)'!EA6</f>
        <v>46137</v>
      </c>
      <c r="EB6" s="9">
        <f>'РБ ВВ 10(2025) | FIT15)'!EB6</f>
        <v>46138</v>
      </c>
      <c r="EC6" s="9">
        <f>'РБ ВВ 10(2025) | FIT15)'!EC6</f>
        <v>46139</v>
      </c>
      <c r="ED6" s="9">
        <f>'РБ ВВ 10(2025) | FIT15)'!ED6</f>
        <v>46140</v>
      </c>
      <c r="EE6" s="9">
        <f>'РБ ВВ 10(2025) | FIT15)'!EE6</f>
        <v>46141</v>
      </c>
      <c r="EF6" s="9">
        <f>'РБ ВВ 10(2025) | FIT15)'!EF6</f>
        <v>46142</v>
      </c>
    </row>
    <row r="7" spans="1:136">
      <c r="A7" s="10" t="s">
        <v>4</v>
      </c>
    </row>
    <row r="8" spans="1:136">
      <c r="A8" s="10">
        <v>1</v>
      </c>
      <c r="B8" s="18">
        <f>'РБ ВВ 10(2025) | FIT15)'!B8</f>
        <v>6300</v>
      </c>
      <c r="C8" s="18">
        <f>'РБ ВВ 10(2025) | FIT15)'!C8</f>
        <v>6300</v>
      </c>
      <c r="D8" s="18">
        <f>'РБ ВВ 10(2025) | FIT15)'!D8</f>
        <v>6570</v>
      </c>
      <c r="E8" s="18">
        <f>'РБ ВВ 10(2025) | FIT15)'!E8</f>
        <v>6570</v>
      </c>
      <c r="F8" s="18">
        <f>'РБ ВВ 10(2025) | FIT15)'!F8</f>
        <v>8460</v>
      </c>
      <c r="G8" s="18">
        <f>'РБ ВВ 10(2025) | FIT15)'!G8</f>
        <v>8460</v>
      </c>
      <c r="H8" s="18">
        <f>'РБ ВВ 10(2025) | FIT15)'!H8</f>
        <v>8460</v>
      </c>
      <c r="I8" s="18">
        <f>'РБ ВВ 10(2025) | FIT15)'!I8</f>
        <v>9630</v>
      </c>
      <c r="J8" s="18">
        <f>'РБ ВВ 10(2025) | FIT15)'!J8</f>
        <v>9630</v>
      </c>
      <c r="K8" s="18">
        <f>'РБ ВВ 10(2025) | FIT15)'!K8</f>
        <v>10890</v>
      </c>
      <c r="L8" s="18">
        <f>'РБ ВВ 10(2025) | FIT15)'!L8</f>
        <v>13230</v>
      </c>
      <c r="M8" s="18">
        <f>'РБ ВВ 10(2025) | FIT15)'!M8</f>
        <v>11250</v>
      </c>
      <c r="N8" s="58">
        <f>'РБ ВВ 10(2025) | FIT15)'!N8</f>
        <v>18810</v>
      </c>
      <c r="O8" s="58">
        <f>'РБ ВВ 10(2025) | FIT15)'!O8</f>
        <v>23130</v>
      </c>
      <c r="P8" s="58">
        <f>'РБ ВВ 10(2025) | FIT15)'!P8</f>
        <v>30150</v>
      </c>
      <c r="Q8" s="58">
        <f>'РБ ВВ 10(2025) | FIT15)'!Q8</f>
        <v>30150</v>
      </c>
      <c r="R8" s="58">
        <f>'РБ ВВ 10(2025) | FIT15)'!R8</f>
        <v>28980</v>
      </c>
      <c r="S8" s="58">
        <f>'РБ ВВ 10(2025) | FIT15)'!S8</f>
        <v>28980</v>
      </c>
      <c r="T8" s="58">
        <f>'РБ ВВ 10(2025) | FIT15)'!T8</f>
        <v>32400</v>
      </c>
      <c r="U8" s="58">
        <f>'РБ ВВ 10(2025) | FIT15)'!U8</f>
        <v>32400</v>
      </c>
      <c r="V8" s="58">
        <f>'РБ ВВ 10(2025) | FIT15)'!V8</f>
        <v>31050</v>
      </c>
      <c r="W8" s="58">
        <f>'РБ ВВ 10(2025) | FIT15)'!W8</f>
        <v>31050</v>
      </c>
      <c r="X8" s="58">
        <f>'РБ ВВ 10(2025) | FIT15)'!X8</f>
        <v>27810</v>
      </c>
      <c r="Y8" s="18">
        <f>'РБ ВВ 10(2025) | FIT15)'!Y8</f>
        <v>21105</v>
      </c>
      <c r="Z8" s="18">
        <f>'РБ ВВ 10(2025) | FIT15)'!Z8</f>
        <v>15705</v>
      </c>
      <c r="AA8" s="18">
        <f>'РБ ВВ 10(2025) | FIT15)'!AA8</f>
        <v>15075</v>
      </c>
      <c r="AB8" s="18">
        <f>'РБ ВВ 10(2025) | FIT15)'!AB8</f>
        <v>15075</v>
      </c>
      <c r="AC8" s="18">
        <f>'РБ ВВ 10(2025) | FIT15)'!AC8</f>
        <v>15075</v>
      </c>
      <c r="AD8" s="18">
        <f>'РБ ВВ 10(2025) | FIT15)'!AD8</f>
        <v>14445</v>
      </c>
      <c r="AE8" s="18">
        <f>'РБ ВВ 10(2025) | FIT15)'!AE8</f>
        <v>14445</v>
      </c>
      <c r="AF8" s="18">
        <f>'РБ ВВ 10(2025) | FIT15)'!AF8</f>
        <v>12105</v>
      </c>
      <c r="AG8" s="18">
        <f>'РБ ВВ 10(2025) | FIT15)'!AG8</f>
        <v>12105</v>
      </c>
      <c r="AH8" s="18">
        <f>'РБ ВВ 10(2025) | FIT15)'!AH8</f>
        <v>12105</v>
      </c>
      <c r="AI8" s="18">
        <f>'РБ ВВ 10(2025) | FIT15)'!AI8</f>
        <v>12105</v>
      </c>
      <c r="AJ8" s="18">
        <f>'РБ ВВ 10(2025) | FIT15)'!AJ8</f>
        <v>14625</v>
      </c>
      <c r="AK8" s="18">
        <f>'РБ ВВ 10(2025) | FIT15)'!AK8</f>
        <v>14625</v>
      </c>
      <c r="AL8" s="18">
        <f>'РБ ВВ 10(2025) | FIT15)'!AL8</f>
        <v>17055</v>
      </c>
      <c r="AM8" s="18">
        <f>'РБ ВВ 10(2025) | FIT15)'!AM8</f>
        <v>17055</v>
      </c>
      <c r="AN8" s="18">
        <f>'РБ ВВ 10(2025) | FIT15)'!AN8</f>
        <v>19755</v>
      </c>
      <c r="AO8" s="18">
        <f>'РБ ВВ 10(2025) | FIT15)'!AO8</f>
        <v>19755</v>
      </c>
      <c r="AP8" s="18">
        <f>'РБ ВВ 10(2025) | FIT15)'!AP8</f>
        <v>17055</v>
      </c>
      <c r="AQ8" s="18">
        <f>'РБ ВВ 10(2025) | FIT15)'!AQ8</f>
        <v>17055</v>
      </c>
      <c r="AR8" s="18">
        <f>'РБ ВВ 10(2025) | FIT15)'!AR8</f>
        <v>18405</v>
      </c>
      <c r="AS8" s="18">
        <f>'РБ ВВ 10(2025) | FIT15)'!AS8</f>
        <v>18405</v>
      </c>
      <c r="AT8" s="18">
        <f>'РБ ВВ 10(2025) | FIT15)'!AT8</f>
        <v>18405</v>
      </c>
      <c r="AU8" s="18">
        <f>'РБ ВВ 10(2025) | FIT15)'!AU8</f>
        <v>18405</v>
      </c>
      <c r="AV8" s="18">
        <f>'РБ ВВ 10(2025) | FIT15)'!AV8</f>
        <v>18405</v>
      </c>
      <c r="AW8" s="18">
        <f>'РБ ВВ 10(2025) | FIT15)'!AW8</f>
        <v>18405</v>
      </c>
      <c r="AX8" s="18">
        <f>'РБ ВВ 10(2025) | FIT15)'!AX8</f>
        <v>19755</v>
      </c>
      <c r="AY8" s="18">
        <f>'РБ ВВ 10(2025) | FIT15)'!AY8</f>
        <v>19755</v>
      </c>
      <c r="AZ8" s="18">
        <f>'РБ ВВ 10(2025) | FIT15)'!AZ8</f>
        <v>19755</v>
      </c>
      <c r="BA8" s="18">
        <f>'РБ ВВ 10(2025) | FIT15)'!BA8</f>
        <v>17055</v>
      </c>
      <c r="BB8" s="18">
        <f>'РБ ВВ 10(2025) | FIT15)'!BB8</f>
        <v>17055</v>
      </c>
      <c r="BC8" s="18">
        <f>'РБ ВВ 10(2025) | FIT15)'!BC8</f>
        <v>17055</v>
      </c>
      <c r="BD8" s="18">
        <f>'РБ ВВ 10(2025) | FIT15)'!BD8</f>
        <v>17055</v>
      </c>
      <c r="BE8" s="18">
        <f>'РБ ВВ 10(2025) | FIT15)'!BE8</f>
        <v>17055</v>
      </c>
      <c r="BF8" s="18">
        <f>'РБ ВВ 10(2025) | FIT15)'!BF8</f>
        <v>18405</v>
      </c>
      <c r="BG8" s="18">
        <f>'РБ ВВ 10(2025) | FIT15)'!BG8</f>
        <v>18405</v>
      </c>
      <c r="BH8" s="18">
        <f>'РБ ВВ 10(2025) | FIT15)'!BH8</f>
        <v>18405</v>
      </c>
      <c r="BI8" s="18">
        <f>'РБ ВВ 10(2025) | FIT15)'!BI8</f>
        <v>21105</v>
      </c>
      <c r="BJ8" s="18">
        <f>'РБ ВВ 10(2025) | FIT15)'!BJ8</f>
        <v>21105</v>
      </c>
      <c r="BK8" s="18">
        <f>'РБ ВВ 10(2025) | FIT15)'!BK8</f>
        <v>21105</v>
      </c>
      <c r="BL8" s="18">
        <f>'РБ ВВ 10(2025) | FIT15)'!BL8</f>
        <v>21105</v>
      </c>
      <c r="BM8" s="18">
        <f>'РБ ВВ 10(2025) | FIT15)'!BM8</f>
        <v>21105</v>
      </c>
      <c r="BN8" s="18">
        <f>'РБ ВВ 10(2025) | FIT15)'!BN8</f>
        <v>21105</v>
      </c>
      <c r="BO8" s="18">
        <f>'РБ ВВ 10(2025) | FIT15)'!BO8</f>
        <v>23265</v>
      </c>
      <c r="BP8" s="18">
        <f>'РБ ВВ 10(2025) | FIT15)'!BP8</f>
        <v>23265</v>
      </c>
      <c r="BQ8" s="18">
        <f>'РБ ВВ 10(2025) | FIT15)'!BQ8</f>
        <v>26775</v>
      </c>
      <c r="BR8" s="18">
        <f>'РБ ВВ 10(2025) | FIT15)'!BR8</f>
        <v>29025</v>
      </c>
      <c r="BS8" s="18">
        <f>'РБ ВВ 10(2025) | FIT15)'!BS8</f>
        <v>29025</v>
      </c>
      <c r="BT8" s="18">
        <f>'РБ ВВ 10(2025) | FIT15)'!BT8</f>
        <v>29025</v>
      </c>
      <c r="BU8" s="18">
        <f>'РБ ВВ 10(2025) | FIT15)'!BU8</f>
        <v>29025</v>
      </c>
      <c r="BV8" s="18">
        <f>'РБ ВВ 10(2025) | FIT15)'!BV8</f>
        <v>29025</v>
      </c>
      <c r="BW8" s="18">
        <f>'РБ ВВ 10(2025) | FIT15)'!BW8</f>
        <v>21105</v>
      </c>
      <c r="BX8" s="18">
        <f>'РБ ВВ 10(2025) | FIT15)'!BX8</f>
        <v>17055</v>
      </c>
      <c r="BY8" s="18">
        <f>'РБ ВВ 10(2025) | FIT15)'!BY8</f>
        <v>17055</v>
      </c>
      <c r="BZ8" s="18">
        <f>'РБ ВВ 10(2025) | FIT15)'!BZ8</f>
        <v>15705</v>
      </c>
      <c r="CA8" s="18">
        <f>'РБ ВВ 10(2025) | FIT15)'!CA8</f>
        <v>15705</v>
      </c>
      <c r="CB8" s="18">
        <f>'РБ ВВ 10(2025) | FIT15)'!CB8</f>
        <v>15705</v>
      </c>
      <c r="CC8" s="18">
        <f>'РБ ВВ 10(2025) | FIT15)'!CC8</f>
        <v>17055</v>
      </c>
      <c r="CD8" s="18">
        <f>'РБ ВВ 10(2025) | FIT15)'!CD8</f>
        <v>17055</v>
      </c>
      <c r="CE8" s="18">
        <f>'РБ ВВ 10(2025) | FIT15)'!CE8</f>
        <v>17055</v>
      </c>
      <c r="CF8" s="18">
        <f>'РБ ВВ 10(2025) | FIT15)'!CF8</f>
        <v>13815</v>
      </c>
      <c r="CG8" s="18">
        <f>'РБ ВВ 10(2025) | FIT15)'!CG8</f>
        <v>10935</v>
      </c>
      <c r="CH8" s="18">
        <f>'РБ ВВ 10(2025) | FIT15)'!CH8</f>
        <v>10935</v>
      </c>
      <c r="CI8" s="18">
        <f>'РБ ВВ 10(2025) | FIT15)'!CI8</f>
        <v>10935</v>
      </c>
      <c r="CJ8" s="18">
        <f>'РБ ВВ 10(2025) | FIT15)'!CJ8</f>
        <v>10935</v>
      </c>
      <c r="CK8" s="18">
        <f>'РБ ВВ 10(2025) | FIT15)'!CK8</f>
        <v>10935</v>
      </c>
      <c r="CL8" s="18">
        <f>'РБ ВВ 10(2025) | FIT15)'!CL8</f>
        <v>10935</v>
      </c>
      <c r="CM8" s="18">
        <f>'РБ ВВ 10(2025) | FIT15)'!CM8</f>
        <v>10935</v>
      </c>
      <c r="CN8" s="18">
        <f>'РБ ВВ 10(2025) | FIT15)'!CN8</f>
        <v>10935</v>
      </c>
      <c r="CO8" s="18">
        <f>'РБ ВВ 10(2025) | FIT15)'!CO8</f>
        <v>10935</v>
      </c>
      <c r="CP8" s="18">
        <f>'РБ ВВ 10(2025) | FIT15)'!CP8</f>
        <v>10305</v>
      </c>
      <c r="CQ8" s="18">
        <f>'РБ ВВ 10(2025) | FIT15)'!CQ8</f>
        <v>10305</v>
      </c>
      <c r="CR8" s="18">
        <f>'РБ ВВ 10(2025) | FIT15)'!CR8</f>
        <v>10305</v>
      </c>
      <c r="CS8" s="18">
        <f>'РБ ВВ 10(2025) | FIT15)'!CS8</f>
        <v>9675</v>
      </c>
      <c r="CT8" s="18">
        <f>'РБ ВВ 10(2025) | FIT15)'!CT8</f>
        <v>9675</v>
      </c>
      <c r="CU8" s="18">
        <f>'РБ ВВ 10(2025) | FIT15)'!CU8</f>
        <v>9675</v>
      </c>
      <c r="CV8" s="18">
        <f>'РБ ВВ 10(2025) | FIT15)'!CV8</f>
        <v>9675</v>
      </c>
      <c r="CW8" s="18">
        <f>'РБ ВВ 10(2025) | FIT15)'!CW8</f>
        <v>9675</v>
      </c>
      <c r="CX8" s="18">
        <f>'РБ ВВ 10(2025) | FIT15)'!CX8</f>
        <v>9675</v>
      </c>
      <c r="CY8" s="18">
        <f>'РБ ВВ 10(2025) | FIT15)'!CY8</f>
        <v>9675</v>
      </c>
      <c r="CZ8" s="18">
        <f>'РБ ВВ 10(2025) | FIT15)'!CZ8</f>
        <v>9045</v>
      </c>
      <c r="DA8" s="18">
        <f>'РБ ВВ 10(2025) | FIT15)'!DA8</f>
        <v>9045</v>
      </c>
      <c r="DB8" s="18">
        <f>'РБ ВВ 10(2025) | FIT15)'!DB8</f>
        <v>9045</v>
      </c>
      <c r="DC8" s="18">
        <f>'РБ ВВ 10(2025) | FIT15)'!DC8</f>
        <v>8415</v>
      </c>
      <c r="DD8" s="18">
        <f>'РБ ВВ 10(2025) | FIT15)'!DD8</f>
        <v>8415</v>
      </c>
      <c r="DE8" s="18">
        <f>'РБ ВВ 10(2025) | FIT15)'!DE8</f>
        <v>8415</v>
      </c>
      <c r="DF8" s="18">
        <f>'РБ ВВ 10(2025) | FIT15)'!DF8</f>
        <v>8415</v>
      </c>
      <c r="DG8" s="18">
        <f>'РБ ВВ 10(2025) | FIT15)'!DG8</f>
        <v>8415</v>
      </c>
      <c r="DH8" s="18">
        <f>'РБ ВВ 10(2025) | FIT15)'!DH8</f>
        <v>7965</v>
      </c>
      <c r="DI8" s="18">
        <f>'РБ ВВ 10(2025) | FIT15)'!DI8</f>
        <v>7965</v>
      </c>
      <c r="DJ8" s="18">
        <f>'РБ ВВ 10(2025) | FIT15)'!DJ8</f>
        <v>7965</v>
      </c>
      <c r="DK8" s="18">
        <f>'РБ ВВ 10(2025) | FIT15)'!DK8</f>
        <v>7965</v>
      </c>
      <c r="DL8" s="18">
        <f>'РБ ВВ 10(2025) | FIT15)'!DL8</f>
        <v>7965</v>
      </c>
      <c r="DM8" s="18">
        <f>'РБ ВВ 10(2025) | FIT15)'!DM8</f>
        <v>7965</v>
      </c>
      <c r="DN8" s="18">
        <f>'РБ ВВ 10(2025) | FIT15)'!DN8</f>
        <v>6165</v>
      </c>
      <c r="DO8" s="18">
        <f>'РБ ВВ 10(2025) | FIT15)'!DO8</f>
        <v>6165</v>
      </c>
      <c r="DP8" s="18">
        <f>'РБ ВВ 10(2025) | FIT15)'!DP8</f>
        <v>6165</v>
      </c>
      <c r="DQ8" s="18">
        <f>'РБ ВВ 10(2025) | FIT15)'!DQ8</f>
        <v>6165</v>
      </c>
      <c r="DR8" s="18">
        <f>'РБ ВВ 10(2025) | FIT15)'!DR8</f>
        <v>6165</v>
      </c>
      <c r="DS8" s="18">
        <f>'РБ ВВ 10(2025) | FIT15)'!DS8</f>
        <v>6615</v>
      </c>
      <c r="DT8" s="18">
        <f>'РБ ВВ 10(2025) | FIT15)'!DT8</f>
        <v>6615</v>
      </c>
      <c r="DU8" s="18">
        <f>'РБ ВВ 10(2025) | FIT15)'!DU8</f>
        <v>6165</v>
      </c>
      <c r="DV8" s="18">
        <f>'РБ ВВ 10(2025) | FIT15)'!DV8</f>
        <v>6165</v>
      </c>
      <c r="DW8" s="18">
        <f>'РБ ВВ 10(2025) | FIT15)'!DW8</f>
        <v>6165</v>
      </c>
      <c r="DX8" s="18">
        <f>'РБ ВВ 10(2025) | FIT15)'!DX8</f>
        <v>6165</v>
      </c>
      <c r="DY8" s="18">
        <f>'РБ ВВ 10(2025) | FIT15)'!DY8</f>
        <v>6165</v>
      </c>
      <c r="DZ8" s="18">
        <f>'РБ ВВ 10(2025) | FIT15)'!DZ8</f>
        <v>6615</v>
      </c>
      <c r="EA8" s="18">
        <f>'РБ ВВ 10(2025) | FIT15)'!EA8</f>
        <v>6615</v>
      </c>
      <c r="EB8" s="18">
        <f>'РБ ВВ 10(2025) | FIT15)'!EB8</f>
        <v>6165</v>
      </c>
      <c r="EC8" s="18">
        <f>'РБ ВВ 10(2025) | FIT15)'!EC8</f>
        <v>6165</v>
      </c>
      <c r="ED8" s="18">
        <f>'РБ ВВ 10(2025) | FIT15)'!ED8</f>
        <v>6165</v>
      </c>
      <c r="EE8" s="18">
        <f>'РБ ВВ 10(2025) | FIT15)'!EE8</f>
        <v>6165</v>
      </c>
      <c r="EF8" s="18">
        <f>'РБ ВВ 10(2025) | FIT15)'!EF8</f>
        <v>7065</v>
      </c>
    </row>
    <row r="9" spans="1:136">
      <c r="A9" s="10">
        <v>2</v>
      </c>
      <c r="B9" s="18">
        <f>'РБ ВВ 10(2025) | FIT15)'!B9</f>
        <v>7650</v>
      </c>
      <c r="C9" s="18">
        <f>'РБ ВВ 10(2025) | FIT15)'!C9</f>
        <v>7650</v>
      </c>
      <c r="D9" s="18">
        <f>'РБ ВВ 10(2025) | FIT15)'!D9</f>
        <v>7920</v>
      </c>
      <c r="E9" s="18">
        <f>'РБ ВВ 10(2025) | FIT15)'!E9</f>
        <v>7920</v>
      </c>
      <c r="F9" s="18">
        <f>'РБ ВВ 10(2025) | FIT15)'!F9</f>
        <v>9810</v>
      </c>
      <c r="G9" s="18">
        <f>'РБ ВВ 10(2025) | FIT15)'!G9</f>
        <v>9810</v>
      </c>
      <c r="H9" s="18">
        <f>'РБ ВВ 10(2025) | FIT15)'!H9</f>
        <v>9810</v>
      </c>
      <c r="I9" s="18">
        <f>'РБ ВВ 10(2025) | FIT15)'!I9</f>
        <v>10980</v>
      </c>
      <c r="J9" s="18">
        <f>'РБ ВВ 10(2025) | FIT15)'!J9</f>
        <v>10980</v>
      </c>
      <c r="K9" s="18">
        <f>'РБ ВВ 10(2025) | FIT15)'!K9</f>
        <v>12240</v>
      </c>
      <c r="L9" s="18">
        <f>'РБ ВВ 10(2025) | FIT15)'!L9</f>
        <v>14580</v>
      </c>
      <c r="M9" s="18">
        <f>'РБ ВВ 10(2025) | FIT15)'!M9</f>
        <v>12600</v>
      </c>
      <c r="N9" s="58">
        <f>'РБ ВВ 10(2025) | FIT15)'!N9</f>
        <v>20610</v>
      </c>
      <c r="O9" s="58">
        <f>'РБ ВВ 10(2025) | FIT15)'!O9</f>
        <v>24930</v>
      </c>
      <c r="P9" s="58">
        <f>'РБ ВВ 10(2025) | FIT15)'!P9</f>
        <v>31950</v>
      </c>
      <c r="Q9" s="58">
        <f>'РБ ВВ 10(2025) | FIT15)'!Q9</f>
        <v>31950</v>
      </c>
      <c r="R9" s="58">
        <f>'РБ ВВ 10(2025) | FIT15)'!R9</f>
        <v>30780</v>
      </c>
      <c r="S9" s="58">
        <f>'РБ ВВ 10(2025) | FIT15)'!S9</f>
        <v>30780</v>
      </c>
      <c r="T9" s="58">
        <f>'РБ ВВ 10(2025) | FIT15)'!T9</f>
        <v>34200</v>
      </c>
      <c r="U9" s="58">
        <f>'РБ ВВ 10(2025) | FIT15)'!U9</f>
        <v>34200</v>
      </c>
      <c r="V9" s="58">
        <f>'РБ ВВ 10(2025) | FIT15)'!V9</f>
        <v>32850</v>
      </c>
      <c r="W9" s="58">
        <f>'РБ ВВ 10(2025) | FIT15)'!W9</f>
        <v>32850</v>
      </c>
      <c r="X9" s="58">
        <f>'РБ ВВ 10(2025) | FIT15)'!X9</f>
        <v>29610</v>
      </c>
      <c r="Y9" s="18">
        <f>'РБ ВВ 10(2025) | FIT15)'!Y9</f>
        <v>22770</v>
      </c>
      <c r="Z9" s="18">
        <f>'РБ ВВ 10(2025) | FIT15)'!Z9</f>
        <v>17370</v>
      </c>
      <c r="AA9" s="18">
        <f>'РБ ВВ 10(2025) | FIT15)'!AA9</f>
        <v>16740</v>
      </c>
      <c r="AB9" s="18">
        <f>'РБ ВВ 10(2025) | FIT15)'!AB9</f>
        <v>16740</v>
      </c>
      <c r="AC9" s="18">
        <f>'РБ ВВ 10(2025) | FIT15)'!AC9</f>
        <v>16740</v>
      </c>
      <c r="AD9" s="18">
        <f>'РБ ВВ 10(2025) | FIT15)'!AD9</f>
        <v>16110</v>
      </c>
      <c r="AE9" s="18">
        <f>'РБ ВВ 10(2025) | FIT15)'!AE9</f>
        <v>16110</v>
      </c>
      <c r="AF9" s="18">
        <f>'РБ ВВ 10(2025) | FIT15)'!AF9</f>
        <v>13770</v>
      </c>
      <c r="AG9" s="18">
        <f>'РБ ВВ 10(2025) | FIT15)'!AG9</f>
        <v>13770</v>
      </c>
      <c r="AH9" s="18">
        <f>'РБ ВВ 10(2025) | FIT15)'!AH9</f>
        <v>13770</v>
      </c>
      <c r="AI9" s="18">
        <f>'РБ ВВ 10(2025) | FIT15)'!AI9</f>
        <v>13770</v>
      </c>
      <c r="AJ9" s="18">
        <f>'РБ ВВ 10(2025) | FIT15)'!AJ9</f>
        <v>16290</v>
      </c>
      <c r="AK9" s="18">
        <f>'РБ ВВ 10(2025) | FIT15)'!AK9</f>
        <v>16290</v>
      </c>
      <c r="AL9" s="18">
        <f>'РБ ВВ 10(2025) | FIT15)'!AL9</f>
        <v>18720</v>
      </c>
      <c r="AM9" s="18">
        <f>'РБ ВВ 10(2025) | FIT15)'!AM9</f>
        <v>18720</v>
      </c>
      <c r="AN9" s="18">
        <f>'РБ ВВ 10(2025) | FIT15)'!AN9</f>
        <v>21420</v>
      </c>
      <c r="AO9" s="18">
        <f>'РБ ВВ 10(2025) | FIT15)'!AO9</f>
        <v>21420</v>
      </c>
      <c r="AP9" s="18">
        <f>'РБ ВВ 10(2025) | FIT15)'!AP9</f>
        <v>18720</v>
      </c>
      <c r="AQ9" s="18">
        <f>'РБ ВВ 10(2025) | FIT15)'!AQ9</f>
        <v>18720</v>
      </c>
      <c r="AR9" s="18">
        <f>'РБ ВВ 10(2025) | FIT15)'!AR9</f>
        <v>20070</v>
      </c>
      <c r="AS9" s="18">
        <f>'РБ ВВ 10(2025) | FIT15)'!AS9</f>
        <v>20070</v>
      </c>
      <c r="AT9" s="18">
        <f>'РБ ВВ 10(2025) | FIT15)'!AT9</f>
        <v>20070</v>
      </c>
      <c r="AU9" s="18">
        <f>'РБ ВВ 10(2025) | FIT15)'!AU9</f>
        <v>20070</v>
      </c>
      <c r="AV9" s="18">
        <f>'РБ ВВ 10(2025) | FIT15)'!AV9</f>
        <v>20070</v>
      </c>
      <c r="AW9" s="18">
        <f>'РБ ВВ 10(2025) | FIT15)'!AW9</f>
        <v>20070</v>
      </c>
      <c r="AX9" s="18">
        <f>'РБ ВВ 10(2025) | FIT15)'!AX9</f>
        <v>21420</v>
      </c>
      <c r="AY9" s="18">
        <f>'РБ ВВ 10(2025) | FIT15)'!AY9</f>
        <v>21420</v>
      </c>
      <c r="AZ9" s="18">
        <f>'РБ ВВ 10(2025) | FIT15)'!AZ9</f>
        <v>21420</v>
      </c>
      <c r="BA9" s="18">
        <f>'РБ ВВ 10(2025) | FIT15)'!BA9</f>
        <v>18720</v>
      </c>
      <c r="BB9" s="18">
        <f>'РБ ВВ 10(2025) | FIT15)'!BB9</f>
        <v>18720</v>
      </c>
      <c r="BC9" s="18">
        <f>'РБ ВВ 10(2025) | FIT15)'!BC9</f>
        <v>18720</v>
      </c>
      <c r="BD9" s="18">
        <f>'РБ ВВ 10(2025) | FIT15)'!BD9</f>
        <v>18720</v>
      </c>
      <c r="BE9" s="18">
        <f>'РБ ВВ 10(2025) | FIT15)'!BE9</f>
        <v>18720</v>
      </c>
      <c r="BF9" s="18">
        <f>'РБ ВВ 10(2025) | FIT15)'!BF9</f>
        <v>20070</v>
      </c>
      <c r="BG9" s="18">
        <f>'РБ ВВ 10(2025) | FIT15)'!BG9</f>
        <v>20070</v>
      </c>
      <c r="BH9" s="18">
        <f>'РБ ВВ 10(2025) | FIT15)'!BH9</f>
        <v>20070</v>
      </c>
      <c r="BI9" s="18">
        <f>'РБ ВВ 10(2025) | FIT15)'!BI9</f>
        <v>22770</v>
      </c>
      <c r="BJ9" s="18">
        <f>'РБ ВВ 10(2025) | FIT15)'!BJ9</f>
        <v>22770</v>
      </c>
      <c r="BK9" s="18">
        <f>'РБ ВВ 10(2025) | FIT15)'!BK9</f>
        <v>22770</v>
      </c>
      <c r="BL9" s="18">
        <f>'РБ ВВ 10(2025) | FIT15)'!BL9</f>
        <v>22770</v>
      </c>
      <c r="BM9" s="18">
        <f>'РБ ВВ 10(2025) | FIT15)'!BM9</f>
        <v>22770</v>
      </c>
      <c r="BN9" s="18">
        <f>'РБ ВВ 10(2025) | FIT15)'!BN9</f>
        <v>22770</v>
      </c>
      <c r="BO9" s="18">
        <f>'РБ ВВ 10(2025) | FIT15)'!BO9</f>
        <v>24930</v>
      </c>
      <c r="BP9" s="18">
        <f>'РБ ВВ 10(2025) | FIT15)'!BP9</f>
        <v>24930</v>
      </c>
      <c r="BQ9" s="18">
        <f>'РБ ВВ 10(2025) | FIT15)'!BQ9</f>
        <v>28440</v>
      </c>
      <c r="BR9" s="18">
        <f>'РБ ВВ 10(2025) | FIT15)'!BR9</f>
        <v>30690</v>
      </c>
      <c r="BS9" s="18">
        <f>'РБ ВВ 10(2025) | FIT15)'!BS9</f>
        <v>30690</v>
      </c>
      <c r="BT9" s="18">
        <f>'РБ ВВ 10(2025) | FIT15)'!BT9</f>
        <v>30690</v>
      </c>
      <c r="BU9" s="18">
        <f>'РБ ВВ 10(2025) | FIT15)'!BU9</f>
        <v>30690</v>
      </c>
      <c r="BV9" s="18">
        <f>'РБ ВВ 10(2025) | FIT15)'!BV9</f>
        <v>30690</v>
      </c>
      <c r="BW9" s="18">
        <f>'РБ ВВ 10(2025) | FIT15)'!BW9</f>
        <v>22770</v>
      </c>
      <c r="BX9" s="18">
        <f>'РБ ВВ 10(2025) | FIT15)'!BX9</f>
        <v>18720</v>
      </c>
      <c r="BY9" s="18">
        <f>'РБ ВВ 10(2025) | FIT15)'!BY9</f>
        <v>18720</v>
      </c>
      <c r="BZ9" s="18">
        <f>'РБ ВВ 10(2025) | FIT15)'!BZ9</f>
        <v>17370</v>
      </c>
      <c r="CA9" s="18">
        <f>'РБ ВВ 10(2025) | FIT15)'!CA9</f>
        <v>17370</v>
      </c>
      <c r="CB9" s="18">
        <f>'РБ ВВ 10(2025) | FIT15)'!CB9</f>
        <v>17370</v>
      </c>
      <c r="CC9" s="18">
        <f>'РБ ВВ 10(2025) | FIT15)'!CC9</f>
        <v>18720</v>
      </c>
      <c r="CD9" s="18">
        <f>'РБ ВВ 10(2025) | FIT15)'!CD9</f>
        <v>18720</v>
      </c>
      <c r="CE9" s="18">
        <f>'РБ ВВ 10(2025) | FIT15)'!CE9</f>
        <v>18720</v>
      </c>
      <c r="CF9" s="18">
        <f>'РБ ВВ 10(2025) | FIT15)'!CF9</f>
        <v>15480</v>
      </c>
      <c r="CG9" s="18">
        <f>'РБ ВВ 10(2025) | FIT15)'!CG9</f>
        <v>12600</v>
      </c>
      <c r="CH9" s="18">
        <f>'РБ ВВ 10(2025) | FIT15)'!CH9</f>
        <v>12600</v>
      </c>
      <c r="CI9" s="18">
        <f>'РБ ВВ 10(2025) | FIT15)'!CI9</f>
        <v>12600</v>
      </c>
      <c r="CJ9" s="18">
        <f>'РБ ВВ 10(2025) | FIT15)'!CJ9</f>
        <v>12600</v>
      </c>
      <c r="CK9" s="18">
        <f>'РБ ВВ 10(2025) | FIT15)'!CK9</f>
        <v>12600</v>
      </c>
      <c r="CL9" s="18">
        <f>'РБ ВВ 10(2025) | FIT15)'!CL9</f>
        <v>12600</v>
      </c>
      <c r="CM9" s="18">
        <f>'РБ ВВ 10(2025) | FIT15)'!CM9</f>
        <v>12600</v>
      </c>
      <c r="CN9" s="18">
        <f>'РБ ВВ 10(2025) | FIT15)'!CN9</f>
        <v>12600</v>
      </c>
      <c r="CO9" s="18">
        <f>'РБ ВВ 10(2025) | FIT15)'!CO9</f>
        <v>12600</v>
      </c>
      <c r="CP9" s="18">
        <f>'РБ ВВ 10(2025) | FIT15)'!CP9</f>
        <v>11970</v>
      </c>
      <c r="CQ9" s="18">
        <f>'РБ ВВ 10(2025) | FIT15)'!CQ9</f>
        <v>11970</v>
      </c>
      <c r="CR9" s="18">
        <f>'РБ ВВ 10(2025) | FIT15)'!CR9</f>
        <v>11970</v>
      </c>
      <c r="CS9" s="18">
        <f>'РБ ВВ 10(2025) | FIT15)'!CS9</f>
        <v>11340</v>
      </c>
      <c r="CT9" s="18">
        <f>'РБ ВВ 10(2025) | FIT15)'!CT9</f>
        <v>11340</v>
      </c>
      <c r="CU9" s="18">
        <f>'РБ ВВ 10(2025) | FIT15)'!CU9</f>
        <v>11340</v>
      </c>
      <c r="CV9" s="18">
        <f>'РБ ВВ 10(2025) | FIT15)'!CV9</f>
        <v>11340</v>
      </c>
      <c r="CW9" s="18">
        <f>'РБ ВВ 10(2025) | FIT15)'!CW9</f>
        <v>11340</v>
      </c>
      <c r="CX9" s="18">
        <f>'РБ ВВ 10(2025) | FIT15)'!CX9</f>
        <v>11340</v>
      </c>
      <c r="CY9" s="18">
        <f>'РБ ВВ 10(2025) | FIT15)'!CY9</f>
        <v>11340</v>
      </c>
      <c r="CZ9" s="18">
        <f>'РБ ВВ 10(2025) | FIT15)'!CZ9</f>
        <v>10710</v>
      </c>
      <c r="DA9" s="18">
        <f>'РБ ВВ 10(2025) | FIT15)'!DA9</f>
        <v>10710</v>
      </c>
      <c r="DB9" s="18">
        <f>'РБ ВВ 10(2025) | FIT15)'!DB9</f>
        <v>10710</v>
      </c>
      <c r="DC9" s="18">
        <f>'РБ ВВ 10(2025) | FIT15)'!DC9</f>
        <v>9900</v>
      </c>
      <c r="DD9" s="18">
        <f>'РБ ВВ 10(2025) | FIT15)'!DD9</f>
        <v>9900</v>
      </c>
      <c r="DE9" s="18">
        <f>'РБ ВВ 10(2025) | FIT15)'!DE9</f>
        <v>9900</v>
      </c>
      <c r="DF9" s="18">
        <f>'РБ ВВ 10(2025) | FIT15)'!DF9</f>
        <v>9900</v>
      </c>
      <c r="DG9" s="18">
        <f>'РБ ВВ 10(2025) | FIT15)'!DG9</f>
        <v>9900</v>
      </c>
      <c r="DH9" s="18">
        <f>'РБ ВВ 10(2025) | FIT15)'!DH9</f>
        <v>9450</v>
      </c>
      <c r="DI9" s="18">
        <f>'РБ ВВ 10(2025) | FIT15)'!DI9</f>
        <v>9450</v>
      </c>
      <c r="DJ9" s="18">
        <f>'РБ ВВ 10(2025) | FIT15)'!DJ9</f>
        <v>9450</v>
      </c>
      <c r="DK9" s="18">
        <f>'РБ ВВ 10(2025) | FIT15)'!DK9</f>
        <v>9450</v>
      </c>
      <c r="DL9" s="18">
        <f>'РБ ВВ 10(2025) | FIT15)'!DL9</f>
        <v>9450</v>
      </c>
      <c r="DM9" s="18">
        <f>'РБ ВВ 10(2025) | FIT15)'!DM9</f>
        <v>9450</v>
      </c>
      <c r="DN9" s="18">
        <f>'РБ ВВ 10(2025) | FIT15)'!DN9</f>
        <v>7650</v>
      </c>
      <c r="DO9" s="18">
        <f>'РБ ВВ 10(2025) | FIT15)'!DO9</f>
        <v>7650</v>
      </c>
      <c r="DP9" s="18">
        <f>'РБ ВВ 10(2025) | FIT15)'!DP9</f>
        <v>7650</v>
      </c>
      <c r="DQ9" s="18">
        <f>'РБ ВВ 10(2025) | FIT15)'!DQ9</f>
        <v>7650</v>
      </c>
      <c r="DR9" s="18">
        <f>'РБ ВВ 10(2025) | FIT15)'!DR9</f>
        <v>7650</v>
      </c>
      <c r="DS9" s="18">
        <f>'РБ ВВ 10(2025) | FIT15)'!DS9</f>
        <v>8100</v>
      </c>
      <c r="DT9" s="18">
        <f>'РБ ВВ 10(2025) | FIT15)'!DT9</f>
        <v>8100</v>
      </c>
      <c r="DU9" s="18">
        <f>'РБ ВВ 10(2025) | FIT15)'!DU9</f>
        <v>7650</v>
      </c>
      <c r="DV9" s="18">
        <f>'РБ ВВ 10(2025) | FIT15)'!DV9</f>
        <v>7650</v>
      </c>
      <c r="DW9" s="18">
        <f>'РБ ВВ 10(2025) | FIT15)'!DW9</f>
        <v>7650</v>
      </c>
      <c r="DX9" s="18">
        <f>'РБ ВВ 10(2025) | FIT15)'!DX9</f>
        <v>7650</v>
      </c>
      <c r="DY9" s="18">
        <f>'РБ ВВ 10(2025) | FIT15)'!DY9</f>
        <v>7650</v>
      </c>
      <c r="DZ9" s="18">
        <f>'РБ ВВ 10(2025) | FIT15)'!DZ9</f>
        <v>8100</v>
      </c>
      <c r="EA9" s="18">
        <f>'РБ ВВ 10(2025) | FIT15)'!EA9</f>
        <v>8100</v>
      </c>
      <c r="EB9" s="18">
        <f>'РБ ВВ 10(2025) | FIT15)'!EB9</f>
        <v>7650</v>
      </c>
      <c r="EC9" s="18">
        <f>'РБ ВВ 10(2025) | FIT15)'!EC9</f>
        <v>7650</v>
      </c>
      <c r="ED9" s="18">
        <f>'РБ ВВ 10(2025) | FIT15)'!ED9</f>
        <v>7650</v>
      </c>
      <c r="EE9" s="18">
        <f>'РБ ВВ 10(2025) | FIT15)'!EE9</f>
        <v>7650</v>
      </c>
      <c r="EF9" s="18">
        <f>'РБ ВВ 10(2025) | FIT15)'!EF9</f>
        <v>8550</v>
      </c>
    </row>
    <row r="10" spans="1:136">
      <c r="A10" s="30" t="s">
        <v>5</v>
      </c>
      <c r="B10" s="18"/>
      <c r="C10" s="18"/>
      <c r="D10" s="18"/>
      <c r="E10" s="18"/>
      <c r="F10" s="18"/>
      <c r="G10" s="18"/>
      <c r="H10" s="18"/>
      <c r="I10" s="18"/>
      <c r="J10" s="18"/>
      <c r="K10" s="18"/>
      <c r="L10" s="18"/>
      <c r="M10" s="18"/>
      <c r="N10" s="58"/>
      <c r="O10" s="58"/>
      <c r="P10" s="58"/>
      <c r="Q10" s="58"/>
      <c r="R10" s="58"/>
      <c r="S10" s="58"/>
      <c r="T10" s="58"/>
      <c r="U10" s="58"/>
      <c r="V10" s="58"/>
      <c r="W10" s="58"/>
      <c r="X10" s="5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row>
    <row r="11" spans="1:136">
      <c r="A11" s="10">
        <v>1</v>
      </c>
      <c r="B11" s="18">
        <f>'РБ ВВ 10(2025) | FIT15)'!B11</f>
        <v>7200</v>
      </c>
      <c r="C11" s="18">
        <f>'РБ ВВ 10(2025) | FIT15)'!C11</f>
        <v>7200</v>
      </c>
      <c r="D11" s="18">
        <f>'РБ ВВ 10(2025) | FIT15)'!D11</f>
        <v>7470</v>
      </c>
      <c r="E11" s="18">
        <f>'РБ ВВ 10(2025) | FIT15)'!E11</f>
        <v>7470</v>
      </c>
      <c r="F11" s="18">
        <f>'РБ ВВ 10(2025) | FIT15)'!F11</f>
        <v>9360</v>
      </c>
      <c r="G11" s="18">
        <f>'РБ ВВ 10(2025) | FIT15)'!G11</f>
        <v>9360</v>
      </c>
      <c r="H11" s="18">
        <f>'РБ ВВ 10(2025) | FIT15)'!H11</f>
        <v>9360</v>
      </c>
      <c r="I11" s="18">
        <f>'РБ ВВ 10(2025) | FIT15)'!I11</f>
        <v>10530</v>
      </c>
      <c r="J11" s="18">
        <f>'РБ ВВ 10(2025) | FIT15)'!J11</f>
        <v>10530</v>
      </c>
      <c r="K11" s="18">
        <f>'РБ ВВ 10(2025) | FIT15)'!K11</f>
        <v>11790</v>
      </c>
      <c r="L11" s="18">
        <f>'РБ ВВ 10(2025) | FIT15)'!L11</f>
        <v>14130</v>
      </c>
      <c r="M11" s="18">
        <f>'РБ ВВ 10(2025) | FIT15)'!M11</f>
        <v>12150</v>
      </c>
      <c r="N11" s="58">
        <f>'РБ ВВ 10(2025) | FIT15)'!N11</f>
        <v>21060</v>
      </c>
      <c r="O11" s="58">
        <f>'РБ ВВ 10(2025) | FIT15)'!O11</f>
        <v>25380</v>
      </c>
      <c r="P11" s="58">
        <f>'РБ ВВ 10(2025) | FIT15)'!P11</f>
        <v>32400</v>
      </c>
      <c r="Q11" s="58">
        <f>'РБ ВВ 10(2025) | FIT15)'!Q11</f>
        <v>32400</v>
      </c>
      <c r="R11" s="58">
        <f>'РБ ВВ 10(2025) | FIT15)'!R11</f>
        <v>31230</v>
      </c>
      <c r="S11" s="58">
        <f>'РБ ВВ 10(2025) | FIT15)'!S11</f>
        <v>31230</v>
      </c>
      <c r="T11" s="58">
        <f>'РБ ВВ 10(2025) | FIT15)'!T11</f>
        <v>34650</v>
      </c>
      <c r="U11" s="58">
        <f>'РБ ВВ 10(2025) | FIT15)'!U11</f>
        <v>34650</v>
      </c>
      <c r="V11" s="58">
        <f>'РБ ВВ 10(2025) | FIT15)'!V11</f>
        <v>33300</v>
      </c>
      <c r="W11" s="58">
        <f>'РБ ВВ 10(2025) | FIT15)'!W11</f>
        <v>33300</v>
      </c>
      <c r="X11" s="58">
        <f>'РБ ВВ 10(2025) | FIT15)'!X11</f>
        <v>30060</v>
      </c>
      <c r="Y11" s="18">
        <f>'РБ ВВ 10(2025) | FIT15)'!Y11</f>
        <v>23355</v>
      </c>
      <c r="Z11" s="18">
        <f>'РБ ВВ 10(2025) | FIT15)'!Z11</f>
        <v>17955</v>
      </c>
      <c r="AA11" s="18">
        <f>'РБ ВВ 10(2025) | FIT15)'!AA11</f>
        <v>17325</v>
      </c>
      <c r="AB11" s="18">
        <f>'РБ ВВ 10(2025) | FIT15)'!AB11</f>
        <v>17325</v>
      </c>
      <c r="AC11" s="18">
        <f>'РБ ВВ 10(2025) | FIT15)'!AC11</f>
        <v>17325</v>
      </c>
      <c r="AD11" s="18">
        <f>'РБ ВВ 10(2025) | FIT15)'!AD11</f>
        <v>16695</v>
      </c>
      <c r="AE11" s="18">
        <f>'РБ ВВ 10(2025) | FIT15)'!AE11</f>
        <v>16695</v>
      </c>
      <c r="AF11" s="18">
        <f>'РБ ВВ 10(2025) | FIT15)'!AF11</f>
        <v>14355</v>
      </c>
      <c r="AG11" s="18">
        <f>'РБ ВВ 10(2025) | FIT15)'!AG11</f>
        <v>14355</v>
      </c>
      <c r="AH11" s="18">
        <f>'РБ ВВ 10(2025) | FIT15)'!AH11</f>
        <v>14355</v>
      </c>
      <c r="AI11" s="18">
        <f>'РБ ВВ 10(2025) | FIT15)'!AI11</f>
        <v>14355</v>
      </c>
      <c r="AJ11" s="18">
        <f>'РБ ВВ 10(2025) | FIT15)'!AJ11</f>
        <v>16875</v>
      </c>
      <c r="AK11" s="18">
        <f>'РБ ВВ 10(2025) | FIT15)'!AK11</f>
        <v>16875</v>
      </c>
      <c r="AL11" s="18">
        <f>'РБ ВВ 10(2025) | FIT15)'!AL11</f>
        <v>19305</v>
      </c>
      <c r="AM11" s="18">
        <f>'РБ ВВ 10(2025) | FIT15)'!AM11</f>
        <v>19305</v>
      </c>
      <c r="AN11" s="18">
        <f>'РБ ВВ 10(2025) | FIT15)'!AN11</f>
        <v>22005</v>
      </c>
      <c r="AO11" s="18">
        <f>'РБ ВВ 10(2025) | FIT15)'!AO11</f>
        <v>22005</v>
      </c>
      <c r="AP11" s="18">
        <f>'РБ ВВ 10(2025) | FIT15)'!AP11</f>
        <v>19305</v>
      </c>
      <c r="AQ11" s="18">
        <f>'РБ ВВ 10(2025) | FIT15)'!AQ11</f>
        <v>19305</v>
      </c>
      <c r="AR11" s="18">
        <f>'РБ ВВ 10(2025) | FIT15)'!AR11</f>
        <v>20655</v>
      </c>
      <c r="AS11" s="18">
        <f>'РБ ВВ 10(2025) | FIT15)'!AS11</f>
        <v>20655</v>
      </c>
      <c r="AT11" s="18">
        <f>'РБ ВВ 10(2025) | FIT15)'!AT11</f>
        <v>20655</v>
      </c>
      <c r="AU11" s="18">
        <f>'РБ ВВ 10(2025) | FIT15)'!AU11</f>
        <v>20655</v>
      </c>
      <c r="AV11" s="18">
        <f>'РБ ВВ 10(2025) | FIT15)'!AV11</f>
        <v>20655</v>
      </c>
      <c r="AW11" s="18">
        <f>'РБ ВВ 10(2025) | FIT15)'!AW11</f>
        <v>20655</v>
      </c>
      <c r="AX11" s="18">
        <f>'РБ ВВ 10(2025) | FIT15)'!AX11</f>
        <v>22005</v>
      </c>
      <c r="AY11" s="18">
        <f>'РБ ВВ 10(2025) | FIT15)'!AY11</f>
        <v>22005</v>
      </c>
      <c r="AZ11" s="18">
        <f>'РБ ВВ 10(2025) | FIT15)'!AZ11</f>
        <v>22005</v>
      </c>
      <c r="BA11" s="18">
        <f>'РБ ВВ 10(2025) | FIT15)'!BA11</f>
        <v>19305</v>
      </c>
      <c r="BB11" s="18">
        <f>'РБ ВВ 10(2025) | FIT15)'!BB11</f>
        <v>19305</v>
      </c>
      <c r="BC11" s="18">
        <f>'РБ ВВ 10(2025) | FIT15)'!BC11</f>
        <v>19305</v>
      </c>
      <c r="BD11" s="18">
        <f>'РБ ВВ 10(2025) | FIT15)'!BD11</f>
        <v>19305</v>
      </c>
      <c r="BE11" s="18">
        <f>'РБ ВВ 10(2025) | FIT15)'!BE11</f>
        <v>19305</v>
      </c>
      <c r="BF11" s="18">
        <f>'РБ ВВ 10(2025) | FIT15)'!BF11</f>
        <v>20655</v>
      </c>
      <c r="BG11" s="18">
        <f>'РБ ВВ 10(2025) | FIT15)'!BG11</f>
        <v>20655</v>
      </c>
      <c r="BH11" s="18">
        <f>'РБ ВВ 10(2025) | FIT15)'!BH11</f>
        <v>20655</v>
      </c>
      <c r="BI11" s="18">
        <f>'РБ ВВ 10(2025) | FIT15)'!BI11</f>
        <v>23355</v>
      </c>
      <c r="BJ11" s="18">
        <f>'РБ ВВ 10(2025) | FIT15)'!BJ11</f>
        <v>23355</v>
      </c>
      <c r="BK11" s="18">
        <f>'РБ ВВ 10(2025) | FIT15)'!BK11</f>
        <v>23355</v>
      </c>
      <c r="BL11" s="18">
        <f>'РБ ВВ 10(2025) | FIT15)'!BL11</f>
        <v>23355</v>
      </c>
      <c r="BM11" s="18">
        <f>'РБ ВВ 10(2025) | FIT15)'!BM11</f>
        <v>23355</v>
      </c>
      <c r="BN11" s="18">
        <f>'РБ ВВ 10(2025) | FIT15)'!BN11</f>
        <v>23355</v>
      </c>
      <c r="BO11" s="18">
        <f>'РБ ВВ 10(2025) | FIT15)'!BO11</f>
        <v>25515</v>
      </c>
      <c r="BP11" s="18">
        <f>'РБ ВВ 10(2025) | FIT15)'!BP11</f>
        <v>25515</v>
      </c>
      <c r="BQ11" s="18">
        <f>'РБ ВВ 10(2025) | FIT15)'!BQ11</f>
        <v>29025</v>
      </c>
      <c r="BR11" s="18">
        <f>'РБ ВВ 10(2025) | FIT15)'!BR11</f>
        <v>31275</v>
      </c>
      <c r="BS11" s="18">
        <f>'РБ ВВ 10(2025) | FIT15)'!BS11</f>
        <v>31275</v>
      </c>
      <c r="BT11" s="18">
        <f>'РБ ВВ 10(2025) | FIT15)'!BT11</f>
        <v>31275</v>
      </c>
      <c r="BU11" s="18">
        <f>'РБ ВВ 10(2025) | FIT15)'!BU11</f>
        <v>31275</v>
      </c>
      <c r="BV11" s="18">
        <f>'РБ ВВ 10(2025) | FIT15)'!BV11</f>
        <v>31275</v>
      </c>
      <c r="BW11" s="18">
        <f>'РБ ВВ 10(2025) | FIT15)'!BW11</f>
        <v>23355</v>
      </c>
      <c r="BX11" s="18">
        <f>'РБ ВВ 10(2025) | FIT15)'!BX11</f>
        <v>19305</v>
      </c>
      <c r="BY11" s="18">
        <f>'РБ ВВ 10(2025) | FIT15)'!BY11</f>
        <v>19305</v>
      </c>
      <c r="BZ11" s="18">
        <f>'РБ ВВ 10(2025) | FIT15)'!BZ11</f>
        <v>17955</v>
      </c>
      <c r="CA11" s="18">
        <f>'РБ ВВ 10(2025) | FIT15)'!CA11</f>
        <v>17955</v>
      </c>
      <c r="CB11" s="18">
        <f>'РБ ВВ 10(2025) | FIT15)'!CB11</f>
        <v>17955</v>
      </c>
      <c r="CC11" s="18">
        <f>'РБ ВВ 10(2025) | FIT15)'!CC11</f>
        <v>19305</v>
      </c>
      <c r="CD11" s="18">
        <f>'РБ ВВ 10(2025) | FIT15)'!CD11</f>
        <v>19305</v>
      </c>
      <c r="CE11" s="18">
        <f>'РБ ВВ 10(2025) | FIT15)'!CE11</f>
        <v>19305</v>
      </c>
      <c r="CF11" s="18">
        <f>'РБ ВВ 10(2025) | FIT15)'!CF11</f>
        <v>16065</v>
      </c>
      <c r="CG11" s="18">
        <f>'РБ ВВ 10(2025) | FIT15)'!CG11</f>
        <v>12285</v>
      </c>
      <c r="CH11" s="18">
        <f>'РБ ВВ 10(2025) | FIT15)'!CH11</f>
        <v>12285</v>
      </c>
      <c r="CI11" s="18">
        <f>'РБ ВВ 10(2025) | FIT15)'!CI11</f>
        <v>12285</v>
      </c>
      <c r="CJ11" s="18">
        <f>'РБ ВВ 10(2025) | FIT15)'!CJ11</f>
        <v>12285</v>
      </c>
      <c r="CK11" s="18">
        <f>'РБ ВВ 10(2025) | FIT15)'!CK11</f>
        <v>12285</v>
      </c>
      <c r="CL11" s="18">
        <f>'РБ ВВ 10(2025) | FIT15)'!CL11</f>
        <v>12285</v>
      </c>
      <c r="CM11" s="18">
        <f>'РБ ВВ 10(2025) | FIT15)'!CM11</f>
        <v>12285</v>
      </c>
      <c r="CN11" s="18">
        <f>'РБ ВВ 10(2025) | FIT15)'!CN11</f>
        <v>12285</v>
      </c>
      <c r="CO11" s="18">
        <f>'РБ ВВ 10(2025) | FIT15)'!CO11</f>
        <v>12285</v>
      </c>
      <c r="CP11" s="18">
        <f>'РБ ВВ 10(2025) | FIT15)'!CP11</f>
        <v>11655</v>
      </c>
      <c r="CQ11" s="18">
        <f>'РБ ВВ 10(2025) | FIT15)'!CQ11</f>
        <v>11655</v>
      </c>
      <c r="CR11" s="18">
        <f>'РБ ВВ 10(2025) | FIT15)'!CR11</f>
        <v>11655</v>
      </c>
      <c r="CS11" s="18">
        <f>'РБ ВВ 10(2025) | FIT15)'!CS11</f>
        <v>11025</v>
      </c>
      <c r="CT11" s="18">
        <f>'РБ ВВ 10(2025) | FIT15)'!CT11</f>
        <v>11025</v>
      </c>
      <c r="CU11" s="18">
        <f>'РБ ВВ 10(2025) | FIT15)'!CU11</f>
        <v>11025</v>
      </c>
      <c r="CV11" s="18">
        <f>'РБ ВВ 10(2025) | FIT15)'!CV11</f>
        <v>11025</v>
      </c>
      <c r="CW11" s="18">
        <f>'РБ ВВ 10(2025) | FIT15)'!CW11</f>
        <v>11025</v>
      </c>
      <c r="CX11" s="18">
        <f>'РБ ВВ 10(2025) | FIT15)'!CX11</f>
        <v>11025</v>
      </c>
      <c r="CY11" s="18">
        <f>'РБ ВВ 10(2025) | FIT15)'!CY11</f>
        <v>11025</v>
      </c>
      <c r="CZ11" s="18">
        <f>'РБ ВВ 10(2025) | FIT15)'!CZ11</f>
        <v>10395</v>
      </c>
      <c r="DA11" s="18">
        <f>'РБ ВВ 10(2025) | FIT15)'!DA11</f>
        <v>10395</v>
      </c>
      <c r="DB11" s="18">
        <f>'РБ ВВ 10(2025) | FIT15)'!DB11</f>
        <v>10395</v>
      </c>
      <c r="DC11" s="18">
        <f>'РБ ВВ 10(2025) | FIT15)'!DC11</f>
        <v>9765</v>
      </c>
      <c r="DD11" s="18">
        <f>'РБ ВВ 10(2025) | FIT15)'!DD11</f>
        <v>9765</v>
      </c>
      <c r="DE11" s="18">
        <f>'РБ ВВ 10(2025) | FIT15)'!DE11</f>
        <v>9765</v>
      </c>
      <c r="DF11" s="18">
        <f>'РБ ВВ 10(2025) | FIT15)'!DF11</f>
        <v>9765</v>
      </c>
      <c r="DG11" s="18">
        <f>'РБ ВВ 10(2025) | FIT15)'!DG11</f>
        <v>9765</v>
      </c>
      <c r="DH11" s="18">
        <f>'РБ ВВ 10(2025) | FIT15)'!DH11</f>
        <v>9315</v>
      </c>
      <c r="DI11" s="18">
        <f>'РБ ВВ 10(2025) | FIT15)'!DI11</f>
        <v>9315</v>
      </c>
      <c r="DJ11" s="18">
        <f>'РБ ВВ 10(2025) | FIT15)'!DJ11</f>
        <v>9315</v>
      </c>
      <c r="DK11" s="18">
        <f>'РБ ВВ 10(2025) | FIT15)'!DK11</f>
        <v>9315</v>
      </c>
      <c r="DL11" s="18">
        <f>'РБ ВВ 10(2025) | FIT15)'!DL11</f>
        <v>9315</v>
      </c>
      <c r="DM11" s="18">
        <f>'РБ ВВ 10(2025) | FIT15)'!DM11</f>
        <v>9315</v>
      </c>
      <c r="DN11" s="18">
        <f>'РБ ВВ 10(2025) | FIT15)'!DN11</f>
        <v>7515</v>
      </c>
      <c r="DO11" s="18">
        <f>'РБ ВВ 10(2025) | FIT15)'!DO11</f>
        <v>7515</v>
      </c>
      <c r="DP11" s="18">
        <f>'РБ ВВ 10(2025) | FIT15)'!DP11</f>
        <v>7515</v>
      </c>
      <c r="DQ11" s="18">
        <f>'РБ ВВ 10(2025) | FIT15)'!DQ11</f>
        <v>7515</v>
      </c>
      <c r="DR11" s="18">
        <f>'РБ ВВ 10(2025) | FIT15)'!DR11</f>
        <v>7515</v>
      </c>
      <c r="DS11" s="18">
        <f>'РБ ВВ 10(2025) | FIT15)'!DS11</f>
        <v>7965</v>
      </c>
      <c r="DT11" s="18">
        <f>'РБ ВВ 10(2025) | FIT15)'!DT11</f>
        <v>7965</v>
      </c>
      <c r="DU11" s="18">
        <f>'РБ ВВ 10(2025) | FIT15)'!DU11</f>
        <v>7515</v>
      </c>
      <c r="DV11" s="18">
        <f>'РБ ВВ 10(2025) | FIT15)'!DV11</f>
        <v>7515</v>
      </c>
      <c r="DW11" s="18">
        <f>'РБ ВВ 10(2025) | FIT15)'!DW11</f>
        <v>7515</v>
      </c>
      <c r="DX11" s="18">
        <f>'РБ ВВ 10(2025) | FIT15)'!DX11</f>
        <v>7515</v>
      </c>
      <c r="DY11" s="18">
        <f>'РБ ВВ 10(2025) | FIT15)'!DY11</f>
        <v>7515</v>
      </c>
      <c r="DZ11" s="18">
        <f>'РБ ВВ 10(2025) | FIT15)'!DZ11</f>
        <v>7965</v>
      </c>
      <c r="EA11" s="18">
        <f>'РБ ВВ 10(2025) | FIT15)'!EA11</f>
        <v>7965</v>
      </c>
      <c r="EB11" s="18">
        <f>'РБ ВВ 10(2025) | FIT15)'!EB11</f>
        <v>7515</v>
      </c>
      <c r="EC11" s="18">
        <f>'РБ ВВ 10(2025) | FIT15)'!EC11</f>
        <v>7515</v>
      </c>
      <c r="ED11" s="18">
        <f>'РБ ВВ 10(2025) | FIT15)'!ED11</f>
        <v>7515</v>
      </c>
      <c r="EE11" s="18">
        <f>'РБ ВВ 10(2025) | FIT15)'!EE11</f>
        <v>7515</v>
      </c>
      <c r="EF11" s="18">
        <f>'РБ ВВ 10(2025) | FIT15)'!EF11</f>
        <v>8415</v>
      </c>
    </row>
    <row r="12" spans="1:136">
      <c r="A12" s="10">
        <v>2</v>
      </c>
      <c r="B12" s="18">
        <f>'РБ ВВ 10(2025) | FIT15)'!B12</f>
        <v>8550</v>
      </c>
      <c r="C12" s="18">
        <f>'РБ ВВ 10(2025) | FIT15)'!C12</f>
        <v>8550</v>
      </c>
      <c r="D12" s="18">
        <f>'РБ ВВ 10(2025) | FIT15)'!D12</f>
        <v>8820</v>
      </c>
      <c r="E12" s="18">
        <f>'РБ ВВ 10(2025) | FIT15)'!E12</f>
        <v>8820</v>
      </c>
      <c r="F12" s="18">
        <f>'РБ ВВ 10(2025) | FIT15)'!F12</f>
        <v>10710</v>
      </c>
      <c r="G12" s="18">
        <f>'РБ ВВ 10(2025) | FIT15)'!G12</f>
        <v>10710</v>
      </c>
      <c r="H12" s="18">
        <f>'РБ ВВ 10(2025) | FIT15)'!H12</f>
        <v>10710</v>
      </c>
      <c r="I12" s="18">
        <f>'РБ ВВ 10(2025) | FIT15)'!I12</f>
        <v>11880</v>
      </c>
      <c r="J12" s="18">
        <f>'РБ ВВ 10(2025) | FIT15)'!J12</f>
        <v>11880</v>
      </c>
      <c r="K12" s="18">
        <f>'РБ ВВ 10(2025) | FIT15)'!K12</f>
        <v>13140</v>
      </c>
      <c r="L12" s="18">
        <f>'РБ ВВ 10(2025) | FIT15)'!L12</f>
        <v>15480</v>
      </c>
      <c r="M12" s="18">
        <f>'РБ ВВ 10(2025) | FIT15)'!M12</f>
        <v>13500</v>
      </c>
      <c r="N12" s="58">
        <f>'РБ ВВ 10(2025) | FIT15)'!N12</f>
        <v>22860</v>
      </c>
      <c r="O12" s="58">
        <f>'РБ ВВ 10(2025) | FIT15)'!O12</f>
        <v>27180</v>
      </c>
      <c r="P12" s="58">
        <f>'РБ ВВ 10(2025) | FIT15)'!P12</f>
        <v>34200</v>
      </c>
      <c r="Q12" s="58">
        <f>'РБ ВВ 10(2025) | FIT15)'!Q12</f>
        <v>34200</v>
      </c>
      <c r="R12" s="58">
        <f>'РБ ВВ 10(2025) | FIT15)'!R12</f>
        <v>33030</v>
      </c>
      <c r="S12" s="58">
        <f>'РБ ВВ 10(2025) | FIT15)'!S12</f>
        <v>33030</v>
      </c>
      <c r="T12" s="58">
        <f>'РБ ВВ 10(2025) | FIT15)'!T12</f>
        <v>36450</v>
      </c>
      <c r="U12" s="58">
        <f>'РБ ВВ 10(2025) | FIT15)'!U12</f>
        <v>36450</v>
      </c>
      <c r="V12" s="58">
        <f>'РБ ВВ 10(2025) | FIT15)'!V12</f>
        <v>35100</v>
      </c>
      <c r="W12" s="58">
        <f>'РБ ВВ 10(2025) | FIT15)'!W12</f>
        <v>35100</v>
      </c>
      <c r="X12" s="58">
        <f>'РБ ВВ 10(2025) | FIT15)'!X12</f>
        <v>31860</v>
      </c>
      <c r="Y12" s="18">
        <f>'РБ ВВ 10(2025) | FIT15)'!Y12</f>
        <v>25020</v>
      </c>
      <c r="Z12" s="18">
        <f>'РБ ВВ 10(2025) | FIT15)'!Z12</f>
        <v>19620</v>
      </c>
      <c r="AA12" s="18">
        <f>'РБ ВВ 10(2025) | FIT15)'!AA12</f>
        <v>18990</v>
      </c>
      <c r="AB12" s="18">
        <f>'РБ ВВ 10(2025) | FIT15)'!AB12</f>
        <v>18990</v>
      </c>
      <c r="AC12" s="18">
        <f>'РБ ВВ 10(2025) | FIT15)'!AC12</f>
        <v>18990</v>
      </c>
      <c r="AD12" s="18">
        <f>'РБ ВВ 10(2025) | FIT15)'!AD12</f>
        <v>18360</v>
      </c>
      <c r="AE12" s="18">
        <f>'РБ ВВ 10(2025) | FIT15)'!AE12</f>
        <v>18360</v>
      </c>
      <c r="AF12" s="18">
        <f>'РБ ВВ 10(2025) | FIT15)'!AF12</f>
        <v>16020</v>
      </c>
      <c r="AG12" s="18">
        <f>'РБ ВВ 10(2025) | FIT15)'!AG12</f>
        <v>16020</v>
      </c>
      <c r="AH12" s="18">
        <f>'РБ ВВ 10(2025) | FIT15)'!AH12</f>
        <v>16020</v>
      </c>
      <c r="AI12" s="18">
        <f>'РБ ВВ 10(2025) | FIT15)'!AI12</f>
        <v>16020</v>
      </c>
      <c r="AJ12" s="18">
        <f>'РБ ВВ 10(2025) | FIT15)'!AJ12</f>
        <v>18540</v>
      </c>
      <c r="AK12" s="18">
        <f>'РБ ВВ 10(2025) | FIT15)'!AK12</f>
        <v>18540</v>
      </c>
      <c r="AL12" s="18">
        <f>'РБ ВВ 10(2025) | FIT15)'!AL12</f>
        <v>20970</v>
      </c>
      <c r="AM12" s="18">
        <f>'РБ ВВ 10(2025) | FIT15)'!AM12</f>
        <v>20970</v>
      </c>
      <c r="AN12" s="18">
        <f>'РБ ВВ 10(2025) | FIT15)'!AN12</f>
        <v>23670</v>
      </c>
      <c r="AO12" s="18">
        <f>'РБ ВВ 10(2025) | FIT15)'!AO12</f>
        <v>23670</v>
      </c>
      <c r="AP12" s="18">
        <f>'РБ ВВ 10(2025) | FIT15)'!AP12</f>
        <v>20970</v>
      </c>
      <c r="AQ12" s="18">
        <f>'РБ ВВ 10(2025) | FIT15)'!AQ12</f>
        <v>20970</v>
      </c>
      <c r="AR12" s="18">
        <f>'РБ ВВ 10(2025) | FIT15)'!AR12</f>
        <v>22320</v>
      </c>
      <c r="AS12" s="18">
        <f>'РБ ВВ 10(2025) | FIT15)'!AS12</f>
        <v>22320</v>
      </c>
      <c r="AT12" s="18">
        <f>'РБ ВВ 10(2025) | FIT15)'!AT12</f>
        <v>22320</v>
      </c>
      <c r="AU12" s="18">
        <f>'РБ ВВ 10(2025) | FIT15)'!AU12</f>
        <v>22320</v>
      </c>
      <c r="AV12" s="18">
        <f>'РБ ВВ 10(2025) | FIT15)'!AV12</f>
        <v>22320</v>
      </c>
      <c r="AW12" s="18">
        <f>'РБ ВВ 10(2025) | FIT15)'!AW12</f>
        <v>22320</v>
      </c>
      <c r="AX12" s="18">
        <f>'РБ ВВ 10(2025) | FIT15)'!AX12</f>
        <v>23670</v>
      </c>
      <c r="AY12" s="18">
        <f>'РБ ВВ 10(2025) | FIT15)'!AY12</f>
        <v>23670</v>
      </c>
      <c r="AZ12" s="18">
        <f>'РБ ВВ 10(2025) | FIT15)'!AZ12</f>
        <v>23670</v>
      </c>
      <c r="BA12" s="18">
        <f>'РБ ВВ 10(2025) | FIT15)'!BA12</f>
        <v>20970</v>
      </c>
      <c r="BB12" s="18">
        <f>'РБ ВВ 10(2025) | FIT15)'!BB12</f>
        <v>20970</v>
      </c>
      <c r="BC12" s="18">
        <f>'РБ ВВ 10(2025) | FIT15)'!BC12</f>
        <v>20970</v>
      </c>
      <c r="BD12" s="18">
        <f>'РБ ВВ 10(2025) | FIT15)'!BD12</f>
        <v>20970</v>
      </c>
      <c r="BE12" s="18">
        <f>'РБ ВВ 10(2025) | FIT15)'!BE12</f>
        <v>20970</v>
      </c>
      <c r="BF12" s="18">
        <f>'РБ ВВ 10(2025) | FIT15)'!BF12</f>
        <v>22320</v>
      </c>
      <c r="BG12" s="18">
        <f>'РБ ВВ 10(2025) | FIT15)'!BG12</f>
        <v>22320</v>
      </c>
      <c r="BH12" s="18">
        <f>'РБ ВВ 10(2025) | FIT15)'!BH12</f>
        <v>22320</v>
      </c>
      <c r="BI12" s="18">
        <f>'РБ ВВ 10(2025) | FIT15)'!BI12</f>
        <v>25020</v>
      </c>
      <c r="BJ12" s="18">
        <f>'РБ ВВ 10(2025) | FIT15)'!BJ12</f>
        <v>25020</v>
      </c>
      <c r="BK12" s="18">
        <f>'РБ ВВ 10(2025) | FIT15)'!BK12</f>
        <v>25020</v>
      </c>
      <c r="BL12" s="18">
        <f>'РБ ВВ 10(2025) | FIT15)'!BL12</f>
        <v>25020</v>
      </c>
      <c r="BM12" s="18">
        <f>'РБ ВВ 10(2025) | FIT15)'!BM12</f>
        <v>25020</v>
      </c>
      <c r="BN12" s="18">
        <f>'РБ ВВ 10(2025) | FIT15)'!BN12</f>
        <v>25020</v>
      </c>
      <c r="BO12" s="18">
        <f>'РБ ВВ 10(2025) | FIT15)'!BO12</f>
        <v>27180</v>
      </c>
      <c r="BP12" s="18">
        <f>'РБ ВВ 10(2025) | FIT15)'!BP12</f>
        <v>27180</v>
      </c>
      <c r="BQ12" s="18">
        <f>'РБ ВВ 10(2025) | FIT15)'!BQ12</f>
        <v>30690</v>
      </c>
      <c r="BR12" s="18">
        <f>'РБ ВВ 10(2025) | FIT15)'!BR12</f>
        <v>32940</v>
      </c>
      <c r="BS12" s="18">
        <f>'РБ ВВ 10(2025) | FIT15)'!BS12</f>
        <v>32940</v>
      </c>
      <c r="BT12" s="18">
        <f>'РБ ВВ 10(2025) | FIT15)'!BT12</f>
        <v>32940</v>
      </c>
      <c r="BU12" s="18">
        <f>'РБ ВВ 10(2025) | FIT15)'!BU12</f>
        <v>32940</v>
      </c>
      <c r="BV12" s="18">
        <f>'РБ ВВ 10(2025) | FIT15)'!BV12</f>
        <v>32940</v>
      </c>
      <c r="BW12" s="18">
        <f>'РБ ВВ 10(2025) | FIT15)'!BW12</f>
        <v>25020</v>
      </c>
      <c r="BX12" s="18">
        <f>'РБ ВВ 10(2025) | FIT15)'!BX12</f>
        <v>20970</v>
      </c>
      <c r="BY12" s="18">
        <f>'РБ ВВ 10(2025) | FIT15)'!BY12</f>
        <v>20970</v>
      </c>
      <c r="BZ12" s="18">
        <f>'РБ ВВ 10(2025) | FIT15)'!BZ12</f>
        <v>19620</v>
      </c>
      <c r="CA12" s="18">
        <f>'РБ ВВ 10(2025) | FIT15)'!CA12</f>
        <v>19620</v>
      </c>
      <c r="CB12" s="18">
        <f>'РБ ВВ 10(2025) | FIT15)'!CB12</f>
        <v>19620</v>
      </c>
      <c r="CC12" s="18">
        <f>'РБ ВВ 10(2025) | FIT15)'!CC12</f>
        <v>20970</v>
      </c>
      <c r="CD12" s="18">
        <f>'РБ ВВ 10(2025) | FIT15)'!CD12</f>
        <v>20970</v>
      </c>
      <c r="CE12" s="18">
        <f>'РБ ВВ 10(2025) | FIT15)'!CE12</f>
        <v>20970</v>
      </c>
      <c r="CF12" s="18">
        <f>'РБ ВВ 10(2025) | FIT15)'!CF12</f>
        <v>17730</v>
      </c>
      <c r="CG12" s="18">
        <f>'РБ ВВ 10(2025) | FIT15)'!CG12</f>
        <v>13950</v>
      </c>
      <c r="CH12" s="18">
        <f>'РБ ВВ 10(2025) | FIT15)'!CH12</f>
        <v>13950</v>
      </c>
      <c r="CI12" s="18">
        <f>'РБ ВВ 10(2025) | FIT15)'!CI12</f>
        <v>13950</v>
      </c>
      <c r="CJ12" s="18">
        <f>'РБ ВВ 10(2025) | FIT15)'!CJ12</f>
        <v>13950</v>
      </c>
      <c r="CK12" s="18">
        <f>'РБ ВВ 10(2025) | FIT15)'!CK12</f>
        <v>13950</v>
      </c>
      <c r="CL12" s="18">
        <f>'РБ ВВ 10(2025) | FIT15)'!CL12</f>
        <v>13950</v>
      </c>
      <c r="CM12" s="18">
        <f>'РБ ВВ 10(2025) | FIT15)'!CM12</f>
        <v>13950</v>
      </c>
      <c r="CN12" s="18">
        <f>'РБ ВВ 10(2025) | FIT15)'!CN12</f>
        <v>13950</v>
      </c>
      <c r="CO12" s="18">
        <f>'РБ ВВ 10(2025) | FIT15)'!CO12</f>
        <v>13950</v>
      </c>
      <c r="CP12" s="18">
        <f>'РБ ВВ 10(2025) | FIT15)'!CP12</f>
        <v>13320</v>
      </c>
      <c r="CQ12" s="18">
        <f>'РБ ВВ 10(2025) | FIT15)'!CQ12</f>
        <v>13320</v>
      </c>
      <c r="CR12" s="18">
        <f>'РБ ВВ 10(2025) | FIT15)'!CR12</f>
        <v>13320</v>
      </c>
      <c r="CS12" s="18">
        <f>'РБ ВВ 10(2025) | FIT15)'!CS12</f>
        <v>12690</v>
      </c>
      <c r="CT12" s="18">
        <f>'РБ ВВ 10(2025) | FIT15)'!CT12</f>
        <v>12690</v>
      </c>
      <c r="CU12" s="18">
        <f>'РБ ВВ 10(2025) | FIT15)'!CU12</f>
        <v>12690</v>
      </c>
      <c r="CV12" s="18">
        <f>'РБ ВВ 10(2025) | FIT15)'!CV12</f>
        <v>12690</v>
      </c>
      <c r="CW12" s="18">
        <f>'РБ ВВ 10(2025) | FIT15)'!CW12</f>
        <v>12690</v>
      </c>
      <c r="CX12" s="18">
        <f>'РБ ВВ 10(2025) | FIT15)'!CX12</f>
        <v>12690</v>
      </c>
      <c r="CY12" s="18">
        <f>'РБ ВВ 10(2025) | FIT15)'!CY12</f>
        <v>12690</v>
      </c>
      <c r="CZ12" s="18">
        <f>'РБ ВВ 10(2025) | FIT15)'!CZ12</f>
        <v>12060</v>
      </c>
      <c r="DA12" s="18">
        <f>'РБ ВВ 10(2025) | FIT15)'!DA12</f>
        <v>12060</v>
      </c>
      <c r="DB12" s="18">
        <f>'РБ ВВ 10(2025) | FIT15)'!DB12</f>
        <v>12060</v>
      </c>
      <c r="DC12" s="18">
        <f>'РБ ВВ 10(2025) | FIT15)'!DC12</f>
        <v>11250</v>
      </c>
      <c r="DD12" s="18">
        <f>'РБ ВВ 10(2025) | FIT15)'!DD12</f>
        <v>11250</v>
      </c>
      <c r="DE12" s="18">
        <f>'РБ ВВ 10(2025) | FIT15)'!DE12</f>
        <v>11250</v>
      </c>
      <c r="DF12" s="18">
        <f>'РБ ВВ 10(2025) | FIT15)'!DF12</f>
        <v>11250</v>
      </c>
      <c r="DG12" s="18">
        <f>'РБ ВВ 10(2025) | FIT15)'!DG12</f>
        <v>11250</v>
      </c>
      <c r="DH12" s="18">
        <f>'РБ ВВ 10(2025) | FIT15)'!DH12</f>
        <v>10800</v>
      </c>
      <c r="DI12" s="18">
        <f>'РБ ВВ 10(2025) | FIT15)'!DI12</f>
        <v>10800</v>
      </c>
      <c r="DJ12" s="18">
        <f>'РБ ВВ 10(2025) | FIT15)'!DJ12</f>
        <v>10800</v>
      </c>
      <c r="DK12" s="18">
        <f>'РБ ВВ 10(2025) | FIT15)'!DK12</f>
        <v>10800</v>
      </c>
      <c r="DL12" s="18">
        <f>'РБ ВВ 10(2025) | FIT15)'!DL12</f>
        <v>10800</v>
      </c>
      <c r="DM12" s="18">
        <f>'РБ ВВ 10(2025) | FIT15)'!DM12</f>
        <v>10800</v>
      </c>
      <c r="DN12" s="18">
        <f>'РБ ВВ 10(2025) | FIT15)'!DN12</f>
        <v>9000</v>
      </c>
      <c r="DO12" s="18">
        <f>'РБ ВВ 10(2025) | FIT15)'!DO12</f>
        <v>9000</v>
      </c>
      <c r="DP12" s="18">
        <f>'РБ ВВ 10(2025) | FIT15)'!DP12</f>
        <v>9000</v>
      </c>
      <c r="DQ12" s="18">
        <f>'РБ ВВ 10(2025) | FIT15)'!DQ12</f>
        <v>9000</v>
      </c>
      <c r="DR12" s="18">
        <f>'РБ ВВ 10(2025) | FIT15)'!DR12</f>
        <v>9000</v>
      </c>
      <c r="DS12" s="18">
        <f>'РБ ВВ 10(2025) | FIT15)'!DS12</f>
        <v>9450</v>
      </c>
      <c r="DT12" s="18">
        <f>'РБ ВВ 10(2025) | FIT15)'!DT12</f>
        <v>9450</v>
      </c>
      <c r="DU12" s="18">
        <f>'РБ ВВ 10(2025) | FIT15)'!DU12</f>
        <v>9000</v>
      </c>
      <c r="DV12" s="18">
        <f>'РБ ВВ 10(2025) | FIT15)'!DV12</f>
        <v>9000</v>
      </c>
      <c r="DW12" s="18">
        <f>'РБ ВВ 10(2025) | FIT15)'!DW12</f>
        <v>9000</v>
      </c>
      <c r="DX12" s="18">
        <f>'РБ ВВ 10(2025) | FIT15)'!DX12</f>
        <v>9000</v>
      </c>
      <c r="DY12" s="18">
        <f>'РБ ВВ 10(2025) | FIT15)'!DY12</f>
        <v>9000</v>
      </c>
      <c r="DZ12" s="18">
        <f>'РБ ВВ 10(2025) | FIT15)'!DZ12</f>
        <v>9450</v>
      </c>
      <c r="EA12" s="18">
        <f>'РБ ВВ 10(2025) | FIT15)'!EA12</f>
        <v>9450</v>
      </c>
      <c r="EB12" s="18">
        <f>'РБ ВВ 10(2025) | FIT15)'!EB12</f>
        <v>9000</v>
      </c>
      <c r="EC12" s="18">
        <f>'РБ ВВ 10(2025) | FIT15)'!EC12</f>
        <v>9000</v>
      </c>
      <c r="ED12" s="18">
        <f>'РБ ВВ 10(2025) | FIT15)'!ED12</f>
        <v>9000</v>
      </c>
      <c r="EE12" s="18">
        <f>'РБ ВВ 10(2025) | FIT15)'!EE12</f>
        <v>9000</v>
      </c>
      <c r="EF12" s="18">
        <f>'РБ ВВ 10(2025) | FIT15)'!EF12</f>
        <v>9900</v>
      </c>
    </row>
    <row r="13" spans="1:136">
      <c r="A13" s="30" t="s">
        <v>6</v>
      </c>
      <c r="B13" s="18"/>
      <c r="C13" s="18"/>
      <c r="D13" s="18"/>
      <c r="E13" s="18"/>
      <c r="F13" s="18"/>
      <c r="G13" s="18"/>
      <c r="H13" s="18"/>
      <c r="I13" s="18"/>
      <c r="J13" s="18"/>
      <c r="K13" s="18"/>
      <c r="L13" s="18"/>
      <c r="M13" s="18"/>
      <c r="N13" s="58"/>
      <c r="O13" s="58"/>
      <c r="P13" s="58"/>
      <c r="Q13" s="58"/>
      <c r="R13" s="58"/>
      <c r="S13" s="58"/>
      <c r="T13" s="58"/>
      <c r="U13" s="58"/>
      <c r="V13" s="58"/>
      <c r="W13" s="58"/>
      <c r="X13" s="5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row>
    <row r="14" spans="1:136">
      <c r="A14" s="30">
        <v>1</v>
      </c>
      <c r="B14" s="18">
        <f>'РБ ВВ 10(2025) | FIT15)'!B14</f>
        <v>6750</v>
      </c>
      <c r="C14" s="18">
        <f>'РБ ВВ 10(2025) | FIT15)'!C14</f>
        <v>6750</v>
      </c>
      <c r="D14" s="18">
        <f>'РБ ВВ 10(2025) | FIT15)'!D14</f>
        <v>7020</v>
      </c>
      <c r="E14" s="18">
        <f>'РБ ВВ 10(2025) | FIT15)'!E14</f>
        <v>7020</v>
      </c>
      <c r="F14" s="18">
        <f>'РБ ВВ 10(2025) | FIT15)'!F14</f>
        <v>8910</v>
      </c>
      <c r="G14" s="18">
        <f>'РБ ВВ 10(2025) | FIT15)'!G14</f>
        <v>8910</v>
      </c>
      <c r="H14" s="18">
        <f>'РБ ВВ 10(2025) | FIT15)'!H14</f>
        <v>8910</v>
      </c>
      <c r="I14" s="18">
        <f>'РБ ВВ 10(2025) | FIT15)'!I14</f>
        <v>10080</v>
      </c>
      <c r="J14" s="18">
        <f>'РБ ВВ 10(2025) | FIT15)'!J14</f>
        <v>10080</v>
      </c>
      <c r="K14" s="18">
        <f>'РБ ВВ 10(2025) | FIT15)'!K14</f>
        <v>11340</v>
      </c>
      <c r="L14" s="18">
        <f>'РБ ВВ 10(2025) | FIT15)'!L14</f>
        <v>13680</v>
      </c>
      <c r="M14" s="18">
        <f>'РБ ВВ 10(2025) | FIT15)'!M14</f>
        <v>11700</v>
      </c>
      <c r="N14" s="58">
        <f>'РБ ВВ 10(2025) | FIT15)'!N14</f>
        <v>20610</v>
      </c>
      <c r="O14" s="58">
        <f>'РБ ВВ 10(2025) | FIT15)'!O14</f>
        <v>24930</v>
      </c>
      <c r="P14" s="58">
        <f>'РБ ВВ 10(2025) | FIT15)'!P14</f>
        <v>31950</v>
      </c>
      <c r="Q14" s="58">
        <f>'РБ ВВ 10(2025) | FIT15)'!Q14</f>
        <v>31950</v>
      </c>
      <c r="R14" s="58">
        <f>'РБ ВВ 10(2025) | FIT15)'!R14</f>
        <v>30780</v>
      </c>
      <c r="S14" s="58">
        <f>'РБ ВВ 10(2025) | FIT15)'!S14</f>
        <v>30780</v>
      </c>
      <c r="T14" s="58">
        <f>'РБ ВВ 10(2025) | FIT15)'!T14</f>
        <v>34200</v>
      </c>
      <c r="U14" s="58">
        <f>'РБ ВВ 10(2025) | FIT15)'!U14</f>
        <v>34200</v>
      </c>
      <c r="V14" s="58">
        <f>'РБ ВВ 10(2025) | FIT15)'!V14</f>
        <v>32850</v>
      </c>
      <c r="W14" s="58">
        <f>'РБ ВВ 10(2025) | FIT15)'!W14</f>
        <v>32850</v>
      </c>
      <c r="X14" s="58">
        <f>'РБ ВВ 10(2025) | FIT15)'!X14</f>
        <v>29610</v>
      </c>
      <c r="Y14" s="18">
        <f>'РБ ВВ 10(2025) | FIT15)'!Y14</f>
        <v>22455</v>
      </c>
      <c r="Z14" s="18">
        <f>'РБ ВВ 10(2025) | FIT15)'!Z14</f>
        <v>17055</v>
      </c>
      <c r="AA14" s="18">
        <f>'РБ ВВ 10(2025) | FIT15)'!AA14</f>
        <v>16425</v>
      </c>
      <c r="AB14" s="18">
        <f>'РБ ВВ 10(2025) | FIT15)'!AB14</f>
        <v>16425</v>
      </c>
      <c r="AC14" s="18">
        <f>'РБ ВВ 10(2025) | FIT15)'!AC14</f>
        <v>16425</v>
      </c>
      <c r="AD14" s="18">
        <f>'РБ ВВ 10(2025) | FIT15)'!AD14</f>
        <v>15795</v>
      </c>
      <c r="AE14" s="18">
        <f>'РБ ВВ 10(2025) | FIT15)'!AE14</f>
        <v>15795</v>
      </c>
      <c r="AF14" s="18">
        <f>'РБ ВВ 10(2025) | FIT15)'!AF14</f>
        <v>13455</v>
      </c>
      <c r="AG14" s="18">
        <f>'РБ ВВ 10(2025) | FIT15)'!AG14</f>
        <v>13455</v>
      </c>
      <c r="AH14" s="18">
        <f>'РБ ВВ 10(2025) | FIT15)'!AH14</f>
        <v>13455</v>
      </c>
      <c r="AI14" s="18">
        <f>'РБ ВВ 10(2025) | FIT15)'!AI14</f>
        <v>13455</v>
      </c>
      <c r="AJ14" s="18">
        <f>'РБ ВВ 10(2025) | FIT15)'!AJ14</f>
        <v>15975</v>
      </c>
      <c r="AK14" s="18">
        <f>'РБ ВВ 10(2025) | FIT15)'!AK14</f>
        <v>15975</v>
      </c>
      <c r="AL14" s="18">
        <f>'РБ ВВ 10(2025) | FIT15)'!AL14</f>
        <v>18405</v>
      </c>
      <c r="AM14" s="18">
        <f>'РБ ВВ 10(2025) | FIT15)'!AM14</f>
        <v>18405</v>
      </c>
      <c r="AN14" s="18">
        <f>'РБ ВВ 10(2025) | FIT15)'!AN14</f>
        <v>21105</v>
      </c>
      <c r="AO14" s="18">
        <f>'РБ ВВ 10(2025) | FIT15)'!AO14</f>
        <v>21105</v>
      </c>
      <c r="AP14" s="18">
        <f>'РБ ВВ 10(2025) | FIT15)'!AP14</f>
        <v>18405</v>
      </c>
      <c r="AQ14" s="18">
        <f>'РБ ВВ 10(2025) | FIT15)'!AQ14</f>
        <v>18405</v>
      </c>
      <c r="AR14" s="18">
        <f>'РБ ВВ 10(2025) | FIT15)'!AR14</f>
        <v>19755</v>
      </c>
      <c r="AS14" s="18">
        <f>'РБ ВВ 10(2025) | FIT15)'!AS14</f>
        <v>19755</v>
      </c>
      <c r="AT14" s="18">
        <f>'РБ ВВ 10(2025) | FIT15)'!AT14</f>
        <v>19755</v>
      </c>
      <c r="AU14" s="18">
        <f>'РБ ВВ 10(2025) | FIT15)'!AU14</f>
        <v>19755</v>
      </c>
      <c r="AV14" s="18">
        <f>'РБ ВВ 10(2025) | FIT15)'!AV14</f>
        <v>19755</v>
      </c>
      <c r="AW14" s="18">
        <f>'РБ ВВ 10(2025) | FIT15)'!AW14</f>
        <v>19755</v>
      </c>
      <c r="AX14" s="18">
        <f>'РБ ВВ 10(2025) | FIT15)'!AX14</f>
        <v>21105</v>
      </c>
      <c r="AY14" s="18">
        <f>'РБ ВВ 10(2025) | FIT15)'!AY14</f>
        <v>21105</v>
      </c>
      <c r="AZ14" s="18">
        <f>'РБ ВВ 10(2025) | FIT15)'!AZ14</f>
        <v>21105</v>
      </c>
      <c r="BA14" s="18">
        <f>'РБ ВВ 10(2025) | FIT15)'!BA14</f>
        <v>18405</v>
      </c>
      <c r="BB14" s="18">
        <f>'РБ ВВ 10(2025) | FIT15)'!BB14</f>
        <v>18405</v>
      </c>
      <c r="BC14" s="18">
        <f>'РБ ВВ 10(2025) | FIT15)'!BC14</f>
        <v>18405</v>
      </c>
      <c r="BD14" s="18">
        <f>'РБ ВВ 10(2025) | FIT15)'!BD14</f>
        <v>18405</v>
      </c>
      <c r="BE14" s="18">
        <f>'РБ ВВ 10(2025) | FIT15)'!BE14</f>
        <v>18405</v>
      </c>
      <c r="BF14" s="18">
        <f>'РБ ВВ 10(2025) | FIT15)'!BF14</f>
        <v>19755</v>
      </c>
      <c r="BG14" s="18">
        <f>'РБ ВВ 10(2025) | FIT15)'!BG14</f>
        <v>19755</v>
      </c>
      <c r="BH14" s="18">
        <f>'РБ ВВ 10(2025) | FIT15)'!BH14</f>
        <v>19755</v>
      </c>
      <c r="BI14" s="18">
        <f>'РБ ВВ 10(2025) | FIT15)'!BI14</f>
        <v>22455</v>
      </c>
      <c r="BJ14" s="18">
        <f>'РБ ВВ 10(2025) | FIT15)'!BJ14</f>
        <v>22455</v>
      </c>
      <c r="BK14" s="18">
        <f>'РБ ВВ 10(2025) | FIT15)'!BK14</f>
        <v>22455</v>
      </c>
      <c r="BL14" s="18">
        <f>'РБ ВВ 10(2025) | FIT15)'!BL14</f>
        <v>22455</v>
      </c>
      <c r="BM14" s="18">
        <f>'РБ ВВ 10(2025) | FIT15)'!BM14</f>
        <v>22455</v>
      </c>
      <c r="BN14" s="18">
        <f>'РБ ВВ 10(2025) | FIT15)'!BN14</f>
        <v>22455</v>
      </c>
      <c r="BO14" s="18">
        <f>'РБ ВВ 10(2025) | FIT15)'!BO14</f>
        <v>24615</v>
      </c>
      <c r="BP14" s="18">
        <f>'РБ ВВ 10(2025) | FIT15)'!BP14</f>
        <v>24615</v>
      </c>
      <c r="BQ14" s="18">
        <f>'РБ ВВ 10(2025) | FIT15)'!BQ14</f>
        <v>28125</v>
      </c>
      <c r="BR14" s="18">
        <f>'РБ ВВ 10(2025) | FIT15)'!BR14</f>
        <v>30375</v>
      </c>
      <c r="BS14" s="18">
        <f>'РБ ВВ 10(2025) | FIT15)'!BS14</f>
        <v>30375</v>
      </c>
      <c r="BT14" s="18">
        <f>'РБ ВВ 10(2025) | FIT15)'!BT14</f>
        <v>30375</v>
      </c>
      <c r="BU14" s="18">
        <f>'РБ ВВ 10(2025) | FIT15)'!BU14</f>
        <v>30375</v>
      </c>
      <c r="BV14" s="18">
        <f>'РБ ВВ 10(2025) | FIT15)'!BV14</f>
        <v>30375</v>
      </c>
      <c r="BW14" s="18">
        <f>'РБ ВВ 10(2025) | FIT15)'!BW14</f>
        <v>22455</v>
      </c>
      <c r="BX14" s="18">
        <f>'РБ ВВ 10(2025) | FIT15)'!BX14</f>
        <v>18405</v>
      </c>
      <c r="BY14" s="18">
        <f>'РБ ВВ 10(2025) | FIT15)'!BY14</f>
        <v>18405</v>
      </c>
      <c r="BZ14" s="18">
        <f>'РБ ВВ 10(2025) | FIT15)'!BZ14</f>
        <v>17055</v>
      </c>
      <c r="CA14" s="18">
        <f>'РБ ВВ 10(2025) | FIT15)'!CA14</f>
        <v>17055</v>
      </c>
      <c r="CB14" s="18">
        <f>'РБ ВВ 10(2025) | FIT15)'!CB14</f>
        <v>17055</v>
      </c>
      <c r="CC14" s="18">
        <f>'РБ ВВ 10(2025) | FIT15)'!CC14</f>
        <v>18405</v>
      </c>
      <c r="CD14" s="18">
        <f>'РБ ВВ 10(2025) | FIT15)'!CD14</f>
        <v>18405</v>
      </c>
      <c r="CE14" s="18">
        <f>'РБ ВВ 10(2025) | FIT15)'!CE14</f>
        <v>18405</v>
      </c>
      <c r="CF14" s="18">
        <f>'РБ ВВ 10(2025) | FIT15)'!CF14</f>
        <v>15165</v>
      </c>
      <c r="CG14" s="18">
        <f>'РБ ВВ 10(2025) | FIT15)'!CG14</f>
        <v>11835</v>
      </c>
      <c r="CH14" s="18">
        <f>'РБ ВВ 10(2025) | FIT15)'!CH14</f>
        <v>11835</v>
      </c>
      <c r="CI14" s="18">
        <f>'РБ ВВ 10(2025) | FIT15)'!CI14</f>
        <v>11835</v>
      </c>
      <c r="CJ14" s="18">
        <f>'РБ ВВ 10(2025) | FIT15)'!CJ14</f>
        <v>11835</v>
      </c>
      <c r="CK14" s="18">
        <f>'РБ ВВ 10(2025) | FIT15)'!CK14</f>
        <v>11835</v>
      </c>
      <c r="CL14" s="18">
        <f>'РБ ВВ 10(2025) | FIT15)'!CL14</f>
        <v>11835</v>
      </c>
      <c r="CM14" s="18">
        <f>'РБ ВВ 10(2025) | FIT15)'!CM14</f>
        <v>11835</v>
      </c>
      <c r="CN14" s="18">
        <f>'РБ ВВ 10(2025) | FIT15)'!CN14</f>
        <v>11835</v>
      </c>
      <c r="CO14" s="18">
        <f>'РБ ВВ 10(2025) | FIT15)'!CO14</f>
        <v>11835</v>
      </c>
      <c r="CP14" s="18">
        <f>'РБ ВВ 10(2025) | FIT15)'!CP14</f>
        <v>11205</v>
      </c>
      <c r="CQ14" s="18">
        <f>'РБ ВВ 10(2025) | FIT15)'!CQ14</f>
        <v>11205</v>
      </c>
      <c r="CR14" s="18">
        <f>'РБ ВВ 10(2025) | FIT15)'!CR14</f>
        <v>11205</v>
      </c>
      <c r="CS14" s="18">
        <f>'РБ ВВ 10(2025) | FIT15)'!CS14</f>
        <v>10575</v>
      </c>
      <c r="CT14" s="18">
        <f>'РБ ВВ 10(2025) | FIT15)'!CT14</f>
        <v>10575</v>
      </c>
      <c r="CU14" s="18">
        <f>'РБ ВВ 10(2025) | FIT15)'!CU14</f>
        <v>10575</v>
      </c>
      <c r="CV14" s="18">
        <f>'РБ ВВ 10(2025) | FIT15)'!CV14</f>
        <v>10575</v>
      </c>
      <c r="CW14" s="18">
        <f>'РБ ВВ 10(2025) | FIT15)'!CW14</f>
        <v>10575</v>
      </c>
      <c r="CX14" s="18">
        <f>'РБ ВВ 10(2025) | FIT15)'!CX14</f>
        <v>10575</v>
      </c>
      <c r="CY14" s="18">
        <f>'РБ ВВ 10(2025) | FIT15)'!CY14</f>
        <v>10575</v>
      </c>
      <c r="CZ14" s="18">
        <f>'РБ ВВ 10(2025) | FIT15)'!CZ14</f>
        <v>9945</v>
      </c>
      <c r="DA14" s="18">
        <f>'РБ ВВ 10(2025) | FIT15)'!DA14</f>
        <v>9945</v>
      </c>
      <c r="DB14" s="18">
        <f>'РБ ВВ 10(2025) | FIT15)'!DB14</f>
        <v>9945</v>
      </c>
      <c r="DC14" s="18">
        <f>'РБ ВВ 10(2025) | FIT15)'!DC14</f>
        <v>9315</v>
      </c>
      <c r="DD14" s="18">
        <f>'РБ ВВ 10(2025) | FIT15)'!DD14</f>
        <v>9315</v>
      </c>
      <c r="DE14" s="18">
        <f>'РБ ВВ 10(2025) | FIT15)'!DE14</f>
        <v>9315</v>
      </c>
      <c r="DF14" s="18">
        <f>'РБ ВВ 10(2025) | FIT15)'!DF14</f>
        <v>9315</v>
      </c>
      <c r="DG14" s="18">
        <f>'РБ ВВ 10(2025) | FIT15)'!DG14</f>
        <v>9315</v>
      </c>
      <c r="DH14" s="18">
        <f>'РБ ВВ 10(2025) | FIT15)'!DH14</f>
        <v>8865</v>
      </c>
      <c r="DI14" s="18">
        <f>'РБ ВВ 10(2025) | FIT15)'!DI14</f>
        <v>8865</v>
      </c>
      <c r="DJ14" s="18">
        <f>'РБ ВВ 10(2025) | FIT15)'!DJ14</f>
        <v>8865</v>
      </c>
      <c r="DK14" s="18">
        <f>'РБ ВВ 10(2025) | FIT15)'!DK14</f>
        <v>8865</v>
      </c>
      <c r="DL14" s="18">
        <f>'РБ ВВ 10(2025) | FIT15)'!DL14</f>
        <v>8865</v>
      </c>
      <c r="DM14" s="18">
        <f>'РБ ВВ 10(2025) | FIT15)'!DM14</f>
        <v>8865</v>
      </c>
      <c r="DN14" s="18">
        <f>'РБ ВВ 10(2025) | FIT15)'!DN14</f>
        <v>7065</v>
      </c>
      <c r="DO14" s="18">
        <f>'РБ ВВ 10(2025) | FIT15)'!DO14</f>
        <v>7065</v>
      </c>
      <c r="DP14" s="18">
        <f>'РБ ВВ 10(2025) | FIT15)'!DP14</f>
        <v>7065</v>
      </c>
      <c r="DQ14" s="18">
        <f>'РБ ВВ 10(2025) | FIT15)'!DQ14</f>
        <v>7065</v>
      </c>
      <c r="DR14" s="18">
        <f>'РБ ВВ 10(2025) | FIT15)'!DR14</f>
        <v>7065</v>
      </c>
      <c r="DS14" s="18">
        <f>'РБ ВВ 10(2025) | FIT15)'!DS14</f>
        <v>7515</v>
      </c>
      <c r="DT14" s="18">
        <f>'РБ ВВ 10(2025) | FIT15)'!DT14</f>
        <v>7515</v>
      </c>
      <c r="DU14" s="18">
        <f>'РБ ВВ 10(2025) | FIT15)'!DU14</f>
        <v>7065</v>
      </c>
      <c r="DV14" s="18">
        <f>'РБ ВВ 10(2025) | FIT15)'!DV14</f>
        <v>7065</v>
      </c>
      <c r="DW14" s="18">
        <f>'РБ ВВ 10(2025) | FIT15)'!DW14</f>
        <v>7065</v>
      </c>
      <c r="DX14" s="18">
        <f>'РБ ВВ 10(2025) | FIT15)'!DX14</f>
        <v>7065</v>
      </c>
      <c r="DY14" s="18">
        <f>'РБ ВВ 10(2025) | FIT15)'!DY14</f>
        <v>7065</v>
      </c>
      <c r="DZ14" s="18">
        <f>'РБ ВВ 10(2025) | FIT15)'!DZ14</f>
        <v>7515</v>
      </c>
      <c r="EA14" s="18">
        <f>'РБ ВВ 10(2025) | FIT15)'!EA14</f>
        <v>7515</v>
      </c>
      <c r="EB14" s="18">
        <f>'РБ ВВ 10(2025) | FIT15)'!EB14</f>
        <v>7065</v>
      </c>
      <c r="EC14" s="18">
        <f>'РБ ВВ 10(2025) | FIT15)'!EC14</f>
        <v>7065</v>
      </c>
      <c r="ED14" s="18">
        <f>'РБ ВВ 10(2025) | FIT15)'!ED14</f>
        <v>7065</v>
      </c>
      <c r="EE14" s="18">
        <f>'РБ ВВ 10(2025) | FIT15)'!EE14</f>
        <v>7065</v>
      </c>
      <c r="EF14" s="18">
        <f>'РБ ВВ 10(2025) | FIT15)'!EF14</f>
        <v>7965</v>
      </c>
    </row>
    <row r="15" spans="1:136">
      <c r="A15" s="30">
        <v>2</v>
      </c>
      <c r="B15" s="18">
        <f>'РБ ВВ 10(2025) | FIT15)'!B15</f>
        <v>8100</v>
      </c>
      <c r="C15" s="18">
        <f>'РБ ВВ 10(2025) | FIT15)'!C15</f>
        <v>8100</v>
      </c>
      <c r="D15" s="18">
        <f>'РБ ВВ 10(2025) | FIT15)'!D15</f>
        <v>8370</v>
      </c>
      <c r="E15" s="18">
        <f>'РБ ВВ 10(2025) | FIT15)'!E15</f>
        <v>8370</v>
      </c>
      <c r="F15" s="18">
        <f>'РБ ВВ 10(2025) | FIT15)'!F15</f>
        <v>10260</v>
      </c>
      <c r="G15" s="18">
        <f>'РБ ВВ 10(2025) | FIT15)'!G15</f>
        <v>10260</v>
      </c>
      <c r="H15" s="18">
        <f>'РБ ВВ 10(2025) | FIT15)'!H15</f>
        <v>10260</v>
      </c>
      <c r="I15" s="18">
        <f>'РБ ВВ 10(2025) | FIT15)'!I15</f>
        <v>11430</v>
      </c>
      <c r="J15" s="18">
        <f>'РБ ВВ 10(2025) | FIT15)'!J15</f>
        <v>11430</v>
      </c>
      <c r="K15" s="18">
        <f>'РБ ВВ 10(2025) | FIT15)'!K15</f>
        <v>12690</v>
      </c>
      <c r="L15" s="18">
        <f>'РБ ВВ 10(2025) | FIT15)'!L15</f>
        <v>15030</v>
      </c>
      <c r="M15" s="18">
        <f>'РБ ВВ 10(2025) | FIT15)'!M15</f>
        <v>13050</v>
      </c>
      <c r="N15" s="58">
        <f>'РБ ВВ 10(2025) | FIT15)'!N15</f>
        <v>22410</v>
      </c>
      <c r="O15" s="58">
        <f>'РБ ВВ 10(2025) | FIT15)'!O15</f>
        <v>26730</v>
      </c>
      <c r="P15" s="58">
        <f>'РБ ВВ 10(2025) | FIT15)'!P15</f>
        <v>33750</v>
      </c>
      <c r="Q15" s="58">
        <f>'РБ ВВ 10(2025) | FIT15)'!Q15</f>
        <v>33750</v>
      </c>
      <c r="R15" s="58">
        <f>'РБ ВВ 10(2025) | FIT15)'!R15</f>
        <v>32580</v>
      </c>
      <c r="S15" s="58">
        <f>'РБ ВВ 10(2025) | FIT15)'!S15</f>
        <v>32580</v>
      </c>
      <c r="T15" s="58">
        <f>'РБ ВВ 10(2025) | FIT15)'!T15</f>
        <v>36000</v>
      </c>
      <c r="U15" s="58">
        <f>'РБ ВВ 10(2025) | FIT15)'!U15</f>
        <v>36000</v>
      </c>
      <c r="V15" s="58">
        <f>'РБ ВВ 10(2025) | FIT15)'!V15</f>
        <v>34650</v>
      </c>
      <c r="W15" s="58">
        <f>'РБ ВВ 10(2025) | FIT15)'!W15</f>
        <v>34650</v>
      </c>
      <c r="X15" s="58">
        <f>'РБ ВВ 10(2025) | FIT15)'!X15</f>
        <v>31410</v>
      </c>
      <c r="Y15" s="18">
        <f>'РБ ВВ 10(2025) | FIT15)'!Y15</f>
        <v>24120</v>
      </c>
      <c r="Z15" s="18">
        <f>'РБ ВВ 10(2025) | FIT15)'!Z15</f>
        <v>18720</v>
      </c>
      <c r="AA15" s="18">
        <f>'РБ ВВ 10(2025) | FIT15)'!AA15</f>
        <v>18090</v>
      </c>
      <c r="AB15" s="18">
        <f>'РБ ВВ 10(2025) | FIT15)'!AB15</f>
        <v>18090</v>
      </c>
      <c r="AC15" s="18">
        <f>'РБ ВВ 10(2025) | FIT15)'!AC15</f>
        <v>18090</v>
      </c>
      <c r="AD15" s="18">
        <f>'РБ ВВ 10(2025) | FIT15)'!AD15</f>
        <v>17460</v>
      </c>
      <c r="AE15" s="18">
        <f>'РБ ВВ 10(2025) | FIT15)'!AE15</f>
        <v>17460</v>
      </c>
      <c r="AF15" s="18">
        <f>'РБ ВВ 10(2025) | FIT15)'!AF15</f>
        <v>15120</v>
      </c>
      <c r="AG15" s="18">
        <f>'РБ ВВ 10(2025) | FIT15)'!AG15</f>
        <v>15120</v>
      </c>
      <c r="AH15" s="18">
        <f>'РБ ВВ 10(2025) | FIT15)'!AH15</f>
        <v>15120</v>
      </c>
      <c r="AI15" s="18">
        <f>'РБ ВВ 10(2025) | FIT15)'!AI15</f>
        <v>15120</v>
      </c>
      <c r="AJ15" s="18">
        <f>'РБ ВВ 10(2025) | FIT15)'!AJ15</f>
        <v>17640</v>
      </c>
      <c r="AK15" s="18">
        <f>'РБ ВВ 10(2025) | FIT15)'!AK15</f>
        <v>17640</v>
      </c>
      <c r="AL15" s="18">
        <f>'РБ ВВ 10(2025) | FIT15)'!AL15</f>
        <v>20070</v>
      </c>
      <c r="AM15" s="18">
        <f>'РБ ВВ 10(2025) | FIT15)'!AM15</f>
        <v>20070</v>
      </c>
      <c r="AN15" s="18">
        <f>'РБ ВВ 10(2025) | FIT15)'!AN15</f>
        <v>22770</v>
      </c>
      <c r="AO15" s="18">
        <f>'РБ ВВ 10(2025) | FIT15)'!AO15</f>
        <v>22770</v>
      </c>
      <c r="AP15" s="18">
        <f>'РБ ВВ 10(2025) | FIT15)'!AP15</f>
        <v>20070</v>
      </c>
      <c r="AQ15" s="18">
        <f>'РБ ВВ 10(2025) | FIT15)'!AQ15</f>
        <v>20070</v>
      </c>
      <c r="AR15" s="18">
        <f>'РБ ВВ 10(2025) | FIT15)'!AR15</f>
        <v>21420</v>
      </c>
      <c r="AS15" s="18">
        <f>'РБ ВВ 10(2025) | FIT15)'!AS15</f>
        <v>21420</v>
      </c>
      <c r="AT15" s="18">
        <f>'РБ ВВ 10(2025) | FIT15)'!AT15</f>
        <v>21420</v>
      </c>
      <c r="AU15" s="18">
        <f>'РБ ВВ 10(2025) | FIT15)'!AU15</f>
        <v>21420</v>
      </c>
      <c r="AV15" s="18">
        <f>'РБ ВВ 10(2025) | FIT15)'!AV15</f>
        <v>21420</v>
      </c>
      <c r="AW15" s="18">
        <f>'РБ ВВ 10(2025) | FIT15)'!AW15</f>
        <v>21420</v>
      </c>
      <c r="AX15" s="18">
        <f>'РБ ВВ 10(2025) | FIT15)'!AX15</f>
        <v>22770</v>
      </c>
      <c r="AY15" s="18">
        <f>'РБ ВВ 10(2025) | FIT15)'!AY15</f>
        <v>22770</v>
      </c>
      <c r="AZ15" s="18">
        <f>'РБ ВВ 10(2025) | FIT15)'!AZ15</f>
        <v>22770</v>
      </c>
      <c r="BA15" s="18">
        <f>'РБ ВВ 10(2025) | FIT15)'!BA15</f>
        <v>20070</v>
      </c>
      <c r="BB15" s="18">
        <f>'РБ ВВ 10(2025) | FIT15)'!BB15</f>
        <v>20070</v>
      </c>
      <c r="BC15" s="18">
        <f>'РБ ВВ 10(2025) | FIT15)'!BC15</f>
        <v>20070</v>
      </c>
      <c r="BD15" s="18">
        <f>'РБ ВВ 10(2025) | FIT15)'!BD15</f>
        <v>20070</v>
      </c>
      <c r="BE15" s="18">
        <f>'РБ ВВ 10(2025) | FIT15)'!BE15</f>
        <v>20070</v>
      </c>
      <c r="BF15" s="18">
        <f>'РБ ВВ 10(2025) | FIT15)'!BF15</f>
        <v>21420</v>
      </c>
      <c r="BG15" s="18">
        <f>'РБ ВВ 10(2025) | FIT15)'!BG15</f>
        <v>21420</v>
      </c>
      <c r="BH15" s="18">
        <f>'РБ ВВ 10(2025) | FIT15)'!BH15</f>
        <v>21420</v>
      </c>
      <c r="BI15" s="18">
        <f>'РБ ВВ 10(2025) | FIT15)'!BI15</f>
        <v>24120</v>
      </c>
      <c r="BJ15" s="18">
        <f>'РБ ВВ 10(2025) | FIT15)'!BJ15</f>
        <v>24120</v>
      </c>
      <c r="BK15" s="18">
        <f>'РБ ВВ 10(2025) | FIT15)'!BK15</f>
        <v>24120</v>
      </c>
      <c r="BL15" s="18">
        <f>'РБ ВВ 10(2025) | FIT15)'!BL15</f>
        <v>24120</v>
      </c>
      <c r="BM15" s="18">
        <f>'РБ ВВ 10(2025) | FIT15)'!BM15</f>
        <v>24120</v>
      </c>
      <c r="BN15" s="18">
        <f>'РБ ВВ 10(2025) | FIT15)'!BN15</f>
        <v>24120</v>
      </c>
      <c r="BO15" s="18">
        <f>'РБ ВВ 10(2025) | FIT15)'!BO15</f>
        <v>26280</v>
      </c>
      <c r="BP15" s="18">
        <f>'РБ ВВ 10(2025) | FIT15)'!BP15</f>
        <v>26280</v>
      </c>
      <c r="BQ15" s="18">
        <f>'РБ ВВ 10(2025) | FIT15)'!BQ15</f>
        <v>29790</v>
      </c>
      <c r="BR15" s="18">
        <f>'РБ ВВ 10(2025) | FIT15)'!BR15</f>
        <v>32040</v>
      </c>
      <c r="BS15" s="18">
        <f>'РБ ВВ 10(2025) | FIT15)'!BS15</f>
        <v>32040</v>
      </c>
      <c r="BT15" s="18">
        <f>'РБ ВВ 10(2025) | FIT15)'!BT15</f>
        <v>32040</v>
      </c>
      <c r="BU15" s="18">
        <f>'РБ ВВ 10(2025) | FIT15)'!BU15</f>
        <v>32040</v>
      </c>
      <c r="BV15" s="18">
        <f>'РБ ВВ 10(2025) | FIT15)'!BV15</f>
        <v>32040</v>
      </c>
      <c r="BW15" s="18">
        <f>'РБ ВВ 10(2025) | FIT15)'!BW15</f>
        <v>24120</v>
      </c>
      <c r="BX15" s="18">
        <f>'РБ ВВ 10(2025) | FIT15)'!BX15</f>
        <v>20070</v>
      </c>
      <c r="BY15" s="18">
        <f>'РБ ВВ 10(2025) | FIT15)'!BY15</f>
        <v>20070</v>
      </c>
      <c r="BZ15" s="18">
        <f>'РБ ВВ 10(2025) | FIT15)'!BZ15</f>
        <v>18720</v>
      </c>
      <c r="CA15" s="18">
        <f>'РБ ВВ 10(2025) | FIT15)'!CA15</f>
        <v>18720</v>
      </c>
      <c r="CB15" s="18">
        <f>'РБ ВВ 10(2025) | FIT15)'!CB15</f>
        <v>18720</v>
      </c>
      <c r="CC15" s="18">
        <f>'РБ ВВ 10(2025) | FIT15)'!CC15</f>
        <v>20070</v>
      </c>
      <c r="CD15" s="18">
        <f>'РБ ВВ 10(2025) | FIT15)'!CD15</f>
        <v>20070</v>
      </c>
      <c r="CE15" s="18">
        <f>'РБ ВВ 10(2025) | FIT15)'!CE15</f>
        <v>20070</v>
      </c>
      <c r="CF15" s="18">
        <f>'РБ ВВ 10(2025) | FIT15)'!CF15</f>
        <v>16830</v>
      </c>
      <c r="CG15" s="18">
        <f>'РБ ВВ 10(2025) | FIT15)'!CG15</f>
        <v>13500</v>
      </c>
      <c r="CH15" s="18">
        <f>'РБ ВВ 10(2025) | FIT15)'!CH15</f>
        <v>13500</v>
      </c>
      <c r="CI15" s="18">
        <f>'РБ ВВ 10(2025) | FIT15)'!CI15</f>
        <v>13500</v>
      </c>
      <c r="CJ15" s="18">
        <f>'РБ ВВ 10(2025) | FIT15)'!CJ15</f>
        <v>13500</v>
      </c>
      <c r="CK15" s="18">
        <f>'РБ ВВ 10(2025) | FIT15)'!CK15</f>
        <v>13500</v>
      </c>
      <c r="CL15" s="18">
        <f>'РБ ВВ 10(2025) | FIT15)'!CL15</f>
        <v>13500</v>
      </c>
      <c r="CM15" s="18">
        <f>'РБ ВВ 10(2025) | FIT15)'!CM15</f>
        <v>13500</v>
      </c>
      <c r="CN15" s="18">
        <f>'РБ ВВ 10(2025) | FIT15)'!CN15</f>
        <v>13500</v>
      </c>
      <c r="CO15" s="18">
        <f>'РБ ВВ 10(2025) | FIT15)'!CO15</f>
        <v>13500</v>
      </c>
      <c r="CP15" s="18">
        <f>'РБ ВВ 10(2025) | FIT15)'!CP15</f>
        <v>12870</v>
      </c>
      <c r="CQ15" s="18">
        <f>'РБ ВВ 10(2025) | FIT15)'!CQ15</f>
        <v>12870</v>
      </c>
      <c r="CR15" s="18">
        <f>'РБ ВВ 10(2025) | FIT15)'!CR15</f>
        <v>12870</v>
      </c>
      <c r="CS15" s="18">
        <f>'РБ ВВ 10(2025) | FIT15)'!CS15</f>
        <v>12240</v>
      </c>
      <c r="CT15" s="18">
        <f>'РБ ВВ 10(2025) | FIT15)'!CT15</f>
        <v>12240</v>
      </c>
      <c r="CU15" s="18">
        <f>'РБ ВВ 10(2025) | FIT15)'!CU15</f>
        <v>12240</v>
      </c>
      <c r="CV15" s="18">
        <f>'РБ ВВ 10(2025) | FIT15)'!CV15</f>
        <v>12240</v>
      </c>
      <c r="CW15" s="18">
        <f>'РБ ВВ 10(2025) | FIT15)'!CW15</f>
        <v>12240</v>
      </c>
      <c r="CX15" s="18">
        <f>'РБ ВВ 10(2025) | FIT15)'!CX15</f>
        <v>12240</v>
      </c>
      <c r="CY15" s="18">
        <f>'РБ ВВ 10(2025) | FIT15)'!CY15</f>
        <v>12240</v>
      </c>
      <c r="CZ15" s="18">
        <f>'РБ ВВ 10(2025) | FIT15)'!CZ15</f>
        <v>11610</v>
      </c>
      <c r="DA15" s="18">
        <f>'РБ ВВ 10(2025) | FIT15)'!DA15</f>
        <v>11610</v>
      </c>
      <c r="DB15" s="18">
        <f>'РБ ВВ 10(2025) | FIT15)'!DB15</f>
        <v>11610</v>
      </c>
      <c r="DC15" s="18">
        <f>'РБ ВВ 10(2025) | FIT15)'!DC15</f>
        <v>10800</v>
      </c>
      <c r="DD15" s="18">
        <f>'РБ ВВ 10(2025) | FIT15)'!DD15</f>
        <v>10800</v>
      </c>
      <c r="DE15" s="18">
        <f>'РБ ВВ 10(2025) | FIT15)'!DE15</f>
        <v>10800</v>
      </c>
      <c r="DF15" s="18">
        <f>'РБ ВВ 10(2025) | FIT15)'!DF15</f>
        <v>10800</v>
      </c>
      <c r="DG15" s="18">
        <f>'РБ ВВ 10(2025) | FIT15)'!DG15</f>
        <v>10800</v>
      </c>
      <c r="DH15" s="18">
        <f>'РБ ВВ 10(2025) | FIT15)'!DH15</f>
        <v>10350</v>
      </c>
      <c r="DI15" s="18">
        <f>'РБ ВВ 10(2025) | FIT15)'!DI15</f>
        <v>10350</v>
      </c>
      <c r="DJ15" s="18">
        <f>'РБ ВВ 10(2025) | FIT15)'!DJ15</f>
        <v>10350</v>
      </c>
      <c r="DK15" s="18">
        <f>'РБ ВВ 10(2025) | FIT15)'!DK15</f>
        <v>10350</v>
      </c>
      <c r="DL15" s="18">
        <f>'РБ ВВ 10(2025) | FIT15)'!DL15</f>
        <v>10350</v>
      </c>
      <c r="DM15" s="18">
        <f>'РБ ВВ 10(2025) | FIT15)'!DM15</f>
        <v>10350</v>
      </c>
      <c r="DN15" s="18">
        <f>'РБ ВВ 10(2025) | FIT15)'!DN15</f>
        <v>8550</v>
      </c>
      <c r="DO15" s="18">
        <f>'РБ ВВ 10(2025) | FIT15)'!DO15</f>
        <v>8550</v>
      </c>
      <c r="DP15" s="18">
        <f>'РБ ВВ 10(2025) | FIT15)'!DP15</f>
        <v>8550</v>
      </c>
      <c r="DQ15" s="18">
        <f>'РБ ВВ 10(2025) | FIT15)'!DQ15</f>
        <v>8550</v>
      </c>
      <c r="DR15" s="18">
        <f>'РБ ВВ 10(2025) | FIT15)'!DR15</f>
        <v>8550</v>
      </c>
      <c r="DS15" s="18">
        <f>'РБ ВВ 10(2025) | FIT15)'!DS15</f>
        <v>9000</v>
      </c>
      <c r="DT15" s="18">
        <f>'РБ ВВ 10(2025) | FIT15)'!DT15</f>
        <v>9000</v>
      </c>
      <c r="DU15" s="18">
        <f>'РБ ВВ 10(2025) | FIT15)'!DU15</f>
        <v>8550</v>
      </c>
      <c r="DV15" s="18">
        <f>'РБ ВВ 10(2025) | FIT15)'!DV15</f>
        <v>8550</v>
      </c>
      <c r="DW15" s="18">
        <f>'РБ ВВ 10(2025) | FIT15)'!DW15</f>
        <v>8550</v>
      </c>
      <c r="DX15" s="18">
        <f>'РБ ВВ 10(2025) | FIT15)'!DX15</f>
        <v>8550</v>
      </c>
      <c r="DY15" s="18">
        <f>'РБ ВВ 10(2025) | FIT15)'!DY15</f>
        <v>8550</v>
      </c>
      <c r="DZ15" s="18">
        <f>'РБ ВВ 10(2025) | FIT15)'!DZ15</f>
        <v>9000</v>
      </c>
      <c r="EA15" s="18">
        <f>'РБ ВВ 10(2025) | FIT15)'!EA15</f>
        <v>9000</v>
      </c>
      <c r="EB15" s="18">
        <f>'РБ ВВ 10(2025) | FIT15)'!EB15</f>
        <v>8550</v>
      </c>
      <c r="EC15" s="18">
        <f>'РБ ВВ 10(2025) | FIT15)'!EC15</f>
        <v>8550</v>
      </c>
      <c r="ED15" s="18">
        <f>'РБ ВВ 10(2025) | FIT15)'!ED15</f>
        <v>8550</v>
      </c>
      <c r="EE15" s="18">
        <f>'РБ ВВ 10(2025) | FIT15)'!EE15</f>
        <v>8550</v>
      </c>
      <c r="EF15" s="18">
        <f>'РБ ВВ 10(2025) | FIT15)'!EF15</f>
        <v>9450</v>
      </c>
    </row>
    <row r="16" spans="1:136">
      <c r="A16" s="33" t="s">
        <v>7</v>
      </c>
      <c r="B16" s="18"/>
      <c r="C16" s="18"/>
      <c r="D16" s="18"/>
      <c r="E16" s="18"/>
      <c r="F16" s="18"/>
      <c r="G16" s="18"/>
      <c r="H16" s="18"/>
      <c r="I16" s="18"/>
      <c r="J16" s="18"/>
      <c r="K16" s="18"/>
      <c r="L16" s="18"/>
      <c r="M16" s="18"/>
      <c r="N16" s="58"/>
      <c r="O16" s="58"/>
      <c r="P16" s="58"/>
      <c r="Q16" s="58"/>
      <c r="R16" s="58"/>
      <c r="S16" s="58"/>
      <c r="T16" s="58"/>
      <c r="U16" s="58"/>
      <c r="V16" s="58"/>
      <c r="W16" s="58"/>
      <c r="X16" s="5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row>
    <row r="17" spans="1:136">
      <c r="A17" s="10">
        <v>1</v>
      </c>
      <c r="B17" s="18">
        <f>'РБ ВВ 10(2025) | FIT15)'!B17</f>
        <v>10350</v>
      </c>
      <c r="C17" s="18">
        <f>'РБ ВВ 10(2025) | FIT15)'!C17</f>
        <v>10350</v>
      </c>
      <c r="D17" s="18">
        <f>'РБ ВВ 10(2025) | FIT15)'!D17</f>
        <v>10620</v>
      </c>
      <c r="E17" s="18">
        <f>'РБ ВВ 10(2025) | FIT15)'!E17</f>
        <v>10620</v>
      </c>
      <c r="F17" s="18">
        <f>'РБ ВВ 10(2025) | FIT15)'!F17</f>
        <v>12510</v>
      </c>
      <c r="G17" s="18">
        <f>'РБ ВВ 10(2025) | FIT15)'!G17</f>
        <v>12510</v>
      </c>
      <c r="H17" s="18">
        <f>'РБ ВВ 10(2025) | FIT15)'!H17</f>
        <v>12510</v>
      </c>
      <c r="I17" s="18">
        <f>'РБ ВВ 10(2025) | FIT15)'!I17</f>
        <v>13680</v>
      </c>
      <c r="J17" s="18">
        <f>'РБ ВВ 10(2025) | FIT15)'!J17</f>
        <v>13680</v>
      </c>
      <c r="K17" s="18">
        <f>'РБ ВВ 10(2025) | FIT15)'!K17</f>
        <v>14940</v>
      </c>
      <c r="L17" s="18">
        <f>'РБ ВВ 10(2025) | FIT15)'!L17</f>
        <v>17280</v>
      </c>
      <c r="M17" s="18">
        <f>'РБ ВВ 10(2025) | FIT15)'!M17</f>
        <v>15300</v>
      </c>
      <c r="N17" s="58">
        <f>'РБ ВВ 10(2025) | FIT15)'!N17</f>
        <v>26910</v>
      </c>
      <c r="O17" s="58">
        <f>'РБ ВВ 10(2025) | FIT15)'!O17</f>
        <v>31230</v>
      </c>
      <c r="P17" s="58">
        <f>'РБ ВВ 10(2025) | FIT15)'!P17</f>
        <v>38250</v>
      </c>
      <c r="Q17" s="58">
        <f>'РБ ВВ 10(2025) | FIT15)'!Q17</f>
        <v>38250</v>
      </c>
      <c r="R17" s="58">
        <f>'РБ ВВ 10(2025) | FIT15)'!R17</f>
        <v>37080</v>
      </c>
      <c r="S17" s="58">
        <f>'РБ ВВ 10(2025) | FIT15)'!S17</f>
        <v>37080</v>
      </c>
      <c r="T17" s="58">
        <f>'РБ ВВ 10(2025) | FIT15)'!T17</f>
        <v>40500</v>
      </c>
      <c r="U17" s="58">
        <f>'РБ ВВ 10(2025) | FIT15)'!U17</f>
        <v>40500</v>
      </c>
      <c r="V17" s="58">
        <f>'РБ ВВ 10(2025) | FIT15)'!V17</f>
        <v>39150</v>
      </c>
      <c r="W17" s="58">
        <f>'РБ ВВ 10(2025) | FIT15)'!W17</f>
        <v>39150</v>
      </c>
      <c r="X17" s="58">
        <f>'РБ ВВ 10(2025) | FIT15)'!X17</f>
        <v>35910</v>
      </c>
      <c r="Y17" s="18">
        <f>'РБ ВВ 10(2025) | FIT15)'!Y17</f>
        <v>28755</v>
      </c>
      <c r="Z17" s="18">
        <f>'РБ ВВ 10(2025) | FIT15)'!Z17</f>
        <v>23355</v>
      </c>
      <c r="AA17" s="18">
        <f>'РБ ВВ 10(2025) | FIT15)'!AA17</f>
        <v>22725</v>
      </c>
      <c r="AB17" s="18">
        <f>'РБ ВВ 10(2025) | FIT15)'!AB17</f>
        <v>22725</v>
      </c>
      <c r="AC17" s="18">
        <f>'РБ ВВ 10(2025) | FIT15)'!AC17</f>
        <v>22725</v>
      </c>
      <c r="AD17" s="18">
        <f>'РБ ВВ 10(2025) | FIT15)'!AD17</f>
        <v>22095</v>
      </c>
      <c r="AE17" s="18">
        <f>'РБ ВВ 10(2025) | FIT15)'!AE17</f>
        <v>22095</v>
      </c>
      <c r="AF17" s="18">
        <f>'РБ ВВ 10(2025) | FIT15)'!AF17</f>
        <v>19755</v>
      </c>
      <c r="AG17" s="18">
        <f>'РБ ВВ 10(2025) | FIT15)'!AG17</f>
        <v>19755</v>
      </c>
      <c r="AH17" s="18">
        <f>'РБ ВВ 10(2025) | FIT15)'!AH17</f>
        <v>19755</v>
      </c>
      <c r="AI17" s="18">
        <f>'РБ ВВ 10(2025) | FIT15)'!AI17</f>
        <v>19755</v>
      </c>
      <c r="AJ17" s="18">
        <f>'РБ ВВ 10(2025) | FIT15)'!AJ17</f>
        <v>22275</v>
      </c>
      <c r="AK17" s="18">
        <f>'РБ ВВ 10(2025) | FIT15)'!AK17</f>
        <v>22275</v>
      </c>
      <c r="AL17" s="18">
        <f>'РБ ВВ 10(2025) | FIT15)'!AL17</f>
        <v>24705</v>
      </c>
      <c r="AM17" s="18">
        <f>'РБ ВВ 10(2025) | FIT15)'!AM17</f>
        <v>24705</v>
      </c>
      <c r="AN17" s="18">
        <f>'РБ ВВ 10(2025) | FIT15)'!AN17</f>
        <v>27405</v>
      </c>
      <c r="AO17" s="18">
        <f>'РБ ВВ 10(2025) | FIT15)'!AO17</f>
        <v>27405</v>
      </c>
      <c r="AP17" s="18">
        <f>'РБ ВВ 10(2025) | FIT15)'!AP17</f>
        <v>24705</v>
      </c>
      <c r="AQ17" s="18">
        <f>'РБ ВВ 10(2025) | FIT15)'!AQ17</f>
        <v>24705</v>
      </c>
      <c r="AR17" s="18">
        <f>'РБ ВВ 10(2025) | FIT15)'!AR17</f>
        <v>26055</v>
      </c>
      <c r="AS17" s="18">
        <f>'РБ ВВ 10(2025) | FIT15)'!AS17</f>
        <v>26055</v>
      </c>
      <c r="AT17" s="18">
        <f>'РБ ВВ 10(2025) | FIT15)'!AT17</f>
        <v>26055</v>
      </c>
      <c r="AU17" s="18">
        <f>'РБ ВВ 10(2025) | FIT15)'!AU17</f>
        <v>26055</v>
      </c>
      <c r="AV17" s="18">
        <f>'РБ ВВ 10(2025) | FIT15)'!AV17</f>
        <v>26055</v>
      </c>
      <c r="AW17" s="18">
        <f>'РБ ВВ 10(2025) | FIT15)'!AW17</f>
        <v>26055</v>
      </c>
      <c r="AX17" s="18">
        <f>'РБ ВВ 10(2025) | FIT15)'!AX17</f>
        <v>27405</v>
      </c>
      <c r="AY17" s="18">
        <f>'РБ ВВ 10(2025) | FIT15)'!AY17</f>
        <v>27405</v>
      </c>
      <c r="AZ17" s="18">
        <f>'РБ ВВ 10(2025) | FIT15)'!AZ17</f>
        <v>27405</v>
      </c>
      <c r="BA17" s="18">
        <f>'РБ ВВ 10(2025) | FIT15)'!BA17</f>
        <v>24705</v>
      </c>
      <c r="BB17" s="18">
        <f>'РБ ВВ 10(2025) | FIT15)'!BB17</f>
        <v>24705</v>
      </c>
      <c r="BC17" s="18">
        <f>'РБ ВВ 10(2025) | FIT15)'!BC17</f>
        <v>24705</v>
      </c>
      <c r="BD17" s="18">
        <f>'РБ ВВ 10(2025) | FIT15)'!BD17</f>
        <v>24705</v>
      </c>
      <c r="BE17" s="18">
        <f>'РБ ВВ 10(2025) | FIT15)'!BE17</f>
        <v>24705</v>
      </c>
      <c r="BF17" s="18">
        <f>'РБ ВВ 10(2025) | FIT15)'!BF17</f>
        <v>26055</v>
      </c>
      <c r="BG17" s="18">
        <f>'РБ ВВ 10(2025) | FIT15)'!BG17</f>
        <v>26055</v>
      </c>
      <c r="BH17" s="18">
        <f>'РБ ВВ 10(2025) | FIT15)'!BH17</f>
        <v>26055</v>
      </c>
      <c r="BI17" s="18">
        <f>'РБ ВВ 10(2025) | FIT15)'!BI17</f>
        <v>28755</v>
      </c>
      <c r="BJ17" s="18">
        <f>'РБ ВВ 10(2025) | FIT15)'!BJ17</f>
        <v>28755</v>
      </c>
      <c r="BK17" s="18">
        <f>'РБ ВВ 10(2025) | FIT15)'!BK17</f>
        <v>28755</v>
      </c>
      <c r="BL17" s="18">
        <f>'РБ ВВ 10(2025) | FIT15)'!BL17</f>
        <v>28755</v>
      </c>
      <c r="BM17" s="18">
        <f>'РБ ВВ 10(2025) | FIT15)'!BM17</f>
        <v>28755</v>
      </c>
      <c r="BN17" s="18">
        <f>'РБ ВВ 10(2025) | FIT15)'!BN17</f>
        <v>28755</v>
      </c>
      <c r="BO17" s="18">
        <f>'РБ ВВ 10(2025) | FIT15)'!BO17</f>
        <v>30915</v>
      </c>
      <c r="BP17" s="18">
        <f>'РБ ВВ 10(2025) | FIT15)'!BP17</f>
        <v>30915</v>
      </c>
      <c r="BQ17" s="18">
        <f>'РБ ВВ 10(2025) | FIT15)'!BQ17</f>
        <v>34425</v>
      </c>
      <c r="BR17" s="18">
        <f>'РБ ВВ 10(2025) | FIT15)'!BR17</f>
        <v>36675</v>
      </c>
      <c r="BS17" s="18">
        <f>'РБ ВВ 10(2025) | FIT15)'!BS17</f>
        <v>36675</v>
      </c>
      <c r="BT17" s="18">
        <f>'РБ ВВ 10(2025) | FIT15)'!BT17</f>
        <v>36675</v>
      </c>
      <c r="BU17" s="18">
        <f>'РБ ВВ 10(2025) | FIT15)'!BU17</f>
        <v>36675</v>
      </c>
      <c r="BV17" s="18">
        <f>'РБ ВВ 10(2025) | FIT15)'!BV17</f>
        <v>36675</v>
      </c>
      <c r="BW17" s="18">
        <f>'РБ ВВ 10(2025) | FIT15)'!BW17</f>
        <v>28755</v>
      </c>
      <c r="BX17" s="18">
        <f>'РБ ВВ 10(2025) | FIT15)'!BX17</f>
        <v>24705</v>
      </c>
      <c r="BY17" s="18">
        <f>'РБ ВВ 10(2025) | FIT15)'!BY17</f>
        <v>24705</v>
      </c>
      <c r="BZ17" s="18">
        <f>'РБ ВВ 10(2025) | FIT15)'!BZ17</f>
        <v>23355</v>
      </c>
      <c r="CA17" s="18">
        <f>'РБ ВВ 10(2025) | FIT15)'!CA17</f>
        <v>23355</v>
      </c>
      <c r="CB17" s="18">
        <f>'РБ ВВ 10(2025) | FIT15)'!CB17</f>
        <v>23355</v>
      </c>
      <c r="CC17" s="18">
        <f>'РБ ВВ 10(2025) | FIT15)'!CC17</f>
        <v>24705</v>
      </c>
      <c r="CD17" s="18">
        <f>'РБ ВВ 10(2025) | FIT15)'!CD17</f>
        <v>24705</v>
      </c>
      <c r="CE17" s="18">
        <f>'РБ ВВ 10(2025) | FIT15)'!CE17</f>
        <v>24705</v>
      </c>
      <c r="CF17" s="18">
        <f>'РБ ВВ 10(2025) | FIT15)'!CF17</f>
        <v>21465</v>
      </c>
      <c r="CG17" s="18">
        <f>'РБ ВВ 10(2025) | FIT15)'!CG17</f>
        <v>16785</v>
      </c>
      <c r="CH17" s="18">
        <f>'РБ ВВ 10(2025) | FIT15)'!CH17</f>
        <v>16785</v>
      </c>
      <c r="CI17" s="18">
        <f>'РБ ВВ 10(2025) | FIT15)'!CI17</f>
        <v>16785</v>
      </c>
      <c r="CJ17" s="18">
        <f>'РБ ВВ 10(2025) | FIT15)'!CJ17</f>
        <v>16785</v>
      </c>
      <c r="CK17" s="18">
        <f>'РБ ВВ 10(2025) | FIT15)'!CK17</f>
        <v>16785</v>
      </c>
      <c r="CL17" s="18">
        <f>'РБ ВВ 10(2025) | FIT15)'!CL17</f>
        <v>16785</v>
      </c>
      <c r="CM17" s="18">
        <f>'РБ ВВ 10(2025) | FIT15)'!CM17</f>
        <v>16785</v>
      </c>
      <c r="CN17" s="18">
        <f>'РБ ВВ 10(2025) | FIT15)'!CN17</f>
        <v>16785</v>
      </c>
      <c r="CO17" s="18">
        <f>'РБ ВВ 10(2025) | FIT15)'!CO17</f>
        <v>16785</v>
      </c>
      <c r="CP17" s="18">
        <f>'РБ ВВ 10(2025) | FIT15)'!CP17</f>
        <v>16155</v>
      </c>
      <c r="CQ17" s="18">
        <f>'РБ ВВ 10(2025) | FIT15)'!CQ17</f>
        <v>16155</v>
      </c>
      <c r="CR17" s="18">
        <f>'РБ ВВ 10(2025) | FIT15)'!CR17</f>
        <v>16155</v>
      </c>
      <c r="CS17" s="18">
        <f>'РБ ВВ 10(2025) | FIT15)'!CS17</f>
        <v>15525</v>
      </c>
      <c r="CT17" s="18">
        <f>'РБ ВВ 10(2025) | FIT15)'!CT17</f>
        <v>15525</v>
      </c>
      <c r="CU17" s="18">
        <f>'РБ ВВ 10(2025) | FIT15)'!CU17</f>
        <v>15525</v>
      </c>
      <c r="CV17" s="18">
        <f>'РБ ВВ 10(2025) | FIT15)'!CV17</f>
        <v>15525</v>
      </c>
      <c r="CW17" s="18">
        <f>'РБ ВВ 10(2025) | FIT15)'!CW17</f>
        <v>15525</v>
      </c>
      <c r="CX17" s="18">
        <f>'РБ ВВ 10(2025) | FIT15)'!CX17</f>
        <v>15525</v>
      </c>
      <c r="CY17" s="18">
        <f>'РБ ВВ 10(2025) | FIT15)'!CY17</f>
        <v>15525</v>
      </c>
      <c r="CZ17" s="18">
        <f>'РБ ВВ 10(2025) | FIT15)'!CZ17</f>
        <v>14895</v>
      </c>
      <c r="DA17" s="18">
        <f>'РБ ВВ 10(2025) | FIT15)'!DA17</f>
        <v>14895</v>
      </c>
      <c r="DB17" s="18">
        <f>'РБ ВВ 10(2025) | FIT15)'!DB17</f>
        <v>14895</v>
      </c>
      <c r="DC17" s="18">
        <f>'РБ ВВ 10(2025) | FIT15)'!DC17</f>
        <v>13365</v>
      </c>
      <c r="DD17" s="18">
        <f>'РБ ВВ 10(2025) | FIT15)'!DD17</f>
        <v>13365</v>
      </c>
      <c r="DE17" s="18">
        <f>'РБ ВВ 10(2025) | FIT15)'!DE17</f>
        <v>13365</v>
      </c>
      <c r="DF17" s="18">
        <f>'РБ ВВ 10(2025) | FIT15)'!DF17</f>
        <v>13365</v>
      </c>
      <c r="DG17" s="18">
        <f>'РБ ВВ 10(2025) | FIT15)'!DG17</f>
        <v>13365</v>
      </c>
      <c r="DH17" s="18">
        <f>'РБ ВВ 10(2025) | FIT15)'!DH17</f>
        <v>12915</v>
      </c>
      <c r="DI17" s="18">
        <f>'РБ ВВ 10(2025) | FIT15)'!DI17</f>
        <v>12915</v>
      </c>
      <c r="DJ17" s="18">
        <f>'РБ ВВ 10(2025) | FIT15)'!DJ17</f>
        <v>12915</v>
      </c>
      <c r="DK17" s="18">
        <f>'РБ ВВ 10(2025) | FIT15)'!DK17</f>
        <v>12915</v>
      </c>
      <c r="DL17" s="18">
        <f>'РБ ВВ 10(2025) | FIT15)'!DL17</f>
        <v>12915</v>
      </c>
      <c r="DM17" s="18">
        <f>'РБ ВВ 10(2025) | FIT15)'!DM17</f>
        <v>12915</v>
      </c>
      <c r="DN17" s="18">
        <f>'РБ ВВ 10(2025) | FIT15)'!DN17</f>
        <v>11115</v>
      </c>
      <c r="DO17" s="18">
        <f>'РБ ВВ 10(2025) | FIT15)'!DO17</f>
        <v>11115</v>
      </c>
      <c r="DP17" s="18">
        <f>'РБ ВВ 10(2025) | FIT15)'!DP17</f>
        <v>11115</v>
      </c>
      <c r="DQ17" s="18">
        <f>'РБ ВВ 10(2025) | FIT15)'!DQ17</f>
        <v>11115</v>
      </c>
      <c r="DR17" s="18">
        <f>'РБ ВВ 10(2025) | FIT15)'!DR17</f>
        <v>11115</v>
      </c>
      <c r="DS17" s="18">
        <f>'РБ ВВ 10(2025) | FIT15)'!DS17</f>
        <v>11565</v>
      </c>
      <c r="DT17" s="18">
        <f>'РБ ВВ 10(2025) | FIT15)'!DT17</f>
        <v>11565</v>
      </c>
      <c r="DU17" s="18">
        <f>'РБ ВВ 10(2025) | FIT15)'!DU17</f>
        <v>11115</v>
      </c>
      <c r="DV17" s="18">
        <f>'РБ ВВ 10(2025) | FIT15)'!DV17</f>
        <v>11115</v>
      </c>
      <c r="DW17" s="18">
        <f>'РБ ВВ 10(2025) | FIT15)'!DW17</f>
        <v>11115</v>
      </c>
      <c r="DX17" s="18">
        <f>'РБ ВВ 10(2025) | FIT15)'!DX17</f>
        <v>11115</v>
      </c>
      <c r="DY17" s="18">
        <f>'РБ ВВ 10(2025) | FIT15)'!DY17</f>
        <v>11115</v>
      </c>
      <c r="DZ17" s="18">
        <f>'РБ ВВ 10(2025) | FIT15)'!DZ17</f>
        <v>11565</v>
      </c>
      <c r="EA17" s="18">
        <f>'РБ ВВ 10(2025) | FIT15)'!EA17</f>
        <v>11565</v>
      </c>
      <c r="EB17" s="18">
        <f>'РБ ВВ 10(2025) | FIT15)'!EB17</f>
        <v>11115</v>
      </c>
      <c r="EC17" s="18">
        <f>'РБ ВВ 10(2025) | FIT15)'!EC17</f>
        <v>11115</v>
      </c>
      <c r="ED17" s="18">
        <f>'РБ ВВ 10(2025) | FIT15)'!ED17</f>
        <v>11115</v>
      </c>
      <c r="EE17" s="18">
        <f>'РБ ВВ 10(2025) | FIT15)'!EE17</f>
        <v>11115</v>
      </c>
      <c r="EF17" s="18">
        <f>'РБ ВВ 10(2025) | FIT15)'!EF17</f>
        <v>12015</v>
      </c>
    </row>
    <row r="18" spans="1:136">
      <c r="A18" s="10">
        <v>2</v>
      </c>
      <c r="B18" s="18">
        <f>'РБ ВВ 10(2025) | FIT15)'!B18</f>
        <v>11700</v>
      </c>
      <c r="C18" s="18">
        <f>'РБ ВВ 10(2025) | FIT15)'!C18</f>
        <v>11700</v>
      </c>
      <c r="D18" s="18">
        <f>'РБ ВВ 10(2025) | FIT15)'!D18</f>
        <v>11970</v>
      </c>
      <c r="E18" s="18">
        <f>'РБ ВВ 10(2025) | FIT15)'!E18</f>
        <v>11970</v>
      </c>
      <c r="F18" s="18">
        <f>'РБ ВВ 10(2025) | FIT15)'!F18</f>
        <v>13860</v>
      </c>
      <c r="G18" s="18">
        <f>'РБ ВВ 10(2025) | FIT15)'!G18</f>
        <v>13860</v>
      </c>
      <c r="H18" s="18">
        <f>'РБ ВВ 10(2025) | FIT15)'!H18</f>
        <v>13860</v>
      </c>
      <c r="I18" s="18">
        <f>'РБ ВВ 10(2025) | FIT15)'!I18</f>
        <v>15030</v>
      </c>
      <c r="J18" s="18">
        <f>'РБ ВВ 10(2025) | FIT15)'!J18</f>
        <v>15030</v>
      </c>
      <c r="K18" s="18">
        <f>'РБ ВВ 10(2025) | FIT15)'!K18</f>
        <v>16290</v>
      </c>
      <c r="L18" s="18">
        <f>'РБ ВВ 10(2025) | FIT15)'!L18</f>
        <v>18630</v>
      </c>
      <c r="M18" s="18">
        <f>'РБ ВВ 10(2025) | FIT15)'!M18</f>
        <v>16650</v>
      </c>
      <c r="N18" s="58">
        <f>'РБ ВВ 10(2025) | FIT15)'!N18</f>
        <v>28710</v>
      </c>
      <c r="O18" s="58">
        <f>'РБ ВВ 10(2025) | FIT15)'!O18</f>
        <v>33030</v>
      </c>
      <c r="P18" s="58">
        <f>'РБ ВВ 10(2025) | FIT15)'!P18</f>
        <v>40050</v>
      </c>
      <c r="Q18" s="58">
        <f>'РБ ВВ 10(2025) | FIT15)'!Q18</f>
        <v>40050</v>
      </c>
      <c r="R18" s="58">
        <f>'РБ ВВ 10(2025) | FIT15)'!R18</f>
        <v>38880</v>
      </c>
      <c r="S18" s="58">
        <f>'РБ ВВ 10(2025) | FIT15)'!S18</f>
        <v>38880</v>
      </c>
      <c r="T18" s="58">
        <f>'РБ ВВ 10(2025) | FIT15)'!T18</f>
        <v>42300</v>
      </c>
      <c r="U18" s="58">
        <f>'РБ ВВ 10(2025) | FIT15)'!U18</f>
        <v>42300</v>
      </c>
      <c r="V18" s="58">
        <f>'РБ ВВ 10(2025) | FIT15)'!V18</f>
        <v>40950</v>
      </c>
      <c r="W18" s="58">
        <f>'РБ ВВ 10(2025) | FIT15)'!W18</f>
        <v>40950</v>
      </c>
      <c r="X18" s="58">
        <f>'РБ ВВ 10(2025) | FIT15)'!X18</f>
        <v>37710</v>
      </c>
      <c r="Y18" s="18">
        <f>'РБ ВВ 10(2025) | FIT15)'!Y18</f>
        <v>30420</v>
      </c>
      <c r="Z18" s="18">
        <f>'РБ ВВ 10(2025) | FIT15)'!Z18</f>
        <v>25020</v>
      </c>
      <c r="AA18" s="18">
        <f>'РБ ВВ 10(2025) | FIT15)'!AA18</f>
        <v>24390</v>
      </c>
      <c r="AB18" s="18">
        <f>'РБ ВВ 10(2025) | FIT15)'!AB18</f>
        <v>24390</v>
      </c>
      <c r="AC18" s="18">
        <f>'РБ ВВ 10(2025) | FIT15)'!AC18</f>
        <v>24390</v>
      </c>
      <c r="AD18" s="18">
        <f>'РБ ВВ 10(2025) | FIT15)'!AD18</f>
        <v>23760</v>
      </c>
      <c r="AE18" s="18">
        <f>'РБ ВВ 10(2025) | FIT15)'!AE18</f>
        <v>23760</v>
      </c>
      <c r="AF18" s="18">
        <f>'РБ ВВ 10(2025) | FIT15)'!AF18</f>
        <v>21420</v>
      </c>
      <c r="AG18" s="18">
        <f>'РБ ВВ 10(2025) | FIT15)'!AG18</f>
        <v>21420</v>
      </c>
      <c r="AH18" s="18">
        <f>'РБ ВВ 10(2025) | FIT15)'!AH18</f>
        <v>21420</v>
      </c>
      <c r="AI18" s="18">
        <f>'РБ ВВ 10(2025) | FIT15)'!AI18</f>
        <v>21420</v>
      </c>
      <c r="AJ18" s="18">
        <f>'РБ ВВ 10(2025) | FIT15)'!AJ18</f>
        <v>23940</v>
      </c>
      <c r="AK18" s="18">
        <f>'РБ ВВ 10(2025) | FIT15)'!AK18</f>
        <v>23940</v>
      </c>
      <c r="AL18" s="18">
        <f>'РБ ВВ 10(2025) | FIT15)'!AL18</f>
        <v>26370</v>
      </c>
      <c r="AM18" s="18">
        <f>'РБ ВВ 10(2025) | FIT15)'!AM18</f>
        <v>26370</v>
      </c>
      <c r="AN18" s="18">
        <f>'РБ ВВ 10(2025) | FIT15)'!AN18</f>
        <v>29070</v>
      </c>
      <c r="AO18" s="18">
        <f>'РБ ВВ 10(2025) | FIT15)'!AO18</f>
        <v>29070</v>
      </c>
      <c r="AP18" s="18">
        <f>'РБ ВВ 10(2025) | FIT15)'!AP18</f>
        <v>26370</v>
      </c>
      <c r="AQ18" s="18">
        <f>'РБ ВВ 10(2025) | FIT15)'!AQ18</f>
        <v>26370</v>
      </c>
      <c r="AR18" s="18">
        <f>'РБ ВВ 10(2025) | FIT15)'!AR18</f>
        <v>27720</v>
      </c>
      <c r="AS18" s="18">
        <f>'РБ ВВ 10(2025) | FIT15)'!AS18</f>
        <v>27720</v>
      </c>
      <c r="AT18" s="18">
        <f>'РБ ВВ 10(2025) | FIT15)'!AT18</f>
        <v>27720</v>
      </c>
      <c r="AU18" s="18">
        <f>'РБ ВВ 10(2025) | FIT15)'!AU18</f>
        <v>27720</v>
      </c>
      <c r="AV18" s="18">
        <f>'РБ ВВ 10(2025) | FIT15)'!AV18</f>
        <v>27720</v>
      </c>
      <c r="AW18" s="18">
        <f>'РБ ВВ 10(2025) | FIT15)'!AW18</f>
        <v>27720</v>
      </c>
      <c r="AX18" s="18">
        <f>'РБ ВВ 10(2025) | FIT15)'!AX18</f>
        <v>29070</v>
      </c>
      <c r="AY18" s="18">
        <f>'РБ ВВ 10(2025) | FIT15)'!AY18</f>
        <v>29070</v>
      </c>
      <c r="AZ18" s="18">
        <f>'РБ ВВ 10(2025) | FIT15)'!AZ18</f>
        <v>29070</v>
      </c>
      <c r="BA18" s="18">
        <f>'РБ ВВ 10(2025) | FIT15)'!BA18</f>
        <v>26370</v>
      </c>
      <c r="BB18" s="18">
        <f>'РБ ВВ 10(2025) | FIT15)'!BB18</f>
        <v>26370</v>
      </c>
      <c r="BC18" s="18">
        <f>'РБ ВВ 10(2025) | FIT15)'!BC18</f>
        <v>26370</v>
      </c>
      <c r="BD18" s="18">
        <f>'РБ ВВ 10(2025) | FIT15)'!BD18</f>
        <v>26370</v>
      </c>
      <c r="BE18" s="18">
        <f>'РБ ВВ 10(2025) | FIT15)'!BE18</f>
        <v>26370</v>
      </c>
      <c r="BF18" s="18">
        <f>'РБ ВВ 10(2025) | FIT15)'!BF18</f>
        <v>27720</v>
      </c>
      <c r="BG18" s="18">
        <f>'РБ ВВ 10(2025) | FIT15)'!BG18</f>
        <v>27720</v>
      </c>
      <c r="BH18" s="18">
        <f>'РБ ВВ 10(2025) | FIT15)'!BH18</f>
        <v>27720</v>
      </c>
      <c r="BI18" s="18">
        <f>'РБ ВВ 10(2025) | FIT15)'!BI18</f>
        <v>30420</v>
      </c>
      <c r="BJ18" s="18">
        <f>'РБ ВВ 10(2025) | FIT15)'!BJ18</f>
        <v>30420</v>
      </c>
      <c r="BK18" s="18">
        <f>'РБ ВВ 10(2025) | FIT15)'!BK18</f>
        <v>30420</v>
      </c>
      <c r="BL18" s="18">
        <f>'РБ ВВ 10(2025) | FIT15)'!BL18</f>
        <v>30420</v>
      </c>
      <c r="BM18" s="18">
        <f>'РБ ВВ 10(2025) | FIT15)'!BM18</f>
        <v>30420</v>
      </c>
      <c r="BN18" s="18">
        <f>'РБ ВВ 10(2025) | FIT15)'!BN18</f>
        <v>30420</v>
      </c>
      <c r="BO18" s="18">
        <f>'РБ ВВ 10(2025) | FIT15)'!BO18</f>
        <v>32580</v>
      </c>
      <c r="BP18" s="18">
        <f>'РБ ВВ 10(2025) | FIT15)'!BP18</f>
        <v>32580</v>
      </c>
      <c r="BQ18" s="18">
        <f>'РБ ВВ 10(2025) | FIT15)'!BQ18</f>
        <v>36090</v>
      </c>
      <c r="BR18" s="18">
        <f>'РБ ВВ 10(2025) | FIT15)'!BR18</f>
        <v>38340</v>
      </c>
      <c r="BS18" s="18">
        <f>'РБ ВВ 10(2025) | FIT15)'!BS18</f>
        <v>38340</v>
      </c>
      <c r="BT18" s="18">
        <f>'РБ ВВ 10(2025) | FIT15)'!BT18</f>
        <v>38340</v>
      </c>
      <c r="BU18" s="18">
        <f>'РБ ВВ 10(2025) | FIT15)'!BU18</f>
        <v>38340</v>
      </c>
      <c r="BV18" s="18">
        <f>'РБ ВВ 10(2025) | FIT15)'!BV18</f>
        <v>38340</v>
      </c>
      <c r="BW18" s="18">
        <f>'РБ ВВ 10(2025) | FIT15)'!BW18</f>
        <v>30420</v>
      </c>
      <c r="BX18" s="18">
        <f>'РБ ВВ 10(2025) | FIT15)'!BX18</f>
        <v>26370</v>
      </c>
      <c r="BY18" s="18">
        <f>'РБ ВВ 10(2025) | FIT15)'!BY18</f>
        <v>26370</v>
      </c>
      <c r="BZ18" s="18">
        <f>'РБ ВВ 10(2025) | FIT15)'!BZ18</f>
        <v>25020</v>
      </c>
      <c r="CA18" s="18">
        <f>'РБ ВВ 10(2025) | FIT15)'!CA18</f>
        <v>25020</v>
      </c>
      <c r="CB18" s="18">
        <f>'РБ ВВ 10(2025) | FIT15)'!CB18</f>
        <v>25020</v>
      </c>
      <c r="CC18" s="18">
        <f>'РБ ВВ 10(2025) | FIT15)'!CC18</f>
        <v>26370</v>
      </c>
      <c r="CD18" s="18">
        <f>'РБ ВВ 10(2025) | FIT15)'!CD18</f>
        <v>26370</v>
      </c>
      <c r="CE18" s="18">
        <f>'РБ ВВ 10(2025) | FIT15)'!CE18</f>
        <v>26370</v>
      </c>
      <c r="CF18" s="18">
        <f>'РБ ВВ 10(2025) | FIT15)'!CF18</f>
        <v>23130</v>
      </c>
      <c r="CG18" s="18">
        <f>'РБ ВВ 10(2025) | FIT15)'!CG18</f>
        <v>18450</v>
      </c>
      <c r="CH18" s="18">
        <f>'РБ ВВ 10(2025) | FIT15)'!CH18</f>
        <v>18450</v>
      </c>
      <c r="CI18" s="18">
        <f>'РБ ВВ 10(2025) | FIT15)'!CI18</f>
        <v>18450</v>
      </c>
      <c r="CJ18" s="18">
        <f>'РБ ВВ 10(2025) | FIT15)'!CJ18</f>
        <v>18450</v>
      </c>
      <c r="CK18" s="18">
        <f>'РБ ВВ 10(2025) | FIT15)'!CK18</f>
        <v>18450</v>
      </c>
      <c r="CL18" s="18">
        <f>'РБ ВВ 10(2025) | FIT15)'!CL18</f>
        <v>18450</v>
      </c>
      <c r="CM18" s="18">
        <f>'РБ ВВ 10(2025) | FIT15)'!CM18</f>
        <v>18450</v>
      </c>
      <c r="CN18" s="18">
        <f>'РБ ВВ 10(2025) | FIT15)'!CN18</f>
        <v>18450</v>
      </c>
      <c r="CO18" s="18">
        <f>'РБ ВВ 10(2025) | FIT15)'!CO18</f>
        <v>18450</v>
      </c>
      <c r="CP18" s="18">
        <f>'РБ ВВ 10(2025) | FIT15)'!CP18</f>
        <v>17820</v>
      </c>
      <c r="CQ18" s="18">
        <f>'РБ ВВ 10(2025) | FIT15)'!CQ18</f>
        <v>17820</v>
      </c>
      <c r="CR18" s="18">
        <f>'РБ ВВ 10(2025) | FIT15)'!CR18</f>
        <v>17820</v>
      </c>
      <c r="CS18" s="18">
        <f>'РБ ВВ 10(2025) | FIT15)'!CS18</f>
        <v>17190</v>
      </c>
      <c r="CT18" s="18">
        <f>'РБ ВВ 10(2025) | FIT15)'!CT18</f>
        <v>17190</v>
      </c>
      <c r="CU18" s="18">
        <f>'РБ ВВ 10(2025) | FIT15)'!CU18</f>
        <v>17190</v>
      </c>
      <c r="CV18" s="18">
        <f>'РБ ВВ 10(2025) | FIT15)'!CV18</f>
        <v>17190</v>
      </c>
      <c r="CW18" s="18">
        <f>'РБ ВВ 10(2025) | FIT15)'!CW18</f>
        <v>17190</v>
      </c>
      <c r="CX18" s="18">
        <f>'РБ ВВ 10(2025) | FIT15)'!CX18</f>
        <v>17190</v>
      </c>
      <c r="CY18" s="18">
        <f>'РБ ВВ 10(2025) | FIT15)'!CY18</f>
        <v>17190</v>
      </c>
      <c r="CZ18" s="18">
        <f>'РБ ВВ 10(2025) | FIT15)'!CZ18</f>
        <v>16560</v>
      </c>
      <c r="DA18" s="18">
        <f>'РБ ВВ 10(2025) | FIT15)'!DA18</f>
        <v>16560</v>
      </c>
      <c r="DB18" s="18">
        <f>'РБ ВВ 10(2025) | FIT15)'!DB18</f>
        <v>16560</v>
      </c>
      <c r="DC18" s="18">
        <f>'РБ ВВ 10(2025) | FIT15)'!DC18</f>
        <v>14850</v>
      </c>
      <c r="DD18" s="18">
        <f>'РБ ВВ 10(2025) | FIT15)'!DD18</f>
        <v>14850</v>
      </c>
      <c r="DE18" s="18">
        <f>'РБ ВВ 10(2025) | FIT15)'!DE18</f>
        <v>14850</v>
      </c>
      <c r="DF18" s="18">
        <f>'РБ ВВ 10(2025) | FIT15)'!DF18</f>
        <v>14850</v>
      </c>
      <c r="DG18" s="18">
        <f>'РБ ВВ 10(2025) | FIT15)'!DG18</f>
        <v>14850</v>
      </c>
      <c r="DH18" s="18">
        <f>'РБ ВВ 10(2025) | FIT15)'!DH18</f>
        <v>14400</v>
      </c>
      <c r="DI18" s="18">
        <f>'РБ ВВ 10(2025) | FIT15)'!DI18</f>
        <v>14400</v>
      </c>
      <c r="DJ18" s="18">
        <f>'РБ ВВ 10(2025) | FIT15)'!DJ18</f>
        <v>14400</v>
      </c>
      <c r="DK18" s="18">
        <f>'РБ ВВ 10(2025) | FIT15)'!DK18</f>
        <v>14400</v>
      </c>
      <c r="DL18" s="18">
        <f>'РБ ВВ 10(2025) | FIT15)'!DL18</f>
        <v>14400</v>
      </c>
      <c r="DM18" s="18">
        <f>'РБ ВВ 10(2025) | FIT15)'!DM18</f>
        <v>14400</v>
      </c>
      <c r="DN18" s="18">
        <f>'РБ ВВ 10(2025) | FIT15)'!DN18</f>
        <v>12600</v>
      </c>
      <c r="DO18" s="18">
        <f>'РБ ВВ 10(2025) | FIT15)'!DO18</f>
        <v>12600</v>
      </c>
      <c r="DP18" s="18">
        <f>'РБ ВВ 10(2025) | FIT15)'!DP18</f>
        <v>12600</v>
      </c>
      <c r="DQ18" s="18">
        <f>'РБ ВВ 10(2025) | FIT15)'!DQ18</f>
        <v>12600</v>
      </c>
      <c r="DR18" s="18">
        <f>'РБ ВВ 10(2025) | FIT15)'!DR18</f>
        <v>12600</v>
      </c>
      <c r="DS18" s="18">
        <f>'РБ ВВ 10(2025) | FIT15)'!DS18</f>
        <v>13050</v>
      </c>
      <c r="DT18" s="18">
        <f>'РБ ВВ 10(2025) | FIT15)'!DT18</f>
        <v>13050</v>
      </c>
      <c r="DU18" s="18">
        <f>'РБ ВВ 10(2025) | FIT15)'!DU18</f>
        <v>12600</v>
      </c>
      <c r="DV18" s="18">
        <f>'РБ ВВ 10(2025) | FIT15)'!DV18</f>
        <v>12600</v>
      </c>
      <c r="DW18" s="18">
        <f>'РБ ВВ 10(2025) | FIT15)'!DW18</f>
        <v>12600</v>
      </c>
      <c r="DX18" s="18">
        <f>'РБ ВВ 10(2025) | FIT15)'!DX18</f>
        <v>12600</v>
      </c>
      <c r="DY18" s="18">
        <f>'РБ ВВ 10(2025) | FIT15)'!DY18</f>
        <v>12600</v>
      </c>
      <c r="DZ18" s="18">
        <f>'РБ ВВ 10(2025) | FIT15)'!DZ18</f>
        <v>13050</v>
      </c>
      <c r="EA18" s="18">
        <f>'РБ ВВ 10(2025) | FIT15)'!EA18</f>
        <v>13050</v>
      </c>
      <c r="EB18" s="18">
        <f>'РБ ВВ 10(2025) | FIT15)'!EB18</f>
        <v>12600</v>
      </c>
      <c r="EC18" s="18">
        <f>'РБ ВВ 10(2025) | FIT15)'!EC18</f>
        <v>12600</v>
      </c>
      <c r="ED18" s="18">
        <f>'РБ ВВ 10(2025) | FIT15)'!ED18</f>
        <v>12600</v>
      </c>
      <c r="EE18" s="18">
        <f>'РБ ВВ 10(2025) | FIT15)'!EE18</f>
        <v>12600</v>
      </c>
      <c r="EF18" s="18">
        <f>'РБ ВВ 10(2025) | FIT15)'!EF18</f>
        <v>13500</v>
      </c>
    </row>
    <row r="19" spans="1:136">
      <c r="A19" s="34" t="s">
        <v>8</v>
      </c>
      <c r="B19" s="18"/>
      <c r="C19" s="18"/>
      <c r="D19" s="18"/>
      <c r="E19" s="18"/>
      <c r="F19" s="18"/>
      <c r="G19" s="18"/>
      <c r="H19" s="18"/>
      <c r="I19" s="18"/>
      <c r="J19" s="18"/>
      <c r="K19" s="18"/>
      <c r="L19" s="18"/>
      <c r="M19" s="18"/>
      <c r="N19" s="58"/>
      <c r="O19" s="58"/>
      <c r="P19" s="58"/>
      <c r="Q19" s="58"/>
      <c r="R19" s="58"/>
      <c r="S19" s="58"/>
      <c r="T19" s="58"/>
      <c r="U19" s="58"/>
      <c r="V19" s="58"/>
      <c r="W19" s="58"/>
      <c r="X19" s="5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row>
    <row r="20" spans="1:136">
      <c r="A20" s="10">
        <v>1</v>
      </c>
      <c r="B20" s="18">
        <f>'РБ ВВ 10(2025) | FIT15)'!B20</f>
        <v>13050</v>
      </c>
      <c r="C20" s="18">
        <f>'РБ ВВ 10(2025) | FIT15)'!C20</f>
        <v>13050</v>
      </c>
      <c r="D20" s="18">
        <f>'РБ ВВ 10(2025) | FIT15)'!D20</f>
        <v>13320</v>
      </c>
      <c r="E20" s="18">
        <f>'РБ ВВ 10(2025) | FIT15)'!E20</f>
        <v>13320</v>
      </c>
      <c r="F20" s="18">
        <f>'РБ ВВ 10(2025) | FIT15)'!F20</f>
        <v>15210</v>
      </c>
      <c r="G20" s="18">
        <f>'РБ ВВ 10(2025) | FIT15)'!G20</f>
        <v>15210</v>
      </c>
      <c r="H20" s="18">
        <f>'РБ ВВ 10(2025) | FIT15)'!H20</f>
        <v>15210</v>
      </c>
      <c r="I20" s="18">
        <f>'РБ ВВ 10(2025) | FIT15)'!I20</f>
        <v>16380</v>
      </c>
      <c r="J20" s="18">
        <f>'РБ ВВ 10(2025) | FIT15)'!J20</f>
        <v>16380</v>
      </c>
      <c r="K20" s="18">
        <f>'РБ ВВ 10(2025) | FIT15)'!K20</f>
        <v>17640</v>
      </c>
      <c r="L20" s="18">
        <f>'РБ ВВ 10(2025) | FIT15)'!L20</f>
        <v>19980</v>
      </c>
      <c r="M20" s="18">
        <f>'РБ ВВ 10(2025) | FIT15)'!M20</f>
        <v>18000</v>
      </c>
      <c r="N20" s="58">
        <f>'РБ ВВ 10(2025) | FIT15)'!N20</f>
        <v>28260</v>
      </c>
      <c r="O20" s="58">
        <f>'РБ ВВ 10(2025) | FIT15)'!O20</f>
        <v>32580</v>
      </c>
      <c r="P20" s="58">
        <f>'РБ ВВ 10(2025) | FIT15)'!P20</f>
        <v>39600</v>
      </c>
      <c r="Q20" s="58">
        <f>'РБ ВВ 10(2025) | FIT15)'!Q20</f>
        <v>39600</v>
      </c>
      <c r="R20" s="58">
        <f>'РБ ВВ 10(2025) | FIT15)'!R20</f>
        <v>38430</v>
      </c>
      <c r="S20" s="58">
        <f>'РБ ВВ 10(2025) | FIT15)'!S20</f>
        <v>38430</v>
      </c>
      <c r="T20" s="58">
        <f>'РБ ВВ 10(2025) | FIT15)'!T20</f>
        <v>41850</v>
      </c>
      <c r="U20" s="58">
        <f>'РБ ВВ 10(2025) | FIT15)'!U20</f>
        <v>41850</v>
      </c>
      <c r="V20" s="58">
        <f>'РБ ВВ 10(2025) | FIT15)'!V20</f>
        <v>40500</v>
      </c>
      <c r="W20" s="58">
        <f>'РБ ВВ 10(2025) | FIT15)'!W20</f>
        <v>40500</v>
      </c>
      <c r="X20" s="58">
        <f>'РБ ВВ 10(2025) | FIT15)'!X20</f>
        <v>37260</v>
      </c>
      <c r="Y20" s="18">
        <f>'РБ ВВ 10(2025) | FIT15)'!Y20</f>
        <v>30105</v>
      </c>
      <c r="Z20" s="18">
        <f>'РБ ВВ 10(2025) | FIT15)'!Z20</f>
        <v>24705</v>
      </c>
      <c r="AA20" s="18">
        <f>'РБ ВВ 10(2025) | FIT15)'!AA20</f>
        <v>24075</v>
      </c>
      <c r="AB20" s="18">
        <f>'РБ ВВ 10(2025) | FIT15)'!AB20</f>
        <v>24075</v>
      </c>
      <c r="AC20" s="18">
        <f>'РБ ВВ 10(2025) | FIT15)'!AC20</f>
        <v>24075</v>
      </c>
      <c r="AD20" s="18">
        <f>'РБ ВВ 10(2025) | FIT15)'!AD20</f>
        <v>23445</v>
      </c>
      <c r="AE20" s="18">
        <f>'РБ ВВ 10(2025) | FIT15)'!AE20</f>
        <v>23445</v>
      </c>
      <c r="AF20" s="18">
        <f>'РБ ВВ 10(2025) | FIT15)'!AF20</f>
        <v>21105</v>
      </c>
      <c r="AG20" s="18">
        <f>'РБ ВВ 10(2025) | FIT15)'!AG20</f>
        <v>21105</v>
      </c>
      <c r="AH20" s="18">
        <f>'РБ ВВ 10(2025) | FIT15)'!AH20</f>
        <v>21105</v>
      </c>
      <c r="AI20" s="18">
        <f>'РБ ВВ 10(2025) | FIT15)'!AI20</f>
        <v>21105</v>
      </c>
      <c r="AJ20" s="18">
        <f>'РБ ВВ 10(2025) | FIT15)'!AJ20</f>
        <v>23625</v>
      </c>
      <c r="AK20" s="18">
        <f>'РБ ВВ 10(2025) | FIT15)'!AK20</f>
        <v>23625</v>
      </c>
      <c r="AL20" s="18">
        <f>'РБ ВВ 10(2025) | FIT15)'!AL20</f>
        <v>26055</v>
      </c>
      <c r="AM20" s="18">
        <f>'РБ ВВ 10(2025) | FIT15)'!AM20</f>
        <v>26055</v>
      </c>
      <c r="AN20" s="18">
        <f>'РБ ВВ 10(2025) | FIT15)'!AN20</f>
        <v>28755</v>
      </c>
      <c r="AO20" s="18">
        <f>'РБ ВВ 10(2025) | FIT15)'!AO20</f>
        <v>28755</v>
      </c>
      <c r="AP20" s="18">
        <f>'РБ ВВ 10(2025) | FIT15)'!AP20</f>
        <v>26055</v>
      </c>
      <c r="AQ20" s="18">
        <f>'РБ ВВ 10(2025) | FIT15)'!AQ20</f>
        <v>26055</v>
      </c>
      <c r="AR20" s="18">
        <f>'РБ ВВ 10(2025) | FIT15)'!AR20</f>
        <v>27405</v>
      </c>
      <c r="AS20" s="18">
        <f>'РБ ВВ 10(2025) | FIT15)'!AS20</f>
        <v>27405</v>
      </c>
      <c r="AT20" s="18">
        <f>'РБ ВВ 10(2025) | FIT15)'!AT20</f>
        <v>27405</v>
      </c>
      <c r="AU20" s="18">
        <f>'РБ ВВ 10(2025) | FIT15)'!AU20</f>
        <v>27405</v>
      </c>
      <c r="AV20" s="18">
        <f>'РБ ВВ 10(2025) | FIT15)'!AV20</f>
        <v>27405</v>
      </c>
      <c r="AW20" s="18">
        <f>'РБ ВВ 10(2025) | FIT15)'!AW20</f>
        <v>27405</v>
      </c>
      <c r="AX20" s="18">
        <f>'РБ ВВ 10(2025) | FIT15)'!AX20</f>
        <v>28755</v>
      </c>
      <c r="AY20" s="18">
        <f>'РБ ВВ 10(2025) | FIT15)'!AY20</f>
        <v>28755</v>
      </c>
      <c r="AZ20" s="18">
        <f>'РБ ВВ 10(2025) | FIT15)'!AZ20</f>
        <v>28755</v>
      </c>
      <c r="BA20" s="18">
        <f>'РБ ВВ 10(2025) | FIT15)'!BA20</f>
        <v>26055</v>
      </c>
      <c r="BB20" s="18">
        <f>'РБ ВВ 10(2025) | FIT15)'!BB20</f>
        <v>26055</v>
      </c>
      <c r="BC20" s="18">
        <f>'РБ ВВ 10(2025) | FIT15)'!BC20</f>
        <v>26055</v>
      </c>
      <c r="BD20" s="18">
        <f>'РБ ВВ 10(2025) | FIT15)'!BD20</f>
        <v>26055</v>
      </c>
      <c r="BE20" s="18">
        <f>'РБ ВВ 10(2025) | FIT15)'!BE20</f>
        <v>26055</v>
      </c>
      <c r="BF20" s="18">
        <f>'РБ ВВ 10(2025) | FIT15)'!BF20</f>
        <v>27405</v>
      </c>
      <c r="BG20" s="18">
        <f>'РБ ВВ 10(2025) | FIT15)'!BG20</f>
        <v>27405</v>
      </c>
      <c r="BH20" s="18">
        <f>'РБ ВВ 10(2025) | FIT15)'!BH20</f>
        <v>27405</v>
      </c>
      <c r="BI20" s="18">
        <f>'РБ ВВ 10(2025) | FIT15)'!BI20</f>
        <v>30105</v>
      </c>
      <c r="BJ20" s="18">
        <f>'РБ ВВ 10(2025) | FIT15)'!BJ20</f>
        <v>30105</v>
      </c>
      <c r="BK20" s="18">
        <f>'РБ ВВ 10(2025) | FIT15)'!BK20</f>
        <v>30105</v>
      </c>
      <c r="BL20" s="18">
        <f>'РБ ВВ 10(2025) | FIT15)'!BL20</f>
        <v>30105</v>
      </c>
      <c r="BM20" s="18">
        <f>'РБ ВВ 10(2025) | FIT15)'!BM20</f>
        <v>30105</v>
      </c>
      <c r="BN20" s="18">
        <f>'РБ ВВ 10(2025) | FIT15)'!BN20</f>
        <v>30105</v>
      </c>
      <c r="BO20" s="18">
        <f>'РБ ВВ 10(2025) | FIT15)'!BO20</f>
        <v>32265</v>
      </c>
      <c r="BP20" s="18">
        <f>'РБ ВВ 10(2025) | FIT15)'!BP20</f>
        <v>32265</v>
      </c>
      <c r="BQ20" s="18">
        <f>'РБ ВВ 10(2025) | FIT15)'!BQ20</f>
        <v>35775</v>
      </c>
      <c r="BR20" s="18">
        <f>'РБ ВВ 10(2025) | FIT15)'!BR20</f>
        <v>38025</v>
      </c>
      <c r="BS20" s="18">
        <f>'РБ ВВ 10(2025) | FIT15)'!BS20</f>
        <v>38025</v>
      </c>
      <c r="BT20" s="18">
        <f>'РБ ВВ 10(2025) | FIT15)'!BT20</f>
        <v>38025</v>
      </c>
      <c r="BU20" s="18">
        <f>'РБ ВВ 10(2025) | FIT15)'!BU20</f>
        <v>38025</v>
      </c>
      <c r="BV20" s="18">
        <f>'РБ ВВ 10(2025) | FIT15)'!BV20</f>
        <v>38025</v>
      </c>
      <c r="BW20" s="18">
        <f>'РБ ВВ 10(2025) | FIT15)'!BW20</f>
        <v>30105</v>
      </c>
      <c r="BX20" s="18">
        <f>'РБ ВВ 10(2025) | FIT15)'!BX20</f>
        <v>26055</v>
      </c>
      <c r="BY20" s="18">
        <f>'РБ ВВ 10(2025) | FIT15)'!BY20</f>
        <v>26055</v>
      </c>
      <c r="BZ20" s="18">
        <f>'РБ ВВ 10(2025) | FIT15)'!BZ20</f>
        <v>24705</v>
      </c>
      <c r="CA20" s="18">
        <f>'РБ ВВ 10(2025) | FIT15)'!CA20</f>
        <v>24705</v>
      </c>
      <c r="CB20" s="18">
        <f>'РБ ВВ 10(2025) | FIT15)'!CB20</f>
        <v>24705</v>
      </c>
      <c r="CC20" s="18">
        <f>'РБ ВВ 10(2025) | FIT15)'!CC20</f>
        <v>26055</v>
      </c>
      <c r="CD20" s="18">
        <f>'РБ ВВ 10(2025) | FIT15)'!CD20</f>
        <v>26055</v>
      </c>
      <c r="CE20" s="18">
        <f>'РБ ВВ 10(2025) | FIT15)'!CE20</f>
        <v>26055</v>
      </c>
      <c r="CF20" s="18">
        <f>'РБ ВВ 10(2025) | FIT15)'!CF20</f>
        <v>22815</v>
      </c>
      <c r="CG20" s="18">
        <f>'РБ ВВ 10(2025) | FIT15)'!CG20</f>
        <v>18585</v>
      </c>
      <c r="CH20" s="18">
        <f>'РБ ВВ 10(2025) | FIT15)'!CH20</f>
        <v>18585</v>
      </c>
      <c r="CI20" s="18">
        <f>'РБ ВВ 10(2025) | FIT15)'!CI20</f>
        <v>18585</v>
      </c>
      <c r="CJ20" s="18">
        <f>'РБ ВВ 10(2025) | FIT15)'!CJ20</f>
        <v>18585</v>
      </c>
      <c r="CK20" s="18">
        <f>'РБ ВВ 10(2025) | FIT15)'!CK20</f>
        <v>18585</v>
      </c>
      <c r="CL20" s="18">
        <f>'РБ ВВ 10(2025) | FIT15)'!CL20</f>
        <v>18585</v>
      </c>
      <c r="CM20" s="18">
        <f>'РБ ВВ 10(2025) | FIT15)'!CM20</f>
        <v>18585</v>
      </c>
      <c r="CN20" s="18">
        <f>'РБ ВВ 10(2025) | FIT15)'!CN20</f>
        <v>18585</v>
      </c>
      <c r="CO20" s="18">
        <f>'РБ ВВ 10(2025) | FIT15)'!CO20</f>
        <v>18585</v>
      </c>
      <c r="CP20" s="18">
        <f>'РБ ВВ 10(2025) | FIT15)'!CP20</f>
        <v>17955</v>
      </c>
      <c r="CQ20" s="18">
        <f>'РБ ВВ 10(2025) | FIT15)'!CQ20</f>
        <v>17955</v>
      </c>
      <c r="CR20" s="18">
        <f>'РБ ВВ 10(2025) | FIT15)'!CR20</f>
        <v>17955</v>
      </c>
      <c r="CS20" s="18">
        <f>'РБ ВВ 10(2025) | FIT15)'!CS20</f>
        <v>17325</v>
      </c>
      <c r="CT20" s="18">
        <f>'РБ ВВ 10(2025) | FIT15)'!CT20</f>
        <v>17325</v>
      </c>
      <c r="CU20" s="18">
        <f>'РБ ВВ 10(2025) | FIT15)'!CU20</f>
        <v>17325</v>
      </c>
      <c r="CV20" s="18">
        <f>'РБ ВВ 10(2025) | FIT15)'!CV20</f>
        <v>17325</v>
      </c>
      <c r="CW20" s="18">
        <f>'РБ ВВ 10(2025) | FIT15)'!CW20</f>
        <v>17325</v>
      </c>
      <c r="CX20" s="18">
        <f>'РБ ВВ 10(2025) | FIT15)'!CX20</f>
        <v>17325</v>
      </c>
      <c r="CY20" s="18">
        <f>'РБ ВВ 10(2025) | FIT15)'!CY20</f>
        <v>17325</v>
      </c>
      <c r="CZ20" s="18">
        <f>'РБ ВВ 10(2025) | FIT15)'!CZ20</f>
        <v>16695</v>
      </c>
      <c r="DA20" s="18">
        <f>'РБ ВВ 10(2025) | FIT15)'!DA20</f>
        <v>16695</v>
      </c>
      <c r="DB20" s="18">
        <f>'РБ ВВ 10(2025) | FIT15)'!DB20</f>
        <v>16695</v>
      </c>
      <c r="DC20" s="18">
        <f>'РБ ВВ 10(2025) | FIT15)'!DC20</f>
        <v>16065</v>
      </c>
      <c r="DD20" s="18">
        <f>'РБ ВВ 10(2025) | FIT15)'!DD20</f>
        <v>16065</v>
      </c>
      <c r="DE20" s="18">
        <f>'РБ ВВ 10(2025) | FIT15)'!DE20</f>
        <v>16065</v>
      </c>
      <c r="DF20" s="18">
        <f>'РБ ВВ 10(2025) | FIT15)'!DF20</f>
        <v>16065</v>
      </c>
      <c r="DG20" s="18">
        <f>'РБ ВВ 10(2025) | FIT15)'!DG20</f>
        <v>16065</v>
      </c>
      <c r="DH20" s="18">
        <f>'РБ ВВ 10(2025) | FIT15)'!DH20</f>
        <v>15615</v>
      </c>
      <c r="DI20" s="18">
        <f>'РБ ВВ 10(2025) | FIT15)'!DI20</f>
        <v>15615</v>
      </c>
      <c r="DJ20" s="18">
        <f>'РБ ВВ 10(2025) | FIT15)'!DJ20</f>
        <v>15615</v>
      </c>
      <c r="DK20" s="18">
        <f>'РБ ВВ 10(2025) | FIT15)'!DK20</f>
        <v>15615</v>
      </c>
      <c r="DL20" s="18">
        <f>'РБ ВВ 10(2025) | FIT15)'!DL20</f>
        <v>15615</v>
      </c>
      <c r="DM20" s="18">
        <f>'РБ ВВ 10(2025) | FIT15)'!DM20</f>
        <v>15615</v>
      </c>
      <c r="DN20" s="18">
        <f>'РБ ВВ 10(2025) | FIT15)'!DN20</f>
        <v>13815</v>
      </c>
      <c r="DO20" s="18">
        <f>'РБ ВВ 10(2025) | FIT15)'!DO20</f>
        <v>13815</v>
      </c>
      <c r="DP20" s="18">
        <f>'РБ ВВ 10(2025) | FIT15)'!DP20</f>
        <v>13815</v>
      </c>
      <c r="DQ20" s="18">
        <f>'РБ ВВ 10(2025) | FIT15)'!DQ20</f>
        <v>13815</v>
      </c>
      <c r="DR20" s="18">
        <f>'РБ ВВ 10(2025) | FIT15)'!DR20</f>
        <v>13815</v>
      </c>
      <c r="DS20" s="18">
        <f>'РБ ВВ 10(2025) | FIT15)'!DS20</f>
        <v>14265</v>
      </c>
      <c r="DT20" s="18">
        <f>'РБ ВВ 10(2025) | FIT15)'!DT20</f>
        <v>14265</v>
      </c>
      <c r="DU20" s="18">
        <f>'РБ ВВ 10(2025) | FIT15)'!DU20</f>
        <v>13815</v>
      </c>
      <c r="DV20" s="18">
        <f>'РБ ВВ 10(2025) | FIT15)'!DV20</f>
        <v>13815</v>
      </c>
      <c r="DW20" s="18">
        <f>'РБ ВВ 10(2025) | FIT15)'!DW20</f>
        <v>13815</v>
      </c>
      <c r="DX20" s="18">
        <f>'РБ ВВ 10(2025) | FIT15)'!DX20</f>
        <v>13815</v>
      </c>
      <c r="DY20" s="18">
        <f>'РБ ВВ 10(2025) | FIT15)'!DY20</f>
        <v>13815</v>
      </c>
      <c r="DZ20" s="18">
        <f>'РБ ВВ 10(2025) | FIT15)'!DZ20</f>
        <v>14265</v>
      </c>
      <c r="EA20" s="18">
        <f>'РБ ВВ 10(2025) | FIT15)'!EA20</f>
        <v>14265</v>
      </c>
      <c r="EB20" s="18">
        <f>'РБ ВВ 10(2025) | FIT15)'!EB20</f>
        <v>13815</v>
      </c>
      <c r="EC20" s="18">
        <f>'РБ ВВ 10(2025) | FIT15)'!EC20</f>
        <v>13815</v>
      </c>
      <c r="ED20" s="18">
        <f>'РБ ВВ 10(2025) | FIT15)'!ED20</f>
        <v>13815</v>
      </c>
      <c r="EE20" s="18">
        <f>'РБ ВВ 10(2025) | FIT15)'!EE20</f>
        <v>13815</v>
      </c>
      <c r="EF20" s="18">
        <f>'РБ ВВ 10(2025) | FIT15)'!EF20</f>
        <v>14715</v>
      </c>
    </row>
    <row r="21" spans="1:136">
      <c r="A21" s="10">
        <v>2</v>
      </c>
      <c r="B21" s="18">
        <f>'РБ ВВ 10(2025) | FIT15)'!B21</f>
        <v>14400</v>
      </c>
      <c r="C21" s="18">
        <f>'РБ ВВ 10(2025) | FIT15)'!C21</f>
        <v>14400</v>
      </c>
      <c r="D21" s="18">
        <f>'РБ ВВ 10(2025) | FIT15)'!D21</f>
        <v>14670</v>
      </c>
      <c r="E21" s="18">
        <f>'РБ ВВ 10(2025) | FIT15)'!E21</f>
        <v>14670</v>
      </c>
      <c r="F21" s="18">
        <f>'РБ ВВ 10(2025) | FIT15)'!F21</f>
        <v>16560</v>
      </c>
      <c r="G21" s="18">
        <f>'РБ ВВ 10(2025) | FIT15)'!G21</f>
        <v>16560</v>
      </c>
      <c r="H21" s="18">
        <f>'РБ ВВ 10(2025) | FIT15)'!H21</f>
        <v>16560</v>
      </c>
      <c r="I21" s="18">
        <f>'РБ ВВ 10(2025) | FIT15)'!I21</f>
        <v>17730</v>
      </c>
      <c r="J21" s="18">
        <f>'РБ ВВ 10(2025) | FIT15)'!J21</f>
        <v>17730</v>
      </c>
      <c r="K21" s="18">
        <f>'РБ ВВ 10(2025) | FIT15)'!K21</f>
        <v>18990</v>
      </c>
      <c r="L21" s="18">
        <f>'РБ ВВ 10(2025) | FIT15)'!L21</f>
        <v>21330</v>
      </c>
      <c r="M21" s="18">
        <f>'РБ ВВ 10(2025) | FIT15)'!M21</f>
        <v>19350</v>
      </c>
      <c r="N21" s="58">
        <f>'РБ ВВ 10(2025) | FIT15)'!N21</f>
        <v>30060</v>
      </c>
      <c r="O21" s="58">
        <f>'РБ ВВ 10(2025) | FIT15)'!O21</f>
        <v>34380</v>
      </c>
      <c r="P21" s="58">
        <f>'РБ ВВ 10(2025) | FIT15)'!P21</f>
        <v>41400</v>
      </c>
      <c r="Q21" s="58">
        <f>'РБ ВВ 10(2025) | FIT15)'!Q21</f>
        <v>41400</v>
      </c>
      <c r="R21" s="58">
        <f>'РБ ВВ 10(2025) | FIT15)'!R21</f>
        <v>40230</v>
      </c>
      <c r="S21" s="58">
        <f>'РБ ВВ 10(2025) | FIT15)'!S21</f>
        <v>40230</v>
      </c>
      <c r="T21" s="58">
        <f>'РБ ВВ 10(2025) | FIT15)'!T21</f>
        <v>43650</v>
      </c>
      <c r="U21" s="58">
        <f>'РБ ВВ 10(2025) | FIT15)'!U21</f>
        <v>43650</v>
      </c>
      <c r="V21" s="58">
        <f>'РБ ВВ 10(2025) | FIT15)'!V21</f>
        <v>42300</v>
      </c>
      <c r="W21" s="58">
        <f>'РБ ВВ 10(2025) | FIT15)'!W21</f>
        <v>42300</v>
      </c>
      <c r="X21" s="58">
        <f>'РБ ВВ 10(2025) | FIT15)'!X21</f>
        <v>39060</v>
      </c>
      <c r="Y21" s="18">
        <f>'РБ ВВ 10(2025) | FIT15)'!Y21</f>
        <v>31770</v>
      </c>
      <c r="Z21" s="18">
        <f>'РБ ВВ 10(2025) | FIT15)'!Z21</f>
        <v>26370</v>
      </c>
      <c r="AA21" s="18">
        <f>'РБ ВВ 10(2025) | FIT15)'!AA21</f>
        <v>25740</v>
      </c>
      <c r="AB21" s="18">
        <f>'РБ ВВ 10(2025) | FIT15)'!AB21</f>
        <v>25740</v>
      </c>
      <c r="AC21" s="18">
        <f>'РБ ВВ 10(2025) | FIT15)'!AC21</f>
        <v>25740</v>
      </c>
      <c r="AD21" s="18">
        <f>'РБ ВВ 10(2025) | FIT15)'!AD21</f>
        <v>25110</v>
      </c>
      <c r="AE21" s="18">
        <f>'РБ ВВ 10(2025) | FIT15)'!AE21</f>
        <v>25110</v>
      </c>
      <c r="AF21" s="18">
        <f>'РБ ВВ 10(2025) | FIT15)'!AF21</f>
        <v>22770</v>
      </c>
      <c r="AG21" s="18">
        <f>'РБ ВВ 10(2025) | FIT15)'!AG21</f>
        <v>22770</v>
      </c>
      <c r="AH21" s="18">
        <f>'РБ ВВ 10(2025) | FIT15)'!AH21</f>
        <v>22770</v>
      </c>
      <c r="AI21" s="18">
        <f>'РБ ВВ 10(2025) | FIT15)'!AI21</f>
        <v>22770</v>
      </c>
      <c r="AJ21" s="18">
        <f>'РБ ВВ 10(2025) | FIT15)'!AJ21</f>
        <v>25290</v>
      </c>
      <c r="AK21" s="18">
        <f>'РБ ВВ 10(2025) | FIT15)'!AK21</f>
        <v>25290</v>
      </c>
      <c r="AL21" s="18">
        <f>'РБ ВВ 10(2025) | FIT15)'!AL21</f>
        <v>27720</v>
      </c>
      <c r="AM21" s="18">
        <f>'РБ ВВ 10(2025) | FIT15)'!AM21</f>
        <v>27720</v>
      </c>
      <c r="AN21" s="18">
        <f>'РБ ВВ 10(2025) | FIT15)'!AN21</f>
        <v>30420</v>
      </c>
      <c r="AO21" s="18">
        <f>'РБ ВВ 10(2025) | FIT15)'!AO21</f>
        <v>30420</v>
      </c>
      <c r="AP21" s="18">
        <f>'РБ ВВ 10(2025) | FIT15)'!AP21</f>
        <v>27720</v>
      </c>
      <c r="AQ21" s="18">
        <f>'РБ ВВ 10(2025) | FIT15)'!AQ21</f>
        <v>27720</v>
      </c>
      <c r="AR21" s="18">
        <f>'РБ ВВ 10(2025) | FIT15)'!AR21</f>
        <v>29070</v>
      </c>
      <c r="AS21" s="18">
        <f>'РБ ВВ 10(2025) | FIT15)'!AS21</f>
        <v>29070</v>
      </c>
      <c r="AT21" s="18">
        <f>'РБ ВВ 10(2025) | FIT15)'!AT21</f>
        <v>29070</v>
      </c>
      <c r="AU21" s="18">
        <f>'РБ ВВ 10(2025) | FIT15)'!AU21</f>
        <v>29070</v>
      </c>
      <c r="AV21" s="18">
        <f>'РБ ВВ 10(2025) | FIT15)'!AV21</f>
        <v>29070</v>
      </c>
      <c r="AW21" s="18">
        <f>'РБ ВВ 10(2025) | FIT15)'!AW21</f>
        <v>29070</v>
      </c>
      <c r="AX21" s="18">
        <f>'РБ ВВ 10(2025) | FIT15)'!AX21</f>
        <v>30420</v>
      </c>
      <c r="AY21" s="18">
        <f>'РБ ВВ 10(2025) | FIT15)'!AY21</f>
        <v>30420</v>
      </c>
      <c r="AZ21" s="18">
        <f>'РБ ВВ 10(2025) | FIT15)'!AZ21</f>
        <v>30420</v>
      </c>
      <c r="BA21" s="18">
        <f>'РБ ВВ 10(2025) | FIT15)'!BA21</f>
        <v>27720</v>
      </c>
      <c r="BB21" s="18">
        <f>'РБ ВВ 10(2025) | FIT15)'!BB21</f>
        <v>27720</v>
      </c>
      <c r="BC21" s="18">
        <f>'РБ ВВ 10(2025) | FIT15)'!BC21</f>
        <v>27720</v>
      </c>
      <c r="BD21" s="18">
        <f>'РБ ВВ 10(2025) | FIT15)'!BD21</f>
        <v>27720</v>
      </c>
      <c r="BE21" s="18">
        <f>'РБ ВВ 10(2025) | FIT15)'!BE21</f>
        <v>27720</v>
      </c>
      <c r="BF21" s="18">
        <f>'РБ ВВ 10(2025) | FIT15)'!BF21</f>
        <v>29070</v>
      </c>
      <c r="BG21" s="18">
        <f>'РБ ВВ 10(2025) | FIT15)'!BG21</f>
        <v>29070</v>
      </c>
      <c r="BH21" s="18">
        <f>'РБ ВВ 10(2025) | FIT15)'!BH21</f>
        <v>29070</v>
      </c>
      <c r="BI21" s="18">
        <f>'РБ ВВ 10(2025) | FIT15)'!BI21</f>
        <v>31770</v>
      </c>
      <c r="BJ21" s="18">
        <f>'РБ ВВ 10(2025) | FIT15)'!BJ21</f>
        <v>31770</v>
      </c>
      <c r="BK21" s="18">
        <f>'РБ ВВ 10(2025) | FIT15)'!BK21</f>
        <v>31770</v>
      </c>
      <c r="BL21" s="18">
        <f>'РБ ВВ 10(2025) | FIT15)'!BL21</f>
        <v>31770</v>
      </c>
      <c r="BM21" s="18">
        <f>'РБ ВВ 10(2025) | FIT15)'!BM21</f>
        <v>31770</v>
      </c>
      <c r="BN21" s="18">
        <f>'РБ ВВ 10(2025) | FIT15)'!BN21</f>
        <v>31770</v>
      </c>
      <c r="BO21" s="18">
        <f>'РБ ВВ 10(2025) | FIT15)'!BO21</f>
        <v>33930</v>
      </c>
      <c r="BP21" s="18">
        <f>'РБ ВВ 10(2025) | FIT15)'!BP21</f>
        <v>33930</v>
      </c>
      <c r="BQ21" s="18">
        <f>'РБ ВВ 10(2025) | FIT15)'!BQ21</f>
        <v>37440</v>
      </c>
      <c r="BR21" s="18">
        <f>'РБ ВВ 10(2025) | FIT15)'!BR21</f>
        <v>39690</v>
      </c>
      <c r="BS21" s="18">
        <f>'РБ ВВ 10(2025) | FIT15)'!BS21</f>
        <v>39690</v>
      </c>
      <c r="BT21" s="18">
        <f>'РБ ВВ 10(2025) | FIT15)'!BT21</f>
        <v>39690</v>
      </c>
      <c r="BU21" s="18">
        <f>'РБ ВВ 10(2025) | FIT15)'!BU21</f>
        <v>39690</v>
      </c>
      <c r="BV21" s="18">
        <f>'РБ ВВ 10(2025) | FIT15)'!BV21</f>
        <v>39690</v>
      </c>
      <c r="BW21" s="18">
        <f>'РБ ВВ 10(2025) | FIT15)'!BW21</f>
        <v>31770</v>
      </c>
      <c r="BX21" s="18">
        <f>'РБ ВВ 10(2025) | FIT15)'!BX21</f>
        <v>27720</v>
      </c>
      <c r="BY21" s="18">
        <f>'РБ ВВ 10(2025) | FIT15)'!BY21</f>
        <v>27720</v>
      </c>
      <c r="BZ21" s="18">
        <f>'РБ ВВ 10(2025) | FIT15)'!BZ21</f>
        <v>26370</v>
      </c>
      <c r="CA21" s="18">
        <f>'РБ ВВ 10(2025) | FIT15)'!CA21</f>
        <v>26370</v>
      </c>
      <c r="CB21" s="18">
        <f>'РБ ВВ 10(2025) | FIT15)'!CB21</f>
        <v>26370</v>
      </c>
      <c r="CC21" s="18">
        <f>'РБ ВВ 10(2025) | FIT15)'!CC21</f>
        <v>27720</v>
      </c>
      <c r="CD21" s="18">
        <f>'РБ ВВ 10(2025) | FIT15)'!CD21</f>
        <v>27720</v>
      </c>
      <c r="CE21" s="18">
        <f>'РБ ВВ 10(2025) | FIT15)'!CE21</f>
        <v>27720</v>
      </c>
      <c r="CF21" s="18">
        <f>'РБ ВВ 10(2025) | FIT15)'!CF21</f>
        <v>24480</v>
      </c>
      <c r="CG21" s="18">
        <f>'РБ ВВ 10(2025) | FIT15)'!CG21</f>
        <v>20250</v>
      </c>
      <c r="CH21" s="18">
        <f>'РБ ВВ 10(2025) | FIT15)'!CH21</f>
        <v>20250</v>
      </c>
      <c r="CI21" s="18">
        <f>'РБ ВВ 10(2025) | FIT15)'!CI21</f>
        <v>20250</v>
      </c>
      <c r="CJ21" s="18">
        <f>'РБ ВВ 10(2025) | FIT15)'!CJ21</f>
        <v>20250</v>
      </c>
      <c r="CK21" s="18">
        <f>'РБ ВВ 10(2025) | FIT15)'!CK21</f>
        <v>20250</v>
      </c>
      <c r="CL21" s="18">
        <f>'РБ ВВ 10(2025) | FIT15)'!CL21</f>
        <v>20250</v>
      </c>
      <c r="CM21" s="18">
        <f>'РБ ВВ 10(2025) | FIT15)'!CM21</f>
        <v>20250</v>
      </c>
      <c r="CN21" s="18">
        <f>'РБ ВВ 10(2025) | FIT15)'!CN21</f>
        <v>20250</v>
      </c>
      <c r="CO21" s="18">
        <f>'РБ ВВ 10(2025) | FIT15)'!CO21</f>
        <v>20250</v>
      </c>
      <c r="CP21" s="18">
        <f>'РБ ВВ 10(2025) | FIT15)'!CP21</f>
        <v>19620</v>
      </c>
      <c r="CQ21" s="18">
        <f>'РБ ВВ 10(2025) | FIT15)'!CQ21</f>
        <v>19620</v>
      </c>
      <c r="CR21" s="18">
        <f>'РБ ВВ 10(2025) | FIT15)'!CR21</f>
        <v>19620</v>
      </c>
      <c r="CS21" s="18">
        <f>'РБ ВВ 10(2025) | FIT15)'!CS21</f>
        <v>18990</v>
      </c>
      <c r="CT21" s="18">
        <f>'РБ ВВ 10(2025) | FIT15)'!CT21</f>
        <v>18990</v>
      </c>
      <c r="CU21" s="18">
        <f>'РБ ВВ 10(2025) | FIT15)'!CU21</f>
        <v>18990</v>
      </c>
      <c r="CV21" s="18">
        <f>'РБ ВВ 10(2025) | FIT15)'!CV21</f>
        <v>18990</v>
      </c>
      <c r="CW21" s="18">
        <f>'РБ ВВ 10(2025) | FIT15)'!CW21</f>
        <v>18990</v>
      </c>
      <c r="CX21" s="18">
        <f>'РБ ВВ 10(2025) | FIT15)'!CX21</f>
        <v>18990</v>
      </c>
      <c r="CY21" s="18">
        <f>'РБ ВВ 10(2025) | FIT15)'!CY21</f>
        <v>18990</v>
      </c>
      <c r="CZ21" s="18">
        <f>'РБ ВВ 10(2025) | FIT15)'!CZ21</f>
        <v>18360</v>
      </c>
      <c r="DA21" s="18">
        <f>'РБ ВВ 10(2025) | FIT15)'!DA21</f>
        <v>18360</v>
      </c>
      <c r="DB21" s="18">
        <f>'РБ ВВ 10(2025) | FIT15)'!DB21</f>
        <v>18360</v>
      </c>
      <c r="DC21" s="18">
        <f>'РБ ВВ 10(2025) | FIT15)'!DC21</f>
        <v>17550</v>
      </c>
      <c r="DD21" s="18">
        <f>'РБ ВВ 10(2025) | FIT15)'!DD21</f>
        <v>17550</v>
      </c>
      <c r="DE21" s="18">
        <f>'РБ ВВ 10(2025) | FIT15)'!DE21</f>
        <v>17550</v>
      </c>
      <c r="DF21" s="18">
        <f>'РБ ВВ 10(2025) | FIT15)'!DF21</f>
        <v>17550</v>
      </c>
      <c r="DG21" s="18">
        <f>'РБ ВВ 10(2025) | FIT15)'!DG21</f>
        <v>17550</v>
      </c>
      <c r="DH21" s="18">
        <f>'РБ ВВ 10(2025) | FIT15)'!DH21</f>
        <v>17100</v>
      </c>
      <c r="DI21" s="18">
        <f>'РБ ВВ 10(2025) | FIT15)'!DI21</f>
        <v>17100</v>
      </c>
      <c r="DJ21" s="18">
        <f>'РБ ВВ 10(2025) | FIT15)'!DJ21</f>
        <v>17100</v>
      </c>
      <c r="DK21" s="18">
        <f>'РБ ВВ 10(2025) | FIT15)'!DK21</f>
        <v>17100</v>
      </c>
      <c r="DL21" s="18">
        <f>'РБ ВВ 10(2025) | FIT15)'!DL21</f>
        <v>17100</v>
      </c>
      <c r="DM21" s="18">
        <f>'РБ ВВ 10(2025) | FIT15)'!DM21</f>
        <v>17100</v>
      </c>
      <c r="DN21" s="18">
        <f>'РБ ВВ 10(2025) | FIT15)'!DN21</f>
        <v>15300</v>
      </c>
      <c r="DO21" s="18">
        <f>'РБ ВВ 10(2025) | FIT15)'!DO21</f>
        <v>15300</v>
      </c>
      <c r="DP21" s="18">
        <f>'РБ ВВ 10(2025) | FIT15)'!DP21</f>
        <v>15300</v>
      </c>
      <c r="DQ21" s="18">
        <f>'РБ ВВ 10(2025) | FIT15)'!DQ21</f>
        <v>15300</v>
      </c>
      <c r="DR21" s="18">
        <f>'РБ ВВ 10(2025) | FIT15)'!DR21</f>
        <v>15300</v>
      </c>
      <c r="DS21" s="18">
        <f>'РБ ВВ 10(2025) | FIT15)'!DS21</f>
        <v>15750</v>
      </c>
      <c r="DT21" s="18">
        <f>'РБ ВВ 10(2025) | FIT15)'!DT21</f>
        <v>15750</v>
      </c>
      <c r="DU21" s="18">
        <f>'РБ ВВ 10(2025) | FIT15)'!DU21</f>
        <v>15300</v>
      </c>
      <c r="DV21" s="18">
        <f>'РБ ВВ 10(2025) | FIT15)'!DV21</f>
        <v>15300</v>
      </c>
      <c r="DW21" s="18">
        <f>'РБ ВВ 10(2025) | FIT15)'!DW21</f>
        <v>15300</v>
      </c>
      <c r="DX21" s="18">
        <f>'РБ ВВ 10(2025) | FIT15)'!DX21</f>
        <v>15300</v>
      </c>
      <c r="DY21" s="18">
        <f>'РБ ВВ 10(2025) | FIT15)'!DY21</f>
        <v>15300</v>
      </c>
      <c r="DZ21" s="18">
        <f>'РБ ВВ 10(2025) | FIT15)'!DZ21</f>
        <v>15750</v>
      </c>
      <c r="EA21" s="18">
        <f>'РБ ВВ 10(2025) | FIT15)'!EA21</f>
        <v>15750</v>
      </c>
      <c r="EB21" s="18">
        <f>'РБ ВВ 10(2025) | FIT15)'!EB21</f>
        <v>15300</v>
      </c>
      <c r="EC21" s="18">
        <f>'РБ ВВ 10(2025) | FIT15)'!EC21</f>
        <v>15300</v>
      </c>
      <c r="ED21" s="18">
        <f>'РБ ВВ 10(2025) | FIT15)'!ED21</f>
        <v>15300</v>
      </c>
      <c r="EE21" s="18">
        <f>'РБ ВВ 10(2025) | FIT15)'!EE21</f>
        <v>15300</v>
      </c>
      <c r="EF21" s="18">
        <f>'РБ ВВ 10(2025) | FIT15)'!EF21</f>
        <v>16200</v>
      </c>
    </row>
    <row r="22" spans="1:136">
      <c r="A22" s="35" t="s">
        <v>9</v>
      </c>
      <c r="B22" s="18"/>
      <c r="C22" s="18"/>
      <c r="D22" s="18"/>
      <c r="E22" s="18"/>
      <c r="F22" s="18"/>
      <c r="G22" s="18"/>
      <c r="H22" s="18"/>
      <c r="I22" s="18"/>
      <c r="J22" s="18"/>
      <c r="K22" s="18"/>
      <c r="L22" s="18"/>
      <c r="M22" s="18"/>
      <c r="N22" s="58"/>
      <c r="O22" s="58"/>
      <c r="P22" s="58"/>
      <c r="Q22" s="58"/>
      <c r="R22" s="58"/>
      <c r="S22" s="58"/>
      <c r="T22" s="58"/>
      <c r="U22" s="58"/>
      <c r="V22" s="58"/>
      <c r="W22" s="58"/>
      <c r="X22" s="5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row>
    <row r="23" spans="1:136">
      <c r="A23" s="17" t="s">
        <v>10</v>
      </c>
      <c r="B23" s="18">
        <f>'РБ ВВ 10(2025) | FIT15)'!B23</f>
        <v>48150</v>
      </c>
      <c r="C23" s="18">
        <f>'РБ ВВ 10(2025) | FIT15)'!C23</f>
        <v>48150</v>
      </c>
      <c r="D23" s="18">
        <f>'РБ ВВ 10(2025) | FIT15)'!D23</f>
        <v>48420</v>
      </c>
      <c r="E23" s="18">
        <f>'РБ ВВ 10(2025) | FIT15)'!E23</f>
        <v>48420</v>
      </c>
      <c r="F23" s="18">
        <f>'РБ ВВ 10(2025) | FIT15)'!F23</f>
        <v>50310</v>
      </c>
      <c r="G23" s="18">
        <f>'РБ ВВ 10(2025) | FIT15)'!G23</f>
        <v>50310</v>
      </c>
      <c r="H23" s="18">
        <f>'РБ ВВ 10(2025) | FIT15)'!H23</f>
        <v>50310</v>
      </c>
      <c r="I23" s="18">
        <f>'РБ ВВ 10(2025) | FIT15)'!I23</f>
        <v>51480</v>
      </c>
      <c r="J23" s="18">
        <f>'РБ ВВ 10(2025) | FIT15)'!J23</f>
        <v>51480</v>
      </c>
      <c r="K23" s="18">
        <f>'РБ ВВ 10(2025) | FIT15)'!K23</f>
        <v>52740</v>
      </c>
      <c r="L23" s="18">
        <f>'РБ ВВ 10(2025) | FIT15)'!L23</f>
        <v>55080</v>
      </c>
      <c r="M23" s="18">
        <f>'РБ ВВ 10(2025) | FIT15)'!M23</f>
        <v>53100</v>
      </c>
      <c r="N23" s="58">
        <f>'РБ ВВ 10(2025) | FIT15)'!N23</f>
        <v>104310</v>
      </c>
      <c r="O23" s="58">
        <f>'РБ ВВ 10(2025) | FIT15)'!O23</f>
        <v>108630</v>
      </c>
      <c r="P23" s="58">
        <f>'РБ ВВ 10(2025) | FIT15)'!P23</f>
        <v>115650</v>
      </c>
      <c r="Q23" s="58">
        <f>'РБ ВВ 10(2025) | FIT15)'!Q23</f>
        <v>115650</v>
      </c>
      <c r="R23" s="58">
        <f>'РБ ВВ 10(2025) | FIT15)'!R23</f>
        <v>114480</v>
      </c>
      <c r="S23" s="58">
        <f>'РБ ВВ 10(2025) | FIT15)'!S23</f>
        <v>114480</v>
      </c>
      <c r="T23" s="58">
        <f>'РБ ВВ 10(2025) | FIT15)'!T23</f>
        <v>117900</v>
      </c>
      <c r="U23" s="58">
        <f>'РБ ВВ 10(2025) | FIT15)'!U23</f>
        <v>117900</v>
      </c>
      <c r="V23" s="58">
        <f>'РБ ВВ 10(2025) | FIT15)'!V23</f>
        <v>116550</v>
      </c>
      <c r="W23" s="58">
        <f>'РБ ВВ 10(2025) | FIT15)'!W23</f>
        <v>116550</v>
      </c>
      <c r="X23" s="58">
        <f>'РБ ВВ 10(2025) | FIT15)'!X23</f>
        <v>113310</v>
      </c>
      <c r="Y23" s="18">
        <f>'РБ ВВ 10(2025) | FIT15)'!Y23</f>
        <v>79605</v>
      </c>
      <c r="Z23" s="18">
        <f>'РБ ВВ 10(2025) | FIT15)'!Z23</f>
        <v>74205</v>
      </c>
      <c r="AA23" s="18">
        <f>'РБ ВВ 10(2025) | FIT15)'!AA23</f>
        <v>73575</v>
      </c>
      <c r="AB23" s="18">
        <f>'РБ ВВ 10(2025) | FIT15)'!AB23</f>
        <v>73575</v>
      </c>
      <c r="AC23" s="18">
        <f>'РБ ВВ 10(2025) | FIT15)'!AC23</f>
        <v>73575</v>
      </c>
      <c r="AD23" s="18">
        <f>'РБ ВВ 10(2025) | FIT15)'!AD23</f>
        <v>72945</v>
      </c>
      <c r="AE23" s="18">
        <f>'РБ ВВ 10(2025) | FIT15)'!AE23</f>
        <v>72945</v>
      </c>
      <c r="AF23" s="18">
        <f>'РБ ВВ 10(2025) | FIT15)'!AF23</f>
        <v>70605</v>
      </c>
      <c r="AG23" s="18">
        <f>'РБ ВВ 10(2025) | FIT15)'!AG23</f>
        <v>70605</v>
      </c>
      <c r="AH23" s="18">
        <f>'РБ ВВ 10(2025) | FIT15)'!AH23</f>
        <v>70605</v>
      </c>
      <c r="AI23" s="18">
        <f>'РБ ВВ 10(2025) | FIT15)'!AI23</f>
        <v>70605</v>
      </c>
      <c r="AJ23" s="18">
        <f>'РБ ВВ 10(2025) | FIT15)'!AJ23</f>
        <v>73125</v>
      </c>
      <c r="AK23" s="18">
        <f>'РБ ВВ 10(2025) | FIT15)'!AK23</f>
        <v>73125</v>
      </c>
      <c r="AL23" s="18">
        <f>'РБ ВВ 10(2025) | FIT15)'!AL23</f>
        <v>75555</v>
      </c>
      <c r="AM23" s="18">
        <f>'РБ ВВ 10(2025) | FIT15)'!AM23</f>
        <v>75555</v>
      </c>
      <c r="AN23" s="18">
        <f>'РБ ВВ 10(2025) | FIT15)'!AN23</f>
        <v>78255</v>
      </c>
      <c r="AO23" s="18">
        <f>'РБ ВВ 10(2025) | FIT15)'!AO23</f>
        <v>78255</v>
      </c>
      <c r="AP23" s="18">
        <f>'РБ ВВ 10(2025) | FIT15)'!AP23</f>
        <v>75555</v>
      </c>
      <c r="AQ23" s="18">
        <f>'РБ ВВ 10(2025) | FIT15)'!AQ23</f>
        <v>75555</v>
      </c>
      <c r="AR23" s="18">
        <f>'РБ ВВ 10(2025) | FIT15)'!AR23</f>
        <v>76905</v>
      </c>
      <c r="AS23" s="18">
        <f>'РБ ВВ 10(2025) | FIT15)'!AS23</f>
        <v>76905</v>
      </c>
      <c r="AT23" s="18">
        <f>'РБ ВВ 10(2025) | FIT15)'!AT23</f>
        <v>76905</v>
      </c>
      <c r="AU23" s="18">
        <f>'РБ ВВ 10(2025) | FIT15)'!AU23</f>
        <v>76905</v>
      </c>
      <c r="AV23" s="18">
        <f>'РБ ВВ 10(2025) | FIT15)'!AV23</f>
        <v>76905</v>
      </c>
      <c r="AW23" s="18">
        <f>'РБ ВВ 10(2025) | FIT15)'!AW23</f>
        <v>76905</v>
      </c>
      <c r="AX23" s="18">
        <f>'РБ ВВ 10(2025) | FIT15)'!AX23</f>
        <v>78255</v>
      </c>
      <c r="AY23" s="18">
        <f>'РБ ВВ 10(2025) | FIT15)'!AY23</f>
        <v>78255</v>
      </c>
      <c r="AZ23" s="18">
        <f>'РБ ВВ 10(2025) | FIT15)'!AZ23</f>
        <v>78255</v>
      </c>
      <c r="BA23" s="18">
        <f>'РБ ВВ 10(2025) | FIT15)'!BA23</f>
        <v>75555</v>
      </c>
      <c r="BB23" s="18">
        <f>'РБ ВВ 10(2025) | FIT15)'!BB23</f>
        <v>75555</v>
      </c>
      <c r="BC23" s="18">
        <f>'РБ ВВ 10(2025) | FIT15)'!BC23</f>
        <v>75555</v>
      </c>
      <c r="BD23" s="18">
        <f>'РБ ВВ 10(2025) | FIT15)'!BD23</f>
        <v>75555</v>
      </c>
      <c r="BE23" s="18">
        <f>'РБ ВВ 10(2025) | FIT15)'!BE23</f>
        <v>75555</v>
      </c>
      <c r="BF23" s="18">
        <f>'РБ ВВ 10(2025) | FIT15)'!BF23</f>
        <v>76905</v>
      </c>
      <c r="BG23" s="18">
        <f>'РБ ВВ 10(2025) | FIT15)'!BG23</f>
        <v>76905</v>
      </c>
      <c r="BH23" s="18">
        <f>'РБ ВВ 10(2025) | FIT15)'!BH23</f>
        <v>76905</v>
      </c>
      <c r="BI23" s="18">
        <f>'РБ ВВ 10(2025) | FIT15)'!BI23</f>
        <v>79605</v>
      </c>
      <c r="BJ23" s="18">
        <f>'РБ ВВ 10(2025) | FIT15)'!BJ23</f>
        <v>79605</v>
      </c>
      <c r="BK23" s="18">
        <f>'РБ ВВ 10(2025) | FIT15)'!BK23</f>
        <v>79605</v>
      </c>
      <c r="BL23" s="18">
        <f>'РБ ВВ 10(2025) | FIT15)'!BL23</f>
        <v>79605</v>
      </c>
      <c r="BM23" s="18">
        <f>'РБ ВВ 10(2025) | FIT15)'!BM23</f>
        <v>79605</v>
      </c>
      <c r="BN23" s="18">
        <f>'РБ ВВ 10(2025) | FIT15)'!BN23</f>
        <v>79605</v>
      </c>
      <c r="BO23" s="18">
        <f>'РБ ВВ 10(2025) | FIT15)'!BO23</f>
        <v>81765</v>
      </c>
      <c r="BP23" s="18">
        <f>'РБ ВВ 10(2025) | FIT15)'!BP23</f>
        <v>81765</v>
      </c>
      <c r="BQ23" s="18">
        <f>'РБ ВВ 10(2025) | FIT15)'!BQ23</f>
        <v>85275</v>
      </c>
      <c r="BR23" s="18">
        <f>'РБ ВВ 10(2025) | FIT15)'!BR23</f>
        <v>87525</v>
      </c>
      <c r="BS23" s="18">
        <f>'РБ ВВ 10(2025) | FIT15)'!BS23</f>
        <v>87525</v>
      </c>
      <c r="BT23" s="18">
        <f>'РБ ВВ 10(2025) | FIT15)'!BT23</f>
        <v>87525</v>
      </c>
      <c r="BU23" s="18">
        <f>'РБ ВВ 10(2025) | FIT15)'!BU23</f>
        <v>87525</v>
      </c>
      <c r="BV23" s="18">
        <f>'РБ ВВ 10(2025) | FIT15)'!BV23</f>
        <v>87525</v>
      </c>
      <c r="BW23" s="18">
        <f>'РБ ВВ 10(2025) | FIT15)'!BW23</f>
        <v>79605</v>
      </c>
      <c r="BX23" s="18">
        <f>'РБ ВВ 10(2025) | FIT15)'!BX23</f>
        <v>75555</v>
      </c>
      <c r="BY23" s="18">
        <f>'РБ ВВ 10(2025) | FIT15)'!BY23</f>
        <v>75555</v>
      </c>
      <c r="BZ23" s="18">
        <f>'РБ ВВ 10(2025) | FIT15)'!BZ23</f>
        <v>74205</v>
      </c>
      <c r="CA23" s="18">
        <f>'РБ ВВ 10(2025) | FIT15)'!CA23</f>
        <v>74205</v>
      </c>
      <c r="CB23" s="18">
        <f>'РБ ВВ 10(2025) | FIT15)'!CB23</f>
        <v>74205</v>
      </c>
      <c r="CC23" s="18">
        <f>'РБ ВВ 10(2025) | FIT15)'!CC23</f>
        <v>75555</v>
      </c>
      <c r="CD23" s="18">
        <f>'РБ ВВ 10(2025) | FIT15)'!CD23</f>
        <v>75555</v>
      </c>
      <c r="CE23" s="18">
        <f>'РБ ВВ 10(2025) | FIT15)'!CE23</f>
        <v>75555</v>
      </c>
      <c r="CF23" s="18">
        <f>'РБ ВВ 10(2025) | FIT15)'!CF23</f>
        <v>72315</v>
      </c>
      <c r="CG23" s="18">
        <f>'РБ ВВ 10(2025) | FIT15)'!CG23</f>
        <v>60435</v>
      </c>
      <c r="CH23" s="18">
        <f>'РБ ВВ 10(2025) | FIT15)'!CH23</f>
        <v>60435</v>
      </c>
      <c r="CI23" s="18">
        <f>'РБ ВВ 10(2025) | FIT15)'!CI23</f>
        <v>60435</v>
      </c>
      <c r="CJ23" s="18">
        <f>'РБ ВВ 10(2025) | FIT15)'!CJ23</f>
        <v>60435</v>
      </c>
      <c r="CK23" s="18">
        <f>'РБ ВВ 10(2025) | FIT15)'!CK23</f>
        <v>60435</v>
      </c>
      <c r="CL23" s="18">
        <f>'РБ ВВ 10(2025) | FIT15)'!CL23</f>
        <v>60435</v>
      </c>
      <c r="CM23" s="18">
        <f>'РБ ВВ 10(2025) | FIT15)'!CM23</f>
        <v>60435</v>
      </c>
      <c r="CN23" s="18">
        <f>'РБ ВВ 10(2025) | FIT15)'!CN23</f>
        <v>60435</v>
      </c>
      <c r="CO23" s="18">
        <f>'РБ ВВ 10(2025) | FIT15)'!CO23</f>
        <v>60435</v>
      </c>
      <c r="CP23" s="18">
        <f>'РБ ВВ 10(2025) | FIT15)'!CP23</f>
        <v>59805</v>
      </c>
      <c r="CQ23" s="18">
        <f>'РБ ВВ 10(2025) | FIT15)'!CQ23</f>
        <v>59805</v>
      </c>
      <c r="CR23" s="18">
        <f>'РБ ВВ 10(2025) | FIT15)'!CR23</f>
        <v>59805</v>
      </c>
      <c r="CS23" s="18">
        <f>'РБ ВВ 10(2025) | FIT15)'!CS23</f>
        <v>59175</v>
      </c>
      <c r="CT23" s="18">
        <f>'РБ ВВ 10(2025) | FIT15)'!CT23</f>
        <v>59175</v>
      </c>
      <c r="CU23" s="18">
        <f>'РБ ВВ 10(2025) | FIT15)'!CU23</f>
        <v>59175</v>
      </c>
      <c r="CV23" s="18">
        <f>'РБ ВВ 10(2025) | FIT15)'!CV23</f>
        <v>59175</v>
      </c>
      <c r="CW23" s="18">
        <f>'РБ ВВ 10(2025) | FIT15)'!CW23</f>
        <v>59175</v>
      </c>
      <c r="CX23" s="18">
        <f>'РБ ВВ 10(2025) | FIT15)'!CX23</f>
        <v>59175</v>
      </c>
      <c r="CY23" s="18">
        <f>'РБ ВВ 10(2025) | FIT15)'!CY23</f>
        <v>59175</v>
      </c>
      <c r="CZ23" s="18">
        <f>'РБ ВВ 10(2025) | FIT15)'!CZ23</f>
        <v>58545</v>
      </c>
      <c r="DA23" s="18">
        <f>'РБ ВВ 10(2025) | FIT15)'!DA23</f>
        <v>58545</v>
      </c>
      <c r="DB23" s="18">
        <f>'РБ ВВ 10(2025) | FIT15)'!DB23</f>
        <v>58545</v>
      </c>
      <c r="DC23" s="18">
        <f>'РБ ВВ 10(2025) | FIT15)'!DC23</f>
        <v>53415</v>
      </c>
      <c r="DD23" s="18">
        <f>'РБ ВВ 10(2025) | FIT15)'!DD23</f>
        <v>53415</v>
      </c>
      <c r="DE23" s="18">
        <f>'РБ ВВ 10(2025) | FIT15)'!DE23</f>
        <v>53415</v>
      </c>
      <c r="DF23" s="18">
        <f>'РБ ВВ 10(2025) | FIT15)'!DF23</f>
        <v>53415</v>
      </c>
      <c r="DG23" s="18">
        <f>'РБ ВВ 10(2025) | FIT15)'!DG23</f>
        <v>53415</v>
      </c>
      <c r="DH23" s="18">
        <f>'РБ ВВ 10(2025) | FIT15)'!DH23</f>
        <v>52965</v>
      </c>
      <c r="DI23" s="18">
        <f>'РБ ВВ 10(2025) | FIT15)'!DI23</f>
        <v>52965</v>
      </c>
      <c r="DJ23" s="18">
        <f>'РБ ВВ 10(2025) | FIT15)'!DJ23</f>
        <v>52965</v>
      </c>
      <c r="DK23" s="18">
        <f>'РБ ВВ 10(2025) | FIT15)'!DK23</f>
        <v>52965</v>
      </c>
      <c r="DL23" s="18">
        <f>'РБ ВВ 10(2025) | FIT15)'!DL23</f>
        <v>52965</v>
      </c>
      <c r="DM23" s="18">
        <f>'РБ ВВ 10(2025) | FIT15)'!DM23</f>
        <v>52965</v>
      </c>
      <c r="DN23" s="18">
        <f>'РБ ВВ 10(2025) | FIT15)'!DN23</f>
        <v>51165</v>
      </c>
      <c r="DO23" s="18">
        <f>'РБ ВВ 10(2025) | FIT15)'!DO23</f>
        <v>51165</v>
      </c>
      <c r="DP23" s="18">
        <f>'РБ ВВ 10(2025) | FIT15)'!DP23</f>
        <v>51165</v>
      </c>
      <c r="DQ23" s="18">
        <f>'РБ ВВ 10(2025) | FIT15)'!DQ23</f>
        <v>51165</v>
      </c>
      <c r="DR23" s="18">
        <f>'РБ ВВ 10(2025) | FIT15)'!DR23</f>
        <v>51165</v>
      </c>
      <c r="DS23" s="18">
        <f>'РБ ВВ 10(2025) | FIT15)'!DS23</f>
        <v>51615</v>
      </c>
      <c r="DT23" s="18">
        <f>'РБ ВВ 10(2025) | FIT15)'!DT23</f>
        <v>51615</v>
      </c>
      <c r="DU23" s="18">
        <f>'РБ ВВ 10(2025) | FIT15)'!DU23</f>
        <v>51165</v>
      </c>
      <c r="DV23" s="18">
        <f>'РБ ВВ 10(2025) | FIT15)'!DV23</f>
        <v>51165</v>
      </c>
      <c r="DW23" s="18">
        <f>'РБ ВВ 10(2025) | FIT15)'!DW23</f>
        <v>51165</v>
      </c>
      <c r="DX23" s="18">
        <f>'РБ ВВ 10(2025) | FIT15)'!DX23</f>
        <v>51165</v>
      </c>
      <c r="DY23" s="18">
        <f>'РБ ВВ 10(2025) | FIT15)'!DY23</f>
        <v>51165</v>
      </c>
      <c r="DZ23" s="18">
        <f>'РБ ВВ 10(2025) | FIT15)'!DZ23</f>
        <v>51615</v>
      </c>
      <c r="EA23" s="18">
        <f>'РБ ВВ 10(2025) | FIT15)'!EA23</f>
        <v>51615</v>
      </c>
      <c r="EB23" s="18">
        <f>'РБ ВВ 10(2025) | FIT15)'!EB23</f>
        <v>51165</v>
      </c>
      <c r="EC23" s="18">
        <f>'РБ ВВ 10(2025) | FIT15)'!EC23</f>
        <v>51165</v>
      </c>
      <c r="ED23" s="18">
        <f>'РБ ВВ 10(2025) | FIT15)'!ED23</f>
        <v>51165</v>
      </c>
      <c r="EE23" s="18">
        <f>'РБ ВВ 10(2025) | FIT15)'!EE23</f>
        <v>51165</v>
      </c>
      <c r="EF23" s="18">
        <f>'РБ ВВ 10(2025) | FIT15)'!EF23</f>
        <v>52065</v>
      </c>
    </row>
    <row r="24" spans="1:136" hidden="1">
      <c r="A24" s="16" t="s">
        <v>11</v>
      </c>
      <c r="B24" s="18">
        <f>'РБ ВВ 10(2025) | FIT15)'!B24</f>
        <v>0</v>
      </c>
      <c r="C24" s="18">
        <f>'РБ ВВ 10(2025) | FIT15)'!C24</f>
        <v>0</v>
      </c>
      <c r="D24" s="18">
        <f>'РБ ВВ 10(2025) | FIT15)'!D24</f>
        <v>0</v>
      </c>
      <c r="E24" s="18">
        <f>'РБ ВВ 10(2025) | FIT15)'!E24</f>
        <v>0</v>
      </c>
      <c r="F24" s="18">
        <f>'РБ ВВ 10(2025) | FIT15)'!F24</f>
        <v>0</v>
      </c>
      <c r="G24" s="18">
        <f>'РБ ВВ 10(2025) | FIT15)'!G24</f>
        <v>0</v>
      </c>
      <c r="H24" s="18">
        <f>'РБ ВВ 10(2025) | FIT15)'!H24</f>
        <v>0</v>
      </c>
      <c r="I24" s="18">
        <f>'РБ ВВ 10(2025) | FIT15)'!I24</f>
        <v>0</v>
      </c>
      <c r="J24" s="18">
        <f>'РБ ВВ 10(2025) | FIT15)'!J24</f>
        <v>0</v>
      </c>
      <c r="K24" s="18">
        <f>'РБ ВВ 10(2025) | FIT15)'!K24</f>
        <v>0</v>
      </c>
      <c r="L24" s="18">
        <f>'РБ ВВ 10(2025) | FIT15)'!L24</f>
        <v>0</v>
      </c>
      <c r="M24" s="18">
        <f>'РБ ВВ 10(2025) | FIT15)'!M24</f>
        <v>0</v>
      </c>
      <c r="N24" s="58">
        <f>'РБ ВВ 10(2025) | FIT15)'!N24</f>
        <v>0</v>
      </c>
      <c r="O24" s="58">
        <f>'РБ ВВ 10(2025) | FIT15)'!O24</f>
        <v>0</v>
      </c>
      <c r="P24" s="58">
        <f>'РБ ВВ 10(2025) | FIT15)'!P24</f>
        <v>0</v>
      </c>
      <c r="Q24" s="58">
        <f>'РБ ВВ 10(2025) | FIT15)'!Q24</f>
        <v>0</v>
      </c>
      <c r="R24" s="58">
        <f>'РБ ВВ 10(2025) | FIT15)'!R24</f>
        <v>0</v>
      </c>
      <c r="S24" s="58">
        <f>'РБ ВВ 10(2025) | FIT15)'!S24</f>
        <v>0</v>
      </c>
      <c r="T24" s="58">
        <f>'РБ ВВ 10(2025) | FIT15)'!T24</f>
        <v>0</v>
      </c>
      <c r="U24" s="58">
        <f>'РБ ВВ 10(2025) | FIT15)'!U24</f>
        <v>0</v>
      </c>
      <c r="V24" s="58">
        <f>'РБ ВВ 10(2025) | FIT15)'!V24</f>
        <v>0</v>
      </c>
      <c r="W24" s="58">
        <f>'РБ ВВ 10(2025) | FIT15)'!W24</f>
        <v>0</v>
      </c>
      <c r="X24" s="58">
        <f>'РБ ВВ 10(2025) | FIT15)'!X24</f>
        <v>0</v>
      </c>
      <c r="Y24" s="18">
        <f>'РБ ВВ 10(2025) | FIT15)'!Y24</f>
        <v>0</v>
      </c>
      <c r="Z24" s="18">
        <f>'РБ ВВ 10(2025) | FIT15)'!Z24</f>
        <v>0</v>
      </c>
      <c r="AA24" s="18">
        <f>'РБ ВВ 10(2025) | FIT15)'!AA24</f>
        <v>0</v>
      </c>
      <c r="AB24" s="18">
        <f>'РБ ВВ 10(2025) | FIT15)'!AB24</f>
        <v>0</v>
      </c>
      <c r="AC24" s="18">
        <f>'РБ ВВ 10(2025) | FIT15)'!AC24</f>
        <v>0</v>
      </c>
      <c r="AD24" s="18">
        <f>'РБ ВВ 10(2025) | FIT15)'!AD24</f>
        <v>0</v>
      </c>
      <c r="AE24" s="18">
        <f>'РБ ВВ 10(2025) | FIT15)'!AE24</f>
        <v>0</v>
      </c>
      <c r="AF24" s="18">
        <f>'РБ ВВ 10(2025) | FIT15)'!AF24</f>
        <v>0</v>
      </c>
      <c r="AG24" s="18">
        <f>'РБ ВВ 10(2025) | FIT15)'!AG24</f>
        <v>0</v>
      </c>
      <c r="AH24" s="18">
        <f>'РБ ВВ 10(2025) | FIT15)'!AH24</f>
        <v>0</v>
      </c>
      <c r="AI24" s="18">
        <f>'РБ ВВ 10(2025) | FIT15)'!AI24</f>
        <v>0</v>
      </c>
      <c r="AJ24" s="18">
        <f>'РБ ВВ 10(2025) | FIT15)'!AJ24</f>
        <v>0</v>
      </c>
      <c r="AK24" s="18">
        <f>'РБ ВВ 10(2025) | FIT15)'!AK24</f>
        <v>0</v>
      </c>
      <c r="AL24" s="18">
        <f>'РБ ВВ 10(2025) | FIT15)'!AL24</f>
        <v>0</v>
      </c>
      <c r="AM24" s="18">
        <f>'РБ ВВ 10(2025) | FIT15)'!AM24</f>
        <v>0</v>
      </c>
      <c r="AN24" s="18">
        <f>'РБ ВВ 10(2025) | FIT15)'!AN24</f>
        <v>0</v>
      </c>
      <c r="AO24" s="18">
        <f>'РБ ВВ 10(2025) | FIT15)'!AO24</f>
        <v>0</v>
      </c>
      <c r="AP24" s="18">
        <f>'РБ ВВ 10(2025) | FIT15)'!AP24</f>
        <v>0</v>
      </c>
      <c r="AQ24" s="18">
        <f>'РБ ВВ 10(2025) | FIT15)'!AQ24</f>
        <v>0</v>
      </c>
      <c r="AR24" s="18">
        <f>'РБ ВВ 10(2025) | FIT15)'!AR24</f>
        <v>0</v>
      </c>
      <c r="AS24" s="18">
        <f>'РБ ВВ 10(2025) | FIT15)'!AS24</f>
        <v>0</v>
      </c>
      <c r="AT24" s="18">
        <f>'РБ ВВ 10(2025) | FIT15)'!AT24</f>
        <v>0</v>
      </c>
      <c r="AU24" s="18">
        <f>'РБ ВВ 10(2025) | FIT15)'!AU24</f>
        <v>0</v>
      </c>
      <c r="AV24" s="18">
        <f>'РБ ВВ 10(2025) | FIT15)'!AV24</f>
        <v>0</v>
      </c>
      <c r="AW24" s="18">
        <f>'РБ ВВ 10(2025) | FIT15)'!AW24</f>
        <v>0</v>
      </c>
      <c r="AX24" s="18">
        <f>'РБ ВВ 10(2025) | FIT15)'!AX24</f>
        <v>0</v>
      </c>
      <c r="AY24" s="18">
        <f>'РБ ВВ 10(2025) | FIT15)'!AY24</f>
        <v>0</v>
      </c>
      <c r="AZ24" s="18">
        <f>'РБ ВВ 10(2025) | FIT15)'!AZ24</f>
        <v>0</v>
      </c>
      <c r="BA24" s="18">
        <f>'РБ ВВ 10(2025) | FIT15)'!BA24</f>
        <v>0</v>
      </c>
      <c r="BB24" s="18">
        <f>'РБ ВВ 10(2025) | FIT15)'!BB24</f>
        <v>0</v>
      </c>
      <c r="BC24" s="18">
        <f>'РБ ВВ 10(2025) | FIT15)'!BC24</f>
        <v>0</v>
      </c>
      <c r="BD24" s="18">
        <f>'РБ ВВ 10(2025) | FIT15)'!BD24</f>
        <v>0</v>
      </c>
      <c r="BE24" s="18">
        <f>'РБ ВВ 10(2025) | FIT15)'!BE24</f>
        <v>0</v>
      </c>
      <c r="BF24" s="18">
        <f>'РБ ВВ 10(2025) | FIT15)'!BF24</f>
        <v>0</v>
      </c>
      <c r="BG24" s="18">
        <f>'РБ ВВ 10(2025) | FIT15)'!BG24</f>
        <v>0</v>
      </c>
      <c r="BH24" s="18">
        <f>'РБ ВВ 10(2025) | FIT15)'!BH24</f>
        <v>0</v>
      </c>
      <c r="BI24" s="18">
        <f>'РБ ВВ 10(2025) | FIT15)'!BI24</f>
        <v>0</v>
      </c>
      <c r="BJ24" s="18">
        <f>'РБ ВВ 10(2025) | FIT15)'!BJ24</f>
        <v>0</v>
      </c>
      <c r="BK24" s="18">
        <f>'РБ ВВ 10(2025) | FIT15)'!BK24</f>
        <v>0</v>
      </c>
      <c r="BL24" s="18">
        <f>'РБ ВВ 10(2025) | FIT15)'!BL24</f>
        <v>0</v>
      </c>
      <c r="BM24" s="18">
        <f>'РБ ВВ 10(2025) | FIT15)'!BM24</f>
        <v>0</v>
      </c>
      <c r="BN24" s="18">
        <f>'РБ ВВ 10(2025) | FIT15)'!BN24</f>
        <v>0</v>
      </c>
      <c r="BO24" s="18">
        <f>'РБ ВВ 10(2025) | FIT15)'!BO24</f>
        <v>0</v>
      </c>
      <c r="BP24" s="18">
        <f>'РБ ВВ 10(2025) | FIT15)'!BP24</f>
        <v>0</v>
      </c>
      <c r="BQ24" s="18">
        <f>'РБ ВВ 10(2025) | FIT15)'!BQ24</f>
        <v>0</v>
      </c>
      <c r="BR24" s="18">
        <f>'РБ ВВ 10(2025) | FIT15)'!BR24</f>
        <v>0</v>
      </c>
      <c r="BS24" s="18">
        <f>'РБ ВВ 10(2025) | FIT15)'!BS24</f>
        <v>0</v>
      </c>
      <c r="BT24" s="18">
        <f>'РБ ВВ 10(2025) | FIT15)'!BT24</f>
        <v>0</v>
      </c>
      <c r="BU24" s="18">
        <f>'РБ ВВ 10(2025) | FIT15)'!BU24</f>
        <v>0</v>
      </c>
      <c r="BV24" s="18">
        <f>'РБ ВВ 10(2025) | FIT15)'!BV24</f>
        <v>0</v>
      </c>
      <c r="BW24" s="18">
        <f>'РБ ВВ 10(2025) | FIT15)'!BW24</f>
        <v>0</v>
      </c>
      <c r="BX24" s="18">
        <f>'РБ ВВ 10(2025) | FIT15)'!BX24</f>
        <v>0</v>
      </c>
      <c r="BY24" s="18">
        <f>'РБ ВВ 10(2025) | FIT15)'!BY24</f>
        <v>0</v>
      </c>
      <c r="BZ24" s="18">
        <f>'РБ ВВ 10(2025) | FIT15)'!BZ24</f>
        <v>0</v>
      </c>
      <c r="CA24" s="18">
        <f>'РБ ВВ 10(2025) | FIT15)'!CA24</f>
        <v>0</v>
      </c>
      <c r="CB24" s="18">
        <f>'РБ ВВ 10(2025) | FIT15)'!CB24</f>
        <v>0</v>
      </c>
      <c r="CC24" s="18">
        <f>'РБ ВВ 10(2025) | FIT15)'!CC24</f>
        <v>0</v>
      </c>
      <c r="CD24" s="18">
        <f>'РБ ВВ 10(2025) | FIT15)'!CD24</f>
        <v>0</v>
      </c>
      <c r="CE24" s="18">
        <f>'РБ ВВ 10(2025) | FIT15)'!CE24</f>
        <v>0</v>
      </c>
      <c r="CF24" s="18">
        <f>'РБ ВВ 10(2025) | FIT15)'!CF24</f>
        <v>0</v>
      </c>
      <c r="CG24" s="18">
        <f>'РБ ВВ 10(2025) | FIT15)'!CG24</f>
        <v>0</v>
      </c>
      <c r="CH24" s="18">
        <f>'РБ ВВ 10(2025) | FIT15)'!CH24</f>
        <v>0</v>
      </c>
      <c r="CI24" s="18">
        <f>'РБ ВВ 10(2025) | FIT15)'!CI24</f>
        <v>0</v>
      </c>
      <c r="CJ24" s="18">
        <f>'РБ ВВ 10(2025) | FIT15)'!CJ24</f>
        <v>0</v>
      </c>
      <c r="CK24" s="18">
        <f>'РБ ВВ 10(2025) | FIT15)'!CK24</f>
        <v>0</v>
      </c>
      <c r="CL24" s="18">
        <f>'РБ ВВ 10(2025) | FIT15)'!CL24</f>
        <v>0</v>
      </c>
      <c r="CM24" s="18">
        <f>'РБ ВВ 10(2025) | FIT15)'!CM24</f>
        <v>0</v>
      </c>
      <c r="CN24" s="18">
        <f>'РБ ВВ 10(2025) | FIT15)'!CN24</f>
        <v>0</v>
      </c>
      <c r="CO24" s="18">
        <f>'РБ ВВ 10(2025) | FIT15)'!CO24</f>
        <v>0</v>
      </c>
      <c r="CP24" s="18">
        <f>'РБ ВВ 10(2025) | FIT15)'!CP24</f>
        <v>0</v>
      </c>
      <c r="CQ24" s="18">
        <f>'РБ ВВ 10(2025) | FIT15)'!CQ24</f>
        <v>0</v>
      </c>
      <c r="CR24" s="18">
        <f>'РБ ВВ 10(2025) | FIT15)'!CR24</f>
        <v>0</v>
      </c>
      <c r="CS24" s="18">
        <f>'РБ ВВ 10(2025) | FIT15)'!CS24</f>
        <v>0</v>
      </c>
      <c r="CT24" s="18">
        <f>'РБ ВВ 10(2025) | FIT15)'!CT24</f>
        <v>0</v>
      </c>
      <c r="CU24" s="18">
        <f>'РБ ВВ 10(2025) | FIT15)'!CU24</f>
        <v>0</v>
      </c>
      <c r="CV24" s="18">
        <f>'РБ ВВ 10(2025) | FIT15)'!CV24</f>
        <v>0</v>
      </c>
      <c r="CW24" s="18">
        <f>'РБ ВВ 10(2025) | FIT15)'!CW24</f>
        <v>0</v>
      </c>
      <c r="CX24" s="18">
        <f>'РБ ВВ 10(2025) | FIT15)'!CX24</f>
        <v>0</v>
      </c>
      <c r="CY24" s="18">
        <f>'РБ ВВ 10(2025) | FIT15)'!CY24</f>
        <v>0</v>
      </c>
      <c r="CZ24" s="18">
        <f>'РБ ВВ 10(2025) | FIT15)'!CZ24</f>
        <v>0</v>
      </c>
      <c r="DA24" s="18">
        <f>'РБ ВВ 10(2025) | FIT15)'!DA24</f>
        <v>0</v>
      </c>
      <c r="DB24" s="18">
        <f>'РБ ВВ 10(2025) | FIT15)'!DB24</f>
        <v>0</v>
      </c>
      <c r="DC24" s="18">
        <f>'РБ ВВ 10(2025) | FIT15)'!DC24</f>
        <v>0</v>
      </c>
      <c r="DD24" s="18">
        <f>'РБ ВВ 10(2025) | FIT15)'!DD24</f>
        <v>0</v>
      </c>
      <c r="DE24" s="18">
        <f>'РБ ВВ 10(2025) | FIT15)'!DE24</f>
        <v>0</v>
      </c>
      <c r="DF24" s="18">
        <f>'РБ ВВ 10(2025) | FIT15)'!DF24</f>
        <v>0</v>
      </c>
      <c r="DG24" s="18">
        <f>'РБ ВВ 10(2025) | FIT15)'!DG24</f>
        <v>0</v>
      </c>
      <c r="DH24" s="18">
        <f>'РБ ВВ 10(2025) | FIT15)'!DH24</f>
        <v>0</v>
      </c>
      <c r="DI24" s="18">
        <f>'РБ ВВ 10(2025) | FIT15)'!DI24</f>
        <v>0</v>
      </c>
      <c r="DJ24" s="18">
        <f>'РБ ВВ 10(2025) | FIT15)'!DJ24</f>
        <v>0</v>
      </c>
      <c r="DK24" s="18">
        <f>'РБ ВВ 10(2025) | FIT15)'!DK24</f>
        <v>0</v>
      </c>
      <c r="DL24" s="18">
        <f>'РБ ВВ 10(2025) | FIT15)'!DL24</f>
        <v>0</v>
      </c>
      <c r="DM24" s="18">
        <f>'РБ ВВ 10(2025) | FIT15)'!DM24</f>
        <v>0</v>
      </c>
      <c r="DN24" s="18">
        <f>'РБ ВВ 10(2025) | FIT15)'!DN24</f>
        <v>0</v>
      </c>
      <c r="DO24" s="18">
        <f>'РБ ВВ 10(2025) | FIT15)'!DO24</f>
        <v>0</v>
      </c>
      <c r="DP24" s="18">
        <f>'РБ ВВ 10(2025) | FIT15)'!DP24</f>
        <v>0</v>
      </c>
      <c r="DQ24" s="18">
        <f>'РБ ВВ 10(2025) | FIT15)'!DQ24</f>
        <v>0</v>
      </c>
      <c r="DR24" s="18">
        <f>'РБ ВВ 10(2025) | FIT15)'!DR24</f>
        <v>0</v>
      </c>
      <c r="DS24" s="18">
        <f>'РБ ВВ 10(2025) | FIT15)'!DS24</f>
        <v>0</v>
      </c>
      <c r="DT24" s="18">
        <f>'РБ ВВ 10(2025) | FIT15)'!DT24</f>
        <v>0</v>
      </c>
      <c r="DU24" s="18">
        <f>'РБ ВВ 10(2025) | FIT15)'!DU24</f>
        <v>0</v>
      </c>
      <c r="DV24" s="18">
        <f>'РБ ВВ 10(2025) | FIT15)'!DV24</f>
        <v>0</v>
      </c>
      <c r="DW24" s="18">
        <f>'РБ ВВ 10(2025) | FIT15)'!DW24</f>
        <v>0</v>
      </c>
      <c r="DX24" s="18">
        <f>'РБ ВВ 10(2025) | FIT15)'!DX24</f>
        <v>0</v>
      </c>
      <c r="DY24" s="18">
        <f>'РБ ВВ 10(2025) | FIT15)'!DY24</f>
        <v>0</v>
      </c>
      <c r="DZ24" s="18">
        <f>'РБ ВВ 10(2025) | FIT15)'!DZ24</f>
        <v>0</v>
      </c>
      <c r="EA24" s="18">
        <f>'РБ ВВ 10(2025) | FIT15)'!EA24</f>
        <v>0</v>
      </c>
      <c r="EB24" s="18">
        <f>'РБ ВВ 10(2025) | FIT15)'!EB24</f>
        <v>0</v>
      </c>
      <c r="EC24" s="18">
        <f>'РБ ВВ 10(2025) | FIT15)'!EC24</f>
        <v>0</v>
      </c>
      <c r="ED24" s="18">
        <f>'РБ ВВ 10(2025) | FIT15)'!ED24</f>
        <v>0</v>
      </c>
      <c r="EE24" s="18">
        <f>'РБ ВВ 10(2025) | FIT15)'!EE24</f>
        <v>0</v>
      </c>
      <c r="EF24" s="18">
        <f>'РБ ВВ 10(2025) | FIT15)'!EF24</f>
        <v>0</v>
      </c>
    </row>
    <row r="25" spans="1:136" hidden="1">
      <c r="A25" s="17" t="s">
        <v>12</v>
      </c>
      <c r="B25" s="18" t="e">
        <f>'РБ ВВ 10(2025) | FIT15)'!B25</f>
        <v>#REF!</v>
      </c>
      <c r="C25" s="18" t="e">
        <f>'РБ ВВ 10(2025) | FIT15)'!C25</f>
        <v>#REF!</v>
      </c>
      <c r="D25" s="18" t="e">
        <f>'РБ ВВ 10(2025) | FIT15)'!D25</f>
        <v>#REF!</v>
      </c>
      <c r="E25" s="18" t="e">
        <f>'РБ ВВ 10(2025) | FIT15)'!E25</f>
        <v>#REF!</v>
      </c>
      <c r="F25" s="18" t="e">
        <f>'РБ ВВ 10(2025) | FIT15)'!F25</f>
        <v>#REF!</v>
      </c>
      <c r="G25" s="18" t="e">
        <f>'РБ ВВ 10(2025) | FIT15)'!G25</f>
        <v>#REF!</v>
      </c>
      <c r="H25" s="18" t="e">
        <f>'РБ ВВ 10(2025) | FIT15)'!H25</f>
        <v>#REF!</v>
      </c>
      <c r="I25" s="18" t="e">
        <f>'РБ ВВ 10(2025) | FIT15)'!I25</f>
        <v>#REF!</v>
      </c>
      <c r="J25" s="18" t="e">
        <f>'РБ ВВ 10(2025) | FIT15)'!J25</f>
        <v>#REF!</v>
      </c>
      <c r="K25" s="18" t="e">
        <f>'РБ ВВ 10(2025) | FIT15)'!K25</f>
        <v>#REF!</v>
      </c>
      <c r="L25" s="18" t="e">
        <f>'РБ ВВ 10(2025) | FIT15)'!L25</f>
        <v>#REF!</v>
      </c>
      <c r="M25" s="18" t="e">
        <f>'РБ ВВ 10(2025) | FIT15)'!M25</f>
        <v>#REF!</v>
      </c>
      <c r="N25" s="58" t="e">
        <f>'РБ ВВ 10(2025) | FIT15)'!N25</f>
        <v>#REF!</v>
      </c>
      <c r="O25" s="58" t="e">
        <f>'РБ ВВ 10(2025) | FIT15)'!O25</f>
        <v>#REF!</v>
      </c>
      <c r="P25" s="58" t="e">
        <f>'РБ ВВ 10(2025) | FIT15)'!P25</f>
        <v>#REF!</v>
      </c>
      <c r="Q25" s="58" t="e">
        <f>'РБ ВВ 10(2025) | FIT15)'!Q25</f>
        <v>#REF!</v>
      </c>
      <c r="R25" s="58" t="e">
        <f>'РБ ВВ 10(2025) | FIT15)'!R25</f>
        <v>#REF!</v>
      </c>
      <c r="S25" s="58" t="e">
        <f>'РБ ВВ 10(2025) | FIT15)'!S25</f>
        <v>#REF!</v>
      </c>
      <c r="T25" s="58" t="e">
        <f>'РБ ВВ 10(2025) | FIT15)'!T25</f>
        <v>#REF!</v>
      </c>
      <c r="U25" s="58" t="e">
        <f>'РБ ВВ 10(2025) | FIT15)'!U25</f>
        <v>#REF!</v>
      </c>
      <c r="V25" s="58" t="e">
        <f>'РБ ВВ 10(2025) | FIT15)'!V25</f>
        <v>#REF!</v>
      </c>
      <c r="W25" s="58" t="e">
        <f>'РБ ВВ 10(2025) | FIT15)'!W25</f>
        <v>#REF!</v>
      </c>
      <c r="X25" s="58" t="e">
        <f>'РБ ВВ 10(2025) | FIT15)'!X25</f>
        <v>#REF!</v>
      </c>
      <c r="Y25" s="18" t="e">
        <f>'РБ ВВ 10(2025) | FIT15)'!Y25</f>
        <v>#REF!</v>
      </c>
      <c r="Z25" s="18" t="e">
        <f>'РБ ВВ 10(2025) | FIT15)'!Z25</f>
        <v>#REF!</v>
      </c>
      <c r="AA25" s="18" t="e">
        <f>'РБ ВВ 10(2025) | FIT15)'!AA25</f>
        <v>#REF!</v>
      </c>
      <c r="AB25" s="18" t="e">
        <f>'РБ ВВ 10(2025) | FIT15)'!AB25</f>
        <v>#REF!</v>
      </c>
      <c r="AC25" s="18" t="e">
        <f>'РБ ВВ 10(2025) | FIT15)'!AC25</f>
        <v>#REF!</v>
      </c>
      <c r="AD25" s="18" t="e">
        <f>'РБ ВВ 10(2025) | FIT15)'!AD25</f>
        <v>#REF!</v>
      </c>
      <c r="AE25" s="18" t="e">
        <f>'РБ ВВ 10(2025) | FIT15)'!AE25</f>
        <v>#REF!</v>
      </c>
      <c r="AF25" s="18" t="e">
        <f>'РБ ВВ 10(2025) | FIT15)'!AF25</f>
        <v>#REF!</v>
      </c>
      <c r="AG25" s="18" t="e">
        <f>'РБ ВВ 10(2025) | FIT15)'!AG25</f>
        <v>#REF!</v>
      </c>
      <c r="AH25" s="18" t="e">
        <f>'РБ ВВ 10(2025) | FIT15)'!AH25</f>
        <v>#REF!</v>
      </c>
      <c r="AI25" s="18" t="e">
        <f>'РБ ВВ 10(2025) | FIT15)'!AI25</f>
        <v>#REF!</v>
      </c>
      <c r="AJ25" s="18" t="e">
        <f>'РБ ВВ 10(2025) | FIT15)'!AJ25</f>
        <v>#REF!</v>
      </c>
      <c r="AK25" s="18" t="e">
        <f>'РБ ВВ 10(2025) | FIT15)'!AK25</f>
        <v>#REF!</v>
      </c>
      <c r="AL25" s="18" t="e">
        <f>'РБ ВВ 10(2025) | FIT15)'!AL25</f>
        <v>#REF!</v>
      </c>
      <c r="AM25" s="18" t="e">
        <f>'РБ ВВ 10(2025) | FIT15)'!AM25</f>
        <v>#REF!</v>
      </c>
      <c r="AN25" s="18" t="e">
        <f>'РБ ВВ 10(2025) | FIT15)'!AN25</f>
        <v>#REF!</v>
      </c>
      <c r="AO25" s="18" t="e">
        <f>'РБ ВВ 10(2025) | FIT15)'!AO25</f>
        <v>#REF!</v>
      </c>
      <c r="AP25" s="18" t="e">
        <f>'РБ ВВ 10(2025) | FIT15)'!AP25</f>
        <v>#REF!</v>
      </c>
      <c r="AQ25" s="18" t="e">
        <f>'РБ ВВ 10(2025) | FIT15)'!AQ25</f>
        <v>#REF!</v>
      </c>
      <c r="AR25" s="18" t="e">
        <f>'РБ ВВ 10(2025) | FIT15)'!AR25</f>
        <v>#REF!</v>
      </c>
      <c r="AS25" s="18" t="e">
        <f>'РБ ВВ 10(2025) | FIT15)'!AS25</f>
        <v>#REF!</v>
      </c>
      <c r="AT25" s="18" t="e">
        <f>'РБ ВВ 10(2025) | FIT15)'!AT25</f>
        <v>#REF!</v>
      </c>
      <c r="AU25" s="18" t="e">
        <f>'РБ ВВ 10(2025) | FIT15)'!AU25</f>
        <v>#REF!</v>
      </c>
      <c r="AV25" s="18" t="e">
        <f>'РБ ВВ 10(2025) | FIT15)'!AV25</f>
        <v>#REF!</v>
      </c>
      <c r="AW25" s="18" t="e">
        <f>'РБ ВВ 10(2025) | FIT15)'!AW25</f>
        <v>#REF!</v>
      </c>
      <c r="AX25" s="18" t="e">
        <f>'РБ ВВ 10(2025) | FIT15)'!AX25</f>
        <v>#REF!</v>
      </c>
      <c r="AY25" s="18" t="e">
        <f>'РБ ВВ 10(2025) | FIT15)'!AY25</f>
        <v>#REF!</v>
      </c>
      <c r="AZ25" s="18" t="e">
        <f>'РБ ВВ 10(2025) | FIT15)'!AZ25</f>
        <v>#REF!</v>
      </c>
      <c r="BA25" s="18" t="e">
        <f>'РБ ВВ 10(2025) | FIT15)'!BA25</f>
        <v>#REF!</v>
      </c>
      <c r="BB25" s="18" t="e">
        <f>'РБ ВВ 10(2025) | FIT15)'!BB25</f>
        <v>#REF!</v>
      </c>
      <c r="BC25" s="18" t="e">
        <f>'РБ ВВ 10(2025) | FIT15)'!BC25</f>
        <v>#REF!</v>
      </c>
      <c r="BD25" s="18" t="e">
        <f>'РБ ВВ 10(2025) | FIT15)'!BD25</f>
        <v>#REF!</v>
      </c>
      <c r="BE25" s="18" t="e">
        <f>'РБ ВВ 10(2025) | FIT15)'!BE25</f>
        <v>#REF!</v>
      </c>
      <c r="BF25" s="18" t="e">
        <f>'РБ ВВ 10(2025) | FIT15)'!BF25</f>
        <v>#REF!</v>
      </c>
      <c r="BG25" s="18" t="e">
        <f>'РБ ВВ 10(2025) | FIT15)'!BG25</f>
        <v>#REF!</v>
      </c>
      <c r="BH25" s="18" t="e">
        <f>'РБ ВВ 10(2025) | FIT15)'!BH25</f>
        <v>#REF!</v>
      </c>
      <c r="BI25" s="18" t="e">
        <f>'РБ ВВ 10(2025) | FIT15)'!BI25</f>
        <v>#REF!</v>
      </c>
      <c r="BJ25" s="18" t="e">
        <f>'РБ ВВ 10(2025) | FIT15)'!BJ25</f>
        <v>#REF!</v>
      </c>
      <c r="BK25" s="18" t="e">
        <f>'РБ ВВ 10(2025) | FIT15)'!BK25</f>
        <v>#REF!</v>
      </c>
      <c r="BL25" s="18" t="e">
        <f>'РБ ВВ 10(2025) | FIT15)'!BL25</f>
        <v>#REF!</v>
      </c>
      <c r="BM25" s="18" t="e">
        <f>'РБ ВВ 10(2025) | FIT15)'!BM25</f>
        <v>#REF!</v>
      </c>
      <c r="BN25" s="18" t="e">
        <f>'РБ ВВ 10(2025) | FIT15)'!BN25</f>
        <v>#REF!</v>
      </c>
      <c r="BO25" s="18" t="e">
        <f>'РБ ВВ 10(2025) | FIT15)'!BO25</f>
        <v>#REF!</v>
      </c>
      <c r="BP25" s="18" t="e">
        <f>'РБ ВВ 10(2025) | FIT15)'!BP25</f>
        <v>#REF!</v>
      </c>
      <c r="BQ25" s="18" t="e">
        <f>'РБ ВВ 10(2025) | FIT15)'!BQ25</f>
        <v>#REF!</v>
      </c>
      <c r="BR25" s="18" t="e">
        <f>'РБ ВВ 10(2025) | FIT15)'!BR25</f>
        <v>#REF!</v>
      </c>
      <c r="BS25" s="18" t="e">
        <f>'РБ ВВ 10(2025) | FIT15)'!BS25</f>
        <v>#REF!</v>
      </c>
      <c r="BT25" s="18" t="e">
        <f>'РБ ВВ 10(2025) | FIT15)'!BT25</f>
        <v>#REF!</v>
      </c>
      <c r="BU25" s="18" t="e">
        <f>'РБ ВВ 10(2025) | FIT15)'!BU25</f>
        <v>#REF!</v>
      </c>
      <c r="BV25" s="18" t="e">
        <f>'РБ ВВ 10(2025) | FIT15)'!BV25</f>
        <v>#REF!</v>
      </c>
      <c r="BW25" s="18" t="e">
        <f>'РБ ВВ 10(2025) | FIT15)'!BW25</f>
        <v>#REF!</v>
      </c>
      <c r="BX25" s="18" t="e">
        <f>'РБ ВВ 10(2025) | FIT15)'!BX25</f>
        <v>#REF!</v>
      </c>
      <c r="BY25" s="18" t="e">
        <f>'РБ ВВ 10(2025) | FIT15)'!BY25</f>
        <v>#REF!</v>
      </c>
      <c r="BZ25" s="18" t="e">
        <f>'РБ ВВ 10(2025) | FIT15)'!BZ25</f>
        <v>#REF!</v>
      </c>
      <c r="CA25" s="18" t="e">
        <f>'РБ ВВ 10(2025) | FIT15)'!CA25</f>
        <v>#REF!</v>
      </c>
      <c r="CB25" s="18" t="e">
        <f>'РБ ВВ 10(2025) | FIT15)'!CB25</f>
        <v>#REF!</v>
      </c>
      <c r="CC25" s="18" t="e">
        <f>'РБ ВВ 10(2025) | FIT15)'!CC25</f>
        <v>#REF!</v>
      </c>
      <c r="CD25" s="18" t="e">
        <f>'РБ ВВ 10(2025) | FIT15)'!CD25</f>
        <v>#REF!</v>
      </c>
      <c r="CE25" s="18" t="e">
        <f>'РБ ВВ 10(2025) | FIT15)'!CE25</f>
        <v>#REF!</v>
      </c>
      <c r="CF25" s="18" t="e">
        <f>'РБ ВВ 10(2025) | FIT15)'!CF25</f>
        <v>#REF!</v>
      </c>
      <c r="CG25" s="18" t="e">
        <f>'РБ ВВ 10(2025) | FIT15)'!CG25</f>
        <v>#REF!</v>
      </c>
      <c r="CH25" s="18" t="e">
        <f>'РБ ВВ 10(2025) | FIT15)'!CH25</f>
        <v>#REF!</v>
      </c>
      <c r="CI25" s="18" t="e">
        <f>'РБ ВВ 10(2025) | FIT15)'!CI25</f>
        <v>#REF!</v>
      </c>
      <c r="CJ25" s="18" t="e">
        <f>'РБ ВВ 10(2025) | FIT15)'!CJ25</f>
        <v>#REF!</v>
      </c>
      <c r="CK25" s="18" t="e">
        <f>'РБ ВВ 10(2025) | FIT15)'!CK25</f>
        <v>#REF!</v>
      </c>
      <c r="CL25" s="18" t="e">
        <f>'РБ ВВ 10(2025) | FIT15)'!CL25</f>
        <v>#REF!</v>
      </c>
      <c r="CM25" s="18" t="e">
        <f>'РБ ВВ 10(2025) | FIT15)'!CM25</f>
        <v>#REF!</v>
      </c>
      <c r="CN25" s="18" t="e">
        <f>'РБ ВВ 10(2025) | FIT15)'!CN25</f>
        <v>#REF!</v>
      </c>
      <c r="CO25" s="18" t="e">
        <f>'РБ ВВ 10(2025) | FIT15)'!CO25</f>
        <v>#REF!</v>
      </c>
      <c r="CP25" s="18" t="e">
        <f>'РБ ВВ 10(2025) | FIT15)'!CP25</f>
        <v>#REF!</v>
      </c>
      <c r="CQ25" s="18" t="e">
        <f>'РБ ВВ 10(2025) | FIT15)'!CQ25</f>
        <v>#REF!</v>
      </c>
      <c r="CR25" s="18" t="e">
        <f>'РБ ВВ 10(2025) | FIT15)'!CR25</f>
        <v>#REF!</v>
      </c>
      <c r="CS25" s="18" t="e">
        <f>'РБ ВВ 10(2025) | FIT15)'!CS25</f>
        <v>#REF!</v>
      </c>
      <c r="CT25" s="18" t="e">
        <f>'РБ ВВ 10(2025) | FIT15)'!CT25</f>
        <v>#REF!</v>
      </c>
      <c r="CU25" s="18" t="e">
        <f>'РБ ВВ 10(2025) | FIT15)'!CU25</f>
        <v>#REF!</v>
      </c>
      <c r="CV25" s="18" t="e">
        <f>'РБ ВВ 10(2025) | FIT15)'!CV25</f>
        <v>#REF!</v>
      </c>
      <c r="CW25" s="18" t="e">
        <f>'РБ ВВ 10(2025) | FIT15)'!CW25</f>
        <v>#REF!</v>
      </c>
      <c r="CX25" s="18" t="e">
        <f>'РБ ВВ 10(2025) | FIT15)'!CX25</f>
        <v>#REF!</v>
      </c>
      <c r="CY25" s="18" t="e">
        <f>'РБ ВВ 10(2025) | FIT15)'!CY25</f>
        <v>#REF!</v>
      </c>
      <c r="CZ25" s="18" t="e">
        <f>'РБ ВВ 10(2025) | FIT15)'!CZ25</f>
        <v>#REF!</v>
      </c>
      <c r="DA25" s="18" t="e">
        <f>'РБ ВВ 10(2025) | FIT15)'!DA25</f>
        <v>#REF!</v>
      </c>
      <c r="DB25" s="18" t="e">
        <f>'РБ ВВ 10(2025) | FIT15)'!DB25</f>
        <v>#REF!</v>
      </c>
      <c r="DC25" s="18" t="e">
        <f>'РБ ВВ 10(2025) | FIT15)'!DC25</f>
        <v>#REF!</v>
      </c>
      <c r="DD25" s="18" t="e">
        <f>'РБ ВВ 10(2025) | FIT15)'!DD25</f>
        <v>#REF!</v>
      </c>
      <c r="DE25" s="18" t="e">
        <f>'РБ ВВ 10(2025) | FIT15)'!DE25</f>
        <v>#REF!</v>
      </c>
      <c r="DF25" s="18" t="e">
        <f>'РБ ВВ 10(2025) | FIT15)'!DF25</f>
        <v>#REF!</v>
      </c>
      <c r="DG25" s="18" t="e">
        <f>'РБ ВВ 10(2025) | FIT15)'!DG25</f>
        <v>#REF!</v>
      </c>
      <c r="DH25" s="18" t="e">
        <f>'РБ ВВ 10(2025) | FIT15)'!DH25</f>
        <v>#REF!</v>
      </c>
      <c r="DI25" s="18" t="e">
        <f>'РБ ВВ 10(2025) | FIT15)'!DI25</f>
        <v>#REF!</v>
      </c>
      <c r="DJ25" s="18" t="e">
        <f>'РБ ВВ 10(2025) | FIT15)'!DJ25</f>
        <v>#REF!</v>
      </c>
      <c r="DK25" s="18" t="e">
        <f>'РБ ВВ 10(2025) | FIT15)'!DK25</f>
        <v>#REF!</v>
      </c>
      <c r="DL25" s="18" t="e">
        <f>'РБ ВВ 10(2025) | FIT15)'!DL25</f>
        <v>#REF!</v>
      </c>
      <c r="DM25" s="18" t="e">
        <f>'РБ ВВ 10(2025) | FIT15)'!DM25</f>
        <v>#REF!</v>
      </c>
      <c r="DN25" s="18" t="e">
        <f>'РБ ВВ 10(2025) | FIT15)'!DN25</f>
        <v>#REF!</v>
      </c>
      <c r="DO25" s="18" t="e">
        <f>'РБ ВВ 10(2025) | FIT15)'!DO25</f>
        <v>#REF!</v>
      </c>
      <c r="DP25" s="18" t="e">
        <f>'РБ ВВ 10(2025) | FIT15)'!DP25</f>
        <v>#REF!</v>
      </c>
      <c r="DQ25" s="18" t="e">
        <f>'РБ ВВ 10(2025) | FIT15)'!DQ25</f>
        <v>#REF!</v>
      </c>
      <c r="DR25" s="18" t="e">
        <f>'РБ ВВ 10(2025) | FIT15)'!DR25</f>
        <v>#REF!</v>
      </c>
      <c r="DS25" s="18" t="e">
        <f>'РБ ВВ 10(2025) | FIT15)'!DS25</f>
        <v>#REF!</v>
      </c>
      <c r="DT25" s="18" t="e">
        <f>'РБ ВВ 10(2025) | FIT15)'!DT25</f>
        <v>#REF!</v>
      </c>
      <c r="DU25" s="18" t="e">
        <f>'РБ ВВ 10(2025) | FIT15)'!DU25</f>
        <v>#REF!</v>
      </c>
      <c r="DV25" s="18" t="e">
        <f>'РБ ВВ 10(2025) | FIT15)'!DV25</f>
        <v>#REF!</v>
      </c>
      <c r="DW25" s="18" t="e">
        <f>'РБ ВВ 10(2025) | FIT15)'!DW25</f>
        <v>#REF!</v>
      </c>
      <c r="DX25" s="18" t="e">
        <f>'РБ ВВ 10(2025) | FIT15)'!DX25</f>
        <v>#REF!</v>
      </c>
      <c r="DY25" s="18" t="e">
        <f>'РБ ВВ 10(2025) | FIT15)'!DY25</f>
        <v>#REF!</v>
      </c>
      <c r="DZ25" s="18" t="e">
        <f>'РБ ВВ 10(2025) | FIT15)'!DZ25</f>
        <v>#REF!</v>
      </c>
      <c r="EA25" s="18" t="e">
        <f>'РБ ВВ 10(2025) | FIT15)'!EA25</f>
        <v>#REF!</v>
      </c>
      <c r="EB25" s="18" t="e">
        <f>'РБ ВВ 10(2025) | FIT15)'!EB25</f>
        <v>#REF!</v>
      </c>
      <c r="EC25" s="18" t="e">
        <f>'РБ ВВ 10(2025) | FIT15)'!EC25</f>
        <v>#REF!</v>
      </c>
      <c r="ED25" s="18" t="e">
        <f>'РБ ВВ 10(2025) | FIT15)'!ED25</f>
        <v>#REF!</v>
      </c>
      <c r="EE25" s="18" t="e">
        <f>'РБ ВВ 10(2025) | FIT15)'!EE25</f>
        <v>#REF!</v>
      </c>
      <c r="EF25" s="18" t="e">
        <f>'РБ ВВ 10(2025) | FIT15)'!EF25</f>
        <v>#REF!</v>
      </c>
    </row>
    <row r="26" spans="1:136" ht="17.25" customHeight="1">
      <c r="A26" s="27" t="s">
        <v>41</v>
      </c>
      <c r="B26" s="29"/>
      <c r="C26" s="29"/>
      <c r="D26" s="29"/>
      <c r="E26" s="29"/>
      <c r="F26" s="29"/>
      <c r="G26" s="29"/>
      <c r="H26" s="29"/>
      <c r="I26" s="29"/>
      <c r="J26" s="29"/>
      <c r="K26" s="29"/>
      <c r="L26" s="29"/>
      <c r="M26" s="29"/>
      <c r="N26" s="59"/>
      <c r="O26" s="59"/>
      <c r="P26" s="59"/>
      <c r="Q26" s="59"/>
      <c r="R26" s="59"/>
      <c r="S26" s="59"/>
      <c r="T26" s="59"/>
      <c r="U26" s="59"/>
      <c r="V26" s="59"/>
      <c r="W26" s="59"/>
      <c r="X26" s="5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row>
    <row r="27" spans="1:136">
      <c r="A27" s="7" t="s">
        <v>3</v>
      </c>
      <c r="B27" s="9">
        <f t="shared" ref="B27:AG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c r="K27" s="9">
        <f t="shared" si="0"/>
        <v>46017</v>
      </c>
      <c r="L27" s="9">
        <f t="shared" si="0"/>
        <v>46018</v>
      </c>
      <c r="M27" s="9">
        <f t="shared" si="0"/>
        <v>46019</v>
      </c>
      <c r="N27" s="57">
        <f t="shared" si="0"/>
        <v>46020</v>
      </c>
      <c r="O27" s="57">
        <f t="shared" si="0"/>
        <v>46021</v>
      </c>
      <c r="P27" s="57">
        <f t="shared" si="0"/>
        <v>46022</v>
      </c>
      <c r="Q27" s="57">
        <f t="shared" si="0"/>
        <v>46023</v>
      </c>
      <c r="R27" s="57">
        <f t="shared" si="0"/>
        <v>46024</v>
      </c>
      <c r="S27" s="57">
        <f t="shared" si="0"/>
        <v>46025</v>
      </c>
      <c r="T27" s="57">
        <f t="shared" si="0"/>
        <v>46026</v>
      </c>
      <c r="U27" s="57">
        <f t="shared" si="0"/>
        <v>46027</v>
      </c>
      <c r="V27" s="57">
        <f t="shared" si="0"/>
        <v>46028</v>
      </c>
      <c r="W27" s="57">
        <f t="shared" si="0"/>
        <v>46029</v>
      </c>
      <c r="X27" s="57">
        <f t="shared" si="0"/>
        <v>46030</v>
      </c>
      <c r="Y27" s="9">
        <f t="shared" si="0"/>
        <v>46031</v>
      </c>
      <c r="Z27" s="9">
        <f t="shared" si="0"/>
        <v>46032</v>
      </c>
      <c r="AA27" s="9">
        <f t="shared" si="0"/>
        <v>46033</v>
      </c>
      <c r="AB27" s="9">
        <f t="shared" si="0"/>
        <v>46034</v>
      </c>
      <c r="AC27" s="9">
        <f t="shared" si="0"/>
        <v>46035</v>
      </c>
      <c r="AD27" s="9">
        <f t="shared" si="0"/>
        <v>46036</v>
      </c>
      <c r="AE27" s="9">
        <f t="shared" si="0"/>
        <v>46037</v>
      </c>
      <c r="AF27" s="9">
        <f t="shared" si="0"/>
        <v>46038</v>
      </c>
      <c r="AG27" s="9">
        <f t="shared" si="0"/>
        <v>46039</v>
      </c>
      <c r="AH27" s="9">
        <f t="shared" ref="AH27:CS27" si="1">AH5</f>
        <v>46040</v>
      </c>
      <c r="AI27" s="9">
        <f t="shared" si="1"/>
        <v>46041</v>
      </c>
      <c r="AJ27" s="9">
        <f t="shared" si="1"/>
        <v>46042</v>
      </c>
      <c r="AK27" s="9">
        <f t="shared" si="1"/>
        <v>46043</v>
      </c>
      <c r="AL27" s="9">
        <f t="shared" si="1"/>
        <v>46044</v>
      </c>
      <c r="AM27" s="9">
        <f t="shared" si="1"/>
        <v>46045</v>
      </c>
      <c r="AN27" s="9">
        <f t="shared" si="1"/>
        <v>46046</v>
      </c>
      <c r="AO27" s="9">
        <f t="shared" si="1"/>
        <v>46047</v>
      </c>
      <c r="AP27" s="9">
        <f t="shared" si="1"/>
        <v>46048</v>
      </c>
      <c r="AQ27" s="9">
        <f t="shared" si="1"/>
        <v>46049</v>
      </c>
      <c r="AR27" s="9">
        <f t="shared" si="1"/>
        <v>46050</v>
      </c>
      <c r="AS27" s="9">
        <f t="shared" si="1"/>
        <v>46051</v>
      </c>
      <c r="AT27" s="9">
        <f t="shared" si="1"/>
        <v>46052</v>
      </c>
      <c r="AU27" s="9">
        <f t="shared" si="1"/>
        <v>46053</v>
      </c>
      <c r="AV27" s="9">
        <f t="shared" si="1"/>
        <v>46054</v>
      </c>
      <c r="AW27" s="9">
        <f t="shared" si="1"/>
        <v>46055</v>
      </c>
      <c r="AX27" s="9">
        <f t="shared" si="1"/>
        <v>46056</v>
      </c>
      <c r="AY27" s="9">
        <f t="shared" si="1"/>
        <v>46057</v>
      </c>
      <c r="AZ27" s="9">
        <f t="shared" si="1"/>
        <v>46058</v>
      </c>
      <c r="BA27" s="9">
        <f t="shared" si="1"/>
        <v>46059</v>
      </c>
      <c r="BB27" s="9">
        <f t="shared" si="1"/>
        <v>46060</v>
      </c>
      <c r="BC27" s="9">
        <f t="shared" si="1"/>
        <v>46061</v>
      </c>
      <c r="BD27" s="9">
        <f t="shared" si="1"/>
        <v>46062</v>
      </c>
      <c r="BE27" s="9">
        <f t="shared" si="1"/>
        <v>46063</v>
      </c>
      <c r="BF27" s="9">
        <f t="shared" si="1"/>
        <v>46064</v>
      </c>
      <c r="BG27" s="9">
        <f t="shared" si="1"/>
        <v>46065</v>
      </c>
      <c r="BH27" s="9">
        <f t="shared" si="1"/>
        <v>46066</v>
      </c>
      <c r="BI27" s="9">
        <f t="shared" si="1"/>
        <v>46067</v>
      </c>
      <c r="BJ27" s="9">
        <f t="shared" si="1"/>
        <v>46068</v>
      </c>
      <c r="BK27" s="9">
        <f t="shared" si="1"/>
        <v>46069</v>
      </c>
      <c r="BL27" s="9">
        <f t="shared" si="1"/>
        <v>46070</v>
      </c>
      <c r="BM27" s="9">
        <f t="shared" si="1"/>
        <v>46071</v>
      </c>
      <c r="BN27" s="9">
        <f t="shared" si="1"/>
        <v>46072</v>
      </c>
      <c r="BO27" s="9">
        <f t="shared" si="1"/>
        <v>46073</v>
      </c>
      <c r="BP27" s="9">
        <f t="shared" si="1"/>
        <v>46074</v>
      </c>
      <c r="BQ27" s="9">
        <f t="shared" si="1"/>
        <v>46075</v>
      </c>
      <c r="BR27" s="9">
        <f t="shared" si="1"/>
        <v>46076</v>
      </c>
      <c r="BS27" s="9">
        <f t="shared" si="1"/>
        <v>46077</v>
      </c>
      <c r="BT27" s="9">
        <f t="shared" si="1"/>
        <v>46078</v>
      </c>
      <c r="BU27" s="9">
        <f t="shared" si="1"/>
        <v>46079</v>
      </c>
      <c r="BV27" s="9">
        <f t="shared" si="1"/>
        <v>46080</v>
      </c>
      <c r="BW27" s="9">
        <f t="shared" si="1"/>
        <v>46081</v>
      </c>
      <c r="BX27" s="9">
        <f t="shared" si="1"/>
        <v>46082</v>
      </c>
      <c r="BY27" s="9">
        <f t="shared" si="1"/>
        <v>46083</v>
      </c>
      <c r="BZ27" s="9">
        <f t="shared" si="1"/>
        <v>46084</v>
      </c>
      <c r="CA27" s="9">
        <f t="shared" si="1"/>
        <v>46085</v>
      </c>
      <c r="CB27" s="9">
        <f t="shared" si="1"/>
        <v>46086</v>
      </c>
      <c r="CC27" s="9">
        <f t="shared" si="1"/>
        <v>46087</v>
      </c>
      <c r="CD27" s="9">
        <f t="shared" si="1"/>
        <v>46088</v>
      </c>
      <c r="CE27" s="9">
        <f t="shared" si="1"/>
        <v>46089</v>
      </c>
      <c r="CF27" s="9">
        <f t="shared" si="1"/>
        <v>46090</v>
      </c>
      <c r="CG27" s="9">
        <f t="shared" si="1"/>
        <v>46091</v>
      </c>
      <c r="CH27" s="9">
        <f t="shared" si="1"/>
        <v>46092</v>
      </c>
      <c r="CI27" s="9">
        <f t="shared" si="1"/>
        <v>46093</v>
      </c>
      <c r="CJ27" s="9">
        <f t="shared" si="1"/>
        <v>46094</v>
      </c>
      <c r="CK27" s="9">
        <f t="shared" si="1"/>
        <v>46095</v>
      </c>
      <c r="CL27" s="9">
        <f t="shared" si="1"/>
        <v>46096</v>
      </c>
      <c r="CM27" s="9">
        <f t="shared" si="1"/>
        <v>46097</v>
      </c>
      <c r="CN27" s="9">
        <f t="shared" si="1"/>
        <v>46098</v>
      </c>
      <c r="CO27" s="9">
        <f t="shared" si="1"/>
        <v>46099</v>
      </c>
      <c r="CP27" s="9">
        <f t="shared" si="1"/>
        <v>46100</v>
      </c>
      <c r="CQ27" s="9">
        <f t="shared" si="1"/>
        <v>46101</v>
      </c>
      <c r="CR27" s="9">
        <f t="shared" si="1"/>
        <v>46102</v>
      </c>
      <c r="CS27" s="9">
        <f t="shared" si="1"/>
        <v>46103</v>
      </c>
      <c r="CT27" s="9">
        <f t="shared" ref="CT27:EF27" si="2">CT5</f>
        <v>46104</v>
      </c>
      <c r="CU27" s="9">
        <f t="shared" si="2"/>
        <v>46105</v>
      </c>
      <c r="CV27" s="9">
        <f t="shared" si="2"/>
        <v>46106</v>
      </c>
      <c r="CW27" s="9">
        <f t="shared" si="2"/>
        <v>46107</v>
      </c>
      <c r="CX27" s="9">
        <f t="shared" si="2"/>
        <v>46108</v>
      </c>
      <c r="CY27" s="9">
        <f t="shared" si="2"/>
        <v>46109</v>
      </c>
      <c r="CZ27" s="9">
        <f t="shared" si="2"/>
        <v>46110</v>
      </c>
      <c r="DA27" s="9">
        <f t="shared" si="2"/>
        <v>46111</v>
      </c>
      <c r="DB27" s="9">
        <f t="shared" si="2"/>
        <v>46112</v>
      </c>
      <c r="DC27" s="9">
        <f t="shared" si="2"/>
        <v>46113</v>
      </c>
      <c r="DD27" s="9">
        <f t="shared" si="2"/>
        <v>46114</v>
      </c>
      <c r="DE27" s="9">
        <f t="shared" si="2"/>
        <v>46115</v>
      </c>
      <c r="DF27" s="9">
        <f t="shared" si="2"/>
        <v>46116</v>
      </c>
      <c r="DG27" s="9">
        <f t="shared" si="2"/>
        <v>46117</v>
      </c>
      <c r="DH27" s="9">
        <f t="shared" si="2"/>
        <v>46118</v>
      </c>
      <c r="DI27" s="9">
        <f t="shared" si="2"/>
        <v>46119</v>
      </c>
      <c r="DJ27" s="9">
        <f t="shared" si="2"/>
        <v>46120</v>
      </c>
      <c r="DK27" s="9">
        <f t="shared" si="2"/>
        <v>46121</v>
      </c>
      <c r="DL27" s="9">
        <f t="shared" si="2"/>
        <v>46122</v>
      </c>
      <c r="DM27" s="9">
        <f t="shared" si="2"/>
        <v>46123</v>
      </c>
      <c r="DN27" s="9">
        <f t="shared" si="2"/>
        <v>46124</v>
      </c>
      <c r="DO27" s="9">
        <f t="shared" si="2"/>
        <v>46125</v>
      </c>
      <c r="DP27" s="9">
        <f t="shared" si="2"/>
        <v>46126</v>
      </c>
      <c r="DQ27" s="9">
        <f t="shared" si="2"/>
        <v>46127</v>
      </c>
      <c r="DR27" s="9">
        <f t="shared" si="2"/>
        <v>46128</v>
      </c>
      <c r="DS27" s="9">
        <f t="shared" si="2"/>
        <v>46129</v>
      </c>
      <c r="DT27" s="9">
        <f t="shared" si="2"/>
        <v>46130</v>
      </c>
      <c r="DU27" s="9">
        <f t="shared" si="2"/>
        <v>46131</v>
      </c>
      <c r="DV27" s="9">
        <f t="shared" si="2"/>
        <v>46132</v>
      </c>
      <c r="DW27" s="9">
        <f t="shared" si="2"/>
        <v>46133</v>
      </c>
      <c r="DX27" s="9">
        <f t="shared" si="2"/>
        <v>46134</v>
      </c>
      <c r="DY27" s="9">
        <f t="shared" si="2"/>
        <v>46135</v>
      </c>
      <c r="DZ27" s="9">
        <f t="shared" si="2"/>
        <v>46136</v>
      </c>
      <c r="EA27" s="9">
        <f t="shared" si="2"/>
        <v>46137</v>
      </c>
      <c r="EB27" s="9">
        <f t="shared" si="2"/>
        <v>46138</v>
      </c>
      <c r="EC27" s="9">
        <f t="shared" si="2"/>
        <v>46139</v>
      </c>
      <c r="ED27" s="9">
        <f t="shared" si="2"/>
        <v>46140</v>
      </c>
      <c r="EE27" s="9">
        <f t="shared" si="2"/>
        <v>46141</v>
      </c>
      <c r="EF27" s="9">
        <f t="shared" si="2"/>
        <v>46142</v>
      </c>
    </row>
    <row r="28" spans="1:136" ht="20.25" customHeight="1">
      <c r="A28" s="7"/>
      <c r="B28" s="9">
        <f t="shared" ref="B28:AG28" si="3">B6</f>
        <v>46008</v>
      </c>
      <c r="C28" s="9">
        <f t="shared" si="3"/>
        <v>46009</v>
      </c>
      <c r="D28" s="9">
        <f t="shared" si="3"/>
        <v>46010</v>
      </c>
      <c r="E28" s="9">
        <f t="shared" si="3"/>
        <v>46011</v>
      </c>
      <c r="F28" s="9">
        <f t="shared" si="3"/>
        <v>46012</v>
      </c>
      <c r="G28" s="9">
        <f t="shared" si="3"/>
        <v>46013</v>
      </c>
      <c r="H28" s="9">
        <f t="shared" si="3"/>
        <v>46014</v>
      </c>
      <c r="I28" s="9">
        <f t="shared" si="3"/>
        <v>46015</v>
      </c>
      <c r="J28" s="9">
        <f t="shared" si="3"/>
        <v>46016</v>
      </c>
      <c r="K28" s="9">
        <f t="shared" si="3"/>
        <v>46017</v>
      </c>
      <c r="L28" s="9">
        <f t="shared" si="3"/>
        <v>46018</v>
      </c>
      <c r="M28" s="9">
        <f t="shared" si="3"/>
        <v>46019</v>
      </c>
      <c r="N28" s="57">
        <f t="shared" si="3"/>
        <v>46020</v>
      </c>
      <c r="O28" s="57">
        <f t="shared" si="3"/>
        <v>46021</v>
      </c>
      <c r="P28" s="57">
        <f t="shared" si="3"/>
        <v>46022</v>
      </c>
      <c r="Q28" s="57">
        <f t="shared" si="3"/>
        <v>46023</v>
      </c>
      <c r="R28" s="57">
        <f t="shared" si="3"/>
        <v>46024</v>
      </c>
      <c r="S28" s="57">
        <f t="shared" si="3"/>
        <v>46025</v>
      </c>
      <c r="T28" s="57">
        <f t="shared" si="3"/>
        <v>46026</v>
      </c>
      <c r="U28" s="57">
        <f t="shared" si="3"/>
        <v>46027</v>
      </c>
      <c r="V28" s="57">
        <f t="shared" si="3"/>
        <v>46028</v>
      </c>
      <c r="W28" s="57">
        <f t="shared" si="3"/>
        <v>46029</v>
      </c>
      <c r="X28" s="57">
        <f t="shared" si="3"/>
        <v>46030</v>
      </c>
      <c r="Y28" s="9">
        <f t="shared" si="3"/>
        <v>46031</v>
      </c>
      <c r="Z28" s="9">
        <f t="shared" si="3"/>
        <v>46032</v>
      </c>
      <c r="AA28" s="9">
        <f t="shared" si="3"/>
        <v>46033</v>
      </c>
      <c r="AB28" s="9">
        <f t="shared" si="3"/>
        <v>46034</v>
      </c>
      <c r="AC28" s="9">
        <f t="shared" si="3"/>
        <v>46035</v>
      </c>
      <c r="AD28" s="9">
        <f t="shared" si="3"/>
        <v>46036</v>
      </c>
      <c r="AE28" s="9">
        <f t="shared" si="3"/>
        <v>46037</v>
      </c>
      <c r="AF28" s="9">
        <f t="shared" si="3"/>
        <v>46038</v>
      </c>
      <c r="AG28" s="9">
        <f t="shared" si="3"/>
        <v>46039</v>
      </c>
      <c r="AH28" s="9">
        <f t="shared" ref="AH28:CS28" si="4">AH6</f>
        <v>46040</v>
      </c>
      <c r="AI28" s="9">
        <f t="shared" si="4"/>
        <v>46041</v>
      </c>
      <c r="AJ28" s="9">
        <f t="shared" si="4"/>
        <v>46042</v>
      </c>
      <c r="AK28" s="9">
        <f t="shared" si="4"/>
        <v>46043</v>
      </c>
      <c r="AL28" s="9">
        <f t="shared" si="4"/>
        <v>46044</v>
      </c>
      <c r="AM28" s="9">
        <f t="shared" si="4"/>
        <v>46045</v>
      </c>
      <c r="AN28" s="9">
        <f t="shared" si="4"/>
        <v>46046</v>
      </c>
      <c r="AO28" s="9">
        <f t="shared" si="4"/>
        <v>46047</v>
      </c>
      <c r="AP28" s="9">
        <f t="shared" si="4"/>
        <v>46048</v>
      </c>
      <c r="AQ28" s="9">
        <f t="shared" si="4"/>
        <v>46049</v>
      </c>
      <c r="AR28" s="9">
        <f t="shared" si="4"/>
        <v>46050</v>
      </c>
      <c r="AS28" s="9">
        <f t="shared" si="4"/>
        <v>46051</v>
      </c>
      <c r="AT28" s="9">
        <f t="shared" si="4"/>
        <v>46052</v>
      </c>
      <c r="AU28" s="9">
        <f t="shared" si="4"/>
        <v>46053</v>
      </c>
      <c r="AV28" s="9">
        <f t="shared" si="4"/>
        <v>46054</v>
      </c>
      <c r="AW28" s="9">
        <f t="shared" si="4"/>
        <v>46055</v>
      </c>
      <c r="AX28" s="9">
        <f t="shared" si="4"/>
        <v>46056</v>
      </c>
      <c r="AY28" s="9">
        <f t="shared" si="4"/>
        <v>46057</v>
      </c>
      <c r="AZ28" s="9">
        <f t="shared" si="4"/>
        <v>46058</v>
      </c>
      <c r="BA28" s="9">
        <f t="shared" si="4"/>
        <v>46059</v>
      </c>
      <c r="BB28" s="9">
        <f t="shared" si="4"/>
        <v>46060</v>
      </c>
      <c r="BC28" s="9">
        <f t="shared" si="4"/>
        <v>46061</v>
      </c>
      <c r="BD28" s="9">
        <f t="shared" si="4"/>
        <v>46062</v>
      </c>
      <c r="BE28" s="9">
        <f t="shared" si="4"/>
        <v>46063</v>
      </c>
      <c r="BF28" s="9">
        <f t="shared" si="4"/>
        <v>46064</v>
      </c>
      <c r="BG28" s="9">
        <f t="shared" si="4"/>
        <v>46065</v>
      </c>
      <c r="BH28" s="9">
        <f t="shared" si="4"/>
        <v>46066</v>
      </c>
      <c r="BI28" s="9">
        <f t="shared" si="4"/>
        <v>46067</v>
      </c>
      <c r="BJ28" s="9">
        <f t="shared" si="4"/>
        <v>46068</v>
      </c>
      <c r="BK28" s="9">
        <f t="shared" si="4"/>
        <v>46069</v>
      </c>
      <c r="BL28" s="9">
        <f t="shared" si="4"/>
        <v>46070</v>
      </c>
      <c r="BM28" s="9">
        <f t="shared" si="4"/>
        <v>46071</v>
      </c>
      <c r="BN28" s="9">
        <f t="shared" si="4"/>
        <v>46072</v>
      </c>
      <c r="BO28" s="9">
        <f t="shared" si="4"/>
        <v>46073</v>
      </c>
      <c r="BP28" s="9">
        <f t="shared" si="4"/>
        <v>46074</v>
      </c>
      <c r="BQ28" s="9">
        <f t="shared" si="4"/>
        <v>46075</v>
      </c>
      <c r="BR28" s="9">
        <f t="shared" si="4"/>
        <v>46076</v>
      </c>
      <c r="BS28" s="9">
        <f t="shared" si="4"/>
        <v>46077</v>
      </c>
      <c r="BT28" s="9">
        <f t="shared" si="4"/>
        <v>46078</v>
      </c>
      <c r="BU28" s="9">
        <f t="shared" si="4"/>
        <v>46079</v>
      </c>
      <c r="BV28" s="9">
        <f t="shared" si="4"/>
        <v>46080</v>
      </c>
      <c r="BW28" s="9">
        <f t="shared" si="4"/>
        <v>46081</v>
      </c>
      <c r="BX28" s="9">
        <f t="shared" si="4"/>
        <v>46082</v>
      </c>
      <c r="BY28" s="9">
        <f t="shared" si="4"/>
        <v>46083</v>
      </c>
      <c r="BZ28" s="9">
        <f t="shared" si="4"/>
        <v>46084</v>
      </c>
      <c r="CA28" s="9">
        <f t="shared" si="4"/>
        <v>46085</v>
      </c>
      <c r="CB28" s="9">
        <f t="shared" si="4"/>
        <v>46086</v>
      </c>
      <c r="CC28" s="9">
        <f t="shared" si="4"/>
        <v>46087</v>
      </c>
      <c r="CD28" s="9">
        <f t="shared" si="4"/>
        <v>46088</v>
      </c>
      <c r="CE28" s="9">
        <f t="shared" si="4"/>
        <v>46089</v>
      </c>
      <c r="CF28" s="9">
        <f t="shared" si="4"/>
        <v>46090</v>
      </c>
      <c r="CG28" s="9">
        <f t="shared" si="4"/>
        <v>46091</v>
      </c>
      <c r="CH28" s="9">
        <f t="shared" si="4"/>
        <v>46092</v>
      </c>
      <c r="CI28" s="9">
        <f t="shared" si="4"/>
        <v>46093</v>
      </c>
      <c r="CJ28" s="9">
        <f t="shared" si="4"/>
        <v>46094</v>
      </c>
      <c r="CK28" s="9">
        <f t="shared" si="4"/>
        <v>46095</v>
      </c>
      <c r="CL28" s="9">
        <f t="shared" si="4"/>
        <v>46096</v>
      </c>
      <c r="CM28" s="9">
        <f t="shared" si="4"/>
        <v>46097</v>
      </c>
      <c r="CN28" s="9">
        <f t="shared" si="4"/>
        <v>46098</v>
      </c>
      <c r="CO28" s="9">
        <f t="shared" si="4"/>
        <v>46099</v>
      </c>
      <c r="CP28" s="9">
        <f t="shared" si="4"/>
        <v>46100</v>
      </c>
      <c r="CQ28" s="9">
        <f t="shared" si="4"/>
        <v>46101</v>
      </c>
      <c r="CR28" s="9">
        <f t="shared" si="4"/>
        <v>46102</v>
      </c>
      <c r="CS28" s="9">
        <f t="shared" si="4"/>
        <v>46103</v>
      </c>
      <c r="CT28" s="9">
        <f t="shared" ref="CT28:EF28" si="5">CT6</f>
        <v>46104</v>
      </c>
      <c r="CU28" s="9">
        <f t="shared" si="5"/>
        <v>46105</v>
      </c>
      <c r="CV28" s="9">
        <f t="shared" si="5"/>
        <v>46106</v>
      </c>
      <c r="CW28" s="9">
        <f t="shared" si="5"/>
        <v>46107</v>
      </c>
      <c r="CX28" s="9">
        <f t="shared" si="5"/>
        <v>46108</v>
      </c>
      <c r="CY28" s="9">
        <f t="shared" si="5"/>
        <v>46109</v>
      </c>
      <c r="CZ28" s="9">
        <f t="shared" si="5"/>
        <v>46110</v>
      </c>
      <c r="DA28" s="9">
        <f t="shared" si="5"/>
        <v>46111</v>
      </c>
      <c r="DB28" s="9">
        <f t="shared" si="5"/>
        <v>46112</v>
      </c>
      <c r="DC28" s="9">
        <f t="shared" si="5"/>
        <v>46113</v>
      </c>
      <c r="DD28" s="9">
        <f t="shared" si="5"/>
        <v>46114</v>
      </c>
      <c r="DE28" s="9">
        <f t="shared" si="5"/>
        <v>46115</v>
      </c>
      <c r="DF28" s="9">
        <f t="shared" si="5"/>
        <v>46116</v>
      </c>
      <c r="DG28" s="9">
        <f t="shared" si="5"/>
        <v>46117</v>
      </c>
      <c r="DH28" s="9">
        <f t="shared" si="5"/>
        <v>46118</v>
      </c>
      <c r="DI28" s="9">
        <f t="shared" si="5"/>
        <v>46119</v>
      </c>
      <c r="DJ28" s="9">
        <f t="shared" si="5"/>
        <v>46120</v>
      </c>
      <c r="DK28" s="9">
        <f t="shared" si="5"/>
        <v>46121</v>
      </c>
      <c r="DL28" s="9">
        <f t="shared" si="5"/>
        <v>46122</v>
      </c>
      <c r="DM28" s="9">
        <f t="shared" si="5"/>
        <v>46123</v>
      </c>
      <c r="DN28" s="9">
        <f t="shared" si="5"/>
        <v>46124</v>
      </c>
      <c r="DO28" s="9">
        <f t="shared" si="5"/>
        <v>46125</v>
      </c>
      <c r="DP28" s="9">
        <f t="shared" si="5"/>
        <v>46126</v>
      </c>
      <c r="DQ28" s="9">
        <f t="shared" si="5"/>
        <v>46127</v>
      </c>
      <c r="DR28" s="9">
        <f t="shared" si="5"/>
        <v>46128</v>
      </c>
      <c r="DS28" s="9">
        <f t="shared" si="5"/>
        <v>46129</v>
      </c>
      <c r="DT28" s="9">
        <f t="shared" si="5"/>
        <v>46130</v>
      </c>
      <c r="DU28" s="9">
        <f t="shared" si="5"/>
        <v>46131</v>
      </c>
      <c r="DV28" s="9">
        <f t="shared" si="5"/>
        <v>46132</v>
      </c>
      <c r="DW28" s="9">
        <f t="shared" si="5"/>
        <v>46133</v>
      </c>
      <c r="DX28" s="9">
        <f t="shared" si="5"/>
        <v>46134</v>
      </c>
      <c r="DY28" s="9">
        <f t="shared" si="5"/>
        <v>46135</v>
      </c>
      <c r="DZ28" s="9">
        <f t="shared" si="5"/>
        <v>46136</v>
      </c>
      <c r="EA28" s="9">
        <f t="shared" si="5"/>
        <v>46137</v>
      </c>
      <c r="EB28" s="9">
        <f t="shared" si="5"/>
        <v>46138</v>
      </c>
      <c r="EC28" s="9">
        <f t="shared" si="5"/>
        <v>46139</v>
      </c>
      <c r="ED28" s="9">
        <f t="shared" si="5"/>
        <v>46140</v>
      </c>
      <c r="EE28" s="9">
        <f t="shared" si="5"/>
        <v>46141</v>
      </c>
      <c r="EF28" s="9">
        <f t="shared" si="5"/>
        <v>46142</v>
      </c>
    </row>
    <row r="29" spans="1:136">
      <c r="A29" s="10" t="s">
        <v>4</v>
      </c>
    </row>
    <row r="30" spans="1:136">
      <c r="A30" s="10">
        <v>1</v>
      </c>
      <c r="B30" s="18">
        <f t="shared" ref="B30:AG30" si="6">ROUNDUP(B8*0.87,)</f>
        <v>5481</v>
      </c>
      <c r="C30" s="18">
        <f t="shared" si="6"/>
        <v>5481</v>
      </c>
      <c r="D30" s="18">
        <f t="shared" si="6"/>
        <v>5716</v>
      </c>
      <c r="E30" s="18">
        <f t="shared" si="6"/>
        <v>5716</v>
      </c>
      <c r="F30" s="18">
        <f t="shared" si="6"/>
        <v>7361</v>
      </c>
      <c r="G30" s="18">
        <f t="shared" si="6"/>
        <v>7361</v>
      </c>
      <c r="H30" s="18">
        <f t="shared" si="6"/>
        <v>7361</v>
      </c>
      <c r="I30" s="18">
        <f t="shared" si="6"/>
        <v>8379</v>
      </c>
      <c r="J30" s="18">
        <f t="shared" si="6"/>
        <v>8379</v>
      </c>
      <c r="K30" s="18">
        <f t="shared" si="6"/>
        <v>9475</v>
      </c>
      <c r="L30" s="18">
        <f t="shared" si="6"/>
        <v>11511</v>
      </c>
      <c r="M30" s="18">
        <f t="shared" si="6"/>
        <v>9788</v>
      </c>
      <c r="N30" s="58">
        <f t="shared" si="6"/>
        <v>16365</v>
      </c>
      <c r="O30" s="58">
        <f t="shared" si="6"/>
        <v>20124</v>
      </c>
      <c r="P30" s="58">
        <f t="shared" si="6"/>
        <v>26231</v>
      </c>
      <c r="Q30" s="58">
        <f t="shared" si="6"/>
        <v>26231</v>
      </c>
      <c r="R30" s="58">
        <f t="shared" si="6"/>
        <v>25213</v>
      </c>
      <c r="S30" s="58">
        <f t="shared" si="6"/>
        <v>25213</v>
      </c>
      <c r="T30" s="58">
        <f t="shared" si="6"/>
        <v>28188</v>
      </c>
      <c r="U30" s="58">
        <f t="shared" si="6"/>
        <v>28188</v>
      </c>
      <c r="V30" s="58">
        <f t="shared" si="6"/>
        <v>27014</v>
      </c>
      <c r="W30" s="58">
        <f t="shared" si="6"/>
        <v>27014</v>
      </c>
      <c r="X30" s="58">
        <f t="shared" si="6"/>
        <v>24195</v>
      </c>
      <c r="Y30" s="18">
        <f t="shared" si="6"/>
        <v>18362</v>
      </c>
      <c r="Z30" s="18">
        <f t="shared" si="6"/>
        <v>13664</v>
      </c>
      <c r="AA30" s="18">
        <f t="shared" si="6"/>
        <v>13116</v>
      </c>
      <c r="AB30" s="18">
        <f t="shared" si="6"/>
        <v>13116</v>
      </c>
      <c r="AC30" s="18">
        <f t="shared" si="6"/>
        <v>13116</v>
      </c>
      <c r="AD30" s="18">
        <f t="shared" si="6"/>
        <v>12568</v>
      </c>
      <c r="AE30" s="18">
        <f t="shared" si="6"/>
        <v>12568</v>
      </c>
      <c r="AF30" s="18">
        <f t="shared" si="6"/>
        <v>10532</v>
      </c>
      <c r="AG30" s="18">
        <f t="shared" si="6"/>
        <v>10532</v>
      </c>
      <c r="AH30" s="18">
        <f t="shared" ref="AH30:CS30" si="7">ROUNDUP(AH8*0.87,)</f>
        <v>10532</v>
      </c>
      <c r="AI30" s="18">
        <f t="shared" si="7"/>
        <v>10532</v>
      </c>
      <c r="AJ30" s="18">
        <f t="shared" si="7"/>
        <v>12724</v>
      </c>
      <c r="AK30" s="18">
        <f t="shared" si="7"/>
        <v>12724</v>
      </c>
      <c r="AL30" s="18">
        <f t="shared" si="7"/>
        <v>14838</v>
      </c>
      <c r="AM30" s="18">
        <f t="shared" si="7"/>
        <v>14838</v>
      </c>
      <c r="AN30" s="18">
        <f t="shared" si="7"/>
        <v>17187</v>
      </c>
      <c r="AO30" s="18">
        <f t="shared" si="7"/>
        <v>17187</v>
      </c>
      <c r="AP30" s="18">
        <f t="shared" si="7"/>
        <v>14838</v>
      </c>
      <c r="AQ30" s="18">
        <f t="shared" si="7"/>
        <v>14838</v>
      </c>
      <c r="AR30" s="18">
        <f t="shared" si="7"/>
        <v>16013</v>
      </c>
      <c r="AS30" s="18">
        <f t="shared" si="7"/>
        <v>16013</v>
      </c>
      <c r="AT30" s="18">
        <f t="shared" si="7"/>
        <v>16013</v>
      </c>
      <c r="AU30" s="18">
        <f t="shared" si="7"/>
        <v>16013</v>
      </c>
      <c r="AV30" s="18">
        <f t="shared" si="7"/>
        <v>16013</v>
      </c>
      <c r="AW30" s="18">
        <f t="shared" si="7"/>
        <v>16013</v>
      </c>
      <c r="AX30" s="18">
        <f t="shared" si="7"/>
        <v>17187</v>
      </c>
      <c r="AY30" s="18">
        <f t="shared" si="7"/>
        <v>17187</v>
      </c>
      <c r="AZ30" s="18">
        <f t="shared" si="7"/>
        <v>17187</v>
      </c>
      <c r="BA30" s="18">
        <f t="shared" si="7"/>
        <v>14838</v>
      </c>
      <c r="BB30" s="18">
        <f t="shared" si="7"/>
        <v>14838</v>
      </c>
      <c r="BC30" s="18">
        <f t="shared" si="7"/>
        <v>14838</v>
      </c>
      <c r="BD30" s="18">
        <f t="shared" si="7"/>
        <v>14838</v>
      </c>
      <c r="BE30" s="18">
        <f t="shared" si="7"/>
        <v>14838</v>
      </c>
      <c r="BF30" s="18">
        <f t="shared" si="7"/>
        <v>16013</v>
      </c>
      <c r="BG30" s="18">
        <f t="shared" si="7"/>
        <v>16013</v>
      </c>
      <c r="BH30" s="18">
        <f t="shared" si="7"/>
        <v>16013</v>
      </c>
      <c r="BI30" s="18">
        <f t="shared" si="7"/>
        <v>18362</v>
      </c>
      <c r="BJ30" s="18">
        <f t="shared" si="7"/>
        <v>18362</v>
      </c>
      <c r="BK30" s="18">
        <f t="shared" si="7"/>
        <v>18362</v>
      </c>
      <c r="BL30" s="18">
        <f t="shared" si="7"/>
        <v>18362</v>
      </c>
      <c r="BM30" s="18">
        <f t="shared" si="7"/>
        <v>18362</v>
      </c>
      <c r="BN30" s="18">
        <f t="shared" si="7"/>
        <v>18362</v>
      </c>
      <c r="BO30" s="18">
        <f t="shared" si="7"/>
        <v>20241</v>
      </c>
      <c r="BP30" s="18">
        <f t="shared" si="7"/>
        <v>20241</v>
      </c>
      <c r="BQ30" s="18">
        <f t="shared" si="7"/>
        <v>23295</v>
      </c>
      <c r="BR30" s="18">
        <f t="shared" si="7"/>
        <v>25252</v>
      </c>
      <c r="BS30" s="18">
        <f t="shared" si="7"/>
        <v>25252</v>
      </c>
      <c r="BT30" s="18">
        <f t="shared" si="7"/>
        <v>25252</v>
      </c>
      <c r="BU30" s="18">
        <f t="shared" si="7"/>
        <v>25252</v>
      </c>
      <c r="BV30" s="18">
        <f t="shared" si="7"/>
        <v>25252</v>
      </c>
      <c r="BW30" s="18">
        <f t="shared" si="7"/>
        <v>18362</v>
      </c>
      <c r="BX30" s="18">
        <f t="shared" si="7"/>
        <v>14838</v>
      </c>
      <c r="BY30" s="18">
        <f t="shared" si="7"/>
        <v>14838</v>
      </c>
      <c r="BZ30" s="18">
        <f t="shared" si="7"/>
        <v>13664</v>
      </c>
      <c r="CA30" s="18">
        <f t="shared" si="7"/>
        <v>13664</v>
      </c>
      <c r="CB30" s="18">
        <f t="shared" si="7"/>
        <v>13664</v>
      </c>
      <c r="CC30" s="18">
        <f t="shared" si="7"/>
        <v>14838</v>
      </c>
      <c r="CD30" s="18">
        <f t="shared" si="7"/>
        <v>14838</v>
      </c>
      <c r="CE30" s="18">
        <f t="shared" si="7"/>
        <v>14838</v>
      </c>
      <c r="CF30" s="18">
        <f t="shared" si="7"/>
        <v>12020</v>
      </c>
      <c r="CG30" s="18">
        <f t="shared" si="7"/>
        <v>9514</v>
      </c>
      <c r="CH30" s="18">
        <f t="shared" si="7"/>
        <v>9514</v>
      </c>
      <c r="CI30" s="18">
        <f t="shared" si="7"/>
        <v>9514</v>
      </c>
      <c r="CJ30" s="18">
        <f t="shared" si="7"/>
        <v>9514</v>
      </c>
      <c r="CK30" s="18">
        <f t="shared" si="7"/>
        <v>9514</v>
      </c>
      <c r="CL30" s="18">
        <f t="shared" si="7"/>
        <v>9514</v>
      </c>
      <c r="CM30" s="18">
        <f t="shared" si="7"/>
        <v>9514</v>
      </c>
      <c r="CN30" s="18">
        <f t="shared" si="7"/>
        <v>9514</v>
      </c>
      <c r="CO30" s="18">
        <f t="shared" si="7"/>
        <v>9514</v>
      </c>
      <c r="CP30" s="18">
        <f t="shared" si="7"/>
        <v>8966</v>
      </c>
      <c r="CQ30" s="18">
        <f t="shared" si="7"/>
        <v>8966</v>
      </c>
      <c r="CR30" s="18">
        <f t="shared" si="7"/>
        <v>8966</v>
      </c>
      <c r="CS30" s="18">
        <f t="shared" si="7"/>
        <v>8418</v>
      </c>
      <c r="CT30" s="18">
        <f t="shared" ref="CT30:EF30" si="8">ROUNDUP(CT8*0.87,)</f>
        <v>8418</v>
      </c>
      <c r="CU30" s="18">
        <f t="shared" si="8"/>
        <v>8418</v>
      </c>
      <c r="CV30" s="18">
        <f t="shared" si="8"/>
        <v>8418</v>
      </c>
      <c r="CW30" s="18">
        <f t="shared" si="8"/>
        <v>8418</v>
      </c>
      <c r="CX30" s="18">
        <f t="shared" si="8"/>
        <v>8418</v>
      </c>
      <c r="CY30" s="18">
        <f t="shared" si="8"/>
        <v>8418</v>
      </c>
      <c r="CZ30" s="18">
        <f t="shared" si="8"/>
        <v>7870</v>
      </c>
      <c r="DA30" s="18">
        <f t="shared" si="8"/>
        <v>7870</v>
      </c>
      <c r="DB30" s="18">
        <f t="shared" si="8"/>
        <v>7870</v>
      </c>
      <c r="DC30" s="18">
        <f t="shared" si="8"/>
        <v>7322</v>
      </c>
      <c r="DD30" s="18">
        <f t="shared" si="8"/>
        <v>7322</v>
      </c>
      <c r="DE30" s="18">
        <f t="shared" si="8"/>
        <v>7322</v>
      </c>
      <c r="DF30" s="18">
        <f t="shared" si="8"/>
        <v>7322</v>
      </c>
      <c r="DG30" s="18">
        <f t="shared" si="8"/>
        <v>7322</v>
      </c>
      <c r="DH30" s="18">
        <f t="shared" si="8"/>
        <v>6930</v>
      </c>
      <c r="DI30" s="18">
        <f t="shared" si="8"/>
        <v>6930</v>
      </c>
      <c r="DJ30" s="18">
        <f t="shared" si="8"/>
        <v>6930</v>
      </c>
      <c r="DK30" s="18">
        <f t="shared" si="8"/>
        <v>6930</v>
      </c>
      <c r="DL30" s="18">
        <f t="shared" si="8"/>
        <v>6930</v>
      </c>
      <c r="DM30" s="18">
        <f t="shared" si="8"/>
        <v>6930</v>
      </c>
      <c r="DN30" s="18">
        <f t="shared" si="8"/>
        <v>5364</v>
      </c>
      <c r="DO30" s="18">
        <f t="shared" si="8"/>
        <v>5364</v>
      </c>
      <c r="DP30" s="18">
        <f t="shared" si="8"/>
        <v>5364</v>
      </c>
      <c r="DQ30" s="18">
        <f t="shared" si="8"/>
        <v>5364</v>
      </c>
      <c r="DR30" s="18">
        <f t="shared" si="8"/>
        <v>5364</v>
      </c>
      <c r="DS30" s="18">
        <f t="shared" si="8"/>
        <v>5756</v>
      </c>
      <c r="DT30" s="18">
        <f t="shared" si="8"/>
        <v>5756</v>
      </c>
      <c r="DU30" s="18">
        <f t="shared" si="8"/>
        <v>5364</v>
      </c>
      <c r="DV30" s="18">
        <f t="shared" si="8"/>
        <v>5364</v>
      </c>
      <c r="DW30" s="18">
        <f t="shared" si="8"/>
        <v>5364</v>
      </c>
      <c r="DX30" s="18">
        <f t="shared" si="8"/>
        <v>5364</v>
      </c>
      <c r="DY30" s="18">
        <f t="shared" si="8"/>
        <v>5364</v>
      </c>
      <c r="DZ30" s="18">
        <f t="shared" si="8"/>
        <v>5756</v>
      </c>
      <c r="EA30" s="18">
        <f t="shared" si="8"/>
        <v>5756</v>
      </c>
      <c r="EB30" s="18">
        <f t="shared" si="8"/>
        <v>5364</v>
      </c>
      <c r="EC30" s="18">
        <f t="shared" si="8"/>
        <v>5364</v>
      </c>
      <c r="ED30" s="18">
        <f t="shared" si="8"/>
        <v>5364</v>
      </c>
      <c r="EE30" s="18">
        <f t="shared" si="8"/>
        <v>5364</v>
      </c>
      <c r="EF30" s="18">
        <f t="shared" si="8"/>
        <v>6147</v>
      </c>
    </row>
    <row r="31" spans="1:136">
      <c r="A31" s="10">
        <v>2</v>
      </c>
      <c r="B31" s="30">
        <f t="shared" ref="B31:AG31" si="9">ROUNDUP(B9*0.87,)</f>
        <v>6656</v>
      </c>
      <c r="C31" s="30">
        <f t="shared" si="9"/>
        <v>6656</v>
      </c>
      <c r="D31" s="30">
        <f t="shared" si="9"/>
        <v>6891</v>
      </c>
      <c r="E31" s="30">
        <f t="shared" si="9"/>
        <v>6891</v>
      </c>
      <c r="F31" s="30">
        <f t="shared" si="9"/>
        <v>8535</v>
      </c>
      <c r="G31" s="30">
        <f t="shared" si="9"/>
        <v>8535</v>
      </c>
      <c r="H31" s="30">
        <f t="shared" si="9"/>
        <v>8535</v>
      </c>
      <c r="I31" s="30">
        <f t="shared" si="9"/>
        <v>9553</v>
      </c>
      <c r="J31" s="30">
        <f t="shared" si="9"/>
        <v>9553</v>
      </c>
      <c r="K31" s="30">
        <f t="shared" si="9"/>
        <v>10649</v>
      </c>
      <c r="L31" s="30">
        <f t="shared" si="9"/>
        <v>12685</v>
      </c>
      <c r="M31" s="30">
        <f t="shared" si="9"/>
        <v>10962</v>
      </c>
      <c r="N31" s="58">
        <f t="shared" si="9"/>
        <v>17931</v>
      </c>
      <c r="O31" s="58">
        <f t="shared" si="9"/>
        <v>21690</v>
      </c>
      <c r="P31" s="58">
        <f t="shared" si="9"/>
        <v>27797</v>
      </c>
      <c r="Q31" s="58">
        <f t="shared" si="9"/>
        <v>27797</v>
      </c>
      <c r="R31" s="58">
        <f t="shared" si="9"/>
        <v>26779</v>
      </c>
      <c r="S31" s="58">
        <f t="shared" si="9"/>
        <v>26779</v>
      </c>
      <c r="T31" s="58">
        <f t="shared" si="9"/>
        <v>29754</v>
      </c>
      <c r="U31" s="58">
        <f t="shared" si="9"/>
        <v>29754</v>
      </c>
      <c r="V31" s="58">
        <f t="shared" si="9"/>
        <v>28580</v>
      </c>
      <c r="W31" s="58">
        <f t="shared" si="9"/>
        <v>28580</v>
      </c>
      <c r="X31" s="58">
        <f t="shared" si="9"/>
        <v>25761</v>
      </c>
      <c r="Y31" s="30">
        <f t="shared" si="9"/>
        <v>19810</v>
      </c>
      <c r="Z31" s="30">
        <f t="shared" si="9"/>
        <v>15112</v>
      </c>
      <c r="AA31" s="30">
        <f t="shared" si="9"/>
        <v>14564</v>
      </c>
      <c r="AB31" s="30">
        <f t="shared" si="9"/>
        <v>14564</v>
      </c>
      <c r="AC31" s="30">
        <f t="shared" si="9"/>
        <v>14564</v>
      </c>
      <c r="AD31" s="30">
        <f t="shared" si="9"/>
        <v>14016</v>
      </c>
      <c r="AE31" s="30">
        <f t="shared" si="9"/>
        <v>14016</v>
      </c>
      <c r="AF31" s="30">
        <f t="shared" si="9"/>
        <v>11980</v>
      </c>
      <c r="AG31" s="30">
        <f t="shared" si="9"/>
        <v>11980</v>
      </c>
      <c r="AH31" s="30">
        <f t="shared" ref="AH31:CS31" si="10">ROUNDUP(AH9*0.87,)</f>
        <v>11980</v>
      </c>
      <c r="AI31" s="30">
        <f t="shared" si="10"/>
        <v>11980</v>
      </c>
      <c r="AJ31" s="30">
        <f t="shared" si="10"/>
        <v>14173</v>
      </c>
      <c r="AK31" s="30">
        <f t="shared" si="10"/>
        <v>14173</v>
      </c>
      <c r="AL31" s="30">
        <f t="shared" si="10"/>
        <v>16287</v>
      </c>
      <c r="AM31" s="30">
        <f t="shared" si="10"/>
        <v>16287</v>
      </c>
      <c r="AN31" s="30">
        <f t="shared" si="10"/>
        <v>18636</v>
      </c>
      <c r="AO31" s="30">
        <f t="shared" si="10"/>
        <v>18636</v>
      </c>
      <c r="AP31" s="30">
        <f t="shared" si="10"/>
        <v>16287</v>
      </c>
      <c r="AQ31" s="30">
        <f t="shared" si="10"/>
        <v>16287</v>
      </c>
      <c r="AR31" s="30">
        <f t="shared" si="10"/>
        <v>17461</v>
      </c>
      <c r="AS31" s="30">
        <f t="shared" si="10"/>
        <v>17461</v>
      </c>
      <c r="AT31" s="30">
        <f t="shared" si="10"/>
        <v>17461</v>
      </c>
      <c r="AU31" s="30">
        <f t="shared" si="10"/>
        <v>17461</v>
      </c>
      <c r="AV31" s="30">
        <f t="shared" si="10"/>
        <v>17461</v>
      </c>
      <c r="AW31" s="30">
        <f t="shared" si="10"/>
        <v>17461</v>
      </c>
      <c r="AX31" s="30">
        <f t="shared" si="10"/>
        <v>18636</v>
      </c>
      <c r="AY31" s="30">
        <f t="shared" si="10"/>
        <v>18636</v>
      </c>
      <c r="AZ31" s="30">
        <f t="shared" si="10"/>
        <v>18636</v>
      </c>
      <c r="BA31" s="30">
        <f t="shared" si="10"/>
        <v>16287</v>
      </c>
      <c r="BB31" s="30">
        <f t="shared" si="10"/>
        <v>16287</v>
      </c>
      <c r="BC31" s="30">
        <f t="shared" si="10"/>
        <v>16287</v>
      </c>
      <c r="BD31" s="30">
        <f t="shared" si="10"/>
        <v>16287</v>
      </c>
      <c r="BE31" s="30">
        <f t="shared" si="10"/>
        <v>16287</v>
      </c>
      <c r="BF31" s="30">
        <f t="shared" si="10"/>
        <v>17461</v>
      </c>
      <c r="BG31" s="30">
        <f t="shared" si="10"/>
        <v>17461</v>
      </c>
      <c r="BH31" s="30">
        <f t="shared" si="10"/>
        <v>17461</v>
      </c>
      <c r="BI31" s="30">
        <f t="shared" si="10"/>
        <v>19810</v>
      </c>
      <c r="BJ31" s="30">
        <f t="shared" si="10"/>
        <v>19810</v>
      </c>
      <c r="BK31" s="30">
        <f t="shared" si="10"/>
        <v>19810</v>
      </c>
      <c r="BL31" s="30">
        <f t="shared" si="10"/>
        <v>19810</v>
      </c>
      <c r="BM31" s="30">
        <f t="shared" si="10"/>
        <v>19810</v>
      </c>
      <c r="BN31" s="30">
        <f t="shared" si="10"/>
        <v>19810</v>
      </c>
      <c r="BO31" s="30">
        <f t="shared" si="10"/>
        <v>21690</v>
      </c>
      <c r="BP31" s="30">
        <f t="shared" si="10"/>
        <v>21690</v>
      </c>
      <c r="BQ31" s="30">
        <f t="shared" si="10"/>
        <v>24743</v>
      </c>
      <c r="BR31" s="30">
        <f t="shared" si="10"/>
        <v>26701</v>
      </c>
      <c r="BS31" s="30">
        <f t="shared" si="10"/>
        <v>26701</v>
      </c>
      <c r="BT31" s="30">
        <f t="shared" si="10"/>
        <v>26701</v>
      </c>
      <c r="BU31" s="30">
        <f t="shared" si="10"/>
        <v>26701</v>
      </c>
      <c r="BV31" s="30">
        <f t="shared" si="10"/>
        <v>26701</v>
      </c>
      <c r="BW31" s="30">
        <f t="shared" si="10"/>
        <v>19810</v>
      </c>
      <c r="BX31" s="30">
        <f t="shared" si="10"/>
        <v>16287</v>
      </c>
      <c r="BY31" s="30">
        <f t="shared" si="10"/>
        <v>16287</v>
      </c>
      <c r="BZ31" s="30">
        <f t="shared" si="10"/>
        <v>15112</v>
      </c>
      <c r="CA31" s="30">
        <f t="shared" si="10"/>
        <v>15112</v>
      </c>
      <c r="CB31" s="30">
        <f t="shared" si="10"/>
        <v>15112</v>
      </c>
      <c r="CC31" s="30">
        <f t="shared" si="10"/>
        <v>16287</v>
      </c>
      <c r="CD31" s="30">
        <f t="shared" si="10"/>
        <v>16287</v>
      </c>
      <c r="CE31" s="30">
        <f t="shared" si="10"/>
        <v>16287</v>
      </c>
      <c r="CF31" s="30">
        <f t="shared" si="10"/>
        <v>13468</v>
      </c>
      <c r="CG31" s="30">
        <f t="shared" si="10"/>
        <v>10962</v>
      </c>
      <c r="CH31" s="30">
        <f t="shared" si="10"/>
        <v>10962</v>
      </c>
      <c r="CI31" s="30">
        <f t="shared" si="10"/>
        <v>10962</v>
      </c>
      <c r="CJ31" s="30">
        <f t="shared" si="10"/>
        <v>10962</v>
      </c>
      <c r="CK31" s="30">
        <f t="shared" si="10"/>
        <v>10962</v>
      </c>
      <c r="CL31" s="30">
        <f t="shared" si="10"/>
        <v>10962</v>
      </c>
      <c r="CM31" s="30">
        <f t="shared" si="10"/>
        <v>10962</v>
      </c>
      <c r="CN31" s="30">
        <f t="shared" si="10"/>
        <v>10962</v>
      </c>
      <c r="CO31" s="30">
        <f t="shared" si="10"/>
        <v>10962</v>
      </c>
      <c r="CP31" s="30">
        <f t="shared" si="10"/>
        <v>10414</v>
      </c>
      <c r="CQ31" s="30">
        <f t="shared" si="10"/>
        <v>10414</v>
      </c>
      <c r="CR31" s="30">
        <f t="shared" si="10"/>
        <v>10414</v>
      </c>
      <c r="CS31" s="30">
        <f t="shared" si="10"/>
        <v>9866</v>
      </c>
      <c r="CT31" s="30">
        <f t="shared" ref="CT31:EF31" si="11">ROUNDUP(CT9*0.87,)</f>
        <v>9866</v>
      </c>
      <c r="CU31" s="30">
        <f t="shared" si="11"/>
        <v>9866</v>
      </c>
      <c r="CV31" s="30">
        <f t="shared" si="11"/>
        <v>9866</v>
      </c>
      <c r="CW31" s="30">
        <f t="shared" si="11"/>
        <v>9866</v>
      </c>
      <c r="CX31" s="30">
        <f t="shared" si="11"/>
        <v>9866</v>
      </c>
      <c r="CY31" s="30">
        <f t="shared" si="11"/>
        <v>9866</v>
      </c>
      <c r="CZ31" s="30">
        <f t="shared" si="11"/>
        <v>9318</v>
      </c>
      <c r="DA31" s="30">
        <f t="shared" si="11"/>
        <v>9318</v>
      </c>
      <c r="DB31" s="30">
        <f t="shared" si="11"/>
        <v>9318</v>
      </c>
      <c r="DC31" s="30">
        <f t="shared" si="11"/>
        <v>8613</v>
      </c>
      <c r="DD31" s="30">
        <f t="shared" si="11"/>
        <v>8613</v>
      </c>
      <c r="DE31" s="30">
        <f t="shared" si="11"/>
        <v>8613</v>
      </c>
      <c r="DF31" s="30">
        <f t="shared" si="11"/>
        <v>8613</v>
      </c>
      <c r="DG31" s="30">
        <f t="shared" si="11"/>
        <v>8613</v>
      </c>
      <c r="DH31" s="30">
        <f t="shared" si="11"/>
        <v>8222</v>
      </c>
      <c r="DI31" s="30">
        <f t="shared" si="11"/>
        <v>8222</v>
      </c>
      <c r="DJ31" s="30">
        <f t="shared" si="11"/>
        <v>8222</v>
      </c>
      <c r="DK31" s="30">
        <f t="shared" si="11"/>
        <v>8222</v>
      </c>
      <c r="DL31" s="30">
        <f t="shared" si="11"/>
        <v>8222</v>
      </c>
      <c r="DM31" s="30">
        <f t="shared" si="11"/>
        <v>8222</v>
      </c>
      <c r="DN31" s="30">
        <f t="shared" si="11"/>
        <v>6656</v>
      </c>
      <c r="DO31" s="30">
        <f t="shared" si="11"/>
        <v>6656</v>
      </c>
      <c r="DP31" s="30">
        <f t="shared" si="11"/>
        <v>6656</v>
      </c>
      <c r="DQ31" s="30">
        <f t="shared" si="11"/>
        <v>6656</v>
      </c>
      <c r="DR31" s="30">
        <f t="shared" si="11"/>
        <v>6656</v>
      </c>
      <c r="DS31" s="30">
        <f t="shared" si="11"/>
        <v>7047</v>
      </c>
      <c r="DT31" s="30">
        <f t="shared" si="11"/>
        <v>7047</v>
      </c>
      <c r="DU31" s="30">
        <f t="shared" si="11"/>
        <v>6656</v>
      </c>
      <c r="DV31" s="30">
        <f t="shared" si="11"/>
        <v>6656</v>
      </c>
      <c r="DW31" s="30">
        <f t="shared" si="11"/>
        <v>6656</v>
      </c>
      <c r="DX31" s="30">
        <f t="shared" si="11"/>
        <v>6656</v>
      </c>
      <c r="DY31" s="30">
        <f t="shared" si="11"/>
        <v>6656</v>
      </c>
      <c r="DZ31" s="30">
        <f t="shared" si="11"/>
        <v>7047</v>
      </c>
      <c r="EA31" s="30">
        <f t="shared" si="11"/>
        <v>7047</v>
      </c>
      <c r="EB31" s="30">
        <f t="shared" si="11"/>
        <v>6656</v>
      </c>
      <c r="EC31" s="30">
        <f t="shared" si="11"/>
        <v>6656</v>
      </c>
      <c r="ED31" s="30">
        <f t="shared" si="11"/>
        <v>6656</v>
      </c>
      <c r="EE31" s="30">
        <f t="shared" si="11"/>
        <v>6656</v>
      </c>
      <c r="EF31" s="30">
        <f t="shared" si="11"/>
        <v>7439</v>
      </c>
    </row>
    <row r="32" spans="1:136">
      <c r="A32" s="10" t="s">
        <v>5</v>
      </c>
      <c r="B32" s="30"/>
      <c r="C32" s="30"/>
      <c r="D32" s="30"/>
      <c r="E32" s="30"/>
      <c r="F32" s="30"/>
      <c r="G32" s="30"/>
      <c r="H32" s="30"/>
      <c r="I32" s="30"/>
      <c r="J32" s="30"/>
      <c r="K32" s="30"/>
      <c r="L32" s="30"/>
      <c r="M32" s="30"/>
      <c r="N32" s="58"/>
      <c r="O32" s="58"/>
      <c r="P32" s="58"/>
      <c r="Q32" s="58"/>
      <c r="R32" s="58"/>
      <c r="S32" s="58"/>
      <c r="T32" s="58"/>
      <c r="U32" s="58"/>
      <c r="V32" s="58"/>
      <c r="W32" s="58"/>
      <c r="X32" s="58"/>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row>
    <row r="33" spans="1:136">
      <c r="A33" s="10">
        <v>1</v>
      </c>
      <c r="B33" s="30">
        <f t="shared" ref="B33:AG33" si="12">ROUNDUP(B11*0.87,)</f>
        <v>6264</v>
      </c>
      <c r="C33" s="30">
        <f t="shared" si="12"/>
        <v>6264</v>
      </c>
      <c r="D33" s="30">
        <f t="shared" si="12"/>
        <v>6499</v>
      </c>
      <c r="E33" s="30">
        <f t="shared" si="12"/>
        <v>6499</v>
      </c>
      <c r="F33" s="30">
        <f t="shared" si="12"/>
        <v>8144</v>
      </c>
      <c r="G33" s="30">
        <f t="shared" si="12"/>
        <v>8144</v>
      </c>
      <c r="H33" s="30">
        <f t="shared" si="12"/>
        <v>8144</v>
      </c>
      <c r="I33" s="30">
        <f t="shared" si="12"/>
        <v>9162</v>
      </c>
      <c r="J33" s="30">
        <f t="shared" si="12"/>
        <v>9162</v>
      </c>
      <c r="K33" s="30">
        <f t="shared" si="12"/>
        <v>10258</v>
      </c>
      <c r="L33" s="30">
        <f t="shared" si="12"/>
        <v>12294</v>
      </c>
      <c r="M33" s="30">
        <f t="shared" si="12"/>
        <v>10571</v>
      </c>
      <c r="N33" s="58">
        <f t="shared" si="12"/>
        <v>18323</v>
      </c>
      <c r="O33" s="58">
        <f t="shared" si="12"/>
        <v>22081</v>
      </c>
      <c r="P33" s="58">
        <f t="shared" si="12"/>
        <v>28188</v>
      </c>
      <c r="Q33" s="58">
        <f t="shared" si="12"/>
        <v>28188</v>
      </c>
      <c r="R33" s="58">
        <f t="shared" si="12"/>
        <v>27171</v>
      </c>
      <c r="S33" s="58">
        <f t="shared" si="12"/>
        <v>27171</v>
      </c>
      <c r="T33" s="58">
        <f t="shared" si="12"/>
        <v>30146</v>
      </c>
      <c r="U33" s="58">
        <f t="shared" si="12"/>
        <v>30146</v>
      </c>
      <c r="V33" s="58">
        <f t="shared" si="12"/>
        <v>28971</v>
      </c>
      <c r="W33" s="58">
        <f t="shared" si="12"/>
        <v>28971</v>
      </c>
      <c r="X33" s="58">
        <f t="shared" si="12"/>
        <v>26153</v>
      </c>
      <c r="Y33" s="30">
        <f t="shared" si="12"/>
        <v>20319</v>
      </c>
      <c r="Z33" s="30">
        <f t="shared" si="12"/>
        <v>15621</v>
      </c>
      <c r="AA33" s="30">
        <f t="shared" si="12"/>
        <v>15073</v>
      </c>
      <c r="AB33" s="30">
        <f t="shared" si="12"/>
        <v>15073</v>
      </c>
      <c r="AC33" s="30">
        <f t="shared" si="12"/>
        <v>15073</v>
      </c>
      <c r="AD33" s="30">
        <f t="shared" si="12"/>
        <v>14525</v>
      </c>
      <c r="AE33" s="30">
        <f t="shared" si="12"/>
        <v>14525</v>
      </c>
      <c r="AF33" s="30">
        <f t="shared" si="12"/>
        <v>12489</v>
      </c>
      <c r="AG33" s="30">
        <f t="shared" si="12"/>
        <v>12489</v>
      </c>
      <c r="AH33" s="30">
        <f t="shared" ref="AH33:CS33" si="13">ROUNDUP(AH11*0.87,)</f>
        <v>12489</v>
      </c>
      <c r="AI33" s="30">
        <f t="shared" si="13"/>
        <v>12489</v>
      </c>
      <c r="AJ33" s="30">
        <f t="shared" si="13"/>
        <v>14682</v>
      </c>
      <c r="AK33" s="30">
        <f t="shared" si="13"/>
        <v>14682</v>
      </c>
      <c r="AL33" s="30">
        <f t="shared" si="13"/>
        <v>16796</v>
      </c>
      <c r="AM33" s="30">
        <f t="shared" si="13"/>
        <v>16796</v>
      </c>
      <c r="AN33" s="30">
        <f t="shared" si="13"/>
        <v>19145</v>
      </c>
      <c r="AO33" s="30">
        <f t="shared" si="13"/>
        <v>19145</v>
      </c>
      <c r="AP33" s="30">
        <f t="shared" si="13"/>
        <v>16796</v>
      </c>
      <c r="AQ33" s="30">
        <f t="shared" si="13"/>
        <v>16796</v>
      </c>
      <c r="AR33" s="30">
        <f t="shared" si="13"/>
        <v>17970</v>
      </c>
      <c r="AS33" s="30">
        <f t="shared" si="13"/>
        <v>17970</v>
      </c>
      <c r="AT33" s="30">
        <f t="shared" si="13"/>
        <v>17970</v>
      </c>
      <c r="AU33" s="30">
        <f t="shared" si="13"/>
        <v>17970</v>
      </c>
      <c r="AV33" s="30">
        <f t="shared" si="13"/>
        <v>17970</v>
      </c>
      <c r="AW33" s="30">
        <f t="shared" si="13"/>
        <v>17970</v>
      </c>
      <c r="AX33" s="30">
        <f t="shared" si="13"/>
        <v>19145</v>
      </c>
      <c r="AY33" s="30">
        <f t="shared" si="13"/>
        <v>19145</v>
      </c>
      <c r="AZ33" s="30">
        <f t="shared" si="13"/>
        <v>19145</v>
      </c>
      <c r="BA33" s="30">
        <f t="shared" si="13"/>
        <v>16796</v>
      </c>
      <c r="BB33" s="30">
        <f t="shared" si="13"/>
        <v>16796</v>
      </c>
      <c r="BC33" s="30">
        <f t="shared" si="13"/>
        <v>16796</v>
      </c>
      <c r="BD33" s="30">
        <f t="shared" si="13"/>
        <v>16796</v>
      </c>
      <c r="BE33" s="30">
        <f t="shared" si="13"/>
        <v>16796</v>
      </c>
      <c r="BF33" s="30">
        <f t="shared" si="13"/>
        <v>17970</v>
      </c>
      <c r="BG33" s="30">
        <f t="shared" si="13"/>
        <v>17970</v>
      </c>
      <c r="BH33" s="30">
        <f t="shared" si="13"/>
        <v>17970</v>
      </c>
      <c r="BI33" s="30">
        <f t="shared" si="13"/>
        <v>20319</v>
      </c>
      <c r="BJ33" s="30">
        <f t="shared" si="13"/>
        <v>20319</v>
      </c>
      <c r="BK33" s="30">
        <f t="shared" si="13"/>
        <v>20319</v>
      </c>
      <c r="BL33" s="30">
        <f t="shared" si="13"/>
        <v>20319</v>
      </c>
      <c r="BM33" s="30">
        <f t="shared" si="13"/>
        <v>20319</v>
      </c>
      <c r="BN33" s="30">
        <f t="shared" si="13"/>
        <v>20319</v>
      </c>
      <c r="BO33" s="30">
        <f t="shared" si="13"/>
        <v>22199</v>
      </c>
      <c r="BP33" s="30">
        <f t="shared" si="13"/>
        <v>22199</v>
      </c>
      <c r="BQ33" s="30">
        <f t="shared" si="13"/>
        <v>25252</v>
      </c>
      <c r="BR33" s="30">
        <f t="shared" si="13"/>
        <v>27210</v>
      </c>
      <c r="BS33" s="30">
        <f t="shared" si="13"/>
        <v>27210</v>
      </c>
      <c r="BT33" s="30">
        <f t="shared" si="13"/>
        <v>27210</v>
      </c>
      <c r="BU33" s="30">
        <f t="shared" si="13"/>
        <v>27210</v>
      </c>
      <c r="BV33" s="30">
        <f t="shared" si="13"/>
        <v>27210</v>
      </c>
      <c r="BW33" s="30">
        <f t="shared" si="13"/>
        <v>20319</v>
      </c>
      <c r="BX33" s="30">
        <f t="shared" si="13"/>
        <v>16796</v>
      </c>
      <c r="BY33" s="30">
        <f t="shared" si="13"/>
        <v>16796</v>
      </c>
      <c r="BZ33" s="30">
        <f t="shared" si="13"/>
        <v>15621</v>
      </c>
      <c r="CA33" s="30">
        <f t="shared" si="13"/>
        <v>15621</v>
      </c>
      <c r="CB33" s="30">
        <f t="shared" si="13"/>
        <v>15621</v>
      </c>
      <c r="CC33" s="30">
        <f t="shared" si="13"/>
        <v>16796</v>
      </c>
      <c r="CD33" s="30">
        <f t="shared" si="13"/>
        <v>16796</v>
      </c>
      <c r="CE33" s="30">
        <f t="shared" si="13"/>
        <v>16796</v>
      </c>
      <c r="CF33" s="30">
        <f t="shared" si="13"/>
        <v>13977</v>
      </c>
      <c r="CG33" s="30">
        <f t="shared" si="13"/>
        <v>10688</v>
      </c>
      <c r="CH33" s="30">
        <f t="shared" si="13"/>
        <v>10688</v>
      </c>
      <c r="CI33" s="30">
        <f t="shared" si="13"/>
        <v>10688</v>
      </c>
      <c r="CJ33" s="30">
        <f t="shared" si="13"/>
        <v>10688</v>
      </c>
      <c r="CK33" s="30">
        <f t="shared" si="13"/>
        <v>10688</v>
      </c>
      <c r="CL33" s="30">
        <f t="shared" si="13"/>
        <v>10688</v>
      </c>
      <c r="CM33" s="30">
        <f t="shared" si="13"/>
        <v>10688</v>
      </c>
      <c r="CN33" s="30">
        <f t="shared" si="13"/>
        <v>10688</v>
      </c>
      <c r="CO33" s="30">
        <f t="shared" si="13"/>
        <v>10688</v>
      </c>
      <c r="CP33" s="30">
        <f t="shared" si="13"/>
        <v>10140</v>
      </c>
      <c r="CQ33" s="30">
        <f t="shared" si="13"/>
        <v>10140</v>
      </c>
      <c r="CR33" s="30">
        <f t="shared" si="13"/>
        <v>10140</v>
      </c>
      <c r="CS33" s="30">
        <f t="shared" si="13"/>
        <v>9592</v>
      </c>
      <c r="CT33" s="30">
        <f t="shared" ref="CT33:EF33" si="14">ROUNDUP(CT11*0.87,)</f>
        <v>9592</v>
      </c>
      <c r="CU33" s="30">
        <f t="shared" si="14"/>
        <v>9592</v>
      </c>
      <c r="CV33" s="30">
        <f t="shared" si="14"/>
        <v>9592</v>
      </c>
      <c r="CW33" s="30">
        <f t="shared" si="14"/>
        <v>9592</v>
      </c>
      <c r="CX33" s="30">
        <f t="shared" si="14"/>
        <v>9592</v>
      </c>
      <c r="CY33" s="30">
        <f t="shared" si="14"/>
        <v>9592</v>
      </c>
      <c r="CZ33" s="30">
        <f t="shared" si="14"/>
        <v>9044</v>
      </c>
      <c r="DA33" s="30">
        <f t="shared" si="14"/>
        <v>9044</v>
      </c>
      <c r="DB33" s="30">
        <f t="shared" si="14"/>
        <v>9044</v>
      </c>
      <c r="DC33" s="30">
        <f t="shared" si="14"/>
        <v>8496</v>
      </c>
      <c r="DD33" s="30">
        <f t="shared" si="14"/>
        <v>8496</v>
      </c>
      <c r="DE33" s="30">
        <f t="shared" si="14"/>
        <v>8496</v>
      </c>
      <c r="DF33" s="30">
        <f t="shared" si="14"/>
        <v>8496</v>
      </c>
      <c r="DG33" s="30">
        <f t="shared" si="14"/>
        <v>8496</v>
      </c>
      <c r="DH33" s="30">
        <f t="shared" si="14"/>
        <v>8105</v>
      </c>
      <c r="DI33" s="30">
        <f t="shared" si="14"/>
        <v>8105</v>
      </c>
      <c r="DJ33" s="30">
        <f t="shared" si="14"/>
        <v>8105</v>
      </c>
      <c r="DK33" s="30">
        <f t="shared" si="14"/>
        <v>8105</v>
      </c>
      <c r="DL33" s="30">
        <f t="shared" si="14"/>
        <v>8105</v>
      </c>
      <c r="DM33" s="30">
        <f t="shared" si="14"/>
        <v>8105</v>
      </c>
      <c r="DN33" s="30">
        <f t="shared" si="14"/>
        <v>6539</v>
      </c>
      <c r="DO33" s="30">
        <f t="shared" si="14"/>
        <v>6539</v>
      </c>
      <c r="DP33" s="30">
        <f t="shared" si="14"/>
        <v>6539</v>
      </c>
      <c r="DQ33" s="30">
        <f t="shared" si="14"/>
        <v>6539</v>
      </c>
      <c r="DR33" s="30">
        <f t="shared" si="14"/>
        <v>6539</v>
      </c>
      <c r="DS33" s="30">
        <f t="shared" si="14"/>
        <v>6930</v>
      </c>
      <c r="DT33" s="30">
        <f t="shared" si="14"/>
        <v>6930</v>
      </c>
      <c r="DU33" s="30">
        <f t="shared" si="14"/>
        <v>6539</v>
      </c>
      <c r="DV33" s="30">
        <f t="shared" si="14"/>
        <v>6539</v>
      </c>
      <c r="DW33" s="30">
        <f t="shared" si="14"/>
        <v>6539</v>
      </c>
      <c r="DX33" s="30">
        <f t="shared" si="14"/>
        <v>6539</v>
      </c>
      <c r="DY33" s="30">
        <f t="shared" si="14"/>
        <v>6539</v>
      </c>
      <c r="DZ33" s="30">
        <f t="shared" si="14"/>
        <v>6930</v>
      </c>
      <c r="EA33" s="30">
        <f t="shared" si="14"/>
        <v>6930</v>
      </c>
      <c r="EB33" s="30">
        <f t="shared" si="14"/>
        <v>6539</v>
      </c>
      <c r="EC33" s="30">
        <f t="shared" si="14"/>
        <v>6539</v>
      </c>
      <c r="ED33" s="30">
        <f t="shared" si="14"/>
        <v>6539</v>
      </c>
      <c r="EE33" s="30">
        <f t="shared" si="14"/>
        <v>6539</v>
      </c>
      <c r="EF33" s="30">
        <f t="shared" si="14"/>
        <v>7322</v>
      </c>
    </row>
    <row r="34" spans="1:136">
      <c r="A34" s="10">
        <v>2</v>
      </c>
      <c r="B34" s="30">
        <f t="shared" ref="B34:AG34" si="15">ROUNDUP(B12*0.87,)</f>
        <v>7439</v>
      </c>
      <c r="C34" s="30">
        <f t="shared" si="15"/>
        <v>7439</v>
      </c>
      <c r="D34" s="30">
        <f t="shared" si="15"/>
        <v>7674</v>
      </c>
      <c r="E34" s="30">
        <f t="shared" si="15"/>
        <v>7674</v>
      </c>
      <c r="F34" s="30">
        <f t="shared" si="15"/>
        <v>9318</v>
      </c>
      <c r="G34" s="30">
        <f t="shared" si="15"/>
        <v>9318</v>
      </c>
      <c r="H34" s="30">
        <f t="shared" si="15"/>
        <v>9318</v>
      </c>
      <c r="I34" s="30">
        <f t="shared" si="15"/>
        <v>10336</v>
      </c>
      <c r="J34" s="30">
        <f t="shared" si="15"/>
        <v>10336</v>
      </c>
      <c r="K34" s="30">
        <f t="shared" si="15"/>
        <v>11432</v>
      </c>
      <c r="L34" s="30">
        <f t="shared" si="15"/>
        <v>13468</v>
      </c>
      <c r="M34" s="30">
        <f t="shared" si="15"/>
        <v>11745</v>
      </c>
      <c r="N34" s="58">
        <f t="shared" si="15"/>
        <v>19889</v>
      </c>
      <c r="O34" s="58">
        <f t="shared" si="15"/>
        <v>23647</v>
      </c>
      <c r="P34" s="58">
        <f t="shared" si="15"/>
        <v>29754</v>
      </c>
      <c r="Q34" s="58">
        <f t="shared" si="15"/>
        <v>29754</v>
      </c>
      <c r="R34" s="58">
        <f t="shared" si="15"/>
        <v>28737</v>
      </c>
      <c r="S34" s="58">
        <f t="shared" si="15"/>
        <v>28737</v>
      </c>
      <c r="T34" s="58">
        <f t="shared" si="15"/>
        <v>31712</v>
      </c>
      <c r="U34" s="58">
        <f t="shared" si="15"/>
        <v>31712</v>
      </c>
      <c r="V34" s="58">
        <f t="shared" si="15"/>
        <v>30537</v>
      </c>
      <c r="W34" s="58">
        <f t="shared" si="15"/>
        <v>30537</v>
      </c>
      <c r="X34" s="58">
        <f t="shared" si="15"/>
        <v>27719</v>
      </c>
      <c r="Y34" s="30">
        <f t="shared" si="15"/>
        <v>21768</v>
      </c>
      <c r="Z34" s="30">
        <f t="shared" si="15"/>
        <v>17070</v>
      </c>
      <c r="AA34" s="30">
        <f t="shared" si="15"/>
        <v>16522</v>
      </c>
      <c r="AB34" s="30">
        <f t="shared" si="15"/>
        <v>16522</v>
      </c>
      <c r="AC34" s="30">
        <f t="shared" si="15"/>
        <v>16522</v>
      </c>
      <c r="AD34" s="30">
        <f t="shared" si="15"/>
        <v>15974</v>
      </c>
      <c r="AE34" s="30">
        <f t="shared" si="15"/>
        <v>15974</v>
      </c>
      <c r="AF34" s="30">
        <f t="shared" si="15"/>
        <v>13938</v>
      </c>
      <c r="AG34" s="30">
        <f t="shared" si="15"/>
        <v>13938</v>
      </c>
      <c r="AH34" s="30">
        <f t="shared" ref="AH34:CS34" si="16">ROUNDUP(AH12*0.87,)</f>
        <v>13938</v>
      </c>
      <c r="AI34" s="30">
        <f t="shared" si="16"/>
        <v>13938</v>
      </c>
      <c r="AJ34" s="30">
        <f t="shared" si="16"/>
        <v>16130</v>
      </c>
      <c r="AK34" s="30">
        <f t="shared" si="16"/>
        <v>16130</v>
      </c>
      <c r="AL34" s="30">
        <f t="shared" si="16"/>
        <v>18244</v>
      </c>
      <c r="AM34" s="30">
        <f t="shared" si="16"/>
        <v>18244</v>
      </c>
      <c r="AN34" s="30">
        <f t="shared" si="16"/>
        <v>20593</v>
      </c>
      <c r="AO34" s="30">
        <f t="shared" si="16"/>
        <v>20593</v>
      </c>
      <c r="AP34" s="30">
        <f t="shared" si="16"/>
        <v>18244</v>
      </c>
      <c r="AQ34" s="30">
        <f t="shared" si="16"/>
        <v>18244</v>
      </c>
      <c r="AR34" s="30">
        <f t="shared" si="16"/>
        <v>19419</v>
      </c>
      <c r="AS34" s="30">
        <f t="shared" si="16"/>
        <v>19419</v>
      </c>
      <c r="AT34" s="30">
        <f t="shared" si="16"/>
        <v>19419</v>
      </c>
      <c r="AU34" s="30">
        <f t="shared" si="16"/>
        <v>19419</v>
      </c>
      <c r="AV34" s="30">
        <f t="shared" si="16"/>
        <v>19419</v>
      </c>
      <c r="AW34" s="30">
        <f t="shared" si="16"/>
        <v>19419</v>
      </c>
      <c r="AX34" s="30">
        <f t="shared" si="16"/>
        <v>20593</v>
      </c>
      <c r="AY34" s="30">
        <f t="shared" si="16"/>
        <v>20593</v>
      </c>
      <c r="AZ34" s="30">
        <f t="shared" si="16"/>
        <v>20593</v>
      </c>
      <c r="BA34" s="30">
        <f t="shared" si="16"/>
        <v>18244</v>
      </c>
      <c r="BB34" s="30">
        <f t="shared" si="16"/>
        <v>18244</v>
      </c>
      <c r="BC34" s="30">
        <f t="shared" si="16"/>
        <v>18244</v>
      </c>
      <c r="BD34" s="30">
        <f t="shared" si="16"/>
        <v>18244</v>
      </c>
      <c r="BE34" s="30">
        <f t="shared" si="16"/>
        <v>18244</v>
      </c>
      <c r="BF34" s="30">
        <f t="shared" si="16"/>
        <v>19419</v>
      </c>
      <c r="BG34" s="30">
        <f t="shared" si="16"/>
        <v>19419</v>
      </c>
      <c r="BH34" s="30">
        <f t="shared" si="16"/>
        <v>19419</v>
      </c>
      <c r="BI34" s="30">
        <f t="shared" si="16"/>
        <v>21768</v>
      </c>
      <c r="BJ34" s="30">
        <f t="shared" si="16"/>
        <v>21768</v>
      </c>
      <c r="BK34" s="30">
        <f t="shared" si="16"/>
        <v>21768</v>
      </c>
      <c r="BL34" s="30">
        <f t="shared" si="16"/>
        <v>21768</v>
      </c>
      <c r="BM34" s="30">
        <f t="shared" si="16"/>
        <v>21768</v>
      </c>
      <c r="BN34" s="30">
        <f t="shared" si="16"/>
        <v>21768</v>
      </c>
      <c r="BO34" s="30">
        <f t="shared" si="16"/>
        <v>23647</v>
      </c>
      <c r="BP34" s="30">
        <f t="shared" si="16"/>
        <v>23647</v>
      </c>
      <c r="BQ34" s="30">
        <f t="shared" si="16"/>
        <v>26701</v>
      </c>
      <c r="BR34" s="30">
        <f t="shared" si="16"/>
        <v>28658</v>
      </c>
      <c r="BS34" s="30">
        <f t="shared" si="16"/>
        <v>28658</v>
      </c>
      <c r="BT34" s="30">
        <f t="shared" si="16"/>
        <v>28658</v>
      </c>
      <c r="BU34" s="30">
        <f t="shared" si="16"/>
        <v>28658</v>
      </c>
      <c r="BV34" s="30">
        <f t="shared" si="16"/>
        <v>28658</v>
      </c>
      <c r="BW34" s="30">
        <f t="shared" si="16"/>
        <v>21768</v>
      </c>
      <c r="BX34" s="30">
        <f t="shared" si="16"/>
        <v>18244</v>
      </c>
      <c r="BY34" s="30">
        <f t="shared" si="16"/>
        <v>18244</v>
      </c>
      <c r="BZ34" s="30">
        <f t="shared" si="16"/>
        <v>17070</v>
      </c>
      <c r="CA34" s="30">
        <f t="shared" si="16"/>
        <v>17070</v>
      </c>
      <c r="CB34" s="30">
        <f t="shared" si="16"/>
        <v>17070</v>
      </c>
      <c r="CC34" s="30">
        <f t="shared" si="16"/>
        <v>18244</v>
      </c>
      <c r="CD34" s="30">
        <f t="shared" si="16"/>
        <v>18244</v>
      </c>
      <c r="CE34" s="30">
        <f t="shared" si="16"/>
        <v>18244</v>
      </c>
      <c r="CF34" s="30">
        <f t="shared" si="16"/>
        <v>15426</v>
      </c>
      <c r="CG34" s="30">
        <f t="shared" si="16"/>
        <v>12137</v>
      </c>
      <c r="CH34" s="30">
        <f t="shared" si="16"/>
        <v>12137</v>
      </c>
      <c r="CI34" s="30">
        <f t="shared" si="16"/>
        <v>12137</v>
      </c>
      <c r="CJ34" s="30">
        <f t="shared" si="16"/>
        <v>12137</v>
      </c>
      <c r="CK34" s="30">
        <f t="shared" si="16"/>
        <v>12137</v>
      </c>
      <c r="CL34" s="30">
        <f t="shared" si="16"/>
        <v>12137</v>
      </c>
      <c r="CM34" s="30">
        <f t="shared" si="16"/>
        <v>12137</v>
      </c>
      <c r="CN34" s="30">
        <f t="shared" si="16"/>
        <v>12137</v>
      </c>
      <c r="CO34" s="30">
        <f t="shared" si="16"/>
        <v>12137</v>
      </c>
      <c r="CP34" s="30">
        <f t="shared" si="16"/>
        <v>11589</v>
      </c>
      <c r="CQ34" s="30">
        <f t="shared" si="16"/>
        <v>11589</v>
      </c>
      <c r="CR34" s="30">
        <f t="shared" si="16"/>
        <v>11589</v>
      </c>
      <c r="CS34" s="30">
        <f t="shared" si="16"/>
        <v>11041</v>
      </c>
      <c r="CT34" s="30">
        <f t="shared" ref="CT34:EF34" si="17">ROUNDUP(CT12*0.87,)</f>
        <v>11041</v>
      </c>
      <c r="CU34" s="30">
        <f t="shared" si="17"/>
        <v>11041</v>
      </c>
      <c r="CV34" s="30">
        <f t="shared" si="17"/>
        <v>11041</v>
      </c>
      <c r="CW34" s="30">
        <f t="shared" si="17"/>
        <v>11041</v>
      </c>
      <c r="CX34" s="30">
        <f t="shared" si="17"/>
        <v>11041</v>
      </c>
      <c r="CY34" s="30">
        <f t="shared" si="17"/>
        <v>11041</v>
      </c>
      <c r="CZ34" s="30">
        <f t="shared" si="17"/>
        <v>10493</v>
      </c>
      <c r="DA34" s="30">
        <f t="shared" si="17"/>
        <v>10493</v>
      </c>
      <c r="DB34" s="30">
        <f t="shared" si="17"/>
        <v>10493</v>
      </c>
      <c r="DC34" s="30">
        <f t="shared" si="17"/>
        <v>9788</v>
      </c>
      <c r="DD34" s="30">
        <f t="shared" si="17"/>
        <v>9788</v>
      </c>
      <c r="DE34" s="30">
        <f t="shared" si="17"/>
        <v>9788</v>
      </c>
      <c r="DF34" s="30">
        <f t="shared" si="17"/>
        <v>9788</v>
      </c>
      <c r="DG34" s="30">
        <f t="shared" si="17"/>
        <v>9788</v>
      </c>
      <c r="DH34" s="30">
        <f t="shared" si="17"/>
        <v>9396</v>
      </c>
      <c r="DI34" s="30">
        <f t="shared" si="17"/>
        <v>9396</v>
      </c>
      <c r="DJ34" s="30">
        <f t="shared" si="17"/>
        <v>9396</v>
      </c>
      <c r="DK34" s="30">
        <f t="shared" si="17"/>
        <v>9396</v>
      </c>
      <c r="DL34" s="30">
        <f t="shared" si="17"/>
        <v>9396</v>
      </c>
      <c r="DM34" s="30">
        <f t="shared" si="17"/>
        <v>9396</v>
      </c>
      <c r="DN34" s="30">
        <f t="shared" si="17"/>
        <v>7830</v>
      </c>
      <c r="DO34" s="30">
        <f t="shared" si="17"/>
        <v>7830</v>
      </c>
      <c r="DP34" s="30">
        <f t="shared" si="17"/>
        <v>7830</v>
      </c>
      <c r="DQ34" s="30">
        <f t="shared" si="17"/>
        <v>7830</v>
      </c>
      <c r="DR34" s="30">
        <f t="shared" si="17"/>
        <v>7830</v>
      </c>
      <c r="DS34" s="30">
        <f t="shared" si="17"/>
        <v>8222</v>
      </c>
      <c r="DT34" s="30">
        <f t="shared" si="17"/>
        <v>8222</v>
      </c>
      <c r="DU34" s="30">
        <f t="shared" si="17"/>
        <v>7830</v>
      </c>
      <c r="DV34" s="30">
        <f t="shared" si="17"/>
        <v>7830</v>
      </c>
      <c r="DW34" s="30">
        <f t="shared" si="17"/>
        <v>7830</v>
      </c>
      <c r="DX34" s="30">
        <f t="shared" si="17"/>
        <v>7830</v>
      </c>
      <c r="DY34" s="30">
        <f t="shared" si="17"/>
        <v>7830</v>
      </c>
      <c r="DZ34" s="30">
        <f t="shared" si="17"/>
        <v>8222</v>
      </c>
      <c r="EA34" s="30">
        <f t="shared" si="17"/>
        <v>8222</v>
      </c>
      <c r="EB34" s="30">
        <f t="shared" si="17"/>
        <v>7830</v>
      </c>
      <c r="EC34" s="30">
        <f t="shared" si="17"/>
        <v>7830</v>
      </c>
      <c r="ED34" s="30">
        <f t="shared" si="17"/>
        <v>7830</v>
      </c>
      <c r="EE34" s="30">
        <f t="shared" si="17"/>
        <v>7830</v>
      </c>
      <c r="EF34" s="30">
        <f t="shared" si="17"/>
        <v>8613</v>
      </c>
    </row>
    <row r="35" spans="1:136">
      <c r="A35" s="30" t="s">
        <v>6</v>
      </c>
      <c r="B35" s="18"/>
      <c r="C35" s="18"/>
      <c r="D35" s="18"/>
      <c r="E35" s="18"/>
      <c r="F35" s="18"/>
      <c r="G35" s="18"/>
      <c r="H35" s="18"/>
      <c r="I35" s="18"/>
      <c r="J35" s="18"/>
      <c r="K35" s="18"/>
      <c r="L35" s="18"/>
      <c r="M35" s="18"/>
      <c r="N35" s="58"/>
      <c r="O35" s="58"/>
      <c r="P35" s="58"/>
      <c r="Q35" s="58"/>
      <c r="R35" s="58"/>
      <c r="S35" s="58"/>
      <c r="T35" s="58"/>
      <c r="U35" s="58"/>
      <c r="V35" s="58"/>
      <c r="W35" s="58"/>
      <c r="X35" s="5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row>
    <row r="36" spans="1:136">
      <c r="A36" s="30">
        <v>1</v>
      </c>
      <c r="B36" s="30">
        <f t="shared" ref="B36:AG36" si="18">ROUNDUP(B14*0.87,)</f>
        <v>5873</v>
      </c>
      <c r="C36" s="30">
        <f t="shared" si="18"/>
        <v>5873</v>
      </c>
      <c r="D36" s="30">
        <f t="shared" si="18"/>
        <v>6108</v>
      </c>
      <c r="E36" s="30">
        <f t="shared" si="18"/>
        <v>6108</v>
      </c>
      <c r="F36" s="30">
        <f t="shared" si="18"/>
        <v>7752</v>
      </c>
      <c r="G36" s="30">
        <f t="shared" si="18"/>
        <v>7752</v>
      </c>
      <c r="H36" s="30">
        <f t="shared" si="18"/>
        <v>7752</v>
      </c>
      <c r="I36" s="30">
        <f t="shared" si="18"/>
        <v>8770</v>
      </c>
      <c r="J36" s="30">
        <f t="shared" si="18"/>
        <v>8770</v>
      </c>
      <c r="K36" s="30">
        <f t="shared" si="18"/>
        <v>9866</v>
      </c>
      <c r="L36" s="30">
        <f t="shared" si="18"/>
        <v>11902</v>
      </c>
      <c r="M36" s="30">
        <f t="shared" si="18"/>
        <v>10179</v>
      </c>
      <c r="N36" s="58">
        <f t="shared" si="18"/>
        <v>17931</v>
      </c>
      <c r="O36" s="58">
        <f t="shared" si="18"/>
        <v>21690</v>
      </c>
      <c r="P36" s="58">
        <f t="shared" si="18"/>
        <v>27797</v>
      </c>
      <c r="Q36" s="58">
        <f t="shared" si="18"/>
        <v>27797</v>
      </c>
      <c r="R36" s="58">
        <f t="shared" si="18"/>
        <v>26779</v>
      </c>
      <c r="S36" s="58">
        <f t="shared" si="18"/>
        <v>26779</v>
      </c>
      <c r="T36" s="58">
        <f t="shared" si="18"/>
        <v>29754</v>
      </c>
      <c r="U36" s="58">
        <f t="shared" si="18"/>
        <v>29754</v>
      </c>
      <c r="V36" s="58">
        <f t="shared" si="18"/>
        <v>28580</v>
      </c>
      <c r="W36" s="58">
        <f t="shared" si="18"/>
        <v>28580</v>
      </c>
      <c r="X36" s="58">
        <f t="shared" si="18"/>
        <v>25761</v>
      </c>
      <c r="Y36" s="30">
        <f t="shared" si="18"/>
        <v>19536</v>
      </c>
      <c r="Z36" s="30">
        <f t="shared" si="18"/>
        <v>14838</v>
      </c>
      <c r="AA36" s="30">
        <f t="shared" si="18"/>
        <v>14290</v>
      </c>
      <c r="AB36" s="30">
        <f t="shared" si="18"/>
        <v>14290</v>
      </c>
      <c r="AC36" s="30">
        <f t="shared" si="18"/>
        <v>14290</v>
      </c>
      <c r="AD36" s="30">
        <f t="shared" si="18"/>
        <v>13742</v>
      </c>
      <c r="AE36" s="30">
        <f t="shared" si="18"/>
        <v>13742</v>
      </c>
      <c r="AF36" s="30">
        <f t="shared" si="18"/>
        <v>11706</v>
      </c>
      <c r="AG36" s="30">
        <f t="shared" si="18"/>
        <v>11706</v>
      </c>
      <c r="AH36" s="30">
        <f t="shared" ref="AH36:CS36" si="19">ROUNDUP(AH14*0.87,)</f>
        <v>11706</v>
      </c>
      <c r="AI36" s="30">
        <f t="shared" si="19"/>
        <v>11706</v>
      </c>
      <c r="AJ36" s="30">
        <f t="shared" si="19"/>
        <v>13899</v>
      </c>
      <c r="AK36" s="30">
        <f t="shared" si="19"/>
        <v>13899</v>
      </c>
      <c r="AL36" s="30">
        <f t="shared" si="19"/>
        <v>16013</v>
      </c>
      <c r="AM36" s="30">
        <f t="shared" si="19"/>
        <v>16013</v>
      </c>
      <c r="AN36" s="30">
        <f t="shared" si="19"/>
        <v>18362</v>
      </c>
      <c r="AO36" s="30">
        <f t="shared" si="19"/>
        <v>18362</v>
      </c>
      <c r="AP36" s="30">
        <f t="shared" si="19"/>
        <v>16013</v>
      </c>
      <c r="AQ36" s="30">
        <f t="shared" si="19"/>
        <v>16013</v>
      </c>
      <c r="AR36" s="30">
        <f t="shared" si="19"/>
        <v>17187</v>
      </c>
      <c r="AS36" s="30">
        <f t="shared" si="19"/>
        <v>17187</v>
      </c>
      <c r="AT36" s="30">
        <f t="shared" si="19"/>
        <v>17187</v>
      </c>
      <c r="AU36" s="30">
        <f t="shared" si="19"/>
        <v>17187</v>
      </c>
      <c r="AV36" s="30">
        <f t="shared" si="19"/>
        <v>17187</v>
      </c>
      <c r="AW36" s="30">
        <f t="shared" si="19"/>
        <v>17187</v>
      </c>
      <c r="AX36" s="30">
        <f t="shared" si="19"/>
        <v>18362</v>
      </c>
      <c r="AY36" s="30">
        <f t="shared" si="19"/>
        <v>18362</v>
      </c>
      <c r="AZ36" s="30">
        <f t="shared" si="19"/>
        <v>18362</v>
      </c>
      <c r="BA36" s="30">
        <f t="shared" si="19"/>
        <v>16013</v>
      </c>
      <c r="BB36" s="30">
        <f t="shared" si="19"/>
        <v>16013</v>
      </c>
      <c r="BC36" s="30">
        <f t="shared" si="19"/>
        <v>16013</v>
      </c>
      <c r="BD36" s="30">
        <f t="shared" si="19"/>
        <v>16013</v>
      </c>
      <c r="BE36" s="30">
        <f t="shared" si="19"/>
        <v>16013</v>
      </c>
      <c r="BF36" s="30">
        <f t="shared" si="19"/>
        <v>17187</v>
      </c>
      <c r="BG36" s="30">
        <f t="shared" si="19"/>
        <v>17187</v>
      </c>
      <c r="BH36" s="30">
        <f t="shared" si="19"/>
        <v>17187</v>
      </c>
      <c r="BI36" s="30">
        <f t="shared" si="19"/>
        <v>19536</v>
      </c>
      <c r="BJ36" s="30">
        <f t="shared" si="19"/>
        <v>19536</v>
      </c>
      <c r="BK36" s="30">
        <f t="shared" si="19"/>
        <v>19536</v>
      </c>
      <c r="BL36" s="30">
        <f t="shared" si="19"/>
        <v>19536</v>
      </c>
      <c r="BM36" s="30">
        <f t="shared" si="19"/>
        <v>19536</v>
      </c>
      <c r="BN36" s="30">
        <f t="shared" si="19"/>
        <v>19536</v>
      </c>
      <c r="BO36" s="30">
        <f t="shared" si="19"/>
        <v>21416</v>
      </c>
      <c r="BP36" s="30">
        <f t="shared" si="19"/>
        <v>21416</v>
      </c>
      <c r="BQ36" s="30">
        <f t="shared" si="19"/>
        <v>24469</v>
      </c>
      <c r="BR36" s="30">
        <f t="shared" si="19"/>
        <v>26427</v>
      </c>
      <c r="BS36" s="30">
        <f t="shared" si="19"/>
        <v>26427</v>
      </c>
      <c r="BT36" s="30">
        <f t="shared" si="19"/>
        <v>26427</v>
      </c>
      <c r="BU36" s="30">
        <f t="shared" si="19"/>
        <v>26427</v>
      </c>
      <c r="BV36" s="30">
        <f t="shared" si="19"/>
        <v>26427</v>
      </c>
      <c r="BW36" s="30">
        <f t="shared" si="19"/>
        <v>19536</v>
      </c>
      <c r="BX36" s="30">
        <f t="shared" si="19"/>
        <v>16013</v>
      </c>
      <c r="BY36" s="30">
        <f t="shared" si="19"/>
        <v>16013</v>
      </c>
      <c r="BZ36" s="30">
        <f t="shared" si="19"/>
        <v>14838</v>
      </c>
      <c r="CA36" s="30">
        <f t="shared" si="19"/>
        <v>14838</v>
      </c>
      <c r="CB36" s="30">
        <f t="shared" si="19"/>
        <v>14838</v>
      </c>
      <c r="CC36" s="30">
        <f t="shared" si="19"/>
        <v>16013</v>
      </c>
      <c r="CD36" s="30">
        <f t="shared" si="19"/>
        <v>16013</v>
      </c>
      <c r="CE36" s="30">
        <f t="shared" si="19"/>
        <v>16013</v>
      </c>
      <c r="CF36" s="30">
        <f t="shared" si="19"/>
        <v>13194</v>
      </c>
      <c r="CG36" s="30">
        <f t="shared" si="19"/>
        <v>10297</v>
      </c>
      <c r="CH36" s="30">
        <f t="shared" si="19"/>
        <v>10297</v>
      </c>
      <c r="CI36" s="30">
        <f t="shared" si="19"/>
        <v>10297</v>
      </c>
      <c r="CJ36" s="30">
        <f t="shared" si="19"/>
        <v>10297</v>
      </c>
      <c r="CK36" s="30">
        <f t="shared" si="19"/>
        <v>10297</v>
      </c>
      <c r="CL36" s="30">
        <f t="shared" si="19"/>
        <v>10297</v>
      </c>
      <c r="CM36" s="30">
        <f t="shared" si="19"/>
        <v>10297</v>
      </c>
      <c r="CN36" s="30">
        <f t="shared" si="19"/>
        <v>10297</v>
      </c>
      <c r="CO36" s="30">
        <f t="shared" si="19"/>
        <v>10297</v>
      </c>
      <c r="CP36" s="30">
        <f t="shared" si="19"/>
        <v>9749</v>
      </c>
      <c r="CQ36" s="30">
        <f t="shared" si="19"/>
        <v>9749</v>
      </c>
      <c r="CR36" s="30">
        <f t="shared" si="19"/>
        <v>9749</v>
      </c>
      <c r="CS36" s="30">
        <f t="shared" si="19"/>
        <v>9201</v>
      </c>
      <c r="CT36" s="30">
        <f t="shared" ref="CT36:EF36" si="20">ROUNDUP(CT14*0.87,)</f>
        <v>9201</v>
      </c>
      <c r="CU36" s="30">
        <f t="shared" si="20"/>
        <v>9201</v>
      </c>
      <c r="CV36" s="30">
        <f t="shared" si="20"/>
        <v>9201</v>
      </c>
      <c r="CW36" s="30">
        <f t="shared" si="20"/>
        <v>9201</v>
      </c>
      <c r="CX36" s="30">
        <f t="shared" si="20"/>
        <v>9201</v>
      </c>
      <c r="CY36" s="30">
        <f t="shared" si="20"/>
        <v>9201</v>
      </c>
      <c r="CZ36" s="30">
        <f t="shared" si="20"/>
        <v>8653</v>
      </c>
      <c r="DA36" s="30">
        <f t="shared" si="20"/>
        <v>8653</v>
      </c>
      <c r="DB36" s="30">
        <f t="shared" si="20"/>
        <v>8653</v>
      </c>
      <c r="DC36" s="30">
        <f t="shared" si="20"/>
        <v>8105</v>
      </c>
      <c r="DD36" s="30">
        <f t="shared" si="20"/>
        <v>8105</v>
      </c>
      <c r="DE36" s="30">
        <f t="shared" si="20"/>
        <v>8105</v>
      </c>
      <c r="DF36" s="30">
        <f t="shared" si="20"/>
        <v>8105</v>
      </c>
      <c r="DG36" s="30">
        <f t="shared" si="20"/>
        <v>8105</v>
      </c>
      <c r="DH36" s="30">
        <f t="shared" si="20"/>
        <v>7713</v>
      </c>
      <c r="DI36" s="30">
        <f t="shared" si="20"/>
        <v>7713</v>
      </c>
      <c r="DJ36" s="30">
        <f t="shared" si="20"/>
        <v>7713</v>
      </c>
      <c r="DK36" s="30">
        <f t="shared" si="20"/>
        <v>7713</v>
      </c>
      <c r="DL36" s="30">
        <f t="shared" si="20"/>
        <v>7713</v>
      </c>
      <c r="DM36" s="30">
        <f t="shared" si="20"/>
        <v>7713</v>
      </c>
      <c r="DN36" s="30">
        <f t="shared" si="20"/>
        <v>6147</v>
      </c>
      <c r="DO36" s="30">
        <f t="shared" si="20"/>
        <v>6147</v>
      </c>
      <c r="DP36" s="30">
        <f t="shared" si="20"/>
        <v>6147</v>
      </c>
      <c r="DQ36" s="30">
        <f t="shared" si="20"/>
        <v>6147</v>
      </c>
      <c r="DR36" s="30">
        <f t="shared" si="20"/>
        <v>6147</v>
      </c>
      <c r="DS36" s="30">
        <f t="shared" si="20"/>
        <v>6539</v>
      </c>
      <c r="DT36" s="30">
        <f t="shared" si="20"/>
        <v>6539</v>
      </c>
      <c r="DU36" s="30">
        <f t="shared" si="20"/>
        <v>6147</v>
      </c>
      <c r="DV36" s="30">
        <f t="shared" si="20"/>
        <v>6147</v>
      </c>
      <c r="DW36" s="30">
        <f t="shared" si="20"/>
        <v>6147</v>
      </c>
      <c r="DX36" s="30">
        <f t="shared" si="20"/>
        <v>6147</v>
      </c>
      <c r="DY36" s="30">
        <f t="shared" si="20"/>
        <v>6147</v>
      </c>
      <c r="DZ36" s="30">
        <f t="shared" si="20"/>
        <v>6539</v>
      </c>
      <c r="EA36" s="30">
        <f t="shared" si="20"/>
        <v>6539</v>
      </c>
      <c r="EB36" s="30">
        <f t="shared" si="20"/>
        <v>6147</v>
      </c>
      <c r="EC36" s="30">
        <f t="shared" si="20"/>
        <v>6147</v>
      </c>
      <c r="ED36" s="30">
        <f t="shared" si="20"/>
        <v>6147</v>
      </c>
      <c r="EE36" s="30">
        <f t="shared" si="20"/>
        <v>6147</v>
      </c>
      <c r="EF36" s="30">
        <f t="shared" si="20"/>
        <v>6930</v>
      </c>
    </row>
    <row r="37" spans="1:136">
      <c r="A37" s="30">
        <v>2</v>
      </c>
      <c r="B37" s="30">
        <f t="shared" ref="B37:AG37" si="21">ROUNDUP(B15*0.87,)</f>
        <v>7047</v>
      </c>
      <c r="C37" s="30">
        <f t="shared" si="21"/>
        <v>7047</v>
      </c>
      <c r="D37" s="30">
        <f t="shared" si="21"/>
        <v>7282</v>
      </c>
      <c r="E37" s="30">
        <f t="shared" si="21"/>
        <v>7282</v>
      </c>
      <c r="F37" s="30">
        <f t="shared" si="21"/>
        <v>8927</v>
      </c>
      <c r="G37" s="30">
        <f t="shared" si="21"/>
        <v>8927</v>
      </c>
      <c r="H37" s="30">
        <f t="shared" si="21"/>
        <v>8927</v>
      </c>
      <c r="I37" s="30">
        <f t="shared" si="21"/>
        <v>9945</v>
      </c>
      <c r="J37" s="30">
        <f t="shared" si="21"/>
        <v>9945</v>
      </c>
      <c r="K37" s="30">
        <f t="shared" si="21"/>
        <v>11041</v>
      </c>
      <c r="L37" s="30">
        <f t="shared" si="21"/>
        <v>13077</v>
      </c>
      <c r="M37" s="30">
        <f t="shared" si="21"/>
        <v>11354</v>
      </c>
      <c r="N37" s="58">
        <f t="shared" si="21"/>
        <v>19497</v>
      </c>
      <c r="O37" s="58">
        <f t="shared" si="21"/>
        <v>23256</v>
      </c>
      <c r="P37" s="58">
        <f t="shared" si="21"/>
        <v>29363</v>
      </c>
      <c r="Q37" s="58">
        <f t="shared" si="21"/>
        <v>29363</v>
      </c>
      <c r="R37" s="58">
        <f t="shared" si="21"/>
        <v>28345</v>
      </c>
      <c r="S37" s="58">
        <f t="shared" si="21"/>
        <v>28345</v>
      </c>
      <c r="T37" s="58">
        <f t="shared" si="21"/>
        <v>31320</v>
      </c>
      <c r="U37" s="58">
        <f t="shared" si="21"/>
        <v>31320</v>
      </c>
      <c r="V37" s="58">
        <f t="shared" si="21"/>
        <v>30146</v>
      </c>
      <c r="W37" s="58">
        <f t="shared" si="21"/>
        <v>30146</v>
      </c>
      <c r="X37" s="58">
        <f t="shared" si="21"/>
        <v>27327</v>
      </c>
      <c r="Y37" s="30">
        <f t="shared" si="21"/>
        <v>20985</v>
      </c>
      <c r="Z37" s="30">
        <f t="shared" si="21"/>
        <v>16287</v>
      </c>
      <c r="AA37" s="30">
        <f t="shared" si="21"/>
        <v>15739</v>
      </c>
      <c r="AB37" s="30">
        <f t="shared" si="21"/>
        <v>15739</v>
      </c>
      <c r="AC37" s="30">
        <f t="shared" si="21"/>
        <v>15739</v>
      </c>
      <c r="AD37" s="30">
        <f t="shared" si="21"/>
        <v>15191</v>
      </c>
      <c r="AE37" s="30">
        <f t="shared" si="21"/>
        <v>15191</v>
      </c>
      <c r="AF37" s="30">
        <f t="shared" si="21"/>
        <v>13155</v>
      </c>
      <c r="AG37" s="30">
        <f t="shared" si="21"/>
        <v>13155</v>
      </c>
      <c r="AH37" s="30">
        <f t="shared" ref="AH37:CS37" si="22">ROUNDUP(AH15*0.87,)</f>
        <v>13155</v>
      </c>
      <c r="AI37" s="30">
        <f t="shared" si="22"/>
        <v>13155</v>
      </c>
      <c r="AJ37" s="30">
        <f t="shared" si="22"/>
        <v>15347</v>
      </c>
      <c r="AK37" s="30">
        <f t="shared" si="22"/>
        <v>15347</v>
      </c>
      <c r="AL37" s="30">
        <f t="shared" si="22"/>
        <v>17461</v>
      </c>
      <c r="AM37" s="30">
        <f t="shared" si="22"/>
        <v>17461</v>
      </c>
      <c r="AN37" s="30">
        <f t="shared" si="22"/>
        <v>19810</v>
      </c>
      <c r="AO37" s="30">
        <f t="shared" si="22"/>
        <v>19810</v>
      </c>
      <c r="AP37" s="30">
        <f t="shared" si="22"/>
        <v>17461</v>
      </c>
      <c r="AQ37" s="30">
        <f t="shared" si="22"/>
        <v>17461</v>
      </c>
      <c r="AR37" s="30">
        <f t="shared" si="22"/>
        <v>18636</v>
      </c>
      <c r="AS37" s="30">
        <f t="shared" si="22"/>
        <v>18636</v>
      </c>
      <c r="AT37" s="30">
        <f t="shared" si="22"/>
        <v>18636</v>
      </c>
      <c r="AU37" s="30">
        <f t="shared" si="22"/>
        <v>18636</v>
      </c>
      <c r="AV37" s="30">
        <f t="shared" si="22"/>
        <v>18636</v>
      </c>
      <c r="AW37" s="30">
        <f t="shared" si="22"/>
        <v>18636</v>
      </c>
      <c r="AX37" s="30">
        <f t="shared" si="22"/>
        <v>19810</v>
      </c>
      <c r="AY37" s="30">
        <f t="shared" si="22"/>
        <v>19810</v>
      </c>
      <c r="AZ37" s="30">
        <f t="shared" si="22"/>
        <v>19810</v>
      </c>
      <c r="BA37" s="30">
        <f t="shared" si="22"/>
        <v>17461</v>
      </c>
      <c r="BB37" s="30">
        <f t="shared" si="22"/>
        <v>17461</v>
      </c>
      <c r="BC37" s="30">
        <f t="shared" si="22"/>
        <v>17461</v>
      </c>
      <c r="BD37" s="30">
        <f t="shared" si="22"/>
        <v>17461</v>
      </c>
      <c r="BE37" s="30">
        <f t="shared" si="22"/>
        <v>17461</v>
      </c>
      <c r="BF37" s="30">
        <f t="shared" si="22"/>
        <v>18636</v>
      </c>
      <c r="BG37" s="30">
        <f t="shared" si="22"/>
        <v>18636</v>
      </c>
      <c r="BH37" s="30">
        <f t="shared" si="22"/>
        <v>18636</v>
      </c>
      <c r="BI37" s="30">
        <f t="shared" si="22"/>
        <v>20985</v>
      </c>
      <c r="BJ37" s="30">
        <f t="shared" si="22"/>
        <v>20985</v>
      </c>
      <c r="BK37" s="30">
        <f t="shared" si="22"/>
        <v>20985</v>
      </c>
      <c r="BL37" s="30">
        <f t="shared" si="22"/>
        <v>20985</v>
      </c>
      <c r="BM37" s="30">
        <f t="shared" si="22"/>
        <v>20985</v>
      </c>
      <c r="BN37" s="30">
        <f t="shared" si="22"/>
        <v>20985</v>
      </c>
      <c r="BO37" s="30">
        <f t="shared" si="22"/>
        <v>22864</v>
      </c>
      <c r="BP37" s="30">
        <f t="shared" si="22"/>
        <v>22864</v>
      </c>
      <c r="BQ37" s="30">
        <f t="shared" si="22"/>
        <v>25918</v>
      </c>
      <c r="BR37" s="30">
        <f t="shared" si="22"/>
        <v>27875</v>
      </c>
      <c r="BS37" s="30">
        <f t="shared" si="22"/>
        <v>27875</v>
      </c>
      <c r="BT37" s="30">
        <f t="shared" si="22"/>
        <v>27875</v>
      </c>
      <c r="BU37" s="30">
        <f t="shared" si="22"/>
        <v>27875</v>
      </c>
      <c r="BV37" s="30">
        <f t="shared" si="22"/>
        <v>27875</v>
      </c>
      <c r="BW37" s="30">
        <f t="shared" si="22"/>
        <v>20985</v>
      </c>
      <c r="BX37" s="30">
        <f t="shared" si="22"/>
        <v>17461</v>
      </c>
      <c r="BY37" s="30">
        <f t="shared" si="22"/>
        <v>17461</v>
      </c>
      <c r="BZ37" s="30">
        <f t="shared" si="22"/>
        <v>16287</v>
      </c>
      <c r="CA37" s="30">
        <f t="shared" si="22"/>
        <v>16287</v>
      </c>
      <c r="CB37" s="30">
        <f t="shared" si="22"/>
        <v>16287</v>
      </c>
      <c r="CC37" s="30">
        <f t="shared" si="22"/>
        <v>17461</v>
      </c>
      <c r="CD37" s="30">
        <f t="shared" si="22"/>
        <v>17461</v>
      </c>
      <c r="CE37" s="30">
        <f t="shared" si="22"/>
        <v>17461</v>
      </c>
      <c r="CF37" s="30">
        <f t="shared" si="22"/>
        <v>14643</v>
      </c>
      <c r="CG37" s="30">
        <f t="shared" si="22"/>
        <v>11745</v>
      </c>
      <c r="CH37" s="30">
        <f t="shared" si="22"/>
        <v>11745</v>
      </c>
      <c r="CI37" s="30">
        <f t="shared" si="22"/>
        <v>11745</v>
      </c>
      <c r="CJ37" s="30">
        <f t="shared" si="22"/>
        <v>11745</v>
      </c>
      <c r="CK37" s="30">
        <f t="shared" si="22"/>
        <v>11745</v>
      </c>
      <c r="CL37" s="30">
        <f t="shared" si="22"/>
        <v>11745</v>
      </c>
      <c r="CM37" s="30">
        <f t="shared" si="22"/>
        <v>11745</v>
      </c>
      <c r="CN37" s="30">
        <f t="shared" si="22"/>
        <v>11745</v>
      </c>
      <c r="CO37" s="30">
        <f t="shared" si="22"/>
        <v>11745</v>
      </c>
      <c r="CP37" s="30">
        <f t="shared" si="22"/>
        <v>11197</v>
      </c>
      <c r="CQ37" s="30">
        <f t="shared" si="22"/>
        <v>11197</v>
      </c>
      <c r="CR37" s="30">
        <f t="shared" si="22"/>
        <v>11197</v>
      </c>
      <c r="CS37" s="30">
        <f t="shared" si="22"/>
        <v>10649</v>
      </c>
      <c r="CT37" s="30">
        <f t="shared" ref="CT37:EF37" si="23">ROUNDUP(CT15*0.87,)</f>
        <v>10649</v>
      </c>
      <c r="CU37" s="30">
        <f t="shared" si="23"/>
        <v>10649</v>
      </c>
      <c r="CV37" s="30">
        <f t="shared" si="23"/>
        <v>10649</v>
      </c>
      <c r="CW37" s="30">
        <f t="shared" si="23"/>
        <v>10649</v>
      </c>
      <c r="CX37" s="30">
        <f t="shared" si="23"/>
        <v>10649</v>
      </c>
      <c r="CY37" s="30">
        <f t="shared" si="23"/>
        <v>10649</v>
      </c>
      <c r="CZ37" s="30">
        <f t="shared" si="23"/>
        <v>10101</v>
      </c>
      <c r="DA37" s="30">
        <f t="shared" si="23"/>
        <v>10101</v>
      </c>
      <c r="DB37" s="30">
        <f t="shared" si="23"/>
        <v>10101</v>
      </c>
      <c r="DC37" s="30">
        <f t="shared" si="23"/>
        <v>9396</v>
      </c>
      <c r="DD37" s="30">
        <f t="shared" si="23"/>
        <v>9396</v>
      </c>
      <c r="DE37" s="30">
        <f t="shared" si="23"/>
        <v>9396</v>
      </c>
      <c r="DF37" s="30">
        <f t="shared" si="23"/>
        <v>9396</v>
      </c>
      <c r="DG37" s="30">
        <f t="shared" si="23"/>
        <v>9396</v>
      </c>
      <c r="DH37" s="30">
        <f t="shared" si="23"/>
        <v>9005</v>
      </c>
      <c r="DI37" s="30">
        <f t="shared" si="23"/>
        <v>9005</v>
      </c>
      <c r="DJ37" s="30">
        <f t="shared" si="23"/>
        <v>9005</v>
      </c>
      <c r="DK37" s="30">
        <f t="shared" si="23"/>
        <v>9005</v>
      </c>
      <c r="DL37" s="30">
        <f t="shared" si="23"/>
        <v>9005</v>
      </c>
      <c r="DM37" s="30">
        <f t="shared" si="23"/>
        <v>9005</v>
      </c>
      <c r="DN37" s="30">
        <f t="shared" si="23"/>
        <v>7439</v>
      </c>
      <c r="DO37" s="30">
        <f t="shared" si="23"/>
        <v>7439</v>
      </c>
      <c r="DP37" s="30">
        <f t="shared" si="23"/>
        <v>7439</v>
      </c>
      <c r="DQ37" s="30">
        <f t="shared" si="23"/>
        <v>7439</v>
      </c>
      <c r="DR37" s="30">
        <f t="shared" si="23"/>
        <v>7439</v>
      </c>
      <c r="DS37" s="30">
        <f t="shared" si="23"/>
        <v>7830</v>
      </c>
      <c r="DT37" s="30">
        <f t="shared" si="23"/>
        <v>7830</v>
      </c>
      <c r="DU37" s="30">
        <f t="shared" si="23"/>
        <v>7439</v>
      </c>
      <c r="DV37" s="30">
        <f t="shared" si="23"/>
        <v>7439</v>
      </c>
      <c r="DW37" s="30">
        <f t="shared" si="23"/>
        <v>7439</v>
      </c>
      <c r="DX37" s="30">
        <f t="shared" si="23"/>
        <v>7439</v>
      </c>
      <c r="DY37" s="30">
        <f t="shared" si="23"/>
        <v>7439</v>
      </c>
      <c r="DZ37" s="30">
        <f t="shared" si="23"/>
        <v>7830</v>
      </c>
      <c r="EA37" s="30">
        <f t="shared" si="23"/>
        <v>7830</v>
      </c>
      <c r="EB37" s="30">
        <f t="shared" si="23"/>
        <v>7439</v>
      </c>
      <c r="EC37" s="30">
        <f t="shared" si="23"/>
        <v>7439</v>
      </c>
      <c r="ED37" s="30">
        <f t="shared" si="23"/>
        <v>7439</v>
      </c>
      <c r="EE37" s="30">
        <f t="shared" si="23"/>
        <v>7439</v>
      </c>
      <c r="EF37" s="30">
        <f t="shared" si="23"/>
        <v>8222</v>
      </c>
    </row>
    <row r="38" spans="1:136">
      <c r="A38" s="33" t="s">
        <v>7</v>
      </c>
      <c r="B38" s="30"/>
      <c r="C38" s="30"/>
      <c r="D38" s="30"/>
      <c r="E38" s="30"/>
      <c r="F38" s="30"/>
      <c r="G38" s="30"/>
      <c r="H38" s="30"/>
      <c r="I38" s="30"/>
      <c r="J38" s="30"/>
      <c r="K38" s="30"/>
      <c r="L38" s="30"/>
      <c r="M38" s="30"/>
      <c r="N38" s="58"/>
      <c r="O38" s="58"/>
      <c r="P38" s="58"/>
      <c r="Q38" s="58"/>
      <c r="R38" s="58"/>
      <c r="S38" s="58"/>
      <c r="T38" s="58"/>
      <c r="U38" s="58"/>
      <c r="V38" s="58"/>
      <c r="W38" s="58"/>
      <c r="X38" s="58"/>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row>
    <row r="39" spans="1:136">
      <c r="A39" s="10">
        <v>1</v>
      </c>
      <c r="B39" s="30">
        <f t="shared" ref="B39:AG39" si="24">ROUNDUP(B17*0.87,)</f>
        <v>9005</v>
      </c>
      <c r="C39" s="30">
        <f t="shared" si="24"/>
        <v>9005</v>
      </c>
      <c r="D39" s="30">
        <f t="shared" si="24"/>
        <v>9240</v>
      </c>
      <c r="E39" s="30">
        <f t="shared" si="24"/>
        <v>9240</v>
      </c>
      <c r="F39" s="30">
        <f t="shared" si="24"/>
        <v>10884</v>
      </c>
      <c r="G39" s="30">
        <f t="shared" si="24"/>
        <v>10884</v>
      </c>
      <c r="H39" s="30">
        <f t="shared" si="24"/>
        <v>10884</v>
      </c>
      <c r="I39" s="30">
        <f t="shared" si="24"/>
        <v>11902</v>
      </c>
      <c r="J39" s="30">
        <f t="shared" si="24"/>
        <v>11902</v>
      </c>
      <c r="K39" s="30">
        <f t="shared" si="24"/>
        <v>12998</v>
      </c>
      <c r="L39" s="30">
        <f t="shared" si="24"/>
        <v>15034</v>
      </c>
      <c r="M39" s="30">
        <f t="shared" si="24"/>
        <v>13311</v>
      </c>
      <c r="N39" s="58">
        <f t="shared" si="24"/>
        <v>23412</v>
      </c>
      <c r="O39" s="58">
        <f t="shared" si="24"/>
        <v>27171</v>
      </c>
      <c r="P39" s="58">
        <f t="shared" si="24"/>
        <v>33278</v>
      </c>
      <c r="Q39" s="58">
        <f t="shared" si="24"/>
        <v>33278</v>
      </c>
      <c r="R39" s="58">
        <f t="shared" si="24"/>
        <v>32260</v>
      </c>
      <c r="S39" s="58">
        <f t="shared" si="24"/>
        <v>32260</v>
      </c>
      <c r="T39" s="58">
        <f t="shared" si="24"/>
        <v>35235</v>
      </c>
      <c r="U39" s="58">
        <f t="shared" si="24"/>
        <v>35235</v>
      </c>
      <c r="V39" s="58">
        <f t="shared" si="24"/>
        <v>34061</v>
      </c>
      <c r="W39" s="58">
        <f t="shared" si="24"/>
        <v>34061</v>
      </c>
      <c r="X39" s="58">
        <f t="shared" si="24"/>
        <v>31242</v>
      </c>
      <c r="Y39" s="30">
        <f t="shared" si="24"/>
        <v>25017</v>
      </c>
      <c r="Z39" s="30">
        <f t="shared" si="24"/>
        <v>20319</v>
      </c>
      <c r="AA39" s="30">
        <f t="shared" si="24"/>
        <v>19771</v>
      </c>
      <c r="AB39" s="30">
        <f t="shared" si="24"/>
        <v>19771</v>
      </c>
      <c r="AC39" s="30">
        <f t="shared" si="24"/>
        <v>19771</v>
      </c>
      <c r="AD39" s="30">
        <f t="shared" si="24"/>
        <v>19223</v>
      </c>
      <c r="AE39" s="30">
        <f t="shared" si="24"/>
        <v>19223</v>
      </c>
      <c r="AF39" s="30">
        <f t="shared" si="24"/>
        <v>17187</v>
      </c>
      <c r="AG39" s="30">
        <f t="shared" si="24"/>
        <v>17187</v>
      </c>
      <c r="AH39" s="30">
        <f t="shared" ref="AH39:CS39" si="25">ROUNDUP(AH17*0.87,)</f>
        <v>17187</v>
      </c>
      <c r="AI39" s="30">
        <f t="shared" si="25"/>
        <v>17187</v>
      </c>
      <c r="AJ39" s="30">
        <f t="shared" si="25"/>
        <v>19380</v>
      </c>
      <c r="AK39" s="30">
        <f t="shared" si="25"/>
        <v>19380</v>
      </c>
      <c r="AL39" s="30">
        <f t="shared" si="25"/>
        <v>21494</v>
      </c>
      <c r="AM39" s="30">
        <f t="shared" si="25"/>
        <v>21494</v>
      </c>
      <c r="AN39" s="30">
        <f t="shared" si="25"/>
        <v>23843</v>
      </c>
      <c r="AO39" s="30">
        <f t="shared" si="25"/>
        <v>23843</v>
      </c>
      <c r="AP39" s="30">
        <f t="shared" si="25"/>
        <v>21494</v>
      </c>
      <c r="AQ39" s="30">
        <f t="shared" si="25"/>
        <v>21494</v>
      </c>
      <c r="AR39" s="30">
        <f t="shared" si="25"/>
        <v>22668</v>
      </c>
      <c r="AS39" s="30">
        <f t="shared" si="25"/>
        <v>22668</v>
      </c>
      <c r="AT39" s="30">
        <f t="shared" si="25"/>
        <v>22668</v>
      </c>
      <c r="AU39" s="30">
        <f t="shared" si="25"/>
        <v>22668</v>
      </c>
      <c r="AV39" s="30">
        <f t="shared" si="25"/>
        <v>22668</v>
      </c>
      <c r="AW39" s="30">
        <f t="shared" si="25"/>
        <v>22668</v>
      </c>
      <c r="AX39" s="30">
        <f t="shared" si="25"/>
        <v>23843</v>
      </c>
      <c r="AY39" s="30">
        <f t="shared" si="25"/>
        <v>23843</v>
      </c>
      <c r="AZ39" s="30">
        <f t="shared" si="25"/>
        <v>23843</v>
      </c>
      <c r="BA39" s="30">
        <f t="shared" si="25"/>
        <v>21494</v>
      </c>
      <c r="BB39" s="30">
        <f t="shared" si="25"/>
        <v>21494</v>
      </c>
      <c r="BC39" s="30">
        <f t="shared" si="25"/>
        <v>21494</v>
      </c>
      <c r="BD39" s="30">
        <f t="shared" si="25"/>
        <v>21494</v>
      </c>
      <c r="BE39" s="30">
        <f t="shared" si="25"/>
        <v>21494</v>
      </c>
      <c r="BF39" s="30">
        <f t="shared" si="25"/>
        <v>22668</v>
      </c>
      <c r="BG39" s="30">
        <f t="shared" si="25"/>
        <v>22668</v>
      </c>
      <c r="BH39" s="30">
        <f t="shared" si="25"/>
        <v>22668</v>
      </c>
      <c r="BI39" s="30">
        <f t="shared" si="25"/>
        <v>25017</v>
      </c>
      <c r="BJ39" s="30">
        <f t="shared" si="25"/>
        <v>25017</v>
      </c>
      <c r="BK39" s="30">
        <f t="shared" si="25"/>
        <v>25017</v>
      </c>
      <c r="BL39" s="30">
        <f t="shared" si="25"/>
        <v>25017</v>
      </c>
      <c r="BM39" s="30">
        <f t="shared" si="25"/>
        <v>25017</v>
      </c>
      <c r="BN39" s="30">
        <f t="shared" si="25"/>
        <v>25017</v>
      </c>
      <c r="BO39" s="30">
        <f t="shared" si="25"/>
        <v>26897</v>
      </c>
      <c r="BP39" s="30">
        <f t="shared" si="25"/>
        <v>26897</v>
      </c>
      <c r="BQ39" s="30">
        <f t="shared" si="25"/>
        <v>29950</v>
      </c>
      <c r="BR39" s="30">
        <f t="shared" si="25"/>
        <v>31908</v>
      </c>
      <c r="BS39" s="30">
        <f t="shared" si="25"/>
        <v>31908</v>
      </c>
      <c r="BT39" s="30">
        <f t="shared" si="25"/>
        <v>31908</v>
      </c>
      <c r="BU39" s="30">
        <f t="shared" si="25"/>
        <v>31908</v>
      </c>
      <c r="BV39" s="30">
        <f t="shared" si="25"/>
        <v>31908</v>
      </c>
      <c r="BW39" s="30">
        <f t="shared" si="25"/>
        <v>25017</v>
      </c>
      <c r="BX39" s="30">
        <f t="shared" si="25"/>
        <v>21494</v>
      </c>
      <c r="BY39" s="30">
        <f t="shared" si="25"/>
        <v>21494</v>
      </c>
      <c r="BZ39" s="30">
        <f t="shared" si="25"/>
        <v>20319</v>
      </c>
      <c r="CA39" s="30">
        <f t="shared" si="25"/>
        <v>20319</v>
      </c>
      <c r="CB39" s="30">
        <f t="shared" si="25"/>
        <v>20319</v>
      </c>
      <c r="CC39" s="30">
        <f t="shared" si="25"/>
        <v>21494</v>
      </c>
      <c r="CD39" s="30">
        <f t="shared" si="25"/>
        <v>21494</v>
      </c>
      <c r="CE39" s="30">
        <f t="shared" si="25"/>
        <v>21494</v>
      </c>
      <c r="CF39" s="30">
        <f t="shared" si="25"/>
        <v>18675</v>
      </c>
      <c r="CG39" s="30">
        <f t="shared" si="25"/>
        <v>14603</v>
      </c>
      <c r="CH39" s="30">
        <f t="shared" si="25"/>
        <v>14603</v>
      </c>
      <c r="CI39" s="30">
        <f t="shared" si="25"/>
        <v>14603</v>
      </c>
      <c r="CJ39" s="30">
        <f t="shared" si="25"/>
        <v>14603</v>
      </c>
      <c r="CK39" s="30">
        <f t="shared" si="25"/>
        <v>14603</v>
      </c>
      <c r="CL39" s="30">
        <f t="shared" si="25"/>
        <v>14603</v>
      </c>
      <c r="CM39" s="30">
        <f t="shared" si="25"/>
        <v>14603</v>
      </c>
      <c r="CN39" s="30">
        <f t="shared" si="25"/>
        <v>14603</v>
      </c>
      <c r="CO39" s="30">
        <f t="shared" si="25"/>
        <v>14603</v>
      </c>
      <c r="CP39" s="30">
        <f t="shared" si="25"/>
        <v>14055</v>
      </c>
      <c r="CQ39" s="30">
        <f t="shared" si="25"/>
        <v>14055</v>
      </c>
      <c r="CR39" s="30">
        <f t="shared" si="25"/>
        <v>14055</v>
      </c>
      <c r="CS39" s="30">
        <f t="shared" si="25"/>
        <v>13507</v>
      </c>
      <c r="CT39" s="30">
        <f t="shared" ref="CT39:EF39" si="26">ROUNDUP(CT17*0.87,)</f>
        <v>13507</v>
      </c>
      <c r="CU39" s="30">
        <f t="shared" si="26"/>
        <v>13507</v>
      </c>
      <c r="CV39" s="30">
        <f t="shared" si="26"/>
        <v>13507</v>
      </c>
      <c r="CW39" s="30">
        <f t="shared" si="26"/>
        <v>13507</v>
      </c>
      <c r="CX39" s="30">
        <f t="shared" si="26"/>
        <v>13507</v>
      </c>
      <c r="CY39" s="30">
        <f t="shared" si="26"/>
        <v>13507</v>
      </c>
      <c r="CZ39" s="30">
        <f t="shared" si="26"/>
        <v>12959</v>
      </c>
      <c r="DA39" s="30">
        <f t="shared" si="26"/>
        <v>12959</v>
      </c>
      <c r="DB39" s="30">
        <f t="shared" si="26"/>
        <v>12959</v>
      </c>
      <c r="DC39" s="30">
        <f t="shared" si="26"/>
        <v>11628</v>
      </c>
      <c r="DD39" s="30">
        <f t="shared" si="26"/>
        <v>11628</v>
      </c>
      <c r="DE39" s="30">
        <f t="shared" si="26"/>
        <v>11628</v>
      </c>
      <c r="DF39" s="30">
        <f t="shared" si="26"/>
        <v>11628</v>
      </c>
      <c r="DG39" s="30">
        <f t="shared" si="26"/>
        <v>11628</v>
      </c>
      <c r="DH39" s="30">
        <f t="shared" si="26"/>
        <v>11237</v>
      </c>
      <c r="DI39" s="30">
        <f t="shared" si="26"/>
        <v>11237</v>
      </c>
      <c r="DJ39" s="30">
        <f t="shared" si="26"/>
        <v>11237</v>
      </c>
      <c r="DK39" s="30">
        <f t="shared" si="26"/>
        <v>11237</v>
      </c>
      <c r="DL39" s="30">
        <f t="shared" si="26"/>
        <v>11237</v>
      </c>
      <c r="DM39" s="30">
        <f t="shared" si="26"/>
        <v>11237</v>
      </c>
      <c r="DN39" s="30">
        <f t="shared" si="26"/>
        <v>9671</v>
      </c>
      <c r="DO39" s="30">
        <f t="shared" si="26"/>
        <v>9671</v>
      </c>
      <c r="DP39" s="30">
        <f t="shared" si="26"/>
        <v>9671</v>
      </c>
      <c r="DQ39" s="30">
        <f t="shared" si="26"/>
        <v>9671</v>
      </c>
      <c r="DR39" s="30">
        <f t="shared" si="26"/>
        <v>9671</v>
      </c>
      <c r="DS39" s="30">
        <f t="shared" si="26"/>
        <v>10062</v>
      </c>
      <c r="DT39" s="30">
        <f t="shared" si="26"/>
        <v>10062</v>
      </c>
      <c r="DU39" s="30">
        <f t="shared" si="26"/>
        <v>9671</v>
      </c>
      <c r="DV39" s="30">
        <f t="shared" si="26"/>
        <v>9671</v>
      </c>
      <c r="DW39" s="30">
        <f t="shared" si="26"/>
        <v>9671</v>
      </c>
      <c r="DX39" s="30">
        <f t="shared" si="26"/>
        <v>9671</v>
      </c>
      <c r="DY39" s="30">
        <f t="shared" si="26"/>
        <v>9671</v>
      </c>
      <c r="DZ39" s="30">
        <f t="shared" si="26"/>
        <v>10062</v>
      </c>
      <c r="EA39" s="30">
        <f t="shared" si="26"/>
        <v>10062</v>
      </c>
      <c r="EB39" s="30">
        <f t="shared" si="26"/>
        <v>9671</v>
      </c>
      <c r="EC39" s="30">
        <f t="shared" si="26"/>
        <v>9671</v>
      </c>
      <c r="ED39" s="30">
        <f t="shared" si="26"/>
        <v>9671</v>
      </c>
      <c r="EE39" s="30">
        <f t="shared" si="26"/>
        <v>9671</v>
      </c>
      <c r="EF39" s="30">
        <f t="shared" si="26"/>
        <v>10454</v>
      </c>
    </row>
    <row r="40" spans="1:136">
      <c r="A40" s="10">
        <v>2</v>
      </c>
      <c r="B40" s="30">
        <f t="shared" ref="B40:AG40" si="27">ROUNDUP(B18*0.87,)</f>
        <v>10179</v>
      </c>
      <c r="C40" s="30">
        <f t="shared" si="27"/>
        <v>10179</v>
      </c>
      <c r="D40" s="30">
        <f t="shared" si="27"/>
        <v>10414</v>
      </c>
      <c r="E40" s="30">
        <f t="shared" si="27"/>
        <v>10414</v>
      </c>
      <c r="F40" s="30">
        <f t="shared" si="27"/>
        <v>12059</v>
      </c>
      <c r="G40" s="30">
        <f t="shared" si="27"/>
        <v>12059</v>
      </c>
      <c r="H40" s="30">
        <f t="shared" si="27"/>
        <v>12059</v>
      </c>
      <c r="I40" s="30">
        <f t="shared" si="27"/>
        <v>13077</v>
      </c>
      <c r="J40" s="30">
        <f t="shared" si="27"/>
        <v>13077</v>
      </c>
      <c r="K40" s="30">
        <f t="shared" si="27"/>
        <v>14173</v>
      </c>
      <c r="L40" s="30">
        <f t="shared" si="27"/>
        <v>16209</v>
      </c>
      <c r="M40" s="30">
        <f t="shared" si="27"/>
        <v>14486</v>
      </c>
      <c r="N40" s="58">
        <f t="shared" si="27"/>
        <v>24978</v>
      </c>
      <c r="O40" s="58">
        <f t="shared" si="27"/>
        <v>28737</v>
      </c>
      <c r="P40" s="58">
        <f t="shared" si="27"/>
        <v>34844</v>
      </c>
      <c r="Q40" s="58">
        <f t="shared" si="27"/>
        <v>34844</v>
      </c>
      <c r="R40" s="58">
        <f t="shared" si="27"/>
        <v>33826</v>
      </c>
      <c r="S40" s="58">
        <f t="shared" si="27"/>
        <v>33826</v>
      </c>
      <c r="T40" s="58">
        <f t="shared" si="27"/>
        <v>36801</v>
      </c>
      <c r="U40" s="58">
        <f t="shared" si="27"/>
        <v>36801</v>
      </c>
      <c r="V40" s="58">
        <f t="shared" si="27"/>
        <v>35627</v>
      </c>
      <c r="W40" s="58">
        <f t="shared" si="27"/>
        <v>35627</v>
      </c>
      <c r="X40" s="58">
        <f t="shared" si="27"/>
        <v>32808</v>
      </c>
      <c r="Y40" s="30">
        <f t="shared" si="27"/>
        <v>26466</v>
      </c>
      <c r="Z40" s="30">
        <f t="shared" si="27"/>
        <v>21768</v>
      </c>
      <c r="AA40" s="30">
        <f t="shared" si="27"/>
        <v>21220</v>
      </c>
      <c r="AB40" s="30">
        <f t="shared" si="27"/>
        <v>21220</v>
      </c>
      <c r="AC40" s="30">
        <f t="shared" si="27"/>
        <v>21220</v>
      </c>
      <c r="AD40" s="30">
        <f t="shared" si="27"/>
        <v>20672</v>
      </c>
      <c r="AE40" s="30">
        <f t="shared" si="27"/>
        <v>20672</v>
      </c>
      <c r="AF40" s="30">
        <f t="shared" si="27"/>
        <v>18636</v>
      </c>
      <c r="AG40" s="30">
        <f t="shared" si="27"/>
        <v>18636</v>
      </c>
      <c r="AH40" s="30">
        <f t="shared" ref="AH40:CS40" si="28">ROUNDUP(AH18*0.87,)</f>
        <v>18636</v>
      </c>
      <c r="AI40" s="30">
        <f t="shared" si="28"/>
        <v>18636</v>
      </c>
      <c r="AJ40" s="30">
        <f t="shared" si="28"/>
        <v>20828</v>
      </c>
      <c r="AK40" s="30">
        <f t="shared" si="28"/>
        <v>20828</v>
      </c>
      <c r="AL40" s="30">
        <f t="shared" si="28"/>
        <v>22942</v>
      </c>
      <c r="AM40" s="30">
        <f t="shared" si="28"/>
        <v>22942</v>
      </c>
      <c r="AN40" s="30">
        <f t="shared" si="28"/>
        <v>25291</v>
      </c>
      <c r="AO40" s="30">
        <f t="shared" si="28"/>
        <v>25291</v>
      </c>
      <c r="AP40" s="30">
        <f t="shared" si="28"/>
        <v>22942</v>
      </c>
      <c r="AQ40" s="30">
        <f t="shared" si="28"/>
        <v>22942</v>
      </c>
      <c r="AR40" s="30">
        <f t="shared" si="28"/>
        <v>24117</v>
      </c>
      <c r="AS40" s="30">
        <f t="shared" si="28"/>
        <v>24117</v>
      </c>
      <c r="AT40" s="30">
        <f t="shared" si="28"/>
        <v>24117</v>
      </c>
      <c r="AU40" s="30">
        <f t="shared" si="28"/>
        <v>24117</v>
      </c>
      <c r="AV40" s="30">
        <f t="shared" si="28"/>
        <v>24117</v>
      </c>
      <c r="AW40" s="30">
        <f t="shared" si="28"/>
        <v>24117</v>
      </c>
      <c r="AX40" s="30">
        <f t="shared" si="28"/>
        <v>25291</v>
      </c>
      <c r="AY40" s="30">
        <f t="shared" si="28"/>
        <v>25291</v>
      </c>
      <c r="AZ40" s="30">
        <f t="shared" si="28"/>
        <v>25291</v>
      </c>
      <c r="BA40" s="30">
        <f t="shared" si="28"/>
        <v>22942</v>
      </c>
      <c r="BB40" s="30">
        <f t="shared" si="28"/>
        <v>22942</v>
      </c>
      <c r="BC40" s="30">
        <f t="shared" si="28"/>
        <v>22942</v>
      </c>
      <c r="BD40" s="30">
        <f t="shared" si="28"/>
        <v>22942</v>
      </c>
      <c r="BE40" s="30">
        <f t="shared" si="28"/>
        <v>22942</v>
      </c>
      <c r="BF40" s="30">
        <f t="shared" si="28"/>
        <v>24117</v>
      </c>
      <c r="BG40" s="30">
        <f t="shared" si="28"/>
        <v>24117</v>
      </c>
      <c r="BH40" s="30">
        <f t="shared" si="28"/>
        <v>24117</v>
      </c>
      <c r="BI40" s="30">
        <f t="shared" si="28"/>
        <v>26466</v>
      </c>
      <c r="BJ40" s="30">
        <f t="shared" si="28"/>
        <v>26466</v>
      </c>
      <c r="BK40" s="30">
        <f t="shared" si="28"/>
        <v>26466</v>
      </c>
      <c r="BL40" s="30">
        <f t="shared" si="28"/>
        <v>26466</v>
      </c>
      <c r="BM40" s="30">
        <f t="shared" si="28"/>
        <v>26466</v>
      </c>
      <c r="BN40" s="30">
        <f t="shared" si="28"/>
        <v>26466</v>
      </c>
      <c r="BO40" s="30">
        <f t="shared" si="28"/>
        <v>28345</v>
      </c>
      <c r="BP40" s="30">
        <f t="shared" si="28"/>
        <v>28345</v>
      </c>
      <c r="BQ40" s="30">
        <f t="shared" si="28"/>
        <v>31399</v>
      </c>
      <c r="BR40" s="30">
        <f t="shared" si="28"/>
        <v>33356</v>
      </c>
      <c r="BS40" s="30">
        <f t="shared" si="28"/>
        <v>33356</v>
      </c>
      <c r="BT40" s="30">
        <f t="shared" si="28"/>
        <v>33356</v>
      </c>
      <c r="BU40" s="30">
        <f t="shared" si="28"/>
        <v>33356</v>
      </c>
      <c r="BV40" s="30">
        <f t="shared" si="28"/>
        <v>33356</v>
      </c>
      <c r="BW40" s="30">
        <f t="shared" si="28"/>
        <v>26466</v>
      </c>
      <c r="BX40" s="30">
        <f t="shared" si="28"/>
        <v>22942</v>
      </c>
      <c r="BY40" s="30">
        <f t="shared" si="28"/>
        <v>22942</v>
      </c>
      <c r="BZ40" s="30">
        <f t="shared" si="28"/>
        <v>21768</v>
      </c>
      <c r="CA40" s="30">
        <f t="shared" si="28"/>
        <v>21768</v>
      </c>
      <c r="CB40" s="30">
        <f t="shared" si="28"/>
        <v>21768</v>
      </c>
      <c r="CC40" s="30">
        <f t="shared" si="28"/>
        <v>22942</v>
      </c>
      <c r="CD40" s="30">
        <f t="shared" si="28"/>
        <v>22942</v>
      </c>
      <c r="CE40" s="30">
        <f t="shared" si="28"/>
        <v>22942</v>
      </c>
      <c r="CF40" s="30">
        <f t="shared" si="28"/>
        <v>20124</v>
      </c>
      <c r="CG40" s="30">
        <f t="shared" si="28"/>
        <v>16052</v>
      </c>
      <c r="CH40" s="30">
        <f t="shared" si="28"/>
        <v>16052</v>
      </c>
      <c r="CI40" s="30">
        <f t="shared" si="28"/>
        <v>16052</v>
      </c>
      <c r="CJ40" s="30">
        <f t="shared" si="28"/>
        <v>16052</v>
      </c>
      <c r="CK40" s="30">
        <f t="shared" si="28"/>
        <v>16052</v>
      </c>
      <c r="CL40" s="30">
        <f t="shared" si="28"/>
        <v>16052</v>
      </c>
      <c r="CM40" s="30">
        <f t="shared" si="28"/>
        <v>16052</v>
      </c>
      <c r="CN40" s="30">
        <f t="shared" si="28"/>
        <v>16052</v>
      </c>
      <c r="CO40" s="30">
        <f t="shared" si="28"/>
        <v>16052</v>
      </c>
      <c r="CP40" s="30">
        <f t="shared" si="28"/>
        <v>15504</v>
      </c>
      <c r="CQ40" s="30">
        <f t="shared" si="28"/>
        <v>15504</v>
      </c>
      <c r="CR40" s="30">
        <f t="shared" si="28"/>
        <v>15504</v>
      </c>
      <c r="CS40" s="30">
        <f t="shared" si="28"/>
        <v>14956</v>
      </c>
      <c r="CT40" s="30">
        <f t="shared" ref="CT40:EF40" si="29">ROUNDUP(CT18*0.87,)</f>
        <v>14956</v>
      </c>
      <c r="CU40" s="30">
        <f t="shared" si="29"/>
        <v>14956</v>
      </c>
      <c r="CV40" s="30">
        <f t="shared" si="29"/>
        <v>14956</v>
      </c>
      <c r="CW40" s="30">
        <f t="shared" si="29"/>
        <v>14956</v>
      </c>
      <c r="CX40" s="30">
        <f t="shared" si="29"/>
        <v>14956</v>
      </c>
      <c r="CY40" s="30">
        <f t="shared" si="29"/>
        <v>14956</v>
      </c>
      <c r="CZ40" s="30">
        <f t="shared" si="29"/>
        <v>14408</v>
      </c>
      <c r="DA40" s="30">
        <f t="shared" si="29"/>
        <v>14408</v>
      </c>
      <c r="DB40" s="30">
        <f t="shared" si="29"/>
        <v>14408</v>
      </c>
      <c r="DC40" s="30">
        <f t="shared" si="29"/>
        <v>12920</v>
      </c>
      <c r="DD40" s="30">
        <f t="shared" si="29"/>
        <v>12920</v>
      </c>
      <c r="DE40" s="30">
        <f t="shared" si="29"/>
        <v>12920</v>
      </c>
      <c r="DF40" s="30">
        <f t="shared" si="29"/>
        <v>12920</v>
      </c>
      <c r="DG40" s="30">
        <f t="shared" si="29"/>
        <v>12920</v>
      </c>
      <c r="DH40" s="30">
        <f t="shared" si="29"/>
        <v>12528</v>
      </c>
      <c r="DI40" s="30">
        <f t="shared" si="29"/>
        <v>12528</v>
      </c>
      <c r="DJ40" s="30">
        <f t="shared" si="29"/>
        <v>12528</v>
      </c>
      <c r="DK40" s="30">
        <f t="shared" si="29"/>
        <v>12528</v>
      </c>
      <c r="DL40" s="30">
        <f t="shared" si="29"/>
        <v>12528</v>
      </c>
      <c r="DM40" s="30">
        <f t="shared" si="29"/>
        <v>12528</v>
      </c>
      <c r="DN40" s="30">
        <f t="shared" si="29"/>
        <v>10962</v>
      </c>
      <c r="DO40" s="30">
        <f t="shared" si="29"/>
        <v>10962</v>
      </c>
      <c r="DP40" s="30">
        <f t="shared" si="29"/>
        <v>10962</v>
      </c>
      <c r="DQ40" s="30">
        <f t="shared" si="29"/>
        <v>10962</v>
      </c>
      <c r="DR40" s="30">
        <f t="shared" si="29"/>
        <v>10962</v>
      </c>
      <c r="DS40" s="30">
        <f t="shared" si="29"/>
        <v>11354</v>
      </c>
      <c r="DT40" s="30">
        <f t="shared" si="29"/>
        <v>11354</v>
      </c>
      <c r="DU40" s="30">
        <f t="shared" si="29"/>
        <v>10962</v>
      </c>
      <c r="DV40" s="30">
        <f t="shared" si="29"/>
        <v>10962</v>
      </c>
      <c r="DW40" s="30">
        <f t="shared" si="29"/>
        <v>10962</v>
      </c>
      <c r="DX40" s="30">
        <f t="shared" si="29"/>
        <v>10962</v>
      </c>
      <c r="DY40" s="30">
        <f t="shared" si="29"/>
        <v>10962</v>
      </c>
      <c r="DZ40" s="30">
        <f t="shared" si="29"/>
        <v>11354</v>
      </c>
      <c r="EA40" s="30">
        <f t="shared" si="29"/>
        <v>11354</v>
      </c>
      <c r="EB40" s="30">
        <f t="shared" si="29"/>
        <v>10962</v>
      </c>
      <c r="EC40" s="30">
        <f t="shared" si="29"/>
        <v>10962</v>
      </c>
      <c r="ED40" s="30">
        <f t="shared" si="29"/>
        <v>10962</v>
      </c>
      <c r="EE40" s="30">
        <f t="shared" si="29"/>
        <v>10962</v>
      </c>
      <c r="EF40" s="30">
        <f t="shared" si="29"/>
        <v>11745</v>
      </c>
    </row>
    <row r="41" spans="1:136">
      <c r="A41" s="34" t="s">
        <v>8</v>
      </c>
      <c r="B41" s="30"/>
      <c r="C41" s="30"/>
      <c r="D41" s="30"/>
      <c r="E41" s="30"/>
      <c r="F41" s="30"/>
      <c r="G41" s="30"/>
      <c r="H41" s="30"/>
      <c r="I41" s="30"/>
      <c r="J41" s="30"/>
      <c r="K41" s="30"/>
      <c r="L41" s="30"/>
      <c r="M41" s="30"/>
      <c r="N41" s="58"/>
      <c r="O41" s="58"/>
      <c r="P41" s="58"/>
      <c r="Q41" s="58"/>
      <c r="R41" s="58"/>
      <c r="S41" s="58"/>
      <c r="T41" s="58"/>
      <c r="U41" s="58"/>
      <c r="V41" s="58"/>
      <c r="W41" s="58"/>
      <c r="X41" s="58"/>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row>
    <row r="42" spans="1:136">
      <c r="A42" s="10">
        <v>1</v>
      </c>
      <c r="B42" s="30">
        <f t="shared" ref="B42:AG42" si="30">ROUNDUP(B20*0.87,)</f>
        <v>11354</v>
      </c>
      <c r="C42" s="30">
        <f t="shared" si="30"/>
        <v>11354</v>
      </c>
      <c r="D42" s="30">
        <f t="shared" si="30"/>
        <v>11589</v>
      </c>
      <c r="E42" s="30">
        <f t="shared" si="30"/>
        <v>11589</v>
      </c>
      <c r="F42" s="30">
        <f t="shared" si="30"/>
        <v>13233</v>
      </c>
      <c r="G42" s="30">
        <f t="shared" si="30"/>
        <v>13233</v>
      </c>
      <c r="H42" s="30">
        <f t="shared" si="30"/>
        <v>13233</v>
      </c>
      <c r="I42" s="30">
        <f t="shared" si="30"/>
        <v>14251</v>
      </c>
      <c r="J42" s="30">
        <f t="shared" si="30"/>
        <v>14251</v>
      </c>
      <c r="K42" s="30">
        <f t="shared" si="30"/>
        <v>15347</v>
      </c>
      <c r="L42" s="30">
        <f t="shared" si="30"/>
        <v>17383</v>
      </c>
      <c r="M42" s="30">
        <f t="shared" si="30"/>
        <v>15660</v>
      </c>
      <c r="N42" s="58">
        <f t="shared" si="30"/>
        <v>24587</v>
      </c>
      <c r="O42" s="58">
        <f t="shared" si="30"/>
        <v>28345</v>
      </c>
      <c r="P42" s="58">
        <f t="shared" si="30"/>
        <v>34452</v>
      </c>
      <c r="Q42" s="58">
        <f t="shared" si="30"/>
        <v>34452</v>
      </c>
      <c r="R42" s="58">
        <f t="shared" si="30"/>
        <v>33435</v>
      </c>
      <c r="S42" s="58">
        <f t="shared" si="30"/>
        <v>33435</v>
      </c>
      <c r="T42" s="58">
        <f t="shared" si="30"/>
        <v>36410</v>
      </c>
      <c r="U42" s="58">
        <f t="shared" si="30"/>
        <v>36410</v>
      </c>
      <c r="V42" s="58">
        <f t="shared" si="30"/>
        <v>35235</v>
      </c>
      <c r="W42" s="58">
        <f t="shared" si="30"/>
        <v>35235</v>
      </c>
      <c r="X42" s="58">
        <f t="shared" si="30"/>
        <v>32417</v>
      </c>
      <c r="Y42" s="30">
        <f t="shared" si="30"/>
        <v>26192</v>
      </c>
      <c r="Z42" s="30">
        <f t="shared" si="30"/>
        <v>21494</v>
      </c>
      <c r="AA42" s="30">
        <f t="shared" si="30"/>
        <v>20946</v>
      </c>
      <c r="AB42" s="30">
        <f t="shared" si="30"/>
        <v>20946</v>
      </c>
      <c r="AC42" s="30">
        <f t="shared" si="30"/>
        <v>20946</v>
      </c>
      <c r="AD42" s="30">
        <f t="shared" si="30"/>
        <v>20398</v>
      </c>
      <c r="AE42" s="30">
        <f t="shared" si="30"/>
        <v>20398</v>
      </c>
      <c r="AF42" s="30">
        <f t="shared" si="30"/>
        <v>18362</v>
      </c>
      <c r="AG42" s="30">
        <f t="shared" si="30"/>
        <v>18362</v>
      </c>
      <c r="AH42" s="30">
        <f t="shared" ref="AH42:CS42" si="31">ROUNDUP(AH20*0.87,)</f>
        <v>18362</v>
      </c>
      <c r="AI42" s="30">
        <f t="shared" si="31"/>
        <v>18362</v>
      </c>
      <c r="AJ42" s="30">
        <f t="shared" si="31"/>
        <v>20554</v>
      </c>
      <c r="AK42" s="30">
        <f t="shared" si="31"/>
        <v>20554</v>
      </c>
      <c r="AL42" s="30">
        <f t="shared" si="31"/>
        <v>22668</v>
      </c>
      <c r="AM42" s="30">
        <f t="shared" si="31"/>
        <v>22668</v>
      </c>
      <c r="AN42" s="30">
        <f t="shared" si="31"/>
        <v>25017</v>
      </c>
      <c r="AO42" s="30">
        <f t="shared" si="31"/>
        <v>25017</v>
      </c>
      <c r="AP42" s="30">
        <f t="shared" si="31"/>
        <v>22668</v>
      </c>
      <c r="AQ42" s="30">
        <f t="shared" si="31"/>
        <v>22668</v>
      </c>
      <c r="AR42" s="30">
        <f t="shared" si="31"/>
        <v>23843</v>
      </c>
      <c r="AS42" s="30">
        <f t="shared" si="31"/>
        <v>23843</v>
      </c>
      <c r="AT42" s="30">
        <f t="shared" si="31"/>
        <v>23843</v>
      </c>
      <c r="AU42" s="30">
        <f t="shared" si="31"/>
        <v>23843</v>
      </c>
      <c r="AV42" s="30">
        <f t="shared" si="31"/>
        <v>23843</v>
      </c>
      <c r="AW42" s="30">
        <f t="shared" si="31"/>
        <v>23843</v>
      </c>
      <c r="AX42" s="30">
        <f t="shared" si="31"/>
        <v>25017</v>
      </c>
      <c r="AY42" s="30">
        <f t="shared" si="31"/>
        <v>25017</v>
      </c>
      <c r="AZ42" s="30">
        <f t="shared" si="31"/>
        <v>25017</v>
      </c>
      <c r="BA42" s="30">
        <f t="shared" si="31"/>
        <v>22668</v>
      </c>
      <c r="BB42" s="30">
        <f t="shared" si="31"/>
        <v>22668</v>
      </c>
      <c r="BC42" s="30">
        <f t="shared" si="31"/>
        <v>22668</v>
      </c>
      <c r="BD42" s="30">
        <f t="shared" si="31"/>
        <v>22668</v>
      </c>
      <c r="BE42" s="30">
        <f t="shared" si="31"/>
        <v>22668</v>
      </c>
      <c r="BF42" s="30">
        <f t="shared" si="31"/>
        <v>23843</v>
      </c>
      <c r="BG42" s="30">
        <f t="shared" si="31"/>
        <v>23843</v>
      </c>
      <c r="BH42" s="30">
        <f t="shared" si="31"/>
        <v>23843</v>
      </c>
      <c r="BI42" s="30">
        <f t="shared" si="31"/>
        <v>26192</v>
      </c>
      <c r="BJ42" s="30">
        <f t="shared" si="31"/>
        <v>26192</v>
      </c>
      <c r="BK42" s="30">
        <f t="shared" si="31"/>
        <v>26192</v>
      </c>
      <c r="BL42" s="30">
        <f t="shared" si="31"/>
        <v>26192</v>
      </c>
      <c r="BM42" s="30">
        <f t="shared" si="31"/>
        <v>26192</v>
      </c>
      <c r="BN42" s="30">
        <f t="shared" si="31"/>
        <v>26192</v>
      </c>
      <c r="BO42" s="30">
        <f t="shared" si="31"/>
        <v>28071</v>
      </c>
      <c r="BP42" s="30">
        <f t="shared" si="31"/>
        <v>28071</v>
      </c>
      <c r="BQ42" s="30">
        <f t="shared" si="31"/>
        <v>31125</v>
      </c>
      <c r="BR42" s="30">
        <f t="shared" si="31"/>
        <v>33082</v>
      </c>
      <c r="BS42" s="30">
        <f t="shared" si="31"/>
        <v>33082</v>
      </c>
      <c r="BT42" s="30">
        <f t="shared" si="31"/>
        <v>33082</v>
      </c>
      <c r="BU42" s="30">
        <f t="shared" si="31"/>
        <v>33082</v>
      </c>
      <c r="BV42" s="30">
        <f t="shared" si="31"/>
        <v>33082</v>
      </c>
      <c r="BW42" s="30">
        <f t="shared" si="31"/>
        <v>26192</v>
      </c>
      <c r="BX42" s="30">
        <f t="shared" si="31"/>
        <v>22668</v>
      </c>
      <c r="BY42" s="30">
        <f t="shared" si="31"/>
        <v>22668</v>
      </c>
      <c r="BZ42" s="30">
        <f t="shared" si="31"/>
        <v>21494</v>
      </c>
      <c r="CA42" s="30">
        <f t="shared" si="31"/>
        <v>21494</v>
      </c>
      <c r="CB42" s="30">
        <f t="shared" si="31"/>
        <v>21494</v>
      </c>
      <c r="CC42" s="30">
        <f t="shared" si="31"/>
        <v>22668</v>
      </c>
      <c r="CD42" s="30">
        <f t="shared" si="31"/>
        <v>22668</v>
      </c>
      <c r="CE42" s="30">
        <f t="shared" si="31"/>
        <v>22668</v>
      </c>
      <c r="CF42" s="30">
        <f t="shared" si="31"/>
        <v>19850</v>
      </c>
      <c r="CG42" s="30">
        <f t="shared" si="31"/>
        <v>16169</v>
      </c>
      <c r="CH42" s="30">
        <f t="shared" si="31"/>
        <v>16169</v>
      </c>
      <c r="CI42" s="30">
        <f t="shared" si="31"/>
        <v>16169</v>
      </c>
      <c r="CJ42" s="30">
        <f t="shared" si="31"/>
        <v>16169</v>
      </c>
      <c r="CK42" s="30">
        <f t="shared" si="31"/>
        <v>16169</v>
      </c>
      <c r="CL42" s="30">
        <f t="shared" si="31"/>
        <v>16169</v>
      </c>
      <c r="CM42" s="30">
        <f t="shared" si="31"/>
        <v>16169</v>
      </c>
      <c r="CN42" s="30">
        <f t="shared" si="31"/>
        <v>16169</v>
      </c>
      <c r="CO42" s="30">
        <f t="shared" si="31"/>
        <v>16169</v>
      </c>
      <c r="CP42" s="30">
        <f t="shared" si="31"/>
        <v>15621</v>
      </c>
      <c r="CQ42" s="30">
        <f t="shared" si="31"/>
        <v>15621</v>
      </c>
      <c r="CR42" s="30">
        <f t="shared" si="31"/>
        <v>15621</v>
      </c>
      <c r="CS42" s="30">
        <f t="shared" si="31"/>
        <v>15073</v>
      </c>
      <c r="CT42" s="30">
        <f t="shared" ref="CT42:EF42" si="32">ROUNDUP(CT20*0.87,)</f>
        <v>15073</v>
      </c>
      <c r="CU42" s="30">
        <f t="shared" si="32"/>
        <v>15073</v>
      </c>
      <c r="CV42" s="30">
        <f t="shared" si="32"/>
        <v>15073</v>
      </c>
      <c r="CW42" s="30">
        <f t="shared" si="32"/>
        <v>15073</v>
      </c>
      <c r="CX42" s="30">
        <f t="shared" si="32"/>
        <v>15073</v>
      </c>
      <c r="CY42" s="30">
        <f t="shared" si="32"/>
        <v>15073</v>
      </c>
      <c r="CZ42" s="30">
        <f t="shared" si="32"/>
        <v>14525</v>
      </c>
      <c r="DA42" s="30">
        <f t="shared" si="32"/>
        <v>14525</v>
      </c>
      <c r="DB42" s="30">
        <f t="shared" si="32"/>
        <v>14525</v>
      </c>
      <c r="DC42" s="30">
        <f t="shared" si="32"/>
        <v>13977</v>
      </c>
      <c r="DD42" s="30">
        <f t="shared" si="32"/>
        <v>13977</v>
      </c>
      <c r="DE42" s="30">
        <f t="shared" si="32"/>
        <v>13977</v>
      </c>
      <c r="DF42" s="30">
        <f t="shared" si="32"/>
        <v>13977</v>
      </c>
      <c r="DG42" s="30">
        <f t="shared" si="32"/>
        <v>13977</v>
      </c>
      <c r="DH42" s="30">
        <f t="shared" si="32"/>
        <v>13586</v>
      </c>
      <c r="DI42" s="30">
        <f t="shared" si="32"/>
        <v>13586</v>
      </c>
      <c r="DJ42" s="30">
        <f t="shared" si="32"/>
        <v>13586</v>
      </c>
      <c r="DK42" s="30">
        <f t="shared" si="32"/>
        <v>13586</v>
      </c>
      <c r="DL42" s="30">
        <f t="shared" si="32"/>
        <v>13586</v>
      </c>
      <c r="DM42" s="30">
        <f t="shared" si="32"/>
        <v>13586</v>
      </c>
      <c r="DN42" s="30">
        <f t="shared" si="32"/>
        <v>12020</v>
      </c>
      <c r="DO42" s="30">
        <f t="shared" si="32"/>
        <v>12020</v>
      </c>
      <c r="DP42" s="30">
        <f t="shared" si="32"/>
        <v>12020</v>
      </c>
      <c r="DQ42" s="30">
        <f t="shared" si="32"/>
        <v>12020</v>
      </c>
      <c r="DR42" s="30">
        <f t="shared" si="32"/>
        <v>12020</v>
      </c>
      <c r="DS42" s="30">
        <f t="shared" si="32"/>
        <v>12411</v>
      </c>
      <c r="DT42" s="30">
        <f t="shared" si="32"/>
        <v>12411</v>
      </c>
      <c r="DU42" s="30">
        <f t="shared" si="32"/>
        <v>12020</v>
      </c>
      <c r="DV42" s="30">
        <f t="shared" si="32"/>
        <v>12020</v>
      </c>
      <c r="DW42" s="30">
        <f t="shared" si="32"/>
        <v>12020</v>
      </c>
      <c r="DX42" s="30">
        <f t="shared" si="32"/>
        <v>12020</v>
      </c>
      <c r="DY42" s="30">
        <f t="shared" si="32"/>
        <v>12020</v>
      </c>
      <c r="DZ42" s="30">
        <f t="shared" si="32"/>
        <v>12411</v>
      </c>
      <c r="EA42" s="30">
        <f t="shared" si="32"/>
        <v>12411</v>
      </c>
      <c r="EB42" s="30">
        <f t="shared" si="32"/>
        <v>12020</v>
      </c>
      <c r="EC42" s="30">
        <f t="shared" si="32"/>
        <v>12020</v>
      </c>
      <c r="ED42" s="30">
        <f t="shared" si="32"/>
        <v>12020</v>
      </c>
      <c r="EE42" s="30">
        <f t="shared" si="32"/>
        <v>12020</v>
      </c>
      <c r="EF42" s="30">
        <f t="shared" si="32"/>
        <v>12803</v>
      </c>
    </row>
    <row r="43" spans="1:136">
      <c r="A43" s="10">
        <v>2</v>
      </c>
      <c r="B43" s="30">
        <f t="shared" ref="B43:AG43" si="33">ROUNDUP(B21*0.87,)</f>
        <v>12528</v>
      </c>
      <c r="C43" s="30">
        <f t="shared" si="33"/>
        <v>12528</v>
      </c>
      <c r="D43" s="30">
        <f t="shared" si="33"/>
        <v>12763</v>
      </c>
      <c r="E43" s="30">
        <f t="shared" si="33"/>
        <v>12763</v>
      </c>
      <c r="F43" s="30">
        <f t="shared" si="33"/>
        <v>14408</v>
      </c>
      <c r="G43" s="30">
        <f t="shared" si="33"/>
        <v>14408</v>
      </c>
      <c r="H43" s="30">
        <f t="shared" si="33"/>
        <v>14408</v>
      </c>
      <c r="I43" s="30">
        <f t="shared" si="33"/>
        <v>15426</v>
      </c>
      <c r="J43" s="30">
        <f t="shared" si="33"/>
        <v>15426</v>
      </c>
      <c r="K43" s="30">
        <f t="shared" si="33"/>
        <v>16522</v>
      </c>
      <c r="L43" s="30">
        <f t="shared" si="33"/>
        <v>18558</v>
      </c>
      <c r="M43" s="30">
        <f t="shared" si="33"/>
        <v>16835</v>
      </c>
      <c r="N43" s="58">
        <f t="shared" si="33"/>
        <v>26153</v>
      </c>
      <c r="O43" s="58">
        <f t="shared" si="33"/>
        <v>29911</v>
      </c>
      <c r="P43" s="58">
        <f t="shared" si="33"/>
        <v>36018</v>
      </c>
      <c r="Q43" s="58">
        <f t="shared" si="33"/>
        <v>36018</v>
      </c>
      <c r="R43" s="58">
        <f t="shared" si="33"/>
        <v>35001</v>
      </c>
      <c r="S43" s="58">
        <f t="shared" si="33"/>
        <v>35001</v>
      </c>
      <c r="T43" s="58">
        <f t="shared" si="33"/>
        <v>37976</v>
      </c>
      <c r="U43" s="58">
        <f t="shared" si="33"/>
        <v>37976</v>
      </c>
      <c r="V43" s="58">
        <f t="shared" si="33"/>
        <v>36801</v>
      </c>
      <c r="W43" s="58">
        <f t="shared" si="33"/>
        <v>36801</v>
      </c>
      <c r="X43" s="58">
        <f t="shared" si="33"/>
        <v>33983</v>
      </c>
      <c r="Y43" s="30">
        <f t="shared" si="33"/>
        <v>27640</v>
      </c>
      <c r="Z43" s="30">
        <f t="shared" si="33"/>
        <v>22942</v>
      </c>
      <c r="AA43" s="30">
        <f t="shared" si="33"/>
        <v>22394</v>
      </c>
      <c r="AB43" s="30">
        <f t="shared" si="33"/>
        <v>22394</v>
      </c>
      <c r="AC43" s="30">
        <f t="shared" si="33"/>
        <v>22394</v>
      </c>
      <c r="AD43" s="30">
        <f t="shared" si="33"/>
        <v>21846</v>
      </c>
      <c r="AE43" s="30">
        <f t="shared" si="33"/>
        <v>21846</v>
      </c>
      <c r="AF43" s="30">
        <f t="shared" si="33"/>
        <v>19810</v>
      </c>
      <c r="AG43" s="30">
        <f t="shared" si="33"/>
        <v>19810</v>
      </c>
      <c r="AH43" s="30">
        <f t="shared" ref="AH43:CS43" si="34">ROUNDUP(AH21*0.87,)</f>
        <v>19810</v>
      </c>
      <c r="AI43" s="30">
        <f t="shared" si="34"/>
        <v>19810</v>
      </c>
      <c r="AJ43" s="30">
        <f t="shared" si="34"/>
        <v>22003</v>
      </c>
      <c r="AK43" s="30">
        <f t="shared" si="34"/>
        <v>22003</v>
      </c>
      <c r="AL43" s="30">
        <f t="shared" si="34"/>
        <v>24117</v>
      </c>
      <c r="AM43" s="30">
        <f t="shared" si="34"/>
        <v>24117</v>
      </c>
      <c r="AN43" s="30">
        <f t="shared" si="34"/>
        <v>26466</v>
      </c>
      <c r="AO43" s="30">
        <f t="shared" si="34"/>
        <v>26466</v>
      </c>
      <c r="AP43" s="30">
        <f t="shared" si="34"/>
        <v>24117</v>
      </c>
      <c r="AQ43" s="30">
        <f t="shared" si="34"/>
        <v>24117</v>
      </c>
      <c r="AR43" s="30">
        <f t="shared" si="34"/>
        <v>25291</v>
      </c>
      <c r="AS43" s="30">
        <f t="shared" si="34"/>
        <v>25291</v>
      </c>
      <c r="AT43" s="30">
        <f t="shared" si="34"/>
        <v>25291</v>
      </c>
      <c r="AU43" s="30">
        <f t="shared" si="34"/>
        <v>25291</v>
      </c>
      <c r="AV43" s="30">
        <f t="shared" si="34"/>
        <v>25291</v>
      </c>
      <c r="AW43" s="30">
        <f t="shared" si="34"/>
        <v>25291</v>
      </c>
      <c r="AX43" s="30">
        <f t="shared" si="34"/>
        <v>26466</v>
      </c>
      <c r="AY43" s="30">
        <f t="shared" si="34"/>
        <v>26466</v>
      </c>
      <c r="AZ43" s="30">
        <f t="shared" si="34"/>
        <v>26466</v>
      </c>
      <c r="BA43" s="30">
        <f t="shared" si="34"/>
        <v>24117</v>
      </c>
      <c r="BB43" s="30">
        <f t="shared" si="34"/>
        <v>24117</v>
      </c>
      <c r="BC43" s="30">
        <f t="shared" si="34"/>
        <v>24117</v>
      </c>
      <c r="BD43" s="30">
        <f t="shared" si="34"/>
        <v>24117</v>
      </c>
      <c r="BE43" s="30">
        <f t="shared" si="34"/>
        <v>24117</v>
      </c>
      <c r="BF43" s="30">
        <f t="shared" si="34"/>
        <v>25291</v>
      </c>
      <c r="BG43" s="30">
        <f t="shared" si="34"/>
        <v>25291</v>
      </c>
      <c r="BH43" s="30">
        <f t="shared" si="34"/>
        <v>25291</v>
      </c>
      <c r="BI43" s="30">
        <f t="shared" si="34"/>
        <v>27640</v>
      </c>
      <c r="BJ43" s="30">
        <f t="shared" si="34"/>
        <v>27640</v>
      </c>
      <c r="BK43" s="30">
        <f t="shared" si="34"/>
        <v>27640</v>
      </c>
      <c r="BL43" s="30">
        <f t="shared" si="34"/>
        <v>27640</v>
      </c>
      <c r="BM43" s="30">
        <f t="shared" si="34"/>
        <v>27640</v>
      </c>
      <c r="BN43" s="30">
        <f t="shared" si="34"/>
        <v>27640</v>
      </c>
      <c r="BO43" s="30">
        <f t="shared" si="34"/>
        <v>29520</v>
      </c>
      <c r="BP43" s="30">
        <f t="shared" si="34"/>
        <v>29520</v>
      </c>
      <c r="BQ43" s="30">
        <f t="shared" si="34"/>
        <v>32573</v>
      </c>
      <c r="BR43" s="30">
        <f t="shared" si="34"/>
        <v>34531</v>
      </c>
      <c r="BS43" s="30">
        <f t="shared" si="34"/>
        <v>34531</v>
      </c>
      <c r="BT43" s="30">
        <f t="shared" si="34"/>
        <v>34531</v>
      </c>
      <c r="BU43" s="30">
        <f t="shared" si="34"/>
        <v>34531</v>
      </c>
      <c r="BV43" s="30">
        <f t="shared" si="34"/>
        <v>34531</v>
      </c>
      <c r="BW43" s="30">
        <f t="shared" si="34"/>
        <v>27640</v>
      </c>
      <c r="BX43" s="30">
        <f t="shared" si="34"/>
        <v>24117</v>
      </c>
      <c r="BY43" s="30">
        <f t="shared" si="34"/>
        <v>24117</v>
      </c>
      <c r="BZ43" s="30">
        <f t="shared" si="34"/>
        <v>22942</v>
      </c>
      <c r="CA43" s="30">
        <f t="shared" si="34"/>
        <v>22942</v>
      </c>
      <c r="CB43" s="30">
        <f t="shared" si="34"/>
        <v>22942</v>
      </c>
      <c r="CC43" s="30">
        <f t="shared" si="34"/>
        <v>24117</v>
      </c>
      <c r="CD43" s="30">
        <f t="shared" si="34"/>
        <v>24117</v>
      </c>
      <c r="CE43" s="30">
        <f t="shared" si="34"/>
        <v>24117</v>
      </c>
      <c r="CF43" s="30">
        <f t="shared" si="34"/>
        <v>21298</v>
      </c>
      <c r="CG43" s="30">
        <f t="shared" si="34"/>
        <v>17618</v>
      </c>
      <c r="CH43" s="30">
        <f t="shared" si="34"/>
        <v>17618</v>
      </c>
      <c r="CI43" s="30">
        <f t="shared" si="34"/>
        <v>17618</v>
      </c>
      <c r="CJ43" s="30">
        <f t="shared" si="34"/>
        <v>17618</v>
      </c>
      <c r="CK43" s="30">
        <f t="shared" si="34"/>
        <v>17618</v>
      </c>
      <c r="CL43" s="30">
        <f t="shared" si="34"/>
        <v>17618</v>
      </c>
      <c r="CM43" s="30">
        <f t="shared" si="34"/>
        <v>17618</v>
      </c>
      <c r="CN43" s="30">
        <f t="shared" si="34"/>
        <v>17618</v>
      </c>
      <c r="CO43" s="30">
        <f t="shared" si="34"/>
        <v>17618</v>
      </c>
      <c r="CP43" s="30">
        <f t="shared" si="34"/>
        <v>17070</v>
      </c>
      <c r="CQ43" s="30">
        <f t="shared" si="34"/>
        <v>17070</v>
      </c>
      <c r="CR43" s="30">
        <f t="shared" si="34"/>
        <v>17070</v>
      </c>
      <c r="CS43" s="30">
        <f t="shared" si="34"/>
        <v>16522</v>
      </c>
      <c r="CT43" s="30">
        <f t="shared" ref="CT43:EF43" si="35">ROUNDUP(CT21*0.87,)</f>
        <v>16522</v>
      </c>
      <c r="CU43" s="30">
        <f t="shared" si="35"/>
        <v>16522</v>
      </c>
      <c r="CV43" s="30">
        <f t="shared" si="35"/>
        <v>16522</v>
      </c>
      <c r="CW43" s="30">
        <f t="shared" si="35"/>
        <v>16522</v>
      </c>
      <c r="CX43" s="30">
        <f t="shared" si="35"/>
        <v>16522</v>
      </c>
      <c r="CY43" s="30">
        <f t="shared" si="35"/>
        <v>16522</v>
      </c>
      <c r="CZ43" s="30">
        <f t="shared" si="35"/>
        <v>15974</v>
      </c>
      <c r="DA43" s="30">
        <f t="shared" si="35"/>
        <v>15974</v>
      </c>
      <c r="DB43" s="30">
        <f t="shared" si="35"/>
        <v>15974</v>
      </c>
      <c r="DC43" s="30">
        <f t="shared" si="35"/>
        <v>15269</v>
      </c>
      <c r="DD43" s="30">
        <f t="shared" si="35"/>
        <v>15269</v>
      </c>
      <c r="DE43" s="30">
        <f t="shared" si="35"/>
        <v>15269</v>
      </c>
      <c r="DF43" s="30">
        <f t="shared" si="35"/>
        <v>15269</v>
      </c>
      <c r="DG43" s="30">
        <f t="shared" si="35"/>
        <v>15269</v>
      </c>
      <c r="DH43" s="30">
        <f t="shared" si="35"/>
        <v>14877</v>
      </c>
      <c r="DI43" s="30">
        <f t="shared" si="35"/>
        <v>14877</v>
      </c>
      <c r="DJ43" s="30">
        <f t="shared" si="35"/>
        <v>14877</v>
      </c>
      <c r="DK43" s="30">
        <f t="shared" si="35"/>
        <v>14877</v>
      </c>
      <c r="DL43" s="30">
        <f t="shared" si="35"/>
        <v>14877</v>
      </c>
      <c r="DM43" s="30">
        <f t="shared" si="35"/>
        <v>14877</v>
      </c>
      <c r="DN43" s="30">
        <f t="shared" si="35"/>
        <v>13311</v>
      </c>
      <c r="DO43" s="30">
        <f t="shared" si="35"/>
        <v>13311</v>
      </c>
      <c r="DP43" s="30">
        <f t="shared" si="35"/>
        <v>13311</v>
      </c>
      <c r="DQ43" s="30">
        <f t="shared" si="35"/>
        <v>13311</v>
      </c>
      <c r="DR43" s="30">
        <f t="shared" si="35"/>
        <v>13311</v>
      </c>
      <c r="DS43" s="30">
        <f t="shared" si="35"/>
        <v>13703</v>
      </c>
      <c r="DT43" s="30">
        <f t="shared" si="35"/>
        <v>13703</v>
      </c>
      <c r="DU43" s="30">
        <f t="shared" si="35"/>
        <v>13311</v>
      </c>
      <c r="DV43" s="30">
        <f t="shared" si="35"/>
        <v>13311</v>
      </c>
      <c r="DW43" s="30">
        <f t="shared" si="35"/>
        <v>13311</v>
      </c>
      <c r="DX43" s="30">
        <f t="shared" si="35"/>
        <v>13311</v>
      </c>
      <c r="DY43" s="30">
        <f t="shared" si="35"/>
        <v>13311</v>
      </c>
      <c r="DZ43" s="30">
        <f t="shared" si="35"/>
        <v>13703</v>
      </c>
      <c r="EA43" s="30">
        <f t="shared" si="35"/>
        <v>13703</v>
      </c>
      <c r="EB43" s="30">
        <f t="shared" si="35"/>
        <v>13311</v>
      </c>
      <c r="EC43" s="30">
        <f t="shared" si="35"/>
        <v>13311</v>
      </c>
      <c r="ED43" s="30">
        <f t="shared" si="35"/>
        <v>13311</v>
      </c>
      <c r="EE43" s="30">
        <f t="shared" si="35"/>
        <v>13311</v>
      </c>
      <c r="EF43" s="30">
        <f t="shared" si="35"/>
        <v>14094</v>
      </c>
    </row>
    <row r="44" spans="1:136">
      <c r="A44" s="35" t="s">
        <v>9</v>
      </c>
      <c r="B44" s="30"/>
      <c r="C44" s="30"/>
      <c r="D44" s="30"/>
      <c r="E44" s="30"/>
      <c r="F44" s="30"/>
      <c r="G44" s="30"/>
      <c r="H44" s="30"/>
      <c r="I44" s="30"/>
      <c r="J44" s="30"/>
      <c r="K44" s="30"/>
      <c r="L44" s="30"/>
      <c r="M44" s="30"/>
      <c r="N44" s="58"/>
      <c r="O44" s="58"/>
      <c r="P44" s="58"/>
      <c r="Q44" s="58"/>
      <c r="R44" s="58"/>
      <c r="S44" s="58"/>
      <c r="T44" s="58"/>
      <c r="U44" s="58"/>
      <c r="V44" s="58"/>
      <c r="W44" s="58"/>
      <c r="X44" s="58"/>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row>
    <row r="45" spans="1:136">
      <c r="A45" s="17" t="s">
        <v>10</v>
      </c>
      <c r="B45" s="30">
        <f t="shared" ref="B45:AG45" si="36">ROUNDUP(B23*0.87,)</f>
        <v>41891</v>
      </c>
      <c r="C45" s="30">
        <f t="shared" si="36"/>
        <v>41891</v>
      </c>
      <c r="D45" s="30">
        <f t="shared" si="36"/>
        <v>42126</v>
      </c>
      <c r="E45" s="30">
        <f t="shared" si="36"/>
        <v>42126</v>
      </c>
      <c r="F45" s="30">
        <f t="shared" si="36"/>
        <v>43770</v>
      </c>
      <c r="G45" s="30">
        <f t="shared" si="36"/>
        <v>43770</v>
      </c>
      <c r="H45" s="30">
        <f t="shared" si="36"/>
        <v>43770</v>
      </c>
      <c r="I45" s="30">
        <f t="shared" si="36"/>
        <v>44788</v>
      </c>
      <c r="J45" s="30">
        <f t="shared" si="36"/>
        <v>44788</v>
      </c>
      <c r="K45" s="30">
        <f t="shared" si="36"/>
        <v>45884</v>
      </c>
      <c r="L45" s="30">
        <f t="shared" si="36"/>
        <v>47920</v>
      </c>
      <c r="M45" s="30">
        <f t="shared" si="36"/>
        <v>46197</v>
      </c>
      <c r="N45" s="58">
        <f t="shared" si="36"/>
        <v>90750</v>
      </c>
      <c r="O45" s="58">
        <f t="shared" si="36"/>
        <v>94509</v>
      </c>
      <c r="P45" s="58">
        <f t="shared" si="36"/>
        <v>100616</v>
      </c>
      <c r="Q45" s="58">
        <f t="shared" si="36"/>
        <v>100616</v>
      </c>
      <c r="R45" s="58">
        <f t="shared" si="36"/>
        <v>99598</v>
      </c>
      <c r="S45" s="58">
        <f t="shared" si="36"/>
        <v>99598</v>
      </c>
      <c r="T45" s="58">
        <f t="shared" si="36"/>
        <v>102573</v>
      </c>
      <c r="U45" s="58">
        <f t="shared" si="36"/>
        <v>102573</v>
      </c>
      <c r="V45" s="58">
        <f t="shared" si="36"/>
        <v>101399</v>
      </c>
      <c r="W45" s="58">
        <f t="shared" si="36"/>
        <v>101399</v>
      </c>
      <c r="X45" s="58">
        <f t="shared" si="36"/>
        <v>98580</v>
      </c>
      <c r="Y45" s="30">
        <f t="shared" si="36"/>
        <v>69257</v>
      </c>
      <c r="Z45" s="30">
        <f t="shared" si="36"/>
        <v>64559</v>
      </c>
      <c r="AA45" s="30">
        <f t="shared" si="36"/>
        <v>64011</v>
      </c>
      <c r="AB45" s="30">
        <f t="shared" si="36"/>
        <v>64011</v>
      </c>
      <c r="AC45" s="30">
        <f t="shared" si="36"/>
        <v>64011</v>
      </c>
      <c r="AD45" s="30">
        <f t="shared" si="36"/>
        <v>63463</v>
      </c>
      <c r="AE45" s="30">
        <f t="shared" si="36"/>
        <v>63463</v>
      </c>
      <c r="AF45" s="30">
        <f t="shared" si="36"/>
        <v>61427</v>
      </c>
      <c r="AG45" s="30">
        <f t="shared" si="36"/>
        <v>61427</v>
      </c>
      <c r="AH45" s="30">
        <f t="shared" ref="AH45:CS45" si="37">ROUNDUP(AH23*0.87,)</f>
        <v>61427</v>
      </c>
      <c r="AI45" s="30">
        <f t="shared" si="37"/>
        <v>61427</v>
      </c>
      <c r="AJ45" s="30">
        <f t="shared" si="37"/>
        <v>63619</v>
      </c>
      <c r="AK45" s="30">
        <f t="shared" si="37"/>
        <v>63619</v>
      </c>
      <c r="AL45" s="30">
        <f t="shared" si="37"/>
        <v>65733</v>
      </c>
      <c r="AM45" s="30">
        <f t="shared" si="37"/>
        <v>65733</v>
      </c>
      <c r="AN45" s="30">
        <f t="shared" si="37"/>
        <v>68082</v>
      </c>
      <c r="AO45" s="30">
        <f t="shared" si="37"/>
        <v>68082</v>
      </c>
      <c r="AP45" s="30">
        <f t="shared" si="37"/>
        <v>65733</v>
      </c>
      <c r="AQ45" s="30">
        <f t="shared" si="37"/>
        <v>65733</v>
      </c>
      <c r="AR45" s="30">
        <f t="shared" si="37"/>
        <v>66908</v>
      </c>
      <c r="AS45" s="30">
        <f t="shared" si="37"/>
        <v>66908</v>
      </c>
      <c r="AT45" s="30">
        <f t="shared" si="37"/>
        <v>66908</v>
      </c>
      <c r="AU45" s="30">
        <f t="shared" si="37"/>
        <v>66908</v>
      </c>
      <c r="AV45" s="30">
        <f t="shared" si="37"/>
        <v>66908</v>
      </c>
      <c r="AW45" s="30">
        <f t="shared" si="37"/>
        <v>66908</v>
      </c>
      <c r="AX45" s="30">
        <f t="shared" si="37"/>
        <v>68082</v>
      </c>
      <c r="AY45" s="30">
        <f t="shared" si="37"/>
        <v>68082</v>
      </c>
      <c r="AZ45" s="30">
        <f t="shared" si="37"/>
        <v>68082</v>
      </c>
      <c r="BA45" s="30">
        <f t="shared" si="37"/>
        <v>65733</v>
      </c>
      <c r="BB45" s="30">
        <f t="shared" si="37"/>
        <v>65733</v>
      </c>
      <c r="BC45" s="30">
        <f t="shared" si="37"/>
        <v>65733</v>
      </c>
      <c r="BD45" s="30">
        <f t="shared" si="37"/>
        <v>65733</v>
      </c>
      <c r="BE45" s="30">
        <f t="shared" si="37"/>
        <v>65733</v>
      </c>
      <c r="BF45" s="30">
        <f t="shared" si="37"/>
        <v>66908</v>
      </c>
      <c r="BG45" s="30">
        <f t="shared" si="37"/>
        <v>66908</v>
      </c>
      <c r="BH45" s="30">
        <f t="shared" si="37"/>
        <v>66908</v>
      </c>
      <c r="BI45" s="30">
        <f t="shared" si="37"/>
        <v>69257</v>
      </c>
      <c r="BJ45" s="30">
        <f t="shared" si="37"/>
        <v>69257</v>
      </c>
      <c r="BK45" s="30">
        <f t="shared" si="37"/>
        <v>69257</v>
      </c>
      <c r="BL45" s="30">
        <f t="shared" si="37"/>
        <v>69257</v>
      </c>
      <c r="BM45" s="30">
        <f t="shared" si="37"/>
        <v>69257</v>
      </c>
      <c r="BN45" s="30">
        <f t="shared" si="37"/>
        <v>69257</v>
      </c>
      <c r="BO45" s="30">
        <f t="shared" si="37"/>
        <v>71136</v>
      </c>
      <c r="BP45" s="30">
        <f t="shared" si="37"/>
        <v>71136</v>
      </c>
      <c r="BQ45" s="30">
        <f t="shared" si="37"/>
        <v>74190</v>
      </c>
      <c r="BR45" s="30">
        <f t="shared" si="37"/>
        <v>76147</v>
      </c>
      <c r="BS45" s="30">
        <f t="shared" si="37"/>
        <v>76147</v>
      </c>
      <c r="BT45" s="30">
        <f t="shared" si="37"/>
        <v>76147</v>
      </c>
      <c r="BU45" s="30">
        <f t="shared" si="37"/>
        <v>76147</v>
      </c>
      <c r="BV45" s="30">
        <f t="shared" si="37"/>
        <v>76147</v>
      </c>
      <c r="BW45" s="30">
        <f t="shared" si="37"/>
        <v>69257</v>
      </c>
      <c r="BX45" s="30">
        <f t="shared" si="37"/>
        <v>65733</v>
      </c>
      <c r="BY45" s="30">
        <f t="shared" si="37"/>
        <v>65733</v>
      </c>
      <c r="BZ45" s="30">
        <f t="shared" si="37"/>
        <v>64559</v>
      </c>
      <c r="CA45" s="30">
        <f t="shared" si="37"/>
        <v>64559</v>
      </c>
      <c r="CB45" s="30">
        <f t="shared" si="37"/>
        <v>64559</v>
      </c>
      <c r="CC45" s="30">
        <f t="shared" si="37"/>
        <v>65733</v>
      </c>
      <c r="CD45" s="30">
        <f t="shared" si="37"/>
        <v>65733</v>
      </c>
      <c r="CE45" s="30">
        <f t="shared" si="37"/>
        <v>65733</v>
      </c>
      <c r="CF45" s="30">
        <f t="shared" si="37"/>
        <v>62915</v>
      </c>
      <c r="CG45" s="30">
        <f t="shared" si="37"/>
        <v>52579</v>
      </c>
      <c r="CH45" s="30">
        <f t="shared" si="37"/>
        <v>52579</v>
      </c>
      <c r="CI45" s="30">
        <f t="shared" si="37"/>
        <v>52579</v>
      </c>
      <c r="CJ45" s="30">
        <f t="shared" si="37"/>
        <v>52579</v>
      </c>
      <c r="CK45" s="30">
        <f t="shared" si="37"/>
        <v>52579</v>
      </c>
      <c r="CL45" s="30">
        <f t="shared" si="37"/>
        <v>52579</v>
      </c>
      <c r="CM45" s="30">
        <f t="shared" si="37"/>
        <v>52579</v>
      </c>
      <c r="CN45" s="30">
        <f t="shared" si="37"/>
        <v>52579</v>
      </c>
      <c r="CO45" s="30">
        <f t="shared" si="37"/>
        <v>52579</v>
      </c>
      <c r="CP45" s="30">
        <f t="shared" si="37"/>
        <v>52031</v>
      </c>
      <c r="CQ45" s="30">
        <f t="shared" si="37"/>
        <v>52031</v>
      </c>
      <c r="CR45" s="30">
        <f t="shared" si="37"/>
        <v>52031</v>
      </c>
      <c r="CS45" s="30">
        <f t="shared" si="37"/>
        <v>51483</v>
      </c>
      <c r="CT45" s="30">
        <f t="shared" ref="CT45:EF45" si="38">ROUNDUP(CT23*0.87,)</f>
        <v>51483</v>
      </c>
      <c r="CU45" s="30">
        <f t="shared" si="38"/>
        <v>51483</v>
      </c>
      <c r="CV45" s="30">
        <f t="shared" si="38"/>
        <v>51483</v>
      </c>
      <c r="CW45" s="30">
        <f t="shared" si="38"/>
        <v>51483</v>
      </c>
      <c r="CX45" s="30">
        <f t="shared" si="38"/>
        <v>51483</v>
      </c>
      <c r="CY45" s="30">
        <f t="shared" si="38"/>
        <v>51483</v>
      </c>
      <c r="CZ45" s="30">
        <f t="shared" si="38"/>
        <v>50935</v>
      </c>
      <c r="DA45" s="30">
        <f t="shared" si="38"/>
        <v>50935</v>
      </c>
      <c r="DB45" s="30">
        <f t="shared" si="38"/>
        <v>50935</v>
      </c>
      <c r="DC45" s="30">
        <f t="shared" si="38"/>
        <v>46472</v>
      </c>
      <c r="DD45" s="30">
        <f t="shared" si="38"/>
        <v>46472</v>
      </c>
      <c r="DE45" s="30">
        <f t="shared" si="38"/>
        <v>46472</v>
      </c>
      <c r="DF45" s="30">
        <f t="shared" si="38"/>
        <v>46472</v>
      </c>
      <c r="DG45" s="30">
        <f t="shared" si="38"/>
        <v>46472</v>
      </c>
      <c r="DH45" s="30">
        <f t="shared" si="38"/>
        <v>46080</v>
      </c>
      <c r="DI45" s="30">
        <f t="shared" si="38"/>
        <v>46080</v>
      </c>
      <c r="DJ45" s="30">
        <f t="shared" si="38"/>
        <v>46080</v>
      </c>
      <c r="DK45" s="30">
        <f t="shared" si="38"/>
        <v>46080</v>
      </c>
      <c r="DL45" s="30">
        <f t="shared" si="38"/>
        <v>46080</v>
      </c>
      <c r="DM45" s="30">
        <f t="shared" si="38"/>
        <v>46080</v>
      </c>
      <c r="DN45" s="30">
        <f t="shared" si="38"/>
        <v>44514</v>
      </c>
      <c r="DO45" s="30">
        <f t="shared" si="38"/>
        <v>44514</v>
      </c>
      <c r="DP45" s="30">
        <f t="shared" si="38"/>
        <v>44514</v>
      </c>
      <c r="DQ45" s="30">
        <f t="shared" si="38"/>
        <v>44514</v>
      </c>
      <c r="DR45" s="30">
        <f t="shared" si="38"/>
        <v>44514</v>
      </c>
      <c r="DS45" s="30">
        <f t="shared" si="38"/>
        <v>44906</v>
      </c>
      <c r="DT45" s="30">
        <f t="shared" si="38"/>
        <v>44906</v>
      </c>
      <c r="DU45" s="30">
        <f t="shared" si="38"/>
        <v>44514</v>
      </c>
      <c r="DV45" s="30">
        <f t="shared" si="38"/>
        <v>44514</v>
      </c>
      <c r="DW45" s="30">
        <f t="shared" si="38"/>
        <v>44514</v>
      </c>
      <c r="DX45" s="30">
        <f t="shared" si="38"/>
        <v>44514</v>
      </c>
      <c r="DY45" s="30">
        <f t="shared" si="38"/>
        <v>44514</v>
      </c>
      <c r="DZ45" s="30">
        <f t="shared" si="38"/>
        <v>44906</v>
      </c>
      <c r="EA45" s="30">
        <f t="shared" si="38"/>
        <v>44906</v>
      </c>
      <c r="EB45" s="30">
        <f t="shared" si="38"/>
        <v>44514</v>
      </c>
      <c r="EC45" s="30">
        <f t="shared" si="38"/>
        <v>44514</v>
      </c>
      <c r="ED45" s="30">
        <f t="shared" si="38"/>
        <v>44514</v>
      </c>
      <c r="EE45" s="30">
        <f t="shared" si="38"/>
        <v>44514</v>
      </c>
      <c r="EF45" s="30">
        <f t="shared" si="38"/>
        <v>45297</v>
      </c>
    </row>
    <row r="46" spans="1:136" hidden="1">
      <c r="A46" s="16" t="s">
        <v>11</v>
      </c>
    </row>
    <row r="47" spans="1:136" hidden="1">
      <c r="A47" s="17" t="s">
        <v>12</v>
      </c>
    </row>
    <row r="48" spans="1:136"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row r="57" spans="1:1">
      <c r="A57" s="21" t="s">
        <v>27</v>
      </c>
    </row>
    <row r="58" spans="1:1">
      <c r="A58" s="22" t="s">
        <v>28</v>
      </c>
    </row>
    <row r="59" spans="1:1">
      <c r="A59" s="23"/>
    </row>
    <row r="60" spans="1:1">
      <c r="A60" s="24" t="s">
        <v>18</v>
      </c>
    </row>
    <row r="61" spans="1:1" ht="48">
      <c r="A61" s="25" t="s">
        <v>29</v>
      </c>
    </row>
    <row r="63" spans="1:1">
      <c r="A63" s="21" t="s">
        <v>23</v>
      </c>
    </row>
    <row r="64" spans="1:1" ht="15.75">
      <c r="A64" s="56" t="s">
        <v>30</v>
      </c>
    </row>
  </sheetData>
  <pageMargins left="0.7" right="0.7" top="0.75" bottom="0.75" header="0.3" footer="0.3"/>
  <pageSetup paperSize="9" orientation="portrai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theme="0"/>
  </sheetPr>
  <dimension ref="A1:J41"/>
  <sheetViews>
    <sheetView zoomScale="110" zoomScaleNormal="110" workbookViewId="0">
      <selection activeCell="A38" sqref="A38"/>
    </sheetView>
  </sheetViews>
  <sheetFormatPr defaultColWidth="9.140625" defaultRowHeight="12"/>
  <cols>
    <col min="1" max="1" width="87.7109375" style="2" customWidth="1"/>
    <col min="2" max="16384" width="9.140625" style="11"/>
  </cols>
  <sheetData>
    <row r="1" spans="1:10" ht="12" customHeight="1">
      <c r="A1" s="3" t="s">
        <v>0</v>
      </c>
    </row>
    <row r="2" spans="1:10" ht="12" customHeight="1">
      <c r="A2" s="50" t="s">
        <v>279</v>
      </c>
    </row>
    <row r="3" spans="1:10" ht="10.35" customHeight="1">
      <c r="A3" s="5"/>
    </row>
    <row r="4" spans="1:10" ht="11.45" customHeight="1">
      <c r="A4" s="6" t="s">
        <v>2</v>
      </c>
    </row>
    <row r="5" spans="1:10" s="47" customFormat="1" ht="33.75" customHeight="1">
      <c r="A5" s="7" t="s">
        <v>3</v>
      </c>
      <c r="B5" s="8">
        <f>'РБ ВВ 10(2025) | FIT15)'!B5</f>
        <v>46008</v>
      </c>
      <c r="C5" s="8">
        <f>'РБ ВВ 10(2025) | FIT15)'!C5</f>
        <v>46009</v>
      </c>
      <c r="D5" s="8">
        <f>'РБ ВВ 10(2025) | FIT15)'!D5</f>
        <v>46010</v>
      </c>
      <c r="E5" s="8">
        <f>'РБ ВВ 10(2025) | FIT15)'!E5</f>
        <v>46011</v>
      </c>
      <c r="F5" s="9">
        <f>'РБ ВВ 10(2025) | FIT15)'!F5</f>
        <v>46012</v>
      </c>
      <c r="G5" s="9">
        <f>'РБ ВВ 10(2025) | FIT15)'!G5</f>
        <v>46013</v>
      </c>
      <c r="H5" s="9">
        <f>'РБ ВВ 10(2025) | FIT15)'!H5</f>
        <v>46014</v>
      </c>
      <c r="I5" s="9">
        <f>'РБ ВВ 10(2025) | FIT15)'!I5</f>
        <v>46015</v>
      </c>
      <c r="J5" s="8">
        <f>'РБ ВВ 10(2025) | FIT15)'!J5</f>
        <v>46016</v>
      </c>
    </row>
    <row r="6" spans="1:10">
      <c r="A6" s="7"/>
      <c r="B6" s="8">
        <f>'РБ ВВ 10(2025) | FIT15)'!B6</f>
        <v>46008</v>
      </c>
      <c r="C6" s="8">
        <f>'РБ ВВ 10(2025) | FIT15)'!C6</f>
        <v>46009</v>
      </c>
      <c r="D6" s="8">
        <f>'РБ ВВ 10(2025) | FIT15)'!D6</f>
        <v>46010</v>
      </c>
      <c r="E6" s="8">
        <f>'РБ ВВ 10(2025) | FIT15)'!E6</f>
        <v>46011</v>
      </c>
      <c r="F6" s="9">
        <f>'РБ ВВ 10(2025) | FIT15)'!F6</f>
        <v>46012</v>
      </c>
      <c r="G6" s="9">
        <f>'РБ ВВ 10(2025) | FIT15)'!G6</f>
        <v>46013</v>
      </c>
      <c r="H6" s="9">
        <f>'РБ ВВ 10(2025) | FIT15)'!H6</f>
        <v>46014</v>
      </c>
      <c r="I6" s="9">
        <f>'РБ ВВ 10(2025) | FIT15)'!I6</f>
        <v>46015</v>
      </c>
      <c r="J6" s="8">
        <f>'РБ ВВ 10(2025) | FIT15)'!J6</f>
        <v>46016</v>
      </c>
    </row>
    <row r="7" spans="1:10">
      <c r="A7" s="10" t="s">
        <v>4</v>
      </c>
    </row>
    <row r="8" spans="1:10">
      <c r="A8" s="10">
        <v>1</v>
      </c>
      <c r="B8" s="18">
        <f>'C завтраками| Bed and breakfast'!B8</f>
        <v>7000</v>
      </c>
      <c r="C8" s="18">
        <f>'C завтраками| Bed and breakfast'!C8</f>
        <v>7000</v>
      </c>
      <c r="D8" s="18">
        <f>'C завтраками| Bed and breakfast'!D8</f>
        <v>7300</v>
      </c>
      <c r="E8" s="18">
        <f>'C завтраками| Bed and breakfast'!E8</f>
        <v>7300</v>
      </c>
      <c r="F8" s="18">
        <f>'C завтраками| Bed and breakfast'!F8</f>
        <v>9400</v>
      </c>
      <c r="G8" s="18">
        <f>'C завтраками| Bed and breakfast'!G8</f>
        <v>9400</v>
      </c>
      <c r="H8" s="18">
        <f>'C завтраками| Bed and breakfast'!H8</f>
        <v>9400</v>
      </c>
      <c r="I8" s="18">
        <f>'C завтраками| Bed and breakfast'!I8</f>
        <v>10700</v>
      </c>
      <c r="J8" s="18">
        <f>'C завтраками| Bed and breakfast'!J8</f>
        <v>10700</v>
      </c>
    </row>
    <row r="9" spans="1:10">
      <c r="A9" s="10">
        <v>2</v>
      </c>
      <c r="B9" s="18">
        <f>'C завтраками| Bed and breakfast'!B9</f>
        <v>8500</v>
      </c>
      <c r="C9" s="18">
        <f>'C завтраками| Bed and breakfast'!C9</f>
        <v>8500</v>
      </c>
      <c r="D9" s="18">
        <f>'C завтраками| Bed and breakfast'!D9</f>
        <v>8800</v>
      </c>
      <c r="E9" s="18">
        <f>'C завтраками| Bed and breakfast'!E9</f>
        <v>8800</v>
      </c>
      <c r="F9" s="18">
        <f>'C завтраками| Bed and breakfast'!F9</f>
        <v>10900</v>
      </c>
      <c r="G9" s="18">
        <f>'C завтраками| Bed and breakfast'!G9</f>
        <v>10900</v>
      </c>
      <c r="H9" s="18">
        <f>'C завтраками| Bed and breakfast'!H9</f>
        <v>10900</v>
      </c>
      <c r="I9" s="18">
        <f>'C завтраками| Bed and breakfast'!I9</f>
        <v>12200</v>
      </c>
      <c r="J9" s="18">
        <f>'C завтраками| Bed and breakfast'!J9</f>
        <v>12200</v>
      </c>
    </row>
    <row r="10" spans="1:10">
      <c r="A10" s="10" t="s">
        <v>5</v>
      </c>
      <c r="B10" s="18"/>
      <c r="C10" s="18"/>
      <c r="D10" s="18"/>
      <c r="E10" s="18"/>
      <c r="F10" s="18"/>
      <c r="G10" s="18"/>
      <c r="H10" s="18"/>
      <c r="I10" s="18"/>
      <c r="J10" s="18"/>
    </row>
    <row r="11" spans="1:10">
      <c r="A11" s="10">
        <v>1</v>
      </c>
      <c r="B11" s="18">
        <f>'C завтраками| Bed and breakfast'!B11</f>
        <v>8000</v>
      </c>
      <c r="C11" s="18">
        <f>'C завтраками| Bed and breakfast'!C11</f>
        <v>8000</v>
      </c>
      <c r="D11" s="18">
        <f>'C завтраками| Bed and breakfast'!D11</f>
        <v>8300</v>
      </c>
      <c r="E11" s="18">
        <f>'C завтраками| Bed and breakfast'!E11</f>
        <v>8300</v>
      </c>
      <c r="F11" s="18">
        <f>'C завтраками| Bed and breakfast'!F11</f>
        <v>10400</v>
      </c>
      <c r="G11" s="18">
        <f>'C завтраками| Bed and breakfast'!G11</f>
        <v>10400</v>
      </c>
      <c r="H11" s="18">
        <f>'C завтраками| Bed and breakfast'!H11</f>
        <v>10400</v>
      </c>
      <c r="I11" s="18">
        <f>'C завтраками| Bed and breakfast'!I11</f>
        <v>11700</v>
      </c>
      <c r="J11" s="18">
        <f>'C завтраками| Bed and breakfast'!J11</f>
        <v>11700</v>
      </c>
    </row>
    <row r="12" spans="1:10">
      <c r="A12" s="10">
        <v>2</v>
      </c>
      <c r="B12" s="18">
        <f>'C завтраками| Bed and breakfast'!B12</f>
        <v>9500</v>
      </c>
      <c r="C12" s="18">
        <f>'C завтраками| Bed and breakfast'!C12</f>
        <v>9500</v>
      </c>
      <c r="D12" s="18">
        <f>'C завтраками| Bed and breakfast'!D12</f>
        <v>9800</v>
      </c>
      <c r="E12" s="18">
        <f>'C завтраками| Bed and breakfast'!E12</f>
        <v>9800</v>
      </c>
      <c r="F12" s="18">
        <f>'C завтраками| Bed and breakfast'!F12</f>
        <v>11900</v>
      </c>
      <c r="G12" s="18">
        <f>'C завтраками| Bed and breakfast'!G12</f>
        <v>11900</v>
      </c>
      <c r="H12" s="18">
        <f>'C завтраками| Bed and breakfast'!H12</f>
        <v>11900</v>
      </c>
      <c r="I12" s="18">
        <f>'C завтраками| Bed and breakfast'!I12</f>
        <v>13200</v>
      </c>
      <c r="J12" s="18">
        <f>'C завтраками| Bed and breakfast'!J12</f>
        <v>13200</v>
      </c>
    </row>
    <row r="13" spans="1:10">
      <c r="A13" s="30" t="s">
        <v>6</v>
      </c>
      <c r="B13" s="18"/>
      <c r="C13" s="18"/>
      <c r="D13" s="18"/>
      <c r="E13" s="18"/>
      <c r="F13" s="18"/>
      <c r="G13" s="18"/>
      <c r="H13" s="18"/>
      <c r="I13" s="18"/>
      <c r="J13" s="18"/>
    </row>
    <row r="14" spans="1:10">
      <c r="A14" s="30">
        <v>1</v>
      </c>
      <c r="B14" s="18">
        <f>'C завтраками| Bed and breakfast'!B14</f>
        <v>7500</v>
      </c>
      <c r="C14" s="18">
        <f>'C завтраками| Bed and breakfast'!C14</f>
        <v>7500</v>
      </c>
      <c r="D14" s="18">
        <f>'C завтраками| Bed and breakfast'!D14</f>
        <v>7800</v>
      </c>
      <c r="E14" s="18">
        <f>'C завтраками| Bed and breakfast'!E14</f>
        <v>7800</v>
      </c>
      <c r="F14" s="18">
        <f>'C завтраками| Bed and breakfast'!F14</f>
        <v>9900</v>
      </c>
      <c r="G14" s="18">
        <f>'C завтраками| Bed and breakfast'!G14</f>
        <v>9900</v>
      </c>
      <c r="H14" s="18">
        <f>'C завтраками| Bed and breakfast'!H14</f>
        <v>9900</v>
      </c>
      <c r="I14" s="18">
        <f>'C завтраками| Bed and breakfast'!I14</f>
        <v>11200</v>
      </c>
      <c r="J14" s="18">
        <f>'C завтраками| Bed and breakfast'!J14</f>
        <v>11200</v>
      </c>
    </row>
    <row r="15" spans="1:10">
      <c r="A15" s="30">
        <v>2</v>
      </c>
      <c r="B15" s="18">
        <f>'C завтраками| Bed and breakfast'!B15</f>
        <v>9000</v>
      </c>
      <c r="C15" s="18">
        <f>'C завтраками| Bed and breakfast'!C15</f>
        <v>9000</v>
      </c>
      <c r="D15" s="18">
        <f>'C завтраками| Bed and breakfast'!D15</f>
        <v>9300</v>
      </c>
      <c r="E15" s="18">
        <f>'C завтраками| Bed and breakfast'!E15</f>
        <v>9300</v>
      </c>
      <c r="F15" s="18">
        <f>'C завтраками| Bed and breakfast'!F15</f>
        <v>11400</v>
      </c>
      <c r="G15" s="18">
        <f>'C завтраками| Bed and breakfast'!G15</f>
        <v>11400</v>
      </c>
      <c r="H15" s="18">
        <f>'C завтраками| Bed and breakfast'!H15</f>
        <v>11400</v>
      </c>
      <c r="I15" s="18">
        <f>'C завтраками| Bed and breakfast'!I15</f>
        <v>12700</v>
      </c>
      <c r="J15" s="18">
        <f>'C завтраками| Bed and breakfast'!J15</f>
        <v>12700</v>
      </c>
    </row>
    <row r="16" spans="1:10">
      <c r="A16" s="14" t="s">
        <v>7</v>
      </c>
      <c r="B16" s="18"/>
      <c r="C16" s="18"/>
      <c r="D16" s="18"/>
      <c r="E16" s="18"/>
      <c r="F16" s="18"/>
      <c r="G16" s="18"/>
      <c r="H16" s="18"/>
      <c r="I16" s="18"/>
      <c r="J16" s="18"/>
    </row>
    <row r="17" spans="1:10">
      <c r="A17" s="10">
        <v>1</v>
      </c>
      <c r="B17" s="18">
        <f>'C завтраками| Bed and breakfast'!B17</f>
        <v>11500</v>
      </c>
      <c r="C17" s="18">
        <f>'C завтраками| Bed and breakfast'!C17</f>
        <v>11500</v>
      </c>
      <c r="D17" s="18">
        <f>'C завтраками| Bed and breakfast'!D17</f>
        <v>11800</v>
      </c>
      <c r="E17" s="18">
        <f>'C завтраками| Bed and breakfast'!E17</f>
        <v>11800</v>
      </c>
      <c r="F17" s="18">
        <f>'C завтраками| Bed and breakfast'!F17</f>
        <v>13900</v>
      </c>
      <c r="G17" s="18">
        <f>'C завтраками| Bed and breakfast'!G17</f>
        <v>13900</v>
      </c>
      <c r="H17" s="18">
        <f>'C завтраками| Bed and breakfast'!H17</f>
        <v>13900</v>
      </c>
      <c r="I17" s="18">
        <f>'C завтраками| Bed and breakfast'!I17</f>
        <v>15200</v>
      </c>
      <c r="J17" s="18">
        <f>'C завтраками| Bed and breakfast'!J17</f>
        <v>15200</v>
      </c>
    </row>
    <row r="18" spans="1:10">
      <c r="A18" s="10">
        <v>2</v>
      </c>
      <c r="B18" s="18">
        <f>'C завтраками| Bed and breakfast'!B18</f>
        <v>13000</v>
      </c>
      <c r="C18" s="18">
        <f>'C завтраками| Bed and breakfast'!C18</f>
        <v>13000</v>
      </c>
      <c r="D18" s="18">
        <f>'C завтраками| Bed and breakfast'!D18</f>
        <v>13300</v>
      </c>
      <c r="E18" s="18">
        <f>'C завтраками| Bed and breakfast'!E18</f>
        <v>13300</v>
      </c>
      <c r="F18" s="18">
        <f>'C завтраками| Bed and breakfast'!F18</f>
        <v>15400</v>
      </c>
      <c r="G18" s="18">
        <f>'C завтраками| Bed and breakfast'!G18</f>
        <v>15400</v>
      </c>
      <c r="H18" s="18">
        <f>'C завтраками| Bed and breakfast'!H18</f>
        <v>15400</v>
      </c>
      <c r="I18" s="18">
        <f>'C завтраками| Bed and breakfast'!I18</f>
        <v>16700</v>
      </c>
      <c r="J18" s="18">
        <f>'C завтраками| Bed and breakfast'!J18</f>
        <v>16700</v>
      </c>
    </row>
    <row r="19" spans="1:10">
      <c r="A19" s="15" t="s">
        <v>8</v>
      </c>
      <c r="B19" s="18"/>
      <c r="C19" s="18"/>
      <c r="D19" s="18"/>
      <c r="E19" s="18"/>
      <c r="F19" s="18"/>
      <c r="G19" s="18"/>
      <c r="H19" s="18"/>
      <c r="I19" s="18"/>
      <c r="J19" s="18"/>
    </row>
    <row r="20" spans="1:10">
      <c r="A20" s="10">
        <v>1</v>
      </c>
      <c r="B20" s="18">
        <f>'C завтраками| Bed and breakfast'!B20</f>
        <v>14500</v>
      </c>
      <c r="C20" s="18">
        <f>'C завтраками| Bed and breakfast'!C20</f>
        <v>14500</v>
      </c>
      <c r="D20" s="18">
        <f>'C завтраками| Bed and breakfast'!D20</f>
        <v>14800</v>
      </c>
      <c r="E20" s="18">
        <f>'C завтраками| Bed and breakfast'!E20</f>
        <v>14800</v>
      </c>
      <c r="F20" s="18">
        <f>'C завтраками| Bed and breakfast'!F20</f>
        <v>16900</v>
      </c>
      <c r="G20" s="18">
        <f>'C завтраками| Bed and breakfast'!G20</f>
        <v>16900</v>
      </c>
      <c r="H20" s="18">
        <f>'C завтраками| Bed and breakfast'!H20</f>
        <v>16900</v>
      </c>
      <c r="I20" s="18">
        <f>'C завтраками| Bed and breakfast'!I20</f>
        <v>18200</v>
      </c>
      <c r="J20" s="18">
        <f>'C завтраками| Bed and breakfast'!J20</f>
        <v>18200</v>
      </c>
    </row>
    <row r="21" spans="1:10">
      <c r="A21" s="10">
        <v>2</v>
      </c>
      <c r="B21" s="18">
        <f>'C завтраками| Bed and breakfast'!B21</f>
        <v>16000</v>
      </c>
      <c r="C21" s="18">
        <f>'C завтраками| Bed and breakfast'!C21</f>
        <v>16000</v>
      </c>
      <c r="D21" s="18">
        <f>'C завтраками| Bed and breakfast'!D21</f>
        <v>16300</v>
      </c>
      <c r="E21" s="18">
        <f>'C завтраками| Bed and breakfast'!E21</f>
        <v>16300</v>
      </c>
      <c r="F21" s="18">
        <f>'C завтраками| Bed and breakfast'!F21</f>
        <v>18400</v>
      </c>
      <c r="G21" s="18">
        <f>'C завтраками| Bed and breakfast'!G21</f>
        <v>18400</v>
      </c>
      <c r="H21" s="18">
        <f>'C завтраками| Bed and breakfast'!H21</f>
        <v>18400</v>
      </c>
      <c r="I21" s="18">
        <f>'C завтраками| Bed and breakfast'!I21</f>
        <v>19700</v>
      </c>
      <c r="J21" s="18">
        <f>'C завтраками| Bed and breakfast'!J21</f>
        <v>19700</v>
      </c>
    </row>
    <row r="22" spans="1:10">
      <c r="A22" s="16" t="s">
        <v>9</v>
      </c>
      <c r="B22" s="18"/>
      <c r="C22" s="18"/>
      <c r="D22" s="18"/>
      <c r="E22" s="18"/>
      <c r="F22" s="18"/>
      <c r="G22" s="18"/>
      <c r="H22" s="18"/>
      <c r="I22" s="18"/>
      <c r="J22" s="18"/>
    </row>
    <row r="23" spans="1:10">
      <c r="A23" s="17" t="s">
        <v>10</v>
      </c>
      <c r="B23" s="18">
        <f>'C завтраками| Bed and breakfast'!B23</f>
        <v>53500</v>
      </c>
      <c r="C23" s="18">
        <f>'C завтраками| Bed and breakfast'!C23</f>
        <v>53500</v>
      </c>
      <c r="D23" s="18">
        <f>'C завтраками| Bed and breakfast'!D23</f>
        <v>53800</v>
      </c>
      <c r="E23" s="18">
        <f>'C завтраками| Bed and breakfast'!E23</f>
        <v>53800</v>
      </c>
      <c r="F23" s="18">
        <f>'C завтраками| Bed and breakfast'!F23</f>
        <v>55900</v>
      </c>
      <c r="G23" s="18">
        <f>'C завтраками| Bed and breakfast'!G23</f>
        <v>55900</v>
      </c>
      <c r="H23" s="18">
        <f>'C завтраками| Bed and breakfast'!H23</f>
        <v>55900</v>
      </c>
      <c r="I23" s="18">
        <f>'C завтраками| Bed and breakfast'!I23</f>
        <v>57200</v>
      </c>
      <c r="J23" s="18">
        <f>'C завтраками| Bed and breakfast'!J23</f>
        <v>57200</v>
      </c>
    </row>
    <row r="24" spans="1:10" hidden="1">
      <c r="A24" s="16" t="s">
        <v>11</v>
      </c>
    </row>
    <row r="25" spans="1:10" hidden="1">
      <c r="A25" s="17" t="s">
        <v>12</v>
      </c>
    </row>
    <row r="26" spans="1:10" ht="11.45" customHeight="1">
      <c r="A26" s="36" t="s">
        <v>26</v>
      </c>
    </row>
    <row r="27" spans="1:10" ht="12" customHeight="1"/>
    <row r="28" spans="1:10" ht="11.45" customHeight="1">
      <c r="A28" s="4" t="s">
        <v>13</v>
      </c>
    </row>
    <row r="29" spans="1:10" ht="11.45" customHeight="1">
      <c r="A29" s="19" t="s">
        <v>280</v>
      </c>
    </row>
    <row r="30" spans="1:10" ht="11.45" customHeight="1">
      <c r="A30" s="19" t="s">
        <v>281</v>
      </c>
    </row>
    <row r="31" spans="1:10" ht="11.45" customHeight="1">
      <c r="A31" s="19" t="s">
        <v>14</v>
      </c>
    </row>
    <row r="32" spans="1:10" ht="11.45" customHeight="1">
      <c r="A32" s="19" t="s">
        <v>15</v>
      </c>
    </row>
    <row r="33" spans="1:1" ht="11.45" customHeight="1">
      <c r="A33" s="19" t="s">
        <v>16</v>
      </c>
    </row>
    <row r="34" spans="1:1">
      <c r="A34" s="20" t="s">
        <v>17</v>
      </c>
    </row>
    <row r="35" spans="1:1">
      <c r="A35" s="2" t="s">
        <v>282</v>
      </c>
    </row>
    <row r="36" spans="1:1">
      <c r="A36" s="23"/>
    </row>
    <row r="37" spans="1:1">
      <c r="A37" s="51" t="s">
        <v>18</v>
      </c>
    </row>
    <row r="38" spans="1:1" ht="48">
      <c r="A38" s="52" t="s">
        <v>298</v>
      </c>
    </row>
    <row r="39" spans="1:1" s="2" customFormat="1">
      <c r="A39" s="24" t="s">
        <v>70</v>
      </c>
    </row>
    <row r="40" spans="1:1" s="2" customFormat="1">
      <c r="A40" s="53" t="s">
        <v>283</v>
      </c>
    </row>
    <row r="41" spans="1:1" s="2" customFormat="1">
      <c r="A41" s="54" t="s">
        <v>284</v>
      </c>
    </row>
  </sheetData>
  <pageMargins left="0.7" right="0.7" top="0.75" bottom="0.75" header="0.3" footer="0.3"/>
  <pageSetup paperSize="9" orientation="portrai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theme="0"/>
  </sheetPr>
  <dimension ref="A1:J64"/>
  <sheetViews>
    <sheetView topLeftCell="A3" workbookViewId="0">
      <selection activeCell="B14" sqref="B14"/>
    </sheetView>
  </sheetViews>
  <sheetFormatPr defaultColWidth="9.140625" defaultRowHeight="12"/>
  <cols>
    <col min="1" max="1" width="91.5703125" style="2" customWidth="1"/>
    <col min="2" max="16384" width="9.140625" style="2"/>
  </cols>
  <sheetData>
    <row r="1" spans="1:10" ht="12" customHeight="1">
      <c r="A1" s="3" t="s">
        <v>0</v>
      </c>
    </row>
    <row r="2" spans="1:10" ht="12" customHeight="1">
      <c r="A2" s="50" t="s">
        <v>279</v>
      </c>
    </row>
    <row r="3" spans="1:10" ht="10.35" customHeight="1">
      <c r="A3" s="5"/>
    </row>
    <row r="4" spans="1:10" s="11" customFormat="1" ht="11.45" customHeight="1">
      <c r="A4" s="6" t="s">
        <v>2</v>
      </c>
    </row>
    <row r="5" spans="1:10"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row>
    <row r="6" spans="1:10" s="11" customFormat="1">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row>
    <row r="7" spans="1:10" s="11" customFormat="1">
      <c r="A7" s="10" t="s">
        <v>4</v>
      </c>
      <c r="B7" s="48"/>
      <c r="C7" s="48"/>
      <c r="D7" s="48"/>
      <c r="E7" s="48"/>
      <c r="F7" s="48"/>
      <c r="G7" s="48"/>
      <c r="H7" s="48"/>
      <c r="I7" s="48"/>
      <c r="J7" s="48"/>
    </row>
    <row r="8" spans="1:10" s="11" customFormat="1">
      <c r="A8" s="10">
        <v>1</v>
      </c>
      <c r="B8" s="30">
        <f>'Семейный тариф | COMMISSION '!B8</f>
        <v>7000</v>
      </c>
      <c r="C8" s="30">
        <f>'Семейный тариф | COMMISSION '!C8</f>
        <v>7000</v>
      </c>
      <c r="D8" s="30">
        <f>'Семейный тариф | COMMISSION '!D8</f>
        <v>7300</v>
      </c>
      <c r="E8" s="30">
        <f>'Семейный тариф | COMMISSION '!E8</f>
        <v>7300</v>
      </c>
      <c r="F8" s="30">
        <f>'Семейный тариф | COMMISSION '!F8</f>
        <v>9400</v>
      </c>
      <c r="G8" s="30">
        <f>'Семейный тариф | COMMISSION '!G8</f>
        <v>9400</v>
      </c>
      <c r="H8" s="30">
        <f>'Семейный тариф | COMMISSION '!H8</f>
        <v>9400</v>
      </c>
      <c r="I8" s="30">
        <f>'Семейный тариф | COMMISSION '!I8</f>
        <v>10700</v>
      </c>
      <c r="J8" s="30">
        <f>'Семейный тариф | COMMISSION '!J8</f>
        <v>10700</v>
      </c>
    </row>
    <row r="9" spans="1:10" s="11" customFormat="1">
      <c r="A9" s="10">
        <v>2</v>
      </c>
      <c r="B9" s="30">
        <f>'Семейный тариф | COMMISSION '!B9</f>
        <v>8500</v>
      </c>
      <c r="C9" s="30">
        <f>'Семейный тариф | COMMISSION '!C9</f>
        <v>8500</v>
      </c>
      <c r="D9" s="30">
        <f>'Семейный тариф | COMMISSION '!D9</f>
        <v>8800</v>
      </c>
      <c r="E9" s="30">
        <f>'Семейный тариф | COMMISSION '!E9</f>
        <v>8800</v>
      </c>
      <c r="F9" s="30">
        <f>'Семейный тариф | COMMISSION '!F9</f>
        <v>10900</v>
      </c>
      <c r="G9" s="30">
        <f>'Семейный тариф | COMMISSION '!G9</f>
        <v>10900</v>
      </c>
      <c r="H9" s="30">
        <f>'Семейный тариф | COMMISSION '!H9</f>
        <v>10900</v>
      </c>
      <c r="I9" s="30">
        <f>'Семейный тариф | COMMISSION '!I9</f>
        <v>12200</v>
      </c>
      <c r="J9" s="30">
        <f>'Семейный тариф | COMMISSION '!J9</f>
        <v>12200</v>
      </c>
    </row>
    <row r="10" spans="1:10" s="11" customFormat="1">
      <c r="A10" s="10" t="s">
        <v>5</v>
      </c>
      <c r="B10" s="30"/>
      <c r="C10" s="30"/>
      <c r="D10" s="30"/>
      <c r="E10" s="30"/>
      <c r="F10" s="30"/>
      <c r="G10" s="30"/>
      <c r="H10" s="30"/>
      <c r="I10" s="30"/>
      <c r="J10" s="30"/>
    </row>
    <row r="11" spans="1:10" s="11" customFormat="1">
      <c r="A11" s="10">
        <v>1</v>
      </c>
      <c r="B11" s="30">
        <f>'Семейный тариф | COMMISSION '!B11</f>
        <v>8000</v>
      </c>
      <c r="C11" s="30">
        <f>'Семейный тариф | COMMISSION '!C11</f>
        <v>8000</v>
      </c>
      <c r="D11" s="30">
        <f>'Семейный тариф | COMMISSION '!D11</f>
        <v>8300</v>
      </c>
      <c r="E11" s="30">
        <f>'Семейный тариф | COMMISSION '!E11</f>
        <v>8300</v>
      </c>
      <c r="F11" s="30">
        <f>'Семейный тариф | COMMISSION '!F11</f>
        <v>10400</v>
      </c>
      <c r="G11" s="30">
        <f>'Семейный тариф | COMMISSION '!G11</f>
        <v>10400</v>
      </c>
      <c r="H11" s="30">
        <f>'Семейный тариф | COMMISSION '!H11</f>
        <v>10400</v>
      </c>
      <c r="I11" s="30">
        <f>'Семейный тариф | COMMISSION '!I11</f>
        <v>11700</v>
      </c>
      <c r="J11" s="30">
        <f>'Семейный тариф | COMMISSION '!J11</f>
        <v>11700</v>
      </c>
    </row>
    <row r="12" spans="1:10" s="11" customFormat="1">
      <c r="A12" s="10">
        <v>2</v>
      </c>
      <c r="B12" s="30">
        <f>'Семейный тариф | COMMISSION '!B12</f>
        <v>9500</v>
      </c>
      <c r="C12" s="30">
        <f>'Семейный тариф | COMMISSION '!C12</f>
        <v>9500</v>
      </c>
      <c r="D12" s="30">
        <f>'Семейный тариф | COMMISSION '!D12</f>
        <v>9800</v>
      </c>
      <c r="E12" s="30">
        <f>'Семейный тариф | COMMISSION '!E12</f>
        <v>9800</v>
      </c>
      <c r="F12" s="30">
        <f>'Семейный тариф | COMMISSION '!F12</f>
        <v>11900</v>
      </c>
      <c r="G12" s="30">
        <f>'Семейный тариф | COMMISSION '!G12</f>
        <v>11900</v>
      </c>
      <c r="H12" s="30">
        <f>'Семейный тариф | COMMISSION '!H12</f>
        <v>11900</v>
      </c>
      <c r="I12" s="30">
        <f>'Семейный тариф | COMMISSION '!I12</f>
        <v>13200</v>
      </c>
      <c r="J12" s="30">
        <f>'Семейный тариф | COMMISSION '!J12</f>
        <v>13200</v>
      </c>
    </row>
    <row r="13" spans="1:10" s="11" customFormat="1">
      <c r="A13" s="30" t="s">
        <v>6</v>
      </c>
      <c r="B13" s="30"/>
      <c r="C13" s="30"/>
      <c r="D13" s="30"/>
      <c r="E13" s="30"/>
      <c r="F13" s="30"/>
      <c r="G13" s="30"/>
      <c r="H13" s="30"/>
      <c r="I13" s="30"/>
      <c r="J13" s="30"/>
    </row>
    <row r="14" spans="1:10" s="11" customFormat="1">
      <c r="A14" s="30">
        <v>1</v>
      </c>
      <c r="B14" s="30">
        <f>'Семейный тариф | COMMISSION '!B14</f>
        <v>7500</v>
      </c>
      <c r="C14" s="30">
        <f>'Семейный тариф | COMMISSION '!C14</f>
        <v>7500</v>
      </c>
      <c r="D14" s="30">
        <f>'Семейный тариф | COMMISSION '!D14</f>
        <v>7800</v>
      </c>
      <c r="E14" s="30">
        <f>'Семейный тариф | COMMISSION '!E14</f>
        <v>7800</v>
      </c>
      <c r="F14" s="30">
        <f>'Семейный тариф | COMMISSION '!F14</f>
        <v>9900</v>
      </c>
      <c r="G14" s="30">
        <f>'Семейный тариф | COMMISSION '!G14</f>
        <v>9900</v>
      </c>
      <c r="H14" s="30">
        <f>'Семейный тариф | COMMISSION '!H14</f>
        <v>9900</v>
      </c>
      <c r="I14" s="30">
        <f>'Семейный тариф | COMMISSION '!I14</f>
        <v>11200</v>
      </c>
      <c r="J14" s="30">
        <f>'Семейный тариф | COMMISSION '!J14</f>
        <v>11200</v>
      </c>
    </row>
    <row r="15" spans="1:10" s="11" customFormat="1">
      <c r="A15" s="30">
        <v>2</v>
      </c>
      <c r="B15" s="30">
        <f>'Семейный тариф | COMMISSION '!B15</f>
        <v>9000</v>
      </c>
      <c r="C15" s="30">
        <f>'Семейный тариф | COMMISSION '!C15</f>
        <v>9000</v>
      </c>
      <c r="D15" s="30">
        <f>'Семейный тариф | COMMISSION '!D15</f>
        <v>9300</v>
      </c>
      <c r="E15" s="30">
        <f>'Семейный тариф | COMMISSION '!E15</f>
        <v>9300</v>
      </c>
      <c r="F15" s="30">
        <f>'Семейный тариф | COMMISSION '!F15</f>
        <v>11400</v>
      </c>
      <c r="G15" s="30">
        <f>'Семейный тариф | COMMISSION '!G15</f>
        <v>11400</v>
      </c>
      <c r="H15" s="30">
        <f>'Семейный тариф | COMMISSION '!H15</f>
        <v>11400</v>
      </c>
      <c r="I15" s="30">
        <f>'Семейный тариф | COMMISSION '!I15</f>
        <v>12700</v>
      </c>
      <c r="J15" s="30">
        <f>'Семейный тариф | COMMISSION '!J15</f>
        <v>12700</v>
      </c>
    </row>
    <row r="16" spans="1:10" s="11" customFormat="1">
      <c r="A16" s="14" t="s">
        <v>7</v>
      </c>
      <c r="B16" s="30"/>
      <c r="C16" s="30"/>
      <c r="D16" s="30"/>
      <c r="E16" s="30"/>
      <c r="F16" s="30"/>
      <c r="G16" s="30"/>
      <c r="H16" s="30"/>
      <c r="I16" s="30"/>
      <c r="J16" s="30"/>
    </row>
    <row r="17" spans="1:10" s="11" customFormat="1">
      <c r="A17" s="10">
        <v>1</v>
      </c>
      <c r="B17" s="30">
        <f>'Семейный тариф | COMMISSION '!B17</f>
        <v>11500</v>
      </c>
      <c r="C17" s="30">
        <f>'Семейный тариф | COMMISSION '!C17</f>
        <v>11500</v>
      </c>
      <c r="D17" s="30">
        <f>'Семейный тариф | COMMISSION '!D17</f>
        <v>11800</v>
      </c>
      <c r="E17" s="30">
        <f>'Семейный тариф | COMMISSION '!E17</f>
        <v>11800</v>
      </c>
      <c r="F17" s="30">
        <f>'Семейный тариф | COMMISSION '!F17</f>
        <v>13900</v>
      </c>
      <c r="G17" s="30">
        <f>'Семейный тариф | COMMISSION '!G17</f>
        <v>13900</v>
      </c>
      <c r="H17" s="30">
        <f>'Семейный тариф | COMMISSION '!H17</f>
        <v>13900</v>
      </c>
      <c r="I17" s="30">
        <f>'Семейный тариф | COMMISSION '!I17</f>
        <v>15200</v>
      </c>
      <c r="J17" s="30">
        <f>'Семейный тариф | COMMISSION '!J17</f>
        <v>15200</v>
      </c>
    </row>
    <row r="18" spans="1:10" s="11" customFormat="1">
      <c r="A18" s="10">
        <v>2</v>
      </c>
      <c r="B18" s="30">
        <f>'Семейный тариф | COMMISSION '!B18</f>
        <v>13000</v>
      </c>
      <c r="C18" s="30">
        <f>'Семейный тариф | COMMISSION '!C18</f>
        <v>13000</v>
      </c>
      <c r="D18" s="30">
        <f>'Семейный тариф | COMMISSION '!D18</f>
        <v>13300</v>
      </c>
      <c r="E18" s="30">
        <f>'Семейный тариф | COMMISSION '!E18</f>
        <v>13300</v>
      </c>
      <c r="F18" s="30">
        <f>'Семейный тариф | COMMISSION '!F18</f>
        <v>15400</v>
      </c>
      <c r="G18" s="30">
        <f>'Семейный тариф | COMMISSION '!G18</f>
        <v>15400</v>
      </c>
      <c r="H18" s="30">
        <f>'Семейный тариф | COMMISSION '!H18</f>
        <v>15400</v>
      </c>
      <c r="I18" s="30">
        <f>'Семейный тариф | COMMISSION '!I18</f>
        <v>16700</v>
      </c>
      <c r="J18" s="30">
        <f>'Семейный тариф | COMMISSION '!J18</f>
        <v>16700</v>
      </c>
    </row>
    <row r="19" spans="1:10" s="11" customFormat="1">
      <c r="A19" s="15" t="s">
        <v>8</v>
      </c>
      <c r="B19" s="30"/>
      <c r="C19" s="30"/>
      <c r="D19" s="30"/>
      <c r="E19" s="30"/>
      <c r="F19" s="30"/>
      <c r="G19" s="30"/>
      <c r="H19" s="30"/>
      <c r="I19" s="30"/>
      <c r="J19" s="30"/>
    </row>
    <row r="20" spans="1:10" s="11" customFormat="1">
      <c r="A20" s="10">
        <v>1</v>
      </c>
      <c r="B20" s="30">
        <f>'Семейный тариф | COMMISSION '!B20</f>
        <v>14500</v>
      </c>
      <c r="C20" s="30">
        <f>'Семейный тариф | COMMISSION '!C20</f>
        <v>14500</v>
      </c>
      <c r="D20" s="30">
        <f>'Семейный тариф | COMMISSION '!D20</f>
        <v>14800</v>
      </c>
      <c r="E20" s="30">
        <f>'Семейный тариф | COMMISSION '!E20</f>
        <v>14800</v>
      </c>
      <c r="F20" s="30">
        <f>'Семейный тариф | COMMISSION '!F20</f>
        <v>16900</v>
      </c>
      <c r="G20" s="30">
        <f>'Семейный тариф | COMMISSION '!G20</f>
        <v>16900</v>
      </c>
      <c r="H20" s="30">
        <f>'Семейный тариф | COMMISSION '!H20</f>
        <v>16900</v>
      </c>
      <c r="I20" s="30">
        <f>'Семейный тариф | COMMISSION '!I20</f>
        <v>18200</v>
      </c>
      <c r="J20" s="30">
        <f>'Семейный тариф | COMMISSION '!J20</f>
        <v>18200</v>
      </c>
    </row>
    <row r="21" spans="1:10" s="11" customFormat="1">
      <c r="A21" s="10">
        <v>2</v>
      </c>
      <c r="B21" s="30">
        <f>'Семейный тариф | COMMISSION '!B21</f>
        <v>16000</v>
      </c>
      <c r="C21" s="30">
        <f>'Семейный тариф | COMMISSION '!C21</f>
        <v>16000</v>
      </c>
      <c r="D21" s="30">
        <f>'Семейный тариф | COMMISSION '!D21</f>
        <v>16300</v>
      </c>
      <c r="E21" s="30">
        <f>'Семейный тариф | COMMISSION '!E21</f>
        <v>16300</v>
      </c>
      <c r="F21" s="30">
        <f>'Семейный тариф | COMMISSION '!F21</f>
        <v>18400</v>
      </c>
      <c r="G21" s="30">
        <f>'Семейный тариф | COMMISSION '!G21</f>
        <v>18400</v>
      </c>
      <c r="H21" s="30">
        <f>'Семейный тариф | COMMISSION '!H21</f>
        <v>18400</v>
      </c>
      <c r="I21" s="30">
        <f>'Семейный тариф | COMMISSION '!I21</f>
        <v>19700</v>
      </c>
      <c r="J21" s="30">
        <f>'Семейный тариф | COMMISSION '!J21</f>
        <v>19700</v>
      </c>
    </row>
    <row r="22" spans="1:10" s="11" customFormat="1">
      <c r="A22" s="16" t="s">
        <v>9</v>
      </c>
      <c r="B22" s="30"/>
      <c r="C22" s="30"/>
      <c r="D22" s="30"/>
      <c r="E22" s="30"/>
      <c r="F22" s="30"/>
      <c r="G22" s="30"/>
      <c r="H22" s="30"/>
      <c r="I22" s="30"/>
      <c r="J22" s="30"/>
    </row>
    <row r="23" spans="1:10" s="11" customFormat="1">
      <c r="A23" s="17" t="s">
        <v>10</v>
      </c>
      <c r="B23" s="30">
        <f>'Семейный тариф | COMMISSION '!B23</f>
        <v>53500</v>
      </c>
      <c r="C23" s="30">
        <f>'Семейный тариф | COMMISSION '!C23</f>
        <v>53500</v>
      </c>
      <c r="D23" s="30">
        <f>'Семейный тариф | COMMISSION '!D23</f>
        <v>53800</v>
      </c>
      <c r="E23" s="30">
        <f>'Семейный тариф | COMMISSION '!E23</f>
        <v>53800</v>
      </c>
      <c r="F23" s="30">
        <f>'Семейный тариф | COMMISSION '!F23</f>
        <v>55900</v>
      </c>
      <c r="G23" s="30">
        <f>'Семейный тариф | COMMISSION '!G23</f>
        <v>55900</v>
      </c>
      <c r="H23" s="30">
        <f>'Семейный тариф | COMMISSION '!H23</f>
        <v>55900</v>
      </c>
      <c r="I23" s="30">
        <f>'Семейный тариф | COMMISSION '!I23</f>
        <v>57200</v>
      </c>
      <c r="J23" s="30">
        <f>'Семейный тариф | COMMISSION '!J23</f>
        <v>57200</v>
      </c>
    </row>
    <row r="24" spans="1:10" s="11" customFormat="1" hidden="1">
      <c r="A24" s="16" t="s">
        <v>11</v>
      </c>
      <c r="B24" s="30">
        <f>'РБ ВВ 10(2025) | FIT15)'!B24</f>
        <v>0</v>
      </c>
      <c r="C24" s="30">
        <f>'РБ ВВ 10(2025) | FIT15)'!C24</f>
        <v>0</v>
      </c>
      <c r="D24" s="30">
        <f>'РБ ВВ 10(2025) | FIT15)'!D24</f>
        <v>0</v>
      </c>
      <c r="E24" s="30">
        <f>'РБ ВВ 10(2025) | FIT15)'!E24</f>
        <v>0</v>
      </c>
      <c r="F24" s="30">
        <f>'РБ ВВ 10(2025) | FIT15)'!F24</f>
        <v>0</v>
      </c>
      <c r="G24" s="30">
        <f>'РБ ВВ 10(2025) | FIT15)'!G24</f>
        <v>0</v>
      </c>
      <c r="H24" s="30">
        <f>'РБ ВВ 10(2025) | FIT15)'!H24</f>
        <v>0</v>
      </c>
      <c r="I24" s="30">
        <f>'РБ ВВ 10(2025) | FIT15)'!I24</f>
        <v>0</v>
      </c>
      <c r="J24" s="30">
        <f>'РБ ВВ 10(2025) | FIT15)'!J24</f>
        <v>0</v>
      </c>
    </row>
    <row r="25" spans="1:10" s="11" customFormat="1" hidden="1">
      <c r="A25" s="17" t="s">
        <v>12</v>
      </c>
      <c r="B25" s="30" t="e">
        <f>'РБ ВВ 10(2025) | FIT15)'!B25</f>
        <v>#REF!</v>
      </c>
      <c r="C25" s="30" t="e">
        <f>'РБ ВВ 10(2025) | FIT15)'!C25</f>
        <v>#REF!</v>
      </c>
      <c r="D25" s="30" t="e">
        <f>'РБ ВВ 10(2025) | FIT15)'!D25</f>
        <v>#REF!</v>
      </c>
      <c r="E25" s="30" t="e">
        <f>'РБ ВВ 10(2025) | FIT15)'!E25</f>
        <v>#REF!</v>
      </c>
      <c r="F25" s="30" t="e">
        <f>'РБ ВВ 10(2025) | FIT15)'!F25</f>
        <v>#REF!</v>
      </c>
      <c r="G25" s="30" t="e">
        <f>'РБ ВВ 10(2025) | FIT15)'!G25</f>
        <v>#REF!</v>
      </c>
      <c r="H25" s="30" t="e">
        <f>'РБ ВВ 10(2025) | FIT15)'!H25</f>
        <v>#REF!</v>
      </c>
      <c r="I25" s="30" t="e">
        <f>'РБ ВВ 10(2025) | FIT15)'!I25</f>
        <v>#REF!</v>
      </c>
      <c r="J25" s="30" t="e">
        <f>'РБ ВВ 10(2025) | FIT15)'!J25</f>
        <v>#REF!</v>
      </c>
    </row>
    <row r="26" spans="1:10" s="11" customFormat="1" ht="17.25" customHeight="1">
      <c r="A26" s="27" t="s">
        <v>41</v>
      </c>
      <c r="B26" s="49"/>
      <c r="C26" s="49"/>
      <c r="D26" s="49"/>
      <c r="E26" s="49"/>
      <c r="F26" s="49"/>
      <c r="G26" s="49"/>
      <c r="H26" s="49"/>
      <c r="I26" s="49"/>
      <c r="J26" s="49"/>
    </row>
    <row r="27" spans="1:10" s="11" customFormat="1">
      <c r="A27" s="7" t="s">
        <v>3</v>
      </c>
      <c r="B27" s="9">
        <f t="shared" ref="B27:J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row>
    <row r="28" spans="1:10" s="11" customFormat="1" ht="20.25" customHeight="1">
      <c r="A28" s="7"/>
      <c r="B28" s="9">
        <f t="shared" ref="B28:J28" si="1">B6</f>
        <v>46008</v>
      </c>
      <c r="C28" s="9">
        <f t="shared" si="1"/>
        <v>46009</v>
      </c>
      <c r="D28" s="9">
        <f t="shared" si="1"/>
        <v>46010</v>
      </c>
      <c r="E28" s="9">
        <f t="shared" si="1"/>
        <v>46011</v>
      </c>
      <c r="F28" s="9">
        <f t="shared" si="1"/>
        <v>46012</v>
      </c>
      <c r="G28" s="9">
        <f t="shared" si="1"/>
        <v>46013</v>
      </c>
      <c r="H28" s="9">
        <f t="shared" si="1"/>
        <v>46014</v>
      </c>
      <c r="I28" s="9">
        <f t="shared" si="1"/>
        <v>46015</v>
      </c>
      <c r="J28" s="9">
        <f t="shared" si="1"/>
        <v>46016</v>
      </c>
    </row>
    <row r="29" spans="1:10" s="11" customFormat="1">
      <c r="A29" s="10" t="s">
        <v>4</v>
      </c>
    </row>
    <row r="30" spans="1:10" s="11" customFormat="1">
      <c r="A30" s="10">
        <v>1</v>
      </c>
      <c r="B30" s="18">
        <f t="shared" ref="B30:J30" si="2">ROUNDUP(B8*0.87,)+25</f>
        <v>6115</v>
      </c>
      <c r="C30" s="18">
        <f t="shared" si="2"/>
        <v>6115</v>
      </c>
      <c r="D30" s="18">
        <f t="shared" si="2"/>
        <v>6376</v>
      </c>
      <c r="E30" s="18">
        <f t="shared" si="2"/>
        <v>6376</v>
      </c>
      <c r="F30" s="18">
        <f t="shared" si="2"/>
        <v>8203</v>
      </c>
      <c r="G30" s="18">
        <f t="shared" si="2"/>
        <v>8203</v>
      </c>
      <c r="H30" s="18">
        <f t="shared" si="2"/>
        <v>8203</v>
      </c>
      <c r="I30" s="18">
        <f t="shared" si="2"/>
        <v>9334</v>
      </c>
      <c r="J30" s="18">
        <f t="shared" si="2"/>
        <v>9334</v>
      </c>
    </row>
    <row r="31" spans="1:10" s="11" customFormat="1">
      <c r="A31" s="10">
        <v>2</v>
      </c>
      <c r="B31" s="18">
        <f t="shared" ref="B31:J31" si="3">ROUNDUP(B9*0.87,)+25</f>
        <v>7420</v>
      </c>
      <c r="C31" s="18">
        <f t="shared" si="3"/>
        <v>7420</v>
      </c>
      <c r="D31" s="18">
        <f t="shared" si="3"/>
        <v>7681</v>
      </c>
      <c r="E31" s="18">
        <f t="shared" si="3"/>
        <v>7681</v>
      </c>
      <c r="F31" s="18">
        <f t="shared" si="3"/>
        <v>9508</v>
      </c>
      <c r="G31" s="18">
        <f t="shared" si="3"/>
        <v>9508</v>
      </c>
      <c r="H31" s="18">
        <f t="shared" si="3"/>
        <v>9508</v>
      </c>
      <c r="I31" s="18">
        <f t="shared" si="3"/>
        <v>10639</v>
      </c>
      <c r="J31" s="18">
        <f t="shared" si="3"/>
        <v>10639</v>
      </c>
    </row>
    <row r="32" spans="1:10" s="11" customFormat="1">
      <c r="A32" s="10" t="s">
        <v>5</v>
      </c>
      <c r="B32" s="18"/>
      <c r="C32" s="18"/>
      <c r="D32" s="18"/>
      <c r="E32" s="18"/>
      <c r="F32" s="18"/>
      <c r="G32" s="18"/>
      <c r="H32" s="18"/>
      <c r="I32" s="18"/>
      <c r="J32" s="18"/>
    </row>
    <row r="33" spans="1:10">
      <c r="A33" s="10">
        <v>1</v>
      </c>
      <c r="B33" s="18">
        <f t="shared" ref="B33:J33" si="4">ROUNDUP(B11*0.87,)+25</f>
        <v>6985</v>
      </c>
      <c r="C33" s="18">
        <f t="shared" si="4"/>
        <v>6985</v>
      </c>
      <c r="D33" s="18">
        <f t="shared" si="4"/>
        <v>7246</v>
      </c>
      <c r="E33" s="18">
        <f t="shared" si="4"/>
        <v>7246</v>
      </c>
      <c r="F33" s="18">
        <f t="shared" si="4"/>
        <v>9073</v>
      </c>
      <c r="G33" s="18">
        <f t="shared" si="4"/>
        <v>9073</v>
      </c>
      <c r="H33" s="18">
        <f t="shared" si="4"/>
        <v>9073</v>
      </c>
      <c r="I33" s="18">
        <f t="shared" si="4"/>
        <v>10204</v>
      </c>
      <c r="J33" s="18">
        <f t="shared" si="4"/>
        <v>10204</v>
      </c>
    </row>
    <row r="34" spans="1:10">
      <c r="A34" s="10">
        <v>2</v>
      </c>
      <c r="B34" s="18">
        <f t="shared" ref="B34:J34" si="5">ROUNDUP(B12*0.87,)+25</f>
        <v>8290</v>
      </c>
      <c r="C34" s="18">
        <f t="shared" si="5"/>
        <v>8290</v>
      </c>
      <c r="D34" s="18">
        <f t="shared" si="5"/>
        <v>8551</v>
      </c>
      <c r="E34" s="18">
        <f t="shared" si="5"/>
        <v>8551</v>
      </c>
      <c r="F34" s="18">
        <f t="shared" si="5"/>
        <v>10378</v>
      </c>
      <c r="G34" s="18">
        <f t="shared" si="5"/>
        <v>10378</v>
      </c>
      <c r="H34" s="18">
        <f t="shared" si="5"/>
        <v>10378</v>
      </c>
      <c r="I34" s="18">
        <f t="shared" si="5"/>
        <v>11509</v>
      </c>
      <c r="J34" s="18">
        <f t="shared" si="5"/>
        <v>11509</v>
      </c>
    </row>
    <row r="35" spans="1:10" s="11" customFormat="1">
      <c r="A35" s="30" t="s">
        <v>6</v>
      </c>
      <c r="B35" s="18"/>
      <c r="C35" s="18"/>
      <c r="D35" s="18"/>
      <c r="E35" s="18"/>
      <c r="F35" s="18"/>
      <c r="G35" s="18"/>
      <c r="H35" s="18"/>
      <c r="I35" s="18"/>
      <c r="J35" s="18"/>
    </row>
    <row r="36" spans="1:10" s="11" customFormat="1">
      <c r="A36" s="30">
        <v>1</v>
      </c>
      <c r="B36" s="18">
        <f t="shared" ref="B36:J36" si="6">B33</f>
        <v>6985</v>
      </c>
      <c r="C36" s="18">
        <f t="shared" si="6"/>
        <v>6985</v>
      </c>
      <c r="D36" s="18">
        <f t="shared" si="6"/>
        <v>7246</v>
      </c>
      <c r="E36" s="18">
        <f t="shared" si="6"/>
        <v>7246</v>
      </c>
      <c r="F36" s="18">
        <f t="shared" si="6"/>
        <v>9073</v>
      </c>
      <c r="G36" s="18">
        <f t="shared" si="6"/>
        <v>9073</v>
      </c>
      <c r="H36" s="18">
        <f t="shared" si="6"/>
        <v>9073</v>
      </c>
      <c r="I36" s="18">
        <f t="shared" si="6"/>
        <v>10204</v>
      </c>
      <c r="J36" s="18">
        <f t="shared" si="6"/>
        <v>10204</v>
      </c>
    </row>
    <row r="37" spans="1:10" s="11" customFormat="1">
      <c r="A37" s="30">
        <v>2</v>
      </c>
      <c r="B37" s="18">
        <f t="shared" ref="B37:J37" si="7">B34</f>
        <v>8290</v>
      </c>
      <c r="C37" s="18">
        <f t="shared" si="7"/>
        <v>8290</v>
      </c>
      <c r="D37" s="18">
        <f t="shared" si="7"/>
        <v>8551</v>
      </c>
      <c r="E37" s="18">
        <f t="shared" si="7"/>
        <v>8551</v>
      </c>
      <c r="F37" s="18">
        <f t="shared" si="7"/>
        <v>10378</v>
      </c>
      <c r="G37" s="18">
        <f t="shared" si="7"/>
        <v>10378</v>
      </c>
      <c r="H37" s="18">
        <f t="shared" si="7"/>
        <v>10378</v>
      </c>
      <c r="I37" s="18">
        <f t="shared" si="7"/>
        <v>11509</v>
      </c>
      <c r="J37" s="18">
        <f t="shared" si="7"/>
        <v>11509</v>
      </c>
    </row>
    <row r="38" spans="1:10">
      <c r="A38" s="14" t="s">
        <v>7</v>
      </c>
      <c r="B38" s="18"/>
      <c r="C38" s="18"/>
      <c r="D38" s="18"/>
      <c r="E38" s="18"/>
      <c r="F38" s="18"/>
      <c r="G38" s="18"/>
      <c r="H38" s="18"/>
      <c r="I38" s="18"/>
      <c r="J38" s="18"/>
    </row>
    <row r="39" spans="1:10">
      <c r="A39" s="10">
        <v>1</v>
      </c>
      <c r="B39" s="18">
        <f t="shared" ref="B39:J39" si="8">ROUNDUP(B17*0.87,)+25</f>
        <v>10030</v>
      </c>
      <c r="C39" s="18">
        <f t="shared" si="8"/>
        <v>10030</v>
      </c>
      <c r="D39" s="18">
        <f t="shared" si="8"/>
        <v>10291</v>
      </c>
      <c r="E39" s="18">
        <f t="shared" si="8"/>
        <v>10291</v>
      </c>
      <c r="F39" s="18">
        <f t="shared" si="8"/>
        <v>12118</v>
      </c>
      <c r="G39" s="18">
        <f t="shared" si="8"/>
        <v>12118</v>
      </c>
      <c r="H39" s="18">
        <f t="shared" si="8"/>
        <v>12118</v>
      </c>
      <c r="I39" s="18">
        <f t="shared" si="8"/>
        <v>13249</v>
      </c>
      <c r="J39" s="18">
        <f t="shared" si="8"/>
        <v>13249</v>
      </c>
    </row>
    <row r="40" spans="1:10">
      <c r="A40" s="10">
        <v>2</v>
      </c>
      <c r="B40" s="18">
        <f t="shared" ref="B40:J40" si="9">ROUNDUP(B18*0.87,)+25</f>
        <v>11335</v>
      </c>
      <c r="C40" s="18">
        <f t="shared" si="9"/>
        <v>11335</v>
      </c>
      <c r="D40" s="18">
        <f t="shared" si="9"/>
        <v>11596</v>
      </c>
      <c r="E40" s="18">
        <f t="shared" si="9"/>
        <v>11596</v>
      </c>
      <c r="F40" s="18">
        <f t="shared" si="9"/>
        <v>13423</v>
      </c>
      <c r="G40" s="18">
        <f t="shared" si="9"/>
        <v>13423</v>
      </c>
      <c r="H40" s="18">
        <f t="shared" si="9"/>
        <v>13423</v>
      </c>
      <c r="I40" s="18">
        <f t="shared" si="9"/>
        <v>14554</v>
      </c>
      <c r="J40" s="18">
        <f t="shared" si="9"/>
        <v>14554</v>
      </c>
    </row>
    <row r="41" spans="1:10">
      <c r="A41" s="15" t="s">
        <v>8</v>
      </c>
      <c r="B41" s="18"/>
      <c r="C41" s="18"/>
      <c r="D41" s="18"/>
      <c r="E41" s="18"/>
      <c r="F41" s="18"/>
      <c r="G41" s="18"/>
      <c r="H41" s="18"/>
      <c r="I41" s="18"/>
      <c r="J41" s="18"/>
    </row>
    <row r="42" spans="1:10">
      <c r="A42" s="10">
        <v>1</v>
      </c>
      <c r="B42" s="18">
        <f t="shared" ref="B42:J42" si="10">ROUNDUP(B20*0.87,)+25</f>
        <v>12640</v>
      </c>
      <c r="C42" s="18">
        <f t="shared" si="10"/>
        <v>12640</v>
      </c>
      <c r="D42" s="18">
        <f t="shared" si="10"/>
        <v>12901</v>
      </c>
      <c r="E42" s="18">
        <f t="shared" si="10"/>
        <v>12901</v>
      </c>
      <c r="F42" s="18">
        <f t="shared" si="10"/>
        <v>14728</v>
      </c>
      <c r="G42" s="18">
        <f t="shared" si="10"/>
        <v>14728</v>
      </c>
      <c r="H42" s="18">
        <f t="shared" si="10"/>
        <v>14728</v>
      </c>
      <c r="I42" s="18">
        <f t="shared" si="10"/>
        <v>15859</v>
      </c>
      <c r="J42" s="18">
        <f t="shared" si="10"/>
        <v>15859</v>
      </c>
    </row>
    <row r="43" spans="1:10">
      <c r="A43" s="10">
        <v>2</v>
      </c>
      <c r="B43" s="18">
        <f t="shared" ref="B43:J43" si="11">ROUNDUP(B21*0.87,)+25</f>
        <v>13945</v>
      </c>
      <c r="C43" s="18">
        <f t="shared" si="11"/>
        <v>13945</v>
      </c>
      <c r="D43" s="18">
        <f t="shared" si="11"/>
        <v>14206</v>
      </c>
      <c r="E43" s="18">
        <f t="shared" si="11"/>
        <v>14206</v>
      </c>
      <c r="F43" s="18">
        <f t="shared" si="11"/>
        <v>16033</v>
      </c>
      <c r="G43" s="18">
        <f t="shared" si="11"/>
        <v>16033</v>
      </c>
      <c r="H43" s="18">
        <f t="shared" si="11"/>
        <v>16033</v>
      </c>
      <c r="I43" s="18">
        <f t="shared" si="11"/>
        <v>17164</v>
      </c>
      <c r="J43" s="18">
        <f t="shared" si="11"/>
        <v>17164</v>
      </c>
    </row>
    <row r="44" spans="1:10">
      <c r="A44" s="16" t="s">
        <v>9</v>
      </c>
      <c r="B44" s="18"/>
      <c r="C44" s="18"/>
      <c r="D44" s="18"/>
      <c r="E44" s="18"/>
      <c r="F44" s="18"/>
      <c r="G44" s="18"/>
      <c r="H44" s="18"/>
      <c r="I44" s="18"/>
      <c r="J44" s="18"/>
    </row>
    <row r="45" spans="1:10">
      <c r="A45" s="17" t="s">
        <v>10</v>
      </c>
      <c r="B45" s="18">
        <f t="shared" ref="B45:J45" si="12">ROUNDUP(B23*0.87,)+25</f>
        <v>46570</v>
      </c>
      <c r="C45" s="18">
        <f t="shared" si="12"/>
        <v>46570</v>
      </c>
      <c r="D45" s="18">
        <f t="shared" si="12"/>
        <v>46831</v>
      </c>
      <c r="E45" s="18">
        <f t="shared" si="12"/>
        <v>46831</v>
      </c>
      <c r="F45" s="18">
        <f t="shared" si="12"/>
        <v>48658</v>
      </c>
      <c r="G45" s="18">
        <f t="shared" si="12"/>
        <v>48658</v>
      </c>
      <c r="H45" s="18">
        <f t="shared" si="12"/>
        <v>48658</v>
      </c>
      <c r="I45" s="18">
        <f t="shared" si="12"/>
        <v>49789</v>
      </c>
      <c r="J45" s="18">
        <f t="shared" si="12"/>
        <v>49789</v>
      </c>
    </row>
    <row r="46" spans="1:10" hidden="1">
      <c r="A46" s="16" t="s">
        <v>11</v>
      </c>
    </row>
    <row r="47" spans="1:10" hidden="1">
      <c r="A47" s="17" t="s">
        <v>12</v>
      </c>
    </row>
    <row r="48" spans="1:10" ht="11.45" customHeight="1">
      <c r="A48" s="36" t="s">
        <v>26</v>
      </c>
    </row>
    <row r="49" spans="1:1" ht="12" customHeight="1"/>
    <row r="50" spans="1:1" ht="9.6" customHeight="1"/>
    <row r="51" spans="1:1" ht="11.45" customHeight="1">
      <c r="A51" s="4" t="s">
        <v>13</v>
      </c>
    </row>
    <row r="52" spans="1:1" ht="11.45" customHeight="1">
      <c r="A52" s="19" t="s">
        <v>280</v>
      </c>
    </row>
    <row r="53" spans="1:1" ht="11.45" customHeight="1">
      <c r="A53" s="19" t="s">
        <v>281</v>
      </c>
    </row>
    <row r="54" spans="1:1" ht="11.45" customHeight="1">
      <c r="A54" s="19" t="s">
        <v>14</v>
      </c>
    </row>
    <row r="55" spans="1:1" ht="11.45" customHeight="1">
      <c r="A55" s="19" t="s">
        <v>15</v>
      </c>
    </row>
    <row r="56" spans="1:1" ht="11.45" customHeight="1">
      <c r="A56" s="19" t="s">
        <v>16</v>
      </c>
    </row>
    <row r="57" spans="1:1">
      <c r="A57" s="20" t="s">
        <v>17</v>
      </c>
    </row>
    <row r="58" spans="1:1">
      <c r="A58" s="2" t="s">
        <v>282</v>
      </c>
    </row>
    <row r="59" spans="1:1">
      <c r="A59" s="23"/>
    </row>
    <row r="60" spans="1:1">
      <c r="A60" s="51" t="s">
        <v>18</v>
      </c>
    </row>
    <row r="61" spans="1:1" ht="60">
      <c r="A61" s="52" t="s">
        <v>22</v>
      </c>
    </row>
    <row r="62" spans="1:1">
      <c r="A62" s="24" t="s">
        <v>70</v>
      </c>
    </row>
    <row r="63" spans="1:1">
      <c r="A63" s="53" t="s">
        <v>283</v>
      </c>
    </row>
    <row r="64" spans="1:1">
      <c r="A64" s="54" t="s">
        <v>284</v>
      </c>
    </row>
  </sheetData>
  <pageMargins left="0.7" right="0.7" top="0.75" bottom="0.75" header="0.3" footer="0.3"/>
  <pageSetup paperSize="9" orientation="portrai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tabColor theme="0"/>
  </sheetPr>
  <dimension ref="A1:J64"/>
  <sheetViews>
    <sheetView topLeftCell="A3" workbookViewId="0">
      <selection activeCell="B14" sqref="B14"/>
    </sheetView>
  </sheetViews>
  <sheetFormatPr defaultColWidth="9.140625" defaultRowHeight="12"/>
  <cols>
    <col min="1" max="1" width="91.42578125" style="2" customWidth="1"/>
    <col min="2" max="16384" width="9.140625" style="11"/>
  </cols>
  <sheetData>
    <row r="1" spans="1:10" ht="12" customHeight="1">
      <c r="A1" s="3" t="s">
        <v>0</v>
      </c>
    </row>
    <row r="2" spans="1:10" ht="12" customHeight="1">
      <c r="A2" s="50" t="s">
        <v>279</v>
      </c>
    </row>
    <row r="3" spans="1:10" ht="10.35" customHeight="1">
      <c r="A3" s="5"/>
    </row>
    <row r="4" spans="1:10" ht="11.45" customHeight="1">
      <c r="A4" s="6" t="s">
        <v>2</v>
      </c>
    </row>
    <row r="5" spans="1:10"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row>
    <row r="6" spans="1:10">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row>
    <row r="7" spans="1:10">
      <c r="A7" s="10" t="s">
        <v>4</v>
      </c>
    </row>
    <row r="8" spans="1:10">
      <c r="A8" s="10">
        <v>1</v>
      </c>
      <c r="B8" s="18">
        <f>'Семейный тариф | COMMISSION '!B8</f>
        <v>7000</v>
      </c>
      <c r="C8" s="18">
        <f>'Семейный тариф | COMMISSION '!C8</f>
        <v>7000</v>
      </c>
      <c r="D8" s="18">
        <f>'Семейный тариф | COMMISSION '!D8</f>
        <v>7300</v>
      </c>
      <c r="E8" s="18">
        <f>'Семейный тариф | COMMISSION '!E8</f>
        <v>7300</v>
      </c>
      <c r="F8" s="18">
        <f>'Семейный тариф | COMMISSION '!F8</f>
        <v>9400</v>
      </c>
      <c r="G8" s="18">
        <f>'Семейный тариф | COMMISSION '!G8</f>
        <v>9400</v>
      </c>
      <c r="H8" s="18">
        <f>'Семейный тариф | COMMISSION '!H8</f>
        <v>9400</v>
      </c>
      <c r="I8" s="18">
        <f>'Семейный тариф | COMMISSION '!I8</f>
        <v>10700</v>
      </c>
      <c r="J8" s="18">
        <f>'Семейный тариф | COMMISSION '!J8</f>
        <v>10700</v>
      </c>
    </row>
    <row r="9" spans="1:10">
      <c r="A9" s="10">
        <v>2</v>
      </c>
      <c r="B9" s="18">
        <f>'Семейный тариф | COMMISSION '!B9</f>
        <v>8500</v>
      </c>
      <c r="C9" s="18">
        <f>'Семейный тариф | COMMISSION '!C9</f>
        <v>8500</v>
      </c>
      <c r="D9" s="18">
        <f>'Семейный тариф | COMMISSION '!D9</f>
        <v>8800</v>
      </c>
      <c r="E9" s="18">
        <f>'Семейный тариф | COMMISSION '!E9</f>
        <v>8800</v>
      </c>
      <c r="F9" s="18">
        <f>'Семейный тариф | COMMISSION '!F9</f>
        <v>10900</v>
      </c>
      <c r="G9" s="18">
        <f>'Семейный тариф | COMMISSION '!G9</f>
        <v>10900</v>
      </c>
      <c r="H9" s="18">
        <f>'Семейный тариф | COMMISSION '!H9</f>
        <v>10900</v>
      </c>
      <c r="I9" s="18">
        <f>'Семейный тариф | COMMISSION '!I9</f>
        <v>12200</v>
      </c>
      <c r="J9" s="18">
        <f>'Семейный тариф | COMMISSION '!J9</f>
        <v>12200</v>
      </c>
    </row>
    <row r="10" spans="1:10">
      <c r="A10" s="30" t="s">
        <v>5</v>
      </c>
      <c r="B10" s="18"/>
      <c r="C10" s="18"/>
      <c r="D10" s="18"/>
      <c r="E10" s="18"/>
      <c r="F10" s="18"/>
      <c r="G10" s="18"/>
      <c r="H10" s="18"/>
      <c r="I10" s="18"/>
      <c r="J10" s="18"/>
    </row>
    <row r="11" spans="1:10">
      <c r="A11" s="10">
        <v>1</v>
      </c>
      <c r="B11" s="18">
        <f>'Семейный тариф | COMMISSION '!B11</f>
        <v>8000</v>
      </c>
      <c r="C11" s="18">
        <f>'Семейный тариф | COMMISSION '!C11</f>
        <v>8000</v>
      </c>
      <c r="D11" s="18">
        <f>'Семейный тариф | COMMISSION '!D11</f>
        <v>8300</v>
      </c>
      <c r="E11" s="18">
        <f>'Семейный тариф | COMMISSION '!E11</f>
        <v>8300</v>
      </c>
      <c r="F11" s="18">
        <f>'Семейный тариф | COMMISSION '!F11</f>
        <v>10400</v>
      </c>
      <c r="G11" s="18">
        <f>'Семейный тариф | COMMISSION '!G11</f>
        <v>10400</v>
      </c>
      <c r="H11" s="18">
        <f>'Семейный тариф | COMMISSION '!H11</f>
        <v>10400</v>
      </c>
      <c r="I11" s="18">
        <f>'Семейный тариф | COMMISSION '!I11</f>
        <v>11700</v>
      </c>
      <c r="J11" s="18">
        <f>'Семейный тариф | COMMISSION '!J11</f>
        <v>11700</v>
      </c>
    </row>
    <row r="12" spans="1:10">
      <c r="A12" s="10">
        <v>2</v>
      </c>
      <c r="B12" s="18">
        <f>'Семейный тариф | COMMISSION '!B12</f>
        <v>9500</v>
      </c>
      <c r="C12" s="18">
        <f>'Семейный тариф | COMMISSION '!C12</f>
        <v>9500</v>
      </c>
      <c r="D12" s="18">
        <f>'Семейный тариф | COMMISSION '!D12</f>
        <v>9800</v>
      </c>
      <c r="E12" s="18">
        <f>'Семейный тариф | COMMISSION '!E12</f>
        <v>9800</v>
      </c>
      <c r="F12" s="18">
        <f>'Семейный тариф | COMMISSION '!F12</f>
        <v>11900</v>
      </c>
      <c r="G12" s="18">
        <f>'Семейный тариф | COMMISSION '!G12</f>
        <v>11900</v>
      </c>
      <c r="H12" s="18">
        <f>'Семейный тариф | COMMISSION '!H12</f>
        <v>11900</v>
      </c>
      <c r="I12" s="18">
        <f>'Семейный тариф | COMMISSION '!I12</f>
        <v>13200</v>
      </c>
      <c r="J12" s="18">
        <f>'Семейный тариф | COMMISSION '!J12</f>
        <v>13200</v>
      </c>
    </row>
    <row r="13" spans="1:10">
      <c r="A13" s="30" t="s">
        <v>6</v>
      </c>
      <c r="B13" s="18"/>
      <c r="C13" s="18"/>
      <c r="D13" s="18"/>
      <c r="E13" s="18"/>
      <c r="F13" s="18"/>
      <c r="G13" s="18"/>
      <c r="H13" s="18"/>
      <c r="I13" s="18"/>
      <c r="J13" s="18"/>
    </row>
    <row r="14" spans="1:10">
      <c r="A14" s="30">
        <v>1</v>
      </c>
      <c r="B14" s="18">
        <f>'Семейный тариф | COMMISSION '!B14</f>
        <v>7500</v>
      </c>
      <c r="C14" s="18">
        <f>'Семейный тариф | COMMISSION '!C14</f>
        <v>7500</v>
      </c>
      <c r="D14" s="18">
        <f>'Семейный тариф | COMMISSION '!D14</f>
        <v>7800</v>
      </c>
      <c r="E14" s="18">
        <f>'Семейный тариф | COMMISSION '!E14</f>
        <v>7800</v>
      </c>
      <c r="F14" s="18">
        <f>'Семейный тариф | COMMISSION '!F14</f>
        <v>9900</v>
      </c>
      <c r="G14" s="18">
        <f>'Семейный тариф | COMMISSION '!G14</f>
        <v>9900</v>
      </c>
      <c r="H14" s="18">
        <f>'Семейный тариф | COMMISSION '!H14</f>
        <v>9900</v>
      </c>
      <c r="I14" s="18">
        <f>'Семейный тариф | COMMISSION '!I14</f>
        <v>11200</v>
      </c>
      <c r="J14" s="18">
        <f>'Семейный тариф | COMMISSION '!J14</f>
        <v>11200</v>
      </c>
    </row>
    <row r="15" spans="1:10">
      <c r="A15" s="30">
        <v>2</v>
      </c>
      <c r="B15" s="18">
        <f>'Семейный тариф | COMMISSION '!B15</f>
        <v>9000</v>
      </c>
      <c r="C15" s="18">
        <f>'Семейный тариф | COMMISSION '!C15</f>
        <v>9000</v>
      </c>
      <c r="D15" s="18">
        <f>'Семейный тариф | COMMISSION '!D15</f>
        <v>9300</v>
      </c>
      <c r="E15" s="18">
        <f>'Семейный тариф | COMMISSION '!E15</f>
        <v>9300</v>
      </c>
      <c r="F15" s="18">
        <f>'Семейный тариф | COMMISSION '!F15</f>
        <v>11400</v>
      </c>
      <c r="G15" s="18">
        <f>'Семейный тариф | COMMISSION '!G15</f>
        <v>11400</v>
      </c>
      <c r="H15" s="18">
        <f>'Семейный тариф | COMMISSION '!H15</f>
        <v>11400</v>
      </c>
      <c r="I15" s="18">
        <f>'Семейный тариф | COMMISSION '!I15</f>
        <v>12700</v>
      </c>
      <c r="J15" s="18">
        <f>'Семейный тариф | COMMISSION '!J15</f>
        <v>12700</v>
      </c>
    </row>
    <row r="16" spans="1:10">
      <c r="A16" s="33" t="s">
        <v>7</v>
      </c>
      <c r="B16" s="18"/>
      <c r="C16" s="18"/>
      <c r="D16" s="18"/>
      <c r="E16" s="18"/>
      <c r="F16" s="18"/>
      <c r="G16" s="18"/>
      <c r="H16" s="18"/>
      <c r="I16" s="18"/>
      <c r="J16" s="18"/>
    </row>
    <row r="17" spans="1:10">
      <c r="A17" s="10">
        <v>1</v>
      </c>
      <c r="B17" s="18">
        <f>'Семейный тариф | COMMISSION '!B17</f>
        <v>11500</v>
      </c>
      <c r="C17" s="18">
        <f>'Семейный тариф | COMMISSION '!C17</f>
        <v>11500</v>
      </c>
      <c r="D17" s="18">
        <f>'Семейный тариф | COMMISSION '!D17</f>
        <v>11800</v>
      </c>
      <c r="E17" s="18">
        <f>'Семейный тариф | COMMISSION '!E17</f>
        <v>11800</v>
      </c>
      <c r="F17" s="18">
        <f>'Семейный тариф | COMMISSION '!F17</f>
        <v>13900</v>
      </c>
      <c r="G17" s="18">
        <f>'Семейный тариф | COMMISSION '!G17</f>
        <v>13900</v>
      </c>
      <c r="H17" s="18">
        <f>'Семейный тариф | COMMISSION '!H17</f>
        <v>13900</v>
      </c>
      <c r="I17" s="18">
        <f>'Семейный тариф | COMMISSION '!I17</f>
        <v>15200</v>
      </c>
      <c r="J17" s="18">
        <f>'Семейный тариф | COMMISSION '!J17</f>
        <v>15200</v>
      </c>
    </row>
    <row r="18" spans="1:10">
      <c r="A18" s="10">
        <v>2</v>
      </c>
      <c r="B18" s="18">
        <f>'Семейный тариф | COMMISSION '!B18</f>
        <v>13000</v>
      </c>
      <c r="C18" s="18">
        <f>'Семейный тариф | COMMISSION '!C18</f>
        <v>13000</v>
      </c>
      <c r="D18" s="18">
        <f>'Семейный тариф | COMMISSION '!D18</f>
        <v>13300</v>
      </c>
      <c r="E18" s="18">
        <f>'Семейный тариф | COMMISSION '!E18</f>
        <v>13300</v>
      </c>
      <c r="F18" s="18">
        <f>'Семейный тариф | COMMISSION '!F18</f>
        <v>15400</v>
      </c>
      <c r="G18" s="18">
        <f>'Семейный тариф | COMMISSION '!G18</f>
        <v>15400</v>
      </c>
      <c r="H18" s="18">
        <f>'Семейный тариф | COMMISSION '!H18</f>
        <v>15400</v>
      </c>
      <c r="I18" s="18">
        <f>'Семейный тариф | COMMISSION '!I18</f>
        <v>16700</v>
      </c>
      <c r="J18" s="18">
        <f>'Семейный тариф | COMMISSION '!J18</f>
        <v>16700</v>
      </c>
    </row>
    <row r="19" spans="1:10">
      <c r="A19" s="34" t="s">
        <v>8</v>
      </c>
      <c r="B19" s="18"/>
      <c r="C19" s="18"/>
      <c r="D19" s="18"/>
      <c r="E19" s="18"/>
      <c r="F19" s="18"/>
      <c r="G19" s="18"/>
      <c r="H19" s="18"/>
      <c r="I19" s="18"/>
      <c r="J19" s="18"/>
    </row>
    <row r="20" spans="1:10">
      <c r="A20" s="10">
        <v>1</v>
      </c>
      <c r="B20" s="18">
        <f>'Семейный тариф | COMMISSION '!B20</f>
        <v>14500</v>
      </c>
      <c r="C20" s="18">
        <f>'Семейный тариф | COMMISSION '!C20</f>
        <v>14500</v>
      </c>
      <c r="D20" s="18">
        <f>'Семейный тариф | COMMISSION '!D20</f>
        <v>14800</v>
      </c>
      <c r="E20" s="18">
        <f>'Семейный тариф | COMMISSION '!E20</f>
        <v>14800</v>
      </c>
      <c r="F20" s="18">
        <f>'Семейный тариф | COMMISSION '!F20</f>
        <v>16900</v>
      </c>
      <c r="G20" s="18">
        <f>'Семейный тариф | COMMISSION '!G20</f>
        <v>16900</v>
      </c>
      <c r="H20" s="18">
        <f>'Семейный тариф | COMMISSION '!H20</f>
        <v>16900</v>
      </c>
      <c r="I20" s="18">
        <f>'Семейный тариф | COMMISSION '!I20</f>
        <v>18200</v>
      </c>
      <c r="J20" s="18">
        <f>'Семейный тариф | COMMISSION '!J20</f>
        <v>18200</v>
      </c>
    </row>
    <row r="21" spans="1:10">
      <c r="A21" s="10">
        <v>2</v>
      </c>
      <c r="B21" s="18">
        <f>'Семейный тариф | COMMISSION '!B21</f>
        <v>16000</v>
      </c>
      <c r="C21" s="18">
        <f>'Семейный тариф | COMMISSION '!C21</f>
        <v>16000</v>
      </c>
      <c r="D21" s="18">
        <f>'Семейный тариф | COMMISSION '!D21</f>
        <v>16300</v>
      </c>
      <c r="E21" s="18">
        <f>'Семейный тариф | COMMISSION '!E21</f>
        <v>16300</v>
      </c>
      <c r="F21" s="18">
        <f>'Семейный тариф | COMMISSION '!F21</f>
        <v>18400</v>
      </c>
      <c r="G21" s="18">
        <f>'Семейный тариф | COMMISSION '!G21</f>
        <v>18400</v>
      </c>
      <c r="H21" s="18">
        <f>'Семейный тариф | COMMISSION '!H21</f>
        <v>18400</v>
      </c>
      <c r="I21" s="18">
        <f>'Семейный тариф | COMMISSION '!I21</f>
        <v>19700</v>
      </c>
      <c r="J21" s="18">
        <f>'Семейный тариф | COMMISSION '!J21</f>
        <v>19700</v>
      </c>
    </row>
    <row r="22" spans="1:10">
      <c r="A22" s="35" t="s">
        <v>9</v>
      </c>
      <c r="B22" s="18"/>
      <c r="C22" s="18"/>
      <c r="D22" s="18"/>
      <c r="E22" s="18"/>
      <c r="F22" s="18"/>
      <c r="G22" s="18"/>
      <c r="H22" s="18"/>
      <c r="I22" s="18"/>
      <c r="J22" s="18"/>
    </row>
    <row r="23" spans="1:10">
      <c r="A23" s="17" t="s">
        <v>10</v>
      </c>
      <c r="B23" s="18">
        <f>'Семейный тариф | COMMISSION '!B23</f>
        <v>53500</v>
      </c>
      <c r="C23" s="18">
        <f>'Семейный тариф | COMMISSION '!C23</f>
        <v>53500</v>
      </c>
      <c r="D23" s="18">
        <f>'Семейный тариф | COMMISSION '!D23</f>
        <v>53800</v>
      </c>
      <c r="E23" s="18">
        <f>'Семейный тариф | COMMISSION '!E23</f>
        <v>53800</v>
      </c>
      <c r="F23" s="18">
        <f>'Семейный тариф | COMMISSION '!F23</f>
        <v>55900</v>
      </c>
      <c r="G23" s="18">
        <f>'Семейный тариф | COMMISSION '!G23</f>
        <v>55900</v>
      </c>
      <c r="H23" s="18">
        <f>'Семейный тариф | COMMISSION '!H23</f>
        <v>55900</v>
      </c>
      <c r="I23" s="18">
        <f>'Семейный тариф | COMMISSION '!I23</f>
        <v>57200</v>
      </c>
      <c r="J23" s="18">
        <f>'Семейный тариф | COMMISSION '!J23</f>
        <v>57200</v>
      </c>
    </row>
    <row r="24" spans="1:10" hidden="1">
      <c r="A24" s="16" t="s">
        <v>11</v>
      </c>
      <c r="B24" s="18">
        <f>'РБ ВВ 10(2025) | FIT15)'!B24</f>
        <v>0</v>
      </c>
      <c r="C24" s="18">
        <f>'РБ ВВ 10(2025) | FIT15)'!C24</f>
        <v>0</v>
      </c>
      <c r="D24" s="18">
        <f>'РБ ВВ 10(2025) | FIT15)'!D24</f>
        <v>0</v>
      </c>
      <c r="E24" s="18">
        <f>'РБ ВВ 10(2025) | FIT15)'!E24</f>
        <v>0</v>
      </c>
      <c r="F24" s="18">
        <f>'РБ ВВ 10(2025) | FIT15)'!F24</f>
        <v>0</v>
      </c>
      <c r="G24" s="18">
        <f>'РБ ВВ 10(2025) | FIT15)'!G24</f>
        <v>0</v>
      </c>
      <c r="H24" s="18">
        <f>'РБ ВВ 10(2025) | FIT15)'!H24</f>
        <v>0</v>
      </c>
      <c r="I24" s="18">
        <f>'РБ ВВ 10(2025) | FIT15)'!I24</f>
        <v>0</v>
      </c>
      <c r="J24" s="18">
        <f>'РБ ВВ 10(2025) | FIT15)'!J24</f>
        <v>0</v>
      </c>
    </row>
    <row r="25" spans="1:10" hidden="1">
      <c r="A25" s="17" t="s">
        <v>12</v>
      </c>
      <c r="B25" s="18" t="e">
        <f>'РБ ВВ 10(2025) | FIT15)'!B25</f>
        <v>#REF!</v>
      </c>
      <c r="C25" s="18" t="e">
        <f>'РБ ВВ 10(2025) | FIT15)'!C25</f>
        <v>#REF!</v>
      </c>
      <c r="D25" s="18" t="e">
        <f>'РБ ВВ 10(2025) | FIT15)'!D25</f>
        <v>#REF!</v>
      </c>
      <c r="E25" s="18" t="e">
        <f>'РБ ВВ 10(2025) | FIT15)'!E25</f>
        <v>#REF!</v>
      </c>
      <c r="F25" s="18" t="e">
        <f>'РБ ВВ 10(2025) | FIT15)'!F25</f>
        <v>#REF!</v>
      </c>
      <c r="G25" s="18" t="e">
        <f>'РБ ВВ 10(2025) | FIT15)'!G25</f>
        <v>#REF!</v>
      </c>
      <c r="H25" s="18" t="e">
        <f>'РБ ВВ 10(2025) | FIT15)'!H25</f>
        <v>#REF!</v>
      </c>
      <c r="I25" s="18" t="e">
        <f>'РБ ВВ 10(2025) | FIT15)'!I25</f>
        <v>#REF!</v>
      </c>
      <c r="J25" s="18" t="e">
        <f>'РБ ВВ 10(2025) | FIT15)'!J25</f>
        <v>#REF!</v>
      </c>
    </row>
    <row r="26" spans="1:10" ht="17.25" customHeight="1">
      <c r="A26" s="27" t="s">
        <v>41</v>
      </c>
      <c r="B26" s="29"/>
      <c r="C26" s="29"/>
      <c r="D26" s="29"/>
      <c r="E26" s="29"/>
      <c r="F26" s="29"/>
      <c r="G26" s="29"/>
      <c r="H26" s="29"/>
      <c r="I26" s="29"/>
      <c r="J26" s="29"/>
    </row>
    <row r="27" spans="1:10">
      <c r="A27" s="7" t="s">
        <v>3</v>
      </c>
      <c r="B27" s="9">
        <f t="shared" ref="B27:J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row>
    <row r="28" spans="1:10" ht="20.25" customHeight="1">
      <c r="A28" s="7"/>
      <c r="B28" s="9">
        <f t="shared" ref="B28:J28" si="1">B6</f>
        <v>46008</v>
      </c>
      <c r="C28" s="9">
        <f t="shared" si="1"/>
        <v>46009</v>
      </c>
      <c r="D28" s="9">
        <f t="shared" si="1"/>
        <v>46010</v>
      </c>
      <c r="E28" s="9">
        <f t="shared" si="1"/>
        <v>46011</v>
      </c>
      <c r="F28" s="9">
        <f t="shared" si="1"/>
        <v>46012</v>
      </c>
      <c r="G28" s="9">
        <f t="shared" si="1"/>
        <v>46013</v>
      </c>
      <c r="H28" s="9">
        <f t="shared" si="1"/>
        <v>46014</v>
      </c>
      <c r="I28" s="9">
        <f t="shared" si="1"/>
        <v>46015</v>
      </c>
      <c r="J28" s="9">
        <f t="shared" si="1"/>
        <v>46016</v>
      </c>
    </row>
    <row r="29" spans="1:10">
      <c r="A29" s="10" t="s">
        <v>4</v>
      </c>
    </row>
    <row r="30" spans="1:10">
      <c r="A30" s="10">
        <v>1</v>
      </c>
      <c r="B30" s="18">
        <f t="shared" ref="B30:J30" si="2">ROUNDUP(B8*0.87,)</f>
        <v>6090</v>
      </c>
      <c r="C30" s="18">
        <f t="shared" si="2"/>
        <v>6090</v>
      </c>
      <c r="D30" s="18">
        <f t="shared" si="2"/>
        <v>6351</v>
      </c>
      <c r="E30" s="18">
        <f t="shared" si="2"/>
        <v>6351</v>
      </c>
      <c r="F30" s="18">
        <f t="shared" si="2"/>
        <v>8178</v>
      </c>
      <c r="G30" s="18">
        <f t="shared" si="2"/>
        <v>8178</v>
      </c>
      <c r="H30" s="18">
        <f t="shared" si="2"/>
        <v>8178</v>
      </c>
      <c r="I30" s="18">
        <f t="shared" si="2"/>
        <v>9309</v>
      </c>
      <c r="J30" s="18">
        <f t="shared" si="2"/>
        <v>9309</v>
      </c>
    </row>
    <row r="31" spans="1:10">
      <c r="A31" s="10">
        <v>2</v>
      </c>
      <c r="B31" s="30">
        <f t="shared" ref="B31:J31" si="3">ROUNDUP(B9*0.87,)</f>
        <v>7395</v>
      </c>
      <c r="C31" s="30">
        <f t="shared" si="3"/>
        <v>7395</v>
      </c>
      <c r="D31" s="30">
        <f t="shared" si="3"/>
        <v>7656</v>
      </c>
      <c r="E31" s="30">
        <f t="shared" si="3"/>
        <v>7656</v>
      </c>
      <c r="F31" s="30">
        <f t="shared" si="3"/>
        <v>9483</v>
      </c>
      <c r="G31" s="30">
        <f t="shared" si="3"/>
        <v>9483</v>
      </c>
      <c r="H31" s="30">
        <f t="shared" si="3"/>
        <v>9483</v>
      </c>
      <c r="I31" s="30">
        <f t="shared" si="3"/>
        <v>10614</v>
      </c>
      <c r="J31" s="30">
        <f t="shared" si="3"/>
        <v>10614</v>
      </c>
    </row>
    <row r="32" spans="1:10">
      <c r="A32" s="10" t="s">
        <v>5</v>
      </c>
      <c r="B32" s="30"/>
      <c r="C32" s="30"/>
      <c r="D32" s="30"/>
      <c r="E32" s="30"/>
      <c r="F32" s="30"/>
      <c r="G32" s="30"/>
      <c r="H32" s="30"/>
      <c r="I32" s="30"/>
      <c r="J32" s="30"/>
    </row>
    <row r="33" spans="1:10">
      <c r="A33" s="10">
        <v>1</v>
      </c>
      <c r="B33" s="30">
        <f t="shared" ref="B33:J33" si="4">ROUNDUP(B11*0.87,)</f>
        <v>6960</v>
      </c>
      <c r="C33" s="30">
        <f t="shared" si="4"/>
        <v>6960</v>
      </c>
      <c r="D33" s="30">
        <f t="shared" si="4"/>
        <v>7221</v>
      </c>
      <c r="E33" s="30">
        <f t="shared" si="4"/>
        <v>7221</v>
      </c>
      <c r="F33" s="30">
        <f t="shared" si="4"/>
        <v>9048</v>
      </c>
      <c r="G33" s="30">
        <f t="shared" si="4"/>
        <v>9048</v>
      </c>
      <c r="H33" s="30">
        <f t="shared" si="4"/>
        <v>9048</v>
      </c>
      <c r="I33" s="30">
        <f t="shared" si="4"/>
        <v>10179</v>
      </c>
      <c r="J33" s="30">
        <f t="shared" si="4"/>
        <v>10179</v>
      </c>
    </row>
    <row r="34" spans="1:10">
      <c r="A34" s="10">
        <v>2</v>
      </c>
      <c r="B34" s="30">
        <f t="shared" ref="B34:J34" si="5">ROUNDUP(B12*0.87,)</f>
        <v>8265</v>
      </c>
      <c r="C34" s="30">
        <f t="shared" si="5"/>
        <v>8265</v>
      </c>
      <c r="D34" s="30">
        <f t="shared" si="5"/>
        <v>8526</v>
      </c>
      <c r="E34" s="30">
        <f t="shared" si="5"/>
        <v>8526</v>
      </c>
      <c r="F34" s="30">
        <f t="shared" si="5"/>
        <v>10353</v>
      </c>
      <c r="G34" s="30">
        <f t="shared" si="5"/>
        <v>10353</v>
      </c>
      <c r="H34" s="30">
        <f t="shared" si="5"/>
        <v>10353</v>
      </c>
      <c r="I34" s="30">
        <f t="shared" si="5"/>
        <v>11484</v>
      </c>
      <c r="J34" s="30">
        <f t="shared" si="5"/>
        <v>11484</v>
      </c>
    </row>
    <row r="35" spans="1:10">
      <c r="A35" s="30" t="s">
        <v>6</v>
      </c>
      <c r="B35" s="18"/>
      <c r="C35" s="18"/>
      <c r="D35" s="18"/>
      <c r="E35" s="18"/>
      <c r="F35" s="18"/>
      <c r="G35" s="18"/>
      <c r="H35" s="18"/>
      <c r="I35" s="18"/>
      <c r="J35" s="18"/>
    </row>
    <row r="36" spans="1:10">
      <c r="A36" s="30">
        <v>1</v>
      </c>
      <c r="B36" s="18">
        <f t="shared" ref="B36:J36" si="6">B33</f>
        <v>6960</v>
      </c>
      <c r="C36" s="18">
        <f t="shared" si="6"/>
        <v>6960</v>
      </c>
      <c r="D36" s="18">
        <f t="shared" si="6"/>
        <v>7221</v>
      </c>
      <c r="E36" s="18">
        <f t="shared" si="6"/>
        <v>7221</v>
      </c>
      <c r="F36" s="18">
        <f t="shared" si="6"/>
        <v>9048</v>
      </c>
      <c r="G36" s="18">
        <f t="shared" si="6"/>
        <v>9048</v>
      </c>
      <c r="H36" s="18">
        <f t="shared" si="6"/>
        <v>9048</v>
      </c>
      <c r="I36" s="18">
        <f t="shared" si="6"/>
        <v>10179</v>
      </c>
      <c r="J36" s="18">
        <f t="shared" si="6"/>
        <v>10179</v>
      </c>
    </row>
    <row r="37" spans="1:10">
      <c r="A37" s="30">
        <v>2</v>
      </c>
      <c r="B37" s="18">
        <f t="shared" ref="B37:J37" si="7">B34</f>
        <v>8265</v>
      </c>
      <c r="C37" s="18">
        <f t="shared" si="7"/>
        <v>8265</v>
      </c>
      <c r="D37" s="18">
        <f t="shared" si="7"/>
        <v>8526</v>
      </c>
      <c r="E37" s="18">
        <f t="shared" si="7"/>
        <v>8526</v>
      </c>
      <c r="F37" s="18">
        <f t="shared" si="7"/>
        <v>10353</v>
      </c>
      <c r="G37" s="18">
        <f t="shared" si="7"/>
        <v>10353</v>
      </c>
      <c r="H37" s="18">
        <f t="shared" si="7"/>
        <v>10353</v>
      </c>
      <c r="I37" s="18">
        <f t="shared" si="7"/>
        <v>11484</v>
      </c>
      <c r="J37" s="18">
        <f t="shared" si="7"/>
        <v>11484</v>
      </c>
    </row>
    <row r="38" spans="1:10">
      <c r="A38" s="33" t="s">
        <v>7</v>
      </c>
      <c r="B38" s="30"/>
      <c r="C38" s="30"/>
      <c r="D38" s="30"/>
      <c r="E38" s="30"/>
      <c r="F38" s="30"/>
      <c r="G38" s="30"/>
      <c r="H38" s="30"/>
      <c r="I38" s="30"/>
      <c r="J38" s="30"/>
    </row>
    <row r="39" spans="1:10">
      <c r="A39" s="10">
        <v>1</v>
      </c>
      <c r="B39" s="30">
        <f t="shared" ref="B39:J39" si="8">ROUNDUP(B17*0.87,)</f>
        <v>10005</v>
      </c>
      <c r="C39" s="30">
        <f t="shared" si="8"/>
        <v>10005</v>
      </c>
      <c r="D39" s="30">
        <f t="shared" si="8"/>
        <v>10266</v>
      </c>
      <c r="E39" s="30">
        <f t="shared" si="8"/>
        <v>10266</v>
      </c>
      <c r="F39" s="30">
        <f t="shared" si="8"/>
        <v>12093</v>
      </c>
      <c r="G39" s="30">
        <f t="shared" si="8"/>
        <v>12093</v>
      </c>
      <c r="H39" s="30">
        <f t="shared" si="8"/>
        <v>12093</v>
      </c>
      <c r="I39" s="30">
        <f t="shared" si="8"/>
        <v>13224</v>
      </c>
      <c r="J39" s="30">
        <f t="shared" si="8"/>
        <v>13224</v>
      </c>
    </row>
    <row r="40" spans="1:10">
      <c r="A40" s="10">
        <v>2</v>
      </c>
      <c r="B40" s="30">
        <f t="shared" ref="B40:J40" si="9">ROUNDUP(B18*0.87,)</f>
        <v>11310</v>
      </c>
      <c r="C40" s="30">
        <f t="shared" si="9"/>
        <v>11310</v>
      </c>
      <c r="D40" s="30">
        <f t="shared" si="9"/>
        <v>11571</v>
      </c>
      <c r="E40" s="30">
        <f t="shared" si="9"/>
        <v>11571</v>
      </c>
      <c r="F40" s="30">
        <f t="shared" si="9"/>
        <v>13398</v>
      </c>
      <c r="G40" s="30">
        <f t="shared" si="9"/>
        <v>13398</v>
      </c>
      <c r="H40" s="30">
        <f t="shared" si="9"/>
        <v>13398</v>
      </c>
      <c r="I40" s="30">
        <f t="shared" si="9"/>
        <v>14529</v>
      </c>
      <c r="J40" s="30">
        <f t="shared" si="9"/>
        <v>14529</v>
      </c>
    </row>
    <row r="41" spans="1:10">
      <c r="A41" s="34" t="s">
        <v>8</v>
      </c>
      <c r="B41" s="30"/>
      <c r="C41" s="30"/>
      <c r="D41" s="30"/>
      <c r="E41" s="30"/>
      <c r="F41" s="30"/>
      <c r="G41" s="30"/>
      <c r="H41" s="30"/>
      <c r="I41" s="30"/>
      <c r="J41" s="30"/>
    </row>
    <row r="42" spans="1:10">
      <c r="A42" s="10">
        <v>1</v>
      </c>
      <c r="B42" s="30">
        <f t="shared" ref="B42:J42" si="10">ROUNDUP(B20*0.87,)</f>
        <v>12615</v>
      </c>
      <c r="C42" s="30">
        <f t="shared" si="10"/>
        <v>12615</v>
      </c>
      <c r="D42" s="30">
        <f t="shared" si="10"/>
        <v>12876</v>
      </c>
      <c r="E42" s="30">
        <f t="shared" si="10"/>
        <v>12876</v>
      </c>
      <c r="F42" s="30">
        <f t="shared" si="10"/>
        <v>14703</v>
      </c>
      <c r="G42" s="30">
        <f t="shared" si="10"/>
        <v>14703</v>
      </c>
      <c r="H42" s="30">
        <f t="shared" si="10"/>
        <v>14703</v>
      </c>
      <c r="I42" s="30">
        <f t="shared" si="10"/>
        <v>15834</v>
      </c>
      <c r="J42" s="30">
        <f t="shared" si="10"/>
        <v>15834</v>
      </c>
    </row>
    <row r="43" spans="1:10">
      <c r="A43" s="10">
        <v>2</v>
      </c>
      <c r="B43" s="30">
        <f t="shared" ref="B43:J43" si="11">ROUNDUP(B21*0.87,)</f>
        <v>13920</v>
      </c>
      <c r="C43" s="30">
        <f t="shared" si="11"/>
        <v>13920</v>
      </c>
      <c r="D43" s="30">
        <f t="shared" si="11"/>
        <v>14181</v>
      </c>
      <c r="E43" s="30">
        <f t="shared" si="11"/>
        <v>14181</v>
      </c>
      <c r="F43" s="30">
        <f t="shared" si="11"/>
        <v>16008</v>
      </c>
      <c r="G43" s="30">
        <f t="shared" si="11"/>
        <v>16008</v>
      </c>
      <c r="H43" s="30">
        <f t="shared" si="11"/>
        <v>16008</v>
      </c>
      <c r="I43" s="30">
        <f t="shared" si="11"/>
        <v>17139</v>
      </c>
      <c r="J43" s="30">
        <f t="shared" si="11"/>
        <v>17139</v>
      </c>
    </row>
    <row r="44" spans="1:10">
      <c r="A44" s="35" t="s">
        <v>9</v>
      </c>
      <c r="B44" s="30"/>
      <c r="C44" s="30"/>
      <c r="D44" s="30"/>
      <c r="E44" s="30"/>
      <c r="F44" s="30"/>
      <c r="G44" s="30"/>
      <c r="H44" s="30"/>
      <c r="I44" s="30"/>
      <c r="J44" s="30"/>
    </row>
    <row r="45" spans="1:10">
      <c r="A45" s="17" t="s">
        <v>10</v>
      </c>
      <c r="B45" s="30">
        <f t="shared" ref="B45:J45" si="12">ROUNDUP(B23*0.87,)</f>
        <v>46545</v>
      </c>
      <c r="C45" s="30">
        <f t="shared" si="12"/>
        <v>46545</v>
      </c>
      <c r="D45" s="30">
        <f t="shared" si="12"/>
        <v>46806</v>
      </c>
      <c r="E45" s="30">
        <f t="shared" si="12"/>
        <v>46806</v>
      </c>
      <c r="F45" s="30">
        <f t="shared" si="12"/>
        <v>48633</v>
      </c>
      <c r="G45" s="30">
        <f t="shared" si="12"/>
        <v>48633</v>
      </c>
      <c r="H45" s="30">
        <f t="shared" si="12"/>
        <v>48633</v>
      </c>
      <c r="I45" s="30">
        <f t="shared" si="12"/>
        <v>49764</v>
      </c>
      <c r="J45" s="30">
        <f t="shared" si="12"/>
        <v>49764</v>
      </c>
    </row>
    <row r="46" spans="1:10" hidden="1">
      <c r="A46" s="16" t="s">
        <v>11</v>
      </c>
    </row>
    <row r="47" spans="1:10" hidden="1">
      <c r="A47" s="17" t="s">
        <v>12</v>
      </c>
    </row>
    <row r="48" spans="1:10" ht="11.45" customHeight="1">
      <c r="A48" s="36" t="s">
        <v>26</v>
      </c>
    </row>
    <row r="49" spans="1:1" ht="12" customHeight="1"/>
    <row r="50" spans="1:1" ht="9.6" customHeight="1"/>
    <row r="51" spans="1:1" ht="11.45" customHeight="1">
      <c r="A51" s="4" t="s">
        <v>13</v>
      </c>
    </row>
    <row r="52" spans="1:1" ht="11.45" customHeight="1">
      <c r="A52" s="19" t="s">
        <v>280</v>
      </c>
    </row>
    <row r="53" spans="1:1" ht="11.45" customHeight="1">
      <c r="A53" s="19" t="s">
        <v>281</v>
      </c>
    </row>
    <row r="54" spans="1:1" ht="11.45" customHeight="1">
      <c r="A54" s="19" t="s">
        <v>14</v>
      </c>
    </row>
    <row r="55" spans="1:1" ht="11.45" customHeight="1">
      <c r="A55" s="19" t="s">
        <v>15</v>
      </c>
    </row>
    <row r="56" spans="1:1" ht="11.45" customHeight="1">
      <c r="A56" s="19" t="s">
        <v>16</v>
      </c>
    </row>
    <row r="57" spans="1:1">
      <c r="A57" s="20" t="s">
        <v>17</v>
      </c>
    </row>
    <row r="58" spans="1:1">
      <c r="A58" s="2" t="s">
        <v>282</v>
      </c>
    </row>
    <row r="59" spans="1:1">
      <c r="A59" s="23"/>
    </row>
    <row r="60" spans="1:1">
      <c r="A60" s="51" t="s">
        <v>18</v>
      </c>
    </row>
    <row r="61" spans="1:1" ht="60">
      <c r="A61" s="52" t="s">
        <v>22</v>
      </c>
    </row>
    <row r="62" spans="1:1">
      <c r="A62" s="24" t="s">
        <v>70</v>
      </c>
    </row>
    <row r="63" spans="1:1">
      <c r="A63" s="53" t="s">
        <v>283</v>
      </c>
    </row>
    <row r="64" spans="1:1">
      <c r="A64" s="54" t="s">
        <v>284</v>
      </c>
    </row>
  </sheetData>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C81"/>
  <sheetViews>
    <sheetView workbookViewId="0">
      <selection activeCell="B7" sqref="B7"/>
    </sheetView>
  </sheetViews>
  <sheetFormatPr defaultColWidth="8.7109375" defaultRowHeight="15"/>
  <cols>
    <col min="1" max="1" width="87.42578125" style="61" customWidth="1"/>
    <col min="2" max="16384" width="8.7109375" style="61"/>
  </cols>
  <sheetData>
    <row r="1" spans="1:3">
      <c r="A1" s="215" t="s">
        <v>0</v>
      </c>
    </row>
    <row r="2" spans="1:3">
      <c r="A2" s="50" t="s">
        <v>44</v>
      </c>
    </row>
    <row r="3" spans="1:3">
      <c r="A3" s="216"/>
    </row>
    <row r="4" spans="1:3">
      <c r="A4" s="145" t="s">
        <v>2</v>
      </c>
    </row>
    <row r="5" spans="1:3" ht="25.5" customHeight="1">
      <c r="A5" s="7" t="s">
        <v>3</v>
      </c>
      <c r="B5" s="84" t="e">
        <f>'Каникулы в горах 25  | COMM '!B5</f>
        <v>#REF!</v>
      </c>
      <c r="C5" s="84" t="e">
        <f>'Каникулы в горах 25  | COMM '!C5</f>
        <v>#REF!</v>
      </c>
    </row>
    <row r="6" spans="1:3" ht="25.5" customHeight="1">
      <c r="A6" s="7"/>
      <c r="B6" s="84" t="e">
        <f>'Каникулы в горах 25  | COMM '!B6</f>
        <v>#REF!</v>
      </c>
      <c r="C6" s="84" t="e">
        <f>'Каникулы в горах 25  | COMM '!C6</f>
        <v>#REF!</v>
      </c>
    </row>
    <row r="7" spans="1:3">
      <c r="A7" s="64" t="s">
        <v>4</v>
      </c>
      <c r="B7" s="65"/>
      <c r="C7" s="65"/>
    </row>
    <row r="8" spans="1:3">
      <c r="A8" s="64">
        <v>1</v>
      </c>
      <c r="B8" s="85" t="e">
        <f>'Каникулы в горах 25  | COMM '!B8</f>
        <v>#REF!</v>
      </c>
      <c r="C8" s="85" t="e">
        <f>'Каникулы в горах 25  | COMM '!C8</f>
        <v>#REF!</v>
      </c>
    </row>
    <row r="9" spans="1:3">
      <c r="A9" s="64">
        <v>2</v>
      </c>
      <c r="B9" s="85" t="e">
        <f>'Каникулы в горах 25  | COMM '!B9</f>
        <v>#REF!</v>
      </c>
      <c r="C9" s="85" t="e">
        <f>'Каникулы в горах 25  | COMM '!C9</f>
        <v>#REF!</v>
      </c>
    </row>
    <row r="10" spans="1:3" ht="18.75" customHeight="1">
      <c r="A10" s="64" t="s">
        <v>5</v>
      </c>
      <c r="B10" s="85"/>
      <c r="C10" s="85"/>
    </row>
    <row r="11" spans="1:3">
      <c r="A11" s="64">
        <v>1</v>
      </c>
      <c r="B11" s="85" t="e">
        <f>'Каникулы в горах 25  | COMM '!B11</f>
        <v>#REF!</v>
      </c>
      <c r="C11" s="85" t="e">
        <f>'Каникулы в горах 25  | COMM '!C11</f>
        <v>#REF!</v>
      </c>
    </row>
    <row r="12" spans="1:3">
      <c r="A12" s="64">
        <v>2</v>
      </c>
      <c r="B12" s="85" t="e">
        <f>'Каникулы в горах 25  | COMM '!B12</f>
        <v>#REF!</v>
      </c>
      <c r="C12" s="85" t="e">
        <f>'Каникулы в горах 25  | COMM '!C12</f>
        <v>#REF!</v>
      </c>
    </row>
    <row r="13" spans="1:3" ht="18.75" customHeight="1">
      <c r="A13" s="30" t="s">
        <v>6</v>
      </c>
      <c r="B13" s="85"/>
      <c r="C13" s="85"/>
    </row>
    <row r="14" spans="1:3">
      <c r="A14" s="64">
        <v>1</v>
      </c>
      <c r="B14" s="85" t="e">
        <f>'Каникулы в горах 25  | COMM '!B14</f>
        <v>#REF!</v>
      </c>
      <c r="C14" s="85" t="e">
        <f>'Каникулы в горах 25  | COMM '!C14</f>
        <v>#REF!</v>
      </c>
    </row>
    <row r="15" spans="1:3">
      <c r="A15" s="64">
        <v>2</v>
      </c>
      <c r="B15" s="85" t="e">
        <f>'Каникулы в горах 25  | COMM '!B15</f>
        <v>#REF!</v>
      </c>
      <c r="C15" s="85" t="e">
        <f>'Каникулы в горах 25  | COMM '!C15</f>
        <v>#REF!</v>
      </c>
    </row>
    <row r="16" spans="1:3">
      <c r="A16" s="64" t="s">
        <v>7</v>
      </c>
      <c r="B16" s="85"/>
      <c r="C16" s="85"/>
    </row>
    <row r="17" spans="1:3">
      <c r="A17" s="64">
        <v>1</v>
      </c>
      <c r="B17" s="85" t="e">
        <f>'Каникулы в горах 25  | COMM '!B17</f>
        <v>#REF!</v>
      </c>
      <c r="C17" s="85" t="e">
        <f>'Каникулы в горах 25  | COMM '!C17</f>
        <v>#REF!</v>
      </c>
    </row>
    <row r="18" spans="1:3">
      <c r="A18" s="64">
        <v>2</v>
      </c>
      <c r="B18" s="85" t="e">
        <f>'Каникулы в горах 25  | COMM '!B18</f>
        <v>#REF!</v>
      </c>
      <c r="C18" s="85" t="e">
        <f>'Каникулы в горах 25  | COMM '!C18</f>
        <v>#REF!</v>
      </c>
    </row>
    <row r="19" spans="1:3">
      <c r="A19" s="14" t="s">
        <v>66</v>
      </c>
      <c r="B19" s="85"/>
      <c r="C19" s="85"/>
    </row>
    <row r="20" spans="1:3">
      <c r="A20" s="64">
        <v>1</v>
      </c>
      <c r="B20" s="85" t="e">
        <f>'Каникулы в горах 25  | COMM '!B20</f>
        <v>#REF!</v>
      </c>
      <c r="C20" s="85" t="e">
        <f>'Каникулы в горах 25  | COMM '!C20</f>
        <v>#REF!</v>
      </c>
    </row>
    <row r="21" spans="1:3">
      <c r="A21" s="64">
        <v>2</v>
      </c>
      <c r="B21" s="85" t="e">
        <f>'Каникулы в горах 25  | COMM '!B21</f>
        <v>#REF!</v>
      </c>
      <c r="C21" s="85" t="e">
        <f>'Каникулы в горах 25  | COMM '!C21</f>
        <v>#REF!</v>
      </c>
    </row>
    <row r="22" spans="1:3">
      <c r="A22" s="66" t="s">
        <v>9</v>
      </c>
      <c r="B22" s="85"/>
      <c r="C22" s="85"/>
    </row>
    <row r="23" spans="1:3">
      <c r="A23" s="67" t="s">
        <v>10</v>
      </c>
      <c r="B23" s="85" t="e">
        <f>'Каникулы в горах 25  | COMM '!B23</f>
        <v>#REF!</v>
      </c>
      <c r="C23" s="85" t="e">
        <f>'Каникулы в горах 25  | COMM '!C23</f>
        <v>#REF!</v>
      </c>
    </row>
    <row r="24" spans="1:3">
      <c r="A24" s="68"/>
      <c r="B24" s="65"/>
      <c r="C24" s="65"/>
    </row>
    <row r="25" spans="1:3" s="83" customFormat="1" ht="22.5" customHeight="1">
      <c r="A25" s="217" t="s">
        <v>41</v>
      </c>
      <c r="B25" s="9" t="e">
        <f t="shared" ref="B25:C25" si="0">B5</f>
        <v>#REF!</v>
      </c>
      <c r="C25" s="9" t="e">
        <f t="shared" si="0"/>
        <v>#REF!</v>
      </c>
    </row>
    <row r="26" spans="1:3" s="83" customFormat="1" ht="34.5" customHeight="1">
      <c r="A26" s="7" t="s">
        <v>3</v>
      </c>
      <c r="B26" s="9" t="e">
        <f t="shared" ref="B26:C26" si="1">B6</f>
        <v>#REF!</v>
      </c>
      <c r="C26" s="9" t="e">
        <f t="shared" si="1"/>
        <v>#REF!</v>
      </c>
    </row>
    <row r="27" spans="1:3">
      <c r="A27" s="64" t="s">
        <v>4</v>
      </c>
      <c r="B27" s="65"/>
      <c r="C27" s="65"/>
    </row>
    <row r="28" spans="1:3">
      <c r="A28" s="64">
        <v>1</v>
      </c>
      <c r="B28" s="18" t="e">
        <f t="shared" ref="B28:C28" si="2">ROUNDUP(B8*0.9,)</f>
        <v>#REF!</v>
      </c>
      <c r="C28" s="18" t="e">
        <f t="shared" si="2"/>
        <v>#REF!</v>
      </c>
    </row>
    <row r="29" spans="1:3">
      <c r="A29" s="64">
        <v>2</v>
      </c>
      <c r="B29" s="30" t="e">
        <f t="shared" ref="B29:C29" si="3">ROUNDUP(B9*0.9,)</f>
        <v>#REF!</v>
      </c>
      <c r="C29" s="30" t="e">
        <f t="shared" si="3"/>
        <v>#REF!</v>
      </c>
    </row>
    <row r="30" spans="1:3">
      <c r="A30" s="64" t="s">
        <v>5</v>
      </c>
      <c r="B30" s="30"/>
      <c r="C30" s="30"/>
    </row>
    <row r="31" spans="1:3">
      <c r="A31" s="64">
        <v>1</v>
      </c>
      <c r="B31" s="30" t="e">
        <f t="shared" ref="B31:C31" si="4">ROUNDUP(B11*0.9,)</f>
        <v>#REF!</v>
      </c>
      <c r="C31" s="30" t="e">
        <f t="shared" si="4"/>
        <v>#REF!</v>
      </c>
    </row>
    <row r="32" spans="1:3">
      <c r="A32" s="64">
        <v>2</v>
      </c>
      <c r="B32" s="30" t="e">
        <f t="shared" ref="B32:C32" si="5">ROUNDUP(B12*0.9,)</f>
        <v>#REF!</v>
      </c>
      <c r="C32" s="30" t="e">
        <f t="shared" si="5"/>
        <v>#REF!</v>
      </c>
    </row>
    <row r="33" spans="1:3" ht="18.75" customHeight="1">
      <c r="A33" s="30" t="s">
        <v>6</v>
      </c>
      <c r="B33" s="85"/>
      <c r="C33" s="85"/>
    </row>
    <row r="34" spans="1:3">
      <c r="A34" s="64">
        <v>1</v>
      </c>
      <c r="B34" s="30" t="e">
        <f t="shared" ref="B34:C34" si="6">ROUNDUP(B14*0.9,)</f>
        <v>#REF!</v>
      </c>
      <c r="C34" s="30" t="e">
        <f t="shared" si="6"/>
        <v>#REF!</v>
      </c>
    </row>
    <row r="35" spans="1:3">
      <c r="A35" s="64">
        <v>2</v>
      </c>
      <c r="B35" s="30" t="e">
        <f t="shared" ref="B35:C35" si="7">ROUNDUP(B15*0.9,)</f>
        <v>#REF!</v>
      </c>
      <c r="C35" s="30" t="e">
        <f t="shared" si="7"/>
        <v>#REF!</v>
      </c>
    </row>
    <row r="36" spans="1:3">
      <c r="A36" s="64" t="s">
        <v>7</v>
      </c>
      <c r="B36" s="30"/>
      <c r="C36" s="30"/>
    </row>
    <row r="37" spans="1:3">
      <c r="A37" s="64">
        <v>1</v>
      </c>
      <c r="B37" s="30" t="e">
        <f t="shared" ref="B37:C37" si="8">ROUNDUP(B17*0.9,)</f>
        <v>#REF!</v>
      </c>
      <c r="C37" s="30" t="e">
        <f t="shared" si="8"/>
        <v>#REF!</v>
      </c>
    </row>
    <row r="38" spans="1:3">
      <c r="A38" s="64">
        <v>2</v>
      </c>
      <c r="B38" s="30" t="e">
        <f t="shared" ref="B38:C38" si="9">ROUNDUP(B18*0.9,)</f>
        <v>#REF!</v>
      </c>
      <c r="C38" s="30" t="e">
        <f t="shared" si="9"/>
        <v>#REF!</v>
      </c>
    </row>
    <row r="39" spans="1:3" ht="19.5" customHeight="1">
      <c r="A39" s="15" t="s">
        <v>66</v>
      </c>
      <c r="B39" s="30"/>
      <c r="C39" s="30"/>
    </row>
    <row r="40" spans="1:3">
      <c r="A40" s="64">
        <v>1</v>
      </c>
      <c r="B40" s="30" t="e">
        <f t="shared" ref="B40:C40" si="10">ROUNDUP(B20*0.9,)</f>
        <v>#REF!</v>
      </c>
      <c r="C40" s="30" t="e">
        <f t="shared" si="10"/>
        <v>#REF!</v>
      </c>
    </row>
    <row r="41" spans="1:3">
      <c r="A41" s="64">
        <v>2</v>
      </c>
      <c r="B41" s="30" t="e">
        <f t="shared" ref="B41:C41" si="11">ROUNDUP(B21*0.9,)</f>
        <v>#REF!</v>
      </c>
      <c r="C41" s="30" t="e">
        <f t="shared" si="11"/>
        <v>#REF!</v>
      </c>
    </row>
    <row r="42" spans="1:3">
      <c r="A42" s="66" t="s">
        <v>9</v>
      </c>
      <c r="B42" s="30"/>
      <c r="C42" s="30"/>
    </row>
    <row r="43" spans="1:3">
      <c r="A43" s="67" t="s">
        <v>10</v>
      </c>
      <c r="B43" s="30" t="e">
        <f t="shared" ref="B43:C43" si="12">ROUNDUP(B23*0.9,)</f>
        <v>#REF!</v>
      </c>
      <c r="C43" s="30" t="e">
        <f t="shared" si="12"/>
        <v>#REF!</v>
      </c>
    </row>
    <row r="45" spans="1:3" ht="135">
      <c r="A45" s="69" t="s">
        <v>46</v>
      </c>
    </row>
    <row r="46" spans="1:3">
      <c r="A46" s="197"/>
    </row>
    <row r="47" spans="1:3">
      <c r="A47" s="70" t="s">
        <v>27</v>
      </c>
    </row>
    <row r="48" spans="1:3">
      <c r="A48" s="71" t="s">
        <v>47</v>
      </c>
    </row>
    <row r="49" spans="1:1">
      <c r="A49" s="71" t="s">
        <v>48</v>
      </c>
    </row>
    <row r="50" spans="1:1">
      <c r="A50" s="197"/>
    </row>
    <row r="51" spans="1:1">
      <c r="A51" s="70" t="s">
        <v>13</v>
      </c>
    </row>
    <row r="52" spans="1:1">
      <c r="A52" s="133" t="s">
        <v>34</v>
      </c>
    </row>
    <row r="53" spans="1:1">
      <c r="A53" s="134" t="s">
        <v>14</v>
      </c>
    </row>
    <row r="54" spans="1:1">
      <c r="A54" s="134" t="s">
        <v>15</v>
      </c>
    </row>
    <row r="55" spans="1:1">
      <c r="A55" s="112" t="s">
        <v>16</v>
      </c>
    </row>
    <row r="56" spans="1:1">
      <c r="A56" s="20" t="s">
        <v>17</v>
      </c>
    </row>
    <row r="57" spans="1:1">
      <c r="A57" s="73" t="s">
        <v>49</v>
      </c>
    </row>
    <row r="58" spans="1:1" ht="24">
      <c r="A58" s="112" t="s">
        <v>50</v>
      </c>
    </row>
    <row r="59" spans="1:1">
      <c r="A59" s="151"/>
    </row>
    <row r="60" spans="1:1" ht="26.25">
      <c r="A60" s="155" t="s">
        <v>51</v>
      </c>
    </row>
    <row r="61" spans="1:1" ht="33.75">
      <c r="A61" s="211" t="s">
        <v>52</v>
      </c>
    </row>
    <row r="62" spans="1:1" ht="22.5">
      <c r="A62" s="211" t="s">
        <v>53</v>
      </c>
    </row>
    <row r="63" spans="1:1" ht="22.5">
      <c r="A63" s="211" t="s">
        <v>54</v>
      </c>
    </row>
    <row r="64" spans="1:1" ht="22.5">
      <c r="A64" s="211" t="s">
        <v>55</v>
      </c>
    </row>
    <row r="65" spans="1:1" ht="22.5">
      <c r="A65" s="211" t="s">
        <v>56</v>
      </c>
    </row>
    <row r="66" spans="1:1" ht="22.5">
      <c r="A66" s="211" t="s">
        <v>57</v>
      </c>
    </row>
    <row r="67" spans="1:1" ht="45">
      <c r="A67" s="218" t="s">
        <v>58</v>
      </c>
    </row>
    <row r="68" spans="1:1" ht="78.75">
      <c r="A68" s="218" t="s">
        <v>59</v>
      </c>
    </row>
    <row r="69" spans="1:1" ht="31.5">
      <c r="A69" s="77" t="s">
        <v>60</v>
      </c>
    </row>
    <row r="70" spans="1:1" ht="21">
      <c r="A70" s="78" t="s">
        <v>61</v>
      </c>
    </row>
    <row r="71" spans="1:1" ht="43.5">
      <c r="A71" s="79" t="s">
        <v>62</v>
      </c>
    </row>
    <row r="72" spans="1:1" ht="21">
      <c r="A72" s="80" t="s">
        <v>63</v>
      </c>
    </row>
    <row r="73" spans="1:1">
      <c r="A73" s="81"/>
    </row>
    <row r="74" spans="1:1">
      <c r="A74" s="82" t="s">
        <v>18</v>
      </c>
    </row>
    <row r="75" spans="1:1" ht="24">
      <c r="A75" s="219" t="s">
        <v>64</v>
      </c>
    </row>
    <row r="76" spans="1:1" ht="24">
      <c r="A76" s="220" t="s">
        <v>65</v>
      </c>
    </row>
    <row r="77" spans="1:1">
      <c r="A77" s="81"/>
    </row>
    <row r="78" spans="1:1">
      <c r="A78" s="197"/>
    </row>
    <row r="79" spans="1:1">
      <c r="A79" s="197"/>
    </row>
    <row r="80" spans="1:1">
      <c r="A80" s="197"/>
    </row>
    <row r="81" spans="1:1">
      <c r="A81" s="197"/>
    </row>
  </sheetData>
  <pageMargins left="0.7" right="0.7" top="0.75" bottom="0.75" header="0.3" footer="0.3"/>
  <pageSetup orientation="portrai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tabColor theme="0"/>
  </sheetPr>
  <dimension ref="A1:J64"/>
  <sheetViews>
    <sheetView topLeftCell="A3" workbookViewId="0">
      <selection activeCell="B14" sqref="B14"/>
    </sheetView>
  </sheetViews>
  <sheetFormatPr defaultColWidth="9.140625" defaultRowHeight="12"/>
  <cols>
    <col min="1" max="1" width="91.5703125" style="2" customWidth="1"/>
    <col min="2" max="16384" width="9.140625" style="11"/>
  </cols>
  <sheetData>
    <row r="1" spans="1:10" ht="12" customHeight="1">
      <c r="A1" s="3" t="s">
        <v>0</v>
      </c>
    </row>
    <row r="2" spans="1:10" ht="12" customHeight="1">
      <c r="A2" s="50" t="s">
        <v>279</v>
      </c>
    </row>
    <row r="3" spans="1:10" ht="10.35" customHeight="1">
      <c r="A3" s="5"/>
    </row>
    <row r="4" spans="1:10" ht="11.45" customHeight="1">
      <c r="A4" s="6" t="s">
        <v>2</v>
      </c>
    </row>
    <row r="5" spans="1:10" s="47" customFormat="1" ht="33.75" customHeight="1">
      <c r="A5" s="7" t="s">
        <v>3</v>
      </c>
      <c r="B5" s="9">
        <f>'РБ ВВ 10(2025) | FIT15)'!B5</f>
        <v>46008</v>
      </c>
      <c r="C5" s="9">
        <f>'РБ ВВ 10(2025) | FIT15)'!C5</f>
        <v>46009</v>
      </c>
      <c r="D5" s="9">
        <f>'РБ ВВ 10(2025) | FIT15)'!D5</f>
        <v>46010</v>
      </c>
      <c r="E5" s="9">
        <f>'РБ ВВ 10(2025) | FIT15)'!E5</f>
        <v>46011</v>
      </c>
      <c r="F5" s="9">
        <f>'РБ ВВ 10(2025) | FIT15)'!F5</f>
        <v>46012</v>
      </c>
      <c r="G5" s="9">
        <f>'РБ ВВ 10(2025) | FIT15)'!G5</f>
        <v>46013</v>
      </c>
      <c r="H5" s="9">
        <f>'РБ ВВ 10(2025) | FIT15)'!H5</f>
        <v>46014</v>
      </c>
      <c r="I5" s="9">
        <f>'РБ ВВ 10(2025) | FIT15)'!I5</f>
        <v>46015</v>
      </c>
      <c r="J5" s="9">
        <f>'РБ ВВ 10(2025) | FIT15)'!J5</f>
        <v>46016</v>
      </c>
    </row>
    <row r="6" spans="1:10">
      <c r="A6" s="7"/>
      <c r="B6" s="9">
        <f>'РБ ВВ 10(2025) | FIT15)'!B6</f>
        <v>46008</v>
      </c>
      <c r="C6" s="9">
        <f>'РБ ВВ 10(2025) | FIT15)'!C6</f>
        <v>46009</v>
      </c>
      <c r="D6" s="9">
        <f>'РБ ВВ 10(2025) | FIT15)'!D6</f>
        <v>46010</v>
      </c>
      <c r="E6" s="9">
        <f>'РБ ВВ 10(2025) | FIT15)'!E6</f>
        <v>46011</v>
      </c>
      <c r="F6" s="9">
        <f>'РБ ВВ 10(2025) | FIT15)'!F6</f>
        <v>46012</v>
      </c>
      <c r="G6" s="9">
        <f>'РБ ВВ 10(2025) | FIT15)'!G6</f>
        <v>46013</v>
      </c>
      <c r="H6" s="9">
        <f>'РБ ВВ 10(2025) | FIT15)'!H6</f>
        <v>46014</v>
      </c>
      <c r="I6" s="9">
        <f>'РБ ВВ 10(2025) | FIT15)'!I6</f>
        <v>46015</v>
      </c>
      <c r="J6" s="9">
        <f>'РБ ВВ 10(2025) | FIT15)'!J6</f>
        <v>46016</v>
      </c>
    </row>
    <row r="7" spans="1:10">
      <c r="A7" s="10" t="s">
        <v>4</v>
      </c>
    </row>
    <row r="8" spans="1:10">
      <c r="A8" s="10">
        <v>1</v>
      </c>
      <c r="B8" s="18">
        <f>'Семейный тариф | COMMISSION '!B8</f>
        <v>7000</v>
      </c>
      <c r="C8" s="18">
        <f>'Семейный тариф | COMMISSION '!C8</f>
        <v>7000</v>
      </c>
      <c r="D8" s="18">
        <f>'Семейный тариф | COMMISSION '!D8</f>
        <v>7300</v>
      </c>
      <c r="E8" s="18">
        <f>'Семейный тариф | COMMISSION '!E8</f>
        <v>7300</v>
      </c>
      <c r="F8" s="18">
        <f>'Семейный тариф | COMMISSION '!F8</f>
        <v>9400</v>
      </c>
      <c r="G8" s="18">
        <f>'Семейный тариф | COMMISSION '!G8</f>
        <v>9400</v>
      </c>
      <c r="H8" s="18">
        <f>'Семейный тариф | COMMISSION '!H8</f>
        <v>9400</v>
      </c>
      <c r="I8" s="18">
        <f>'Семейный тариф | COMMISSION '!I8</f>
        <v>10700</v>
      </c>
      <c r="J8" s="18">
        <f>'Семейный тариф | COMMISSION '!J8</f>
        <v>10700</v>
      </c>
    </row>
    <row r="9" spans="1:10">
      <c r="A9" s="10">
        <v>2</v>
      </c>
      <c r="B9" s="18">
        <f>'Семейный тариф | COMMISSION '!B9</f>
        <v>8500</v>
      </c>
      <c r="C9" s="18">
        <f>'Семейный тариф | COMMISSION '!C9</f>
        <v>8500</v>
      </c>
      <c r="D9" s="18">
        <f>'Семейный тариф | COMMISSION '!D9</f>
        <v>8800</v>
      </c>
      <c r="E9" s="18">
        <f>'Семейный тариф | COMMISSION '!E9</f>
        <v>8800</v>
      </c>
      <c r="F9" s="18">
        <f>'Семейный тариф | COMMISSION '!F9</f>
        <v>10900</v>
      </c>
      <c r="G9" s="18">
        <f>'Семейный тариф | COMMISSION '!G9</f>
        <v>10900</v>
      </c>
      <c r="H9" s="18">
        <f>'Семейный тариф | COMMISSION '!H9</f>
        <v>10900</v>
      </c>
      <c r="I9" s="18">
        <f>'Семейный тариф | COMMISSION '!I9</f>
        <v>12200</v>
      </c>
      <c r="J9" s="18">
        <f>'Семейный тариф | COMMISSION '!J9</f>
        <v>12200</v>
      </c>
    </row>
    <row r="10" spans="1:10">
      <c r="A10" s="10" t="s">
        <v>5</v>
      </c>
      <c r="B10" s="18"/>
      <c r="C10" s="18"/>
      <c r="D10" s="18"/>
      <c r="E10" s="18"/>
      <c r="F10" s="18"/>
      <c r="G10" s="18"/>
      <c r="H10" s="18"/>
      <c r="I10" s="18"/>
      <c r="J10" s="18"/>
    </row>
    <row r="11" spans="1:10">
      <c r="A11" s="10">
        <v>1</v>
      </c>
      <c r="B11" s="18">
        <f>'Семейный тариф | COMMISSION '!B11</f>
        <v>8000</v>
      </c>
      <c r="C11" s="18">
        <f>'Семейный тариф | COMMISSION '!C11</f>
        <v>8000</v>
      </c>
      <c r="D11" s="18">
        <f>'Семейный тариф | COMMISSION '!D11</f>
        <v>8300</v>
      </c>
      <c r="E11" s="18">
        <f>'Семейный тариф | COMMISSION '!E11</f>
        <v>8300</v>
      </c>
      <c r="F11" s="18">
        <f>'Семейный тариф | COMMISSION '!F11</f>
        <v>10400</v>
      </c>
      <c r="G11" s="18">
        <f>'Семейный тариф | COMMISSION '!G11</f>
        <v>10400</v>
      </c>
      <c r="H11" s="18">
        <f>'Семейный тариф | COMMISSION '!H11</f>
        <v>10400</v>
      </c>
      <c r="I11" s="18">
        <f>'Семейный тариф | COMMISSION '!I11</f>
        <v>11700</v>
      </c>
      <c r="J11" s="18">
        <f>'Семейный тариф | COMMISSION '!J11</f>
        <v>11700</v>
      </c>
    </row>
    <row r="12" spans="1:10">
      <c r="A12" s="10">
        <v>2</v>
      </c>
      <c r="B12" s="18">
        <f>'Семейный тариф | COMMISSION '!B12</f>
        <v>9500</v>
      </c>
      <c r="C12" s="18">
        <f>'Семейный тариф | COMMISSION '!C12</f>
        <v>9500</v>
      </c>
      <c r="D12" s="18">
        <f>'Семейный тариф | COMMISSION '!D12</f>
        <v>9800</v>
      </c>
      <c r="E12" s="18">
        <f>'Семейный тариф | COMMISSION '!E12</f>
        <v>9800</v>
      </c>
      <c r="F12" s="18">
        <f>'Семейный тариф | COMMISSION '!F12</f>
        <v>11900</v>
      </c>
      <c r="G12" s="18">
        <f>'Семейный тариф | COMMISSION '!G12</f>
        <v>11900</v>
      </c>
      <c r="H12" s="18">
        <f>'Семейный тариф | COMMISSION '!H12</f>
        <v>11900</v>
      </c>
      <c r="I12" s="18">
        <f>'Семейный тариф | COMMISSION '!I12</f>
        <v>13200</v>
      </c>
      <c r="J12" s="18">
        <f>'Семейный тариф | COMMISSION '!J12</f>
        <v>13200</v>
      </c>
    </row>
    <row r="13" spans="1:10">
      <c r="A13" s="30" t="s">
        <v>6</v>
      </c>
      <c r="B13" s="18"/>
      <c r="C13" s="18"/>
      <c r="D13" s="18"/>
      <c r="E13" s="18"/>
      <c r="F13" s="18"/>
      <c r="G13" s="18"/>
      <c r="H13" s="18"/>
      <c r="I13" s="18"/>
      <c r="J13" s="18"/>
    </row>
    <row r="14" spans="1:10">
      <c r="A14" s="30">
        <v>1</v>
      </c>
      <c r="B14" s="18">
        <f>'Семейный тариф | COMMISSION '!B14</f>
        <v>7500</v>
      </c>
      <c r="C14" s="18">
        <f>'Семейный тариф | COMMISSION '!C14</f>
        <v>7500</v>
      </c>
      <c r="D14" s="18">
        <f>'Семейный тариф | COMMISSION '!D14</f>
        <v>7800</v>
      </c>
      <c r="E14" s="18">
        <f>'Семейный тариф | COMMISSION '!E14</f>
        <v>7800</v>
      </c>
      <c r="F14" s="18">
        <f>'Семейный тариф | COMMISSION '!F14</f>
        <v>9900</v>
      </c>
      <c r="G14" s="18">
        <f>'Семейный тариф | COMMISSION '!G14</f>
        <v>9900</v>
      </c>
      <c r="H14" s="18">
        <f>'Семейный тариф | COMMISSION '!H14</f>
        <v>9900</v>
      </c>
      <c r="I14" s="18">
        <f>'Семейный тариф | COMMISSION '!I14</f>
        <v>11200</v>
      </c>
      <c r="J14" s="18">
        <f>'Семейный тариф | COMMISSION '!J14</f>
        <v>11200</v>
      </c>
    </row>
    <row r="15" spans="1:10">
      <c r="A15" s="30">
        <v>2</v>
      </c>
      <c r="B15" s="18">
        <f>'Семейный тариф | COMMISSION '!B15</f>
        <v>9000</v>
      </c>
      <c r="C15" s="18">
        <f>'Семейный тариф | COMMISSION '!C15</f>
        <v>9000</v>
      </c>
      <c r="D15" s="18">
        <f>'Семейный тариф | COMMISSION '!D15</f>
        <v>9300</v>
      </c>
      <c r="E15" s="18">
        <f>'Семейный тариф | COMMISSION '!E15</f>
        <v>9300</v>
      </c>
      <c r="F15" s="18">
        <f>'Семейный тариф | COMMISSION '!F15</f>
        <v>11400</v>
      </c>
      <c r="G15" s="18">
        <f>'Семейный тариф | COMMISSION '!G15</f>
        <v>11400</v>
      </c>
      <c r="H15" s="18">
        <f>'Семейный тариф | COMMISSION '!H15</f>
        <v>11400</v>
      </c>
      <c r="I15" s="18">
        <f>'Семейный тариф | COMMISSION '!I15</f>
        <v>12700</v>
      </c>
      <c r="J15" s="18">
        <f>'Семейный тариф | COMMISSION '!J15</f>
        <v>12700</v>
      </c>
    </row>
    <row r="16" spans="1:10">
      <c r="A16" s="33" t="s">
        <v>7</v>
      </c>
      <c r="B16" s="18"/>
      <c r="C16" s="18"/>
      <c r="D16" s="18"/>
      <c r="E16" s="18"/>
      <c r="F16" s="18"/>
      <c r="G16" s="18"/>
      <c r="H16" s="18"/>
      <c r="I16" s="18"/>
      <c r="J16" s="18"/>
    </row>
    <row r="17" spans="1:10">
      <c r="A17" s="10">
        <v>1</v>
      </c>
      <c r="B17" s="18">
        <f>'Семейный тариф | COMMISSION '!B17</f>
        <v>11500</v>
      </c>
      <c r="C17" s="18">
        <f>'Семейный тариф | COMMISSION '!C17</f>
        <v>11500</v>
      </c>
      <c r="D17" s="18">
        <f>'Семейный тариф | COMMISSION '!D17</f>
        <v>11800</v>
      </c>
      <c r="E17" s="18">
        <f>'Семейный тариф | COMMISSION '!E17</f>
        <v>11800</v>
      </c>
      <c r="F17" s="18">
        <f>'Семейный тариф | COMMISSION '!F17</f>
        <v>13900</v>
      </c>
      <c r="G17" s="18">
        <f>'Семейный тариф | COMMISSION '!G17</f>
        <v>13900</v>
      </c>
      <c r="H17" s="18">
        <f>'Семейный тариф | COMMISSION '!H17</f>
        <v>13900</v>
      </c>
      <c r="I17" s="18">
        <f>'Семейный тариф | COMMISSION '!I17</f>
        <v>15200</v>
      </c>
      <c r="J17" s="18">
        <f>'Семейный тариф | COMMISSION '!J17</f>
        <v>15200</v>
      </c>
    </row>
    <row r="18" spans="1:10">
      <c r="A18" s="10">
        <v>2</v>
      </c>
      <c r="B18" s="18">
        <f>'Семейный тариф | COMMISSION '!B18</f>
        <v>13000</v>
      </c>
      <c r="C18" s="18">
        <f>'Семейный тариф | COMMISSION '!C18</f>
        <v>13000</v>
      </c>
      <c r="D18" s="18">
        <f>'Семейный тариф | COMMISSION '!D18</f>
        <v>13300</v>
      </c>
      <c r="E18" s="18">
        <f>'Семейный тариф | COMMISSION '!E18</f>
        <v>13300</v>
      </c>
      <c r="F18" s="18">
        <f>'Семейный тариф | COMMISSION '!F18</f>
        <v>15400</v>
      </c>
      <c r="G18" s="18">
        <f>'Семейный тариф | COMMISSION '!G18</f>
        <v>15400</v>
      </c>
      <c r="H18" s="18">
        <f>'Семейный тариф | COMMISSION '!H18</f>
        <v>15400</v>
      </c>
      <c r="I18" s="18">
        <f>'Семейный тариф | COMMISSION '!I18</f>
        <v>16700</v>
      </c>
      <c r="J18" s="18">
        <f>'Семейный тариф | COMMISSION '!J18</f>
        <v>16700</v>
      </c>
    </row>
    <row r="19" spans="1:10">
      <c r="A19" s="34" t="s">
        <v>8</v>
      </c>
      <c r="B19" s="18"/>
      <c r="C19" s="18"/>
      <c r="D19" s="18"/>
      <c r="E19" s="18"/>
      <c r="F19" s="18"/>
      <c r="G19" s="18"/>
      <c r="H19" s="18"/>
      <c r="I19" s="18"/>
      <c r="J19" s="18"/>
    </row>
    <row r="20" spans="1:10">
      <c r="A20" s="10">
        <v>1</v>
      </c>
      <c r="B20" s="18">
        <f>'Семейный тариф | COMMISSION '!B20</f>
        <v>14500</v>
      </c>
      <c r="C20" s="18">
        <f>'Семейный тариф | COMMISSION '!C20</f>
        <v>14500</v>
      </c>
      <c r="D20" s="18">
        <f>'Семейный тариф | COMMISSION '!D20</f>
        <v>14800</v>
      </c>
      <c r="E20" s="18">
        <f>'Семейный тариф | COMMISSION '!E20</f>
        <v>14800</v>
      </c>
      <c r="F20" s="18">
        <f>'Семейный тариф | COMMISSION '!F20</f>
        <v>16900</v>
      </c>
      <c r="G20" s="18">
        <f>'Семейный тариф | COMMISSION '!G20</f>
        <v>16900</v>
      </c>
      <c r="H20" s="18">
        <f>'Семейный тариф | COMMISSION '!H20</f>
        <v>16900</v>
      </c>
      <c r="I20" s="18">
        <f>'Семейный тариф | COMMISSION '!I20</f>
        <v>18200</v>
      </c>
      <c r="J20" s="18">
        <f>'Семейный тариф | COMMISSION '!J20</f>
        <v>18200</v>
      </c>
    </row>
    <row r="21" spans="1:10">
      <c r="A21" s="10">
        <v>2</v>
      </c>
      <c r="B21" s="18">
        <f>'Семейный тариф | COMMISSION '!B21</f>
        <v>16000</v>
      </c>
      <c r="C21" s="18">
        <f>'Семейный тариф | COMMISSION '!C21</f>
        <v>16000</v>
      </c>
      <c r="D21" s="18">
        <f>'Семейный тариф | COMMISSION '!D21</f>
        <v>16300</v>
      </c>
      <c r="E21" s="18">
        <f>'Семейный тариф | COMMISSION '!E21</f>
        <v>16300</v>
      </c>
      <c r="F21" s="18">
        <f>'Семейный тариф | COMMISSION '!F21</f>
        <v>18400</v>
      </c>
      <c r="G21" s="18">
        <f>'Семейный тариф | COMMISSION '!G21</f>
        <v>18400</v>
      </c>
      <c r="H21" s="18">
        <f>'Семейный тариф | COMMISSION '!H21</f>
        <v>18400</v>
      </c>
      <c r="I21" s="18">
        <f>'Семейный тариф | COMMISSION '!I21</f>
        <v>19700</v>
      </c>
      <c r="J21" s="18">
        <f>'Семейный тариф | COMMISSION '!J21</f>
        <v>19700</v>
      </c>
    </row>
    <row r="22" spans="1:10">
      <c r="A22" s="35" t="s">
        <v>9</v>
      </c>
      <c r="B22" s="18"/>
      <c r="C22" s="18"/>
      <c r="D22" s="18"/>
      <c r="E22" s="18"/>
      <c r="F22" s="18"/>
      <c r="G22" s="18"/>
      <c r="H22" s="18"/>
      <c r="I22" s="18"/>
      <c r="J22" s="18"/>
    </row>
    <row r="23" spans="1:10">
      <c r="A23" s="17" t="s">
        <v>10</v>
      </c>
      <c r="B23" s="18">
        <f>'Семейный тариф | COMMISSION '!B23</f>
        <v>53500</v>
      </c>
      <c r="C23" s="18">
        <f>'Семейный тариф | COMMISSION '!C23</f>
        <v>53500</v>
      </c>
      <c r="D23" s="18">
        <f>'Семейный тариф | COMMISSION '!D23</f>
        <v>53800</v>
      </c>
      <c r="E23" s="18">
        <f>'Семейный тариф | COMMISSION '!E23</f>
        <v>53800</v>
      </c>
      <c r="F23" s="18">
        <f>'Семейный тариф | COMMISSION '!F23</f>
        <v>55900</v>
      </c>
      <c r="G23" s="18">
        <f>'Семейный тариф | COMMISSION '!G23</f>
        <v>55900</v>
      </c>
      <c r="H23" s="18">
        <f>'Семейный тариф | COMMISSION '!H23</f>
        <v>55900</v>
      </c>
      <c r="I23" s="18">
        <f>'Семейный тариф | COMMISSION '!I23</f>
        <v>57200</v>
      </c>
      <c r="J23" s="18">
        <f>'Семейный тариф | COMMISSION '!J23</f>
        <v>57200</v>
      </c>
    </row>
    <row r="24" spans="1:10" hidden="1">
      <c r="A24" s="16" t="s">
        <v>11</v>
      </c>
      <c r="B24" s="18">
        <f>'РБ ВВ 10(2025) | FIT15)'!B24</f>
        <v>0</v>
      </c>
      <c r="C24" s="18">
        <f>'РБ ВВ 10(2025) | FIT15)'!C24</f>
        <v>0</v>
      </c>
      <c r="D24" s="18">
        <f>'РБ ВВ 10(2025) | FIT15)'!D24</f>
        <v>0</v>
      </c>
      <c r="E24" s="18">
        <f>'РБ ВВ 10(2025) | FIT15)'!E24</f>
        <v>0</v>
      </c>
      <c r="F24" s="18">
        <f>'РБ ВВ 10(2025) | FIT15)'!F24</f>
        <v>0</v>
      </c>
      <c r="G24" s="18">
        <f>'РБ ВВ 10(2025) | FIT15)'!G24</f>
        <v>0</v>
      </c>
      <c r="H24" s="18">
        <f>'РБ ВВ 10(2025) | FIT15)'!H24</f>
        <v>0</v>
      </c>
      <c r="I24" s="18">
        <f>'РБ ВВ 10(2025) | FIT15)'!I24</f>
        <v>0</v>
      </c>
      <c r="J24" s="18">
        <f>'РБ ВВ 10(2025) | FIT15)'!J24</f>
        <v>0</v>
      </c>
    </row>
    <row r="25" spans="1:10" hidden="1">
      <c r="A25" s="17" t="s">
        <v>12</v>
      </c>
      <c r="B25" s="18" t="e">
        <f>'РБ ВВ 10(2025) | FIT15)'!B25</f>
        <v>#REF!</v>
      </c>
      <c r="C25" s="18" t="e">
        <f>'РБ ВВ 10(2025) | FIT15)'!C25</f>
        <v>#REF!</v>
      </c>
      <c r="D25" s="18" t="e">
        <f>'РБ ВВ 10(2025) | FIT15)'!D25</f>
        <v>#REF!</v>
      </c>
      <c r="E25" s="18" t="e">
        <f>'РБ ВВ 10(2025) | FIT15)'!E25</f>
        <v>#REF!</v>
      </c>
      <c r="F25" s="18" t="e">
        <f>'РБ ВВ 10(2025) | FIT15)'!F25</f>
        <v>#REF!</v>
      </c>
      <c r="G25" s="18" t="e">
        <f>'РБ ВВ 10(2025) | FIT15)'!G25</f>
        <v>#REF!</v>
      </c>
      <c r="H25" s="18" t="e">
        <f>'РБ ВВ 10(2025) | FIT15)'!H25</f>
        <v>#REF!</v>
      </c>
      <c r="I25" s="18" t="e">
        <f>'РБ ВВ 10(2025) | FIT15)'!I25</f>
        <v>#REF!</v>
      </c>
      <c r="J25" s="18" t="e">
        <f>'РБ ВВ 10(2025) | FIT15)'!J25</f>
        <v>#REF!</v>
      </c>
    </row>
    <row r="26" spans="1:10" ht="17.25" customHeight="1">
      <c r="A26" s="27" t="s">
        <v>41</v>
      </c>
      <c r="B26" s="29"/>
      <c r="C26" s="29"/>
      <c r="D26" s="29"/>
      <c r="E26" s="29"/>
      <c r="F26" s="29"/>
      <c r="G26" s="29"/>
      <c r="H26" s="29"/>
      <c r="I26" s="29"/>
      <c r="J26" s="29"/>
    </row>
    <row r="27" spans="1:10">
      <c r="A27" s="7" t="s">
        <v>3</v>
      </c>
      <c r="B27" s="9">
        <f t="shared" ref="B27:J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row>
    <row r="28" spans="1:10" ht="20.25" customHeight="1">
      <c r="A28" s="7"/>
      <c r="B28" s="9">
        <f t="shared" ref="B28:J28" si="1">B6</f>
        <v>46008</v>
      </c>
      <c r="C28" s="9">
        <f t="shared" si="1"/>
        <v>46009</v>
      </c>
      <c r="D28" s="9">
        <f t="shared" si="1"/>
        <v>46010</v>
      </c>
      <c r="E28" s="9">
        <f t="shared" si="1"/>
        <v>46011</v>
      </c>
      <c r="F28" s="9">
        <f t="shared" si="1"/>
        <v>46012</v>
      </c>
      <c r="G28" s="9">
        <f t="shared" si="1"/>
        <v>46013</v>
      </c>
      <c r="H28" s="9">
        <f t="shared" si="1"/>
        <v>46014</v>
      </c>
      <c r="I28" s="9">
        <f t="shared" si="1"/>
        <v>46015</v>
      </c>
      <c r="J28" s="9">
        <f t="shared" si="1"/>
        <v>46016</v>
      </c>
    </row>
    <row r="29" spans="1:10">
      <c r="A29" s="10" t="s">
        <v>4</v>
      </c>
    </row>
    <row r="30" spans="1:10">
      <c r="A30" s="10">
        <v>1</v>
      </c>
      <c r="B30" s="18">
        <f t="shared" ref="B30:J30" si="2">ROUNDUP(B8*0.85,)</f>
        <v>5950</v>
      </c>
      <c r="C30" s="18">
        <f t="shared" si="2"/>
        <v>5950</v>
      </c>
      <c r="D30" s="18">
        <f t="shared" si="2"/>
        <v>6205</v>
      </c>
      <c r="E30" s="18">
        <f t="shared" si="2"/>
        <v>6205</v>
      </c>
      <c r="F30" s="18">
        <f t="shared" si="2"/>
        <v>7990</v>
      </c>
      <c r="G30" s="18">
        <f t="shared" si="2"/>
        <v>7990</v>
      </c>
      <c r="H30" s="18">
        <f t="shared" si="2"/>
        <v>7990</v>
      </c>
      <c r="I30" s="18">
        <f t="shared" si="2"/>
        <v>9095</v>
      </c>
      <c r="J30" s="18">
        <f t="shared" si="2"/>
        <v>9095</v>
      </c>
    </row>
    <row r="31" spans="1:10">
      <c r="A31" s="10">
        <v>2</v>
      </c>
      <c r="B31" s="18">
        <f t="shared" ref="B31:J31" si="3">ROUNDUP(B9*0.85,)</f>
        <v>7225</v>
      </c>
      <c r="C31" s="18">
        <f t="shared" si="3"/>
        <v>7225</v>
      </c>
      <c r="D31" s="18">
        <f t="shared" si="3"/>
        <v>7480</v>
      </c>
      <c r="E31" s="18">
        <f t="shared" si="3"/>
        <v>7480</v>
      </c>
      <c r="F31" s="18">
        <f t="shared" si="3"/>
        <v>9265</v>
      </c>
      <c r="G31" s="18">
        <f t="shared" si="3"/>
        <v>9265</v>
      </c>
      <c r="H31" s="18">
        <f t="shared" si="3"/>
        <v>9265</v>
      </c>
      <c r="I31" s="18">
        <f t="shared" si="3"/>
        <v>10370</v>
      </c>
      <c r="J31" s="18">
        <f t="shared" si="3"/>
        <v>10370</v>
      </c>
    </row>
    <row r="32" spans="1:10">
      <c r="A32" s="10" t="s">
        <v>5</v>
      </c>
      <c r="B32" s="18"/>
      <c r="C32" s="18"/>
      <c r="D32" s="18"/>
      <c r="E32" s="18"/>
      <c r="F32" s="18"/>
      <c r="G32" s="18"/>
      <c r="H32" s="18"/>
      <c r="I32" s="18"/>
      <c r="J32" s="18"/>
    </row>
    <row r="33" spans="1:10">
      <c r="A33" s="10">
        <v>1</v>
      </c>
      <c r="B33" s="18">
        <f t="shared" ref="B33:J33" si="4">ROUNDUP(B11*0.85,)</f>
        <v>6800</v>
      </c>
      <c r="C33" s="18">
        <f t="shared" si="4"/>
        <v>6800</v>
      </c>
      <c r="D33" s="18">
        <f t="shared" si="4"/>
        <v>7055</v>
      </c>
      <c r="E33" s="18">
        <f t="shared" si="4"/>
        <v>7055</v>
      </c>
      <c r="F33" s="18">
        <f t="shared" si="4"/>
        <v>8840</v>
      </c>
      <c r="G33" s="18">
        <f t="shared" si="4"/>
        <v>8840</v>
      </c>
      <c r="H33" s="18">
        <f t="shared" si="4"/>
        <v>8840</v>
      </c>
      <c r="I33" s="18">
        <f t="shared" si="4"/>
        <v>9945</v>
      </c>
      <c r="J33" s="18">
        <f t="shared" si="4"/>
        <v>9945</v>
      </c>
    </row>
    <row r="34" spans="1:10">
      <c r="A34" s="10">
        <v>2</v>
      </c>
      <c r="B34" s="18">
        <f t="shared" ref="B34:J34" si="5">ROUNDUP(B12*0.85,)</f>
        <v>8075</v>
      </c>
      <c r="C34" s="18">
        <f t="shared" si="5"/>
        <v>8075</v>
      </c>
      <c r="D34" s="18">
        <f t="shared" si="5"/>
        <v>8330</v>
      </c>
      <c r="E34" s="18">
        <f t="shared" si="5"/>
        <v>8330</v>
      </c>
      <c r="F34" s="18">
        <f t="shared" si="5"/>
        <v>10115</v>
      </c>
      <c r="G34" s="18">
        <f t="shared" si="5"/>
        <v>10115</v>
      </c>
      <c r="H34" s="18">
        <f t="shared" si="5"/>
        <v>10115</v>
      </c>
      <c r="I34" s="18">
        <f t="shared" si="5"/>
        <v>11220</v>
      </c>
      <c r="J34" s="18">
        <f t="shared" si="5"/>
        <v>11220</v>
      </c>
    </row>
    <row r="35" spans="1:10">
      <c r="A35" s="30" t="s">
        <v>6</v>
      </c>
      <c r="B35" s="18"/>
      <c r="C35" s="18"/>
      <c r="D35" s="18"/>
      <c r="E35" s="18"/>
      <c r="F35" s="18"/>
      <c r="G35" s="18"/>
      <c r="H35" s="18"/>
      <c r="I35" s="18"/>
      <c r="J35" s="18"/>
    </row>
    <row r="36" spans="1:10">
      <c r="A36" s="30">
        <v>1</v>
      </c>
      <c r="B36" s="18">
        <f t="shared" ref="B36:J36" si="6">B33</f>
        <v>6800</v>
      </c>
      <c r="C36" s="18">
        <f t="shared" si="6"/>
        <v>6800</v>
      </c>
      <c r="D36" s="18">
        <f t="shared" si="6"/>
        <v>7055</v>
      </c>
      <c r="E36" s="18">
        <f t="shared" si="6"/>
        <v>7055</v>
      </c>
      <c r="F36" s="18">
        <f t="shared" si="6"/>
        <v>8840</v>
      </c>
      <c r="G36" s="18">
        <f t="shared" si="6"/>
        <v>8840</v>
      </c>
      <c r="H36" s="18">
        <f t="shared" si="6"/>
        <v>8840</v>
      </c>
      <c r="I36" s="18">
        <f t="shared" si="6"/>
        <v>9945</v>
      </c>
      <c r="J36" s="18">
        <f t="shared" si="6"/>
        <v>9945</v>
      </c>
    </row>
    <row r="37" spans="1:10">
      <c r="A37" s="30">
        <v>2</v>
      </c>
      <c r="B37" s="18">
        <f t="shared" ref="B37:J37" si="7">B34</f>
        <v>8075</v>
      </c>
      <c r="C37" s="18">
        <f t="shared" si="7"/>
        <v>8075</v>
      </c>
      <c r="D37" s="18">
        <f t="shared" si="7"/>
        <v>8330</v>
      </c>
      <c r="E37" s="18">
        <f t="shared" si="7"/>
        <v>8330</v>
      </c>
      <c r="F37" s="18">
        <f t="shared" si="7"/>
        <v>10115</v>
      </c>
      <c r="G37" s="18">
        <f t="shared" si="7"/>
        <v>10115</v>
      </c>
      <c r="H37" s="18">
        <f t="shared" si="7"/>
        <v>10115</v>
      </c>
      <c r="I37" s="18">
        <f t="shared" si="7"/>
        <v>11220</v>
      </c>
      <c r="J37" s="18">
        <f t="shared" si="7"/>
        <v>11220</v>
      </c>
    </row>
    <row r="38" spans="1:10">
      <c r="A38" s="33" t="s">
        <v>7</v>
      </c>
      <c r="B38" s="18"/>
      <c r="C38" s="18"/>
      <c r="D38" s="18"/>
      <c r="E38" s="18"/>
      <c r="F38" s="18"/>
      <c r="G38" s="18"/>
      <c r="H38" s="18"/>
      <c r="I38" s="18"/>
      <c r="J38" s="18"/>
    </row>
    <row r="39" spans="1:10">
      <c r="A39" s="10">
        <v>1</v>
      </c>
      <c r="B39" s="18">
        <f t="shared" ref="B39:J39" si="8">ROUNDUP(B17*0.85,)</f>
        <v>9775</v>
      </c>
      <c r="C39" s="18">
        <f t="shared" si="8"/>
        <v>9775</v>
      </c>
      <c r="D39" s="18">
        <f t="shared" si="8"/>
        <v>10030</v>
      </c>
      <c r="E39" s="18">
        <f t="shared" si="8"/>
        <v>10030</v>
      </c>
      <c r="F39" s="18">
        <f t="shared" si="8"/>
        <v>11815</v>
      </c>
      <c r="G39" s="18">
        <f t="shared" si="8"/>
        <v>11815</v>
      </c>
      <c r="H39" s="18">
        <f t="shared" si="8"/>
        <v>11815</v>
      </c>
      <c r="I39" s="18">
        <f t="shared" si="8"/>
        <v>12920</v>
      </c>
      <c r="J39" s="18">
        <f t="shared" si="8"/>
        <v>12920</v>
      </c>
    </row>
    <row r="40" spans="1:10">
      <c r="A40" s="10">
        <v>2</v>
      </c>
      <c r="B40" s="18">
        <f t="shared" ref="B40:J40" si="9">ROUNDUP(B18*0.85,)</f>
        <v>11050</v>
      </c>
      <c r="C40" s="18">
        <f t="shared" si="9"/>
        <v>11050</v>
      </c>
      <c r="D40" s="18">
        <f t="shared" si="9"/>
        <v>11305</v>
      </c>
      <c r="E40" s="18">
        <f t="shared" si="9"/>
        <v>11305</v>
      </c>
      <c r="F40" s="18">
        <f t="shared" si="9"/>
        <v>13090</v>
      </c>
      <c r="G40" s="18">
        <f t="shared" si="9"/>
        <v>13090</v>
      </c>
      <c r="H40" s="18">
        <f t="shared" si="9"/>
        <v>13090</v>
      </c>
      <c r="I40" s="18">
        <f t="shared" si="9"/>
        <v>14195</v>
      </c>
      <c r="J40" s="18">
        <f t="shared" si="9"/>
        <v>14195</v>
      </c>
    </row>
    <row r="41" spans="1:10">
      <c r="A41" s="34" t="s">
        <v>8</v>
      </c>
      <c r="B41" s="18"/>
      <c r="C41" s="18"/>
      <c r="D41" s="18"/>
      <c r="E41" s="18"/>
      <c r="F41" s="18"/>
      <c r="G41" s="18"/>
      <c r="H41" s="18"/>
      <c r="I41" s="18"/>
      <c r="J41" s="18"/>
    </row>
    <row r="42" spans="1:10">
      <c r="A42" s="10">
        <v>1</v>
      </c>
      <c r="B42" s="18">
        <f t="shared" ref="B42:J42" si="10">ROUNDUP(B20*0.85,)</f>
        <v>12325</v>
      </c>
      <c r="C42" s="18">
        <f t="shared" si="10"/>
        <v>12325</v>
      </c>
      <c r="D42" s="18">
        <f t="shared" si="10"/>
        <v>12580</v>
      </c>
      <c r="E42" s="18">
        <f t="shared" si="10"/>
        <v>12580</v>
      </c>
      <c r="F42" s="18">
        <f t="shared" si="10"/>
        <v>14365</v>
      </c>
      <c r="G42" s="18">
        <f t="shared" si="10"/>
        <v>14365</v>
      </c>
      <c r="H42" s="18">
        <f t="shared" si="10"/>
        <v>14365</v>
      </c>
      <c r="I42" s="18">
        <f t="shared" si="10"/>
        <v>15470</v>
      </c>
      <c r="J42" s="18">
        <f t="shared" si="10"/>
        <v>15470</v>
      </c>
    </row>
    <row r="43" spans="1:10">
      <c r="A43" s="10">
        <v>2</v>
      </c>
      <c r="B43" s="18">
        <f t="shared" ref="B43:J43" si="11">ROUNDUP(B21*0.85,)</f>
        <v>13600</v>
      </c>
      <c r="C43" s="18">
        <f t="shared" si="11"/>
        <v>13600</v>
      </c>
      <c r="D43" s="18">
        <f t="shared" si="11"/>
        <v>13855</v>
      </c>
      <c r="E43" s="18">
        <f t="shared" si="11"/>
        <v>13855</v>
      </c>
      <c r="F43" s="18">
        <f t="shared" si="11"/>
        <v>15640</v>
      </c>
      <c r="G43" s="18">
        <f t="shared" si="11"/>
        <v>15640</v>
      </c>
      <c r="H43" s="18">
        <f t="shared" si="11"/>
        <v>15640</v>
      </c>
      <c r="I43" s="18">
        <f t="shared" si="11"/>
        <v>16745</v>
      </c>
      <c r="J43" s="18">
        <f t="shared" si="11"/>
        <v>16745</v>
      </c>
    </row>
    <row r="44" spans="1:10">
      <c r="A44" s="35" t="s">
        <v>9</v>
      </c>
      <c r="B44" s="18"/>
      <c r="C44" s="18"/>
      <c r="D44" s="18"/>
      <c r="E44" s="18"/>
      <c r="F44" s="18"/>
      <c r="G44" s="18"/>
      <c r="H44" s="18"/>
      <c r="I44" s="18"/>
      <c r="J44" s="18"/>
    </row>
    <row r="45" spans="1:10">
      <c r="A45" s="17" t="s">
        <v>10</v>
      </c>
      <c r="B45" s="18">
        <f t="shared" ref="B45:J45" si="12">ROUNDUP(B23*0.85,)</f>
        <v>45475</v>
      </c>
      <c r="C45" s="18">
        <f t="shared" si="12"/>
        <v>45475</v>
      </c>
      <c r="D45" s="18">
        <f t="shared" si="12"/>
        <v>45730</v>
      </c>
      <c r="E45" s="18">
        <f t="shared" si="12"/>
        <v>45730</v>
      </c>
      <c r="F45" s="18">
        <f t="shared" si="12"/>
        <v>47515</v>
      </c>
      <c r="G45" s="18">
        <f t="shared" si="12"/>
        <v>47515</v>
      </c>
      <c r="H45" s="18">
        <f t="shared" si="12"/>
        <v>47515</v>
      </c>
      <c r="I45" s="18">
        <f t="shared" si="12"/>
        <v>48620</v>
      </c>
      <c r="J45" s="18">
        <f t="shared" si="12"/>
        <v>48620</v>
      </c>
    </row>
    <row r="46" spans="1:10" hidden="1">
      <c r="A46" s="16" t="s">
        <v>11</v>
      </c>
    </row>
    <row r="47" spans="1:10" hidden="1">
      <c r="A47" s="17" t="s">
        <v>12</v>
      </c>
    </row>
    <row r="48" spans="1:10" ht="11.45" customHeight="1">
      <c r="A48" s="36" t="s">
        <v>26</v>
      </c>
    </row>
    <row r="49" spans="1:1" ht="12" customHeight="1"/>
    <row r="50" spans="1:1" ht="9.6" customHeight="1"/>
    <row r="51" spans="1:1" ht="11.45" customHeight="1">
      <c r="A51" s="4" t="s">
        <v>13</v>
      </c>
    </row>
    <row r="52" spans="1:1" ht="11.45" customHeight="1">
      <c r="A52" s="19" t="s">
        <v>280</v>
      </c>
    </row>
    <row r="53" spans="1:1" ht="11.45" customHeight="1">
      <c r="A53" s="19" t="s">
        <v>281</v>
      </c>
    </row>
    <row r="54" spans="1:1" ht="11.45" customHeight="1">
      <c r="A54" s="19" t="s">
        <v>14</v>
      </c>
    </row>
    <row r="55" spans="1:1" ht="11.45" customHeight="1">
      <c r="A55" s="19" t="s">
        <v>15</v>
      </c>
    </row>
    <row r="56" spans="1:1" ht="11.45" customHeight="1">
      <c r="A56" s="19" t="s">
        <v>16</v>
      </c>
    </row>
    <row r="57" spans="1:1">
      <c r="A57" s="20" t="s">
        <v>17</v>
      </c>
    </row>
    <row r="58" spans="1:1">
      <c r="A58" s="2" t="s">
        <v>282</v>
      </c>
    </row>
    <row r="59" spans="1:1">
      <c r="A59" s="23"/>
    </row>
    <row r="60" spans="1:1">
      <c r="A60" s="51" t="s">
        <v>18</v>
      </c>
    </row>
    <row r="61" spans="1:1" ht="60">
      <c r="A61" s="52" t="s">
        <v>22</v>
      </c>
    </row>
    <row r="62" spans="1:1">
      <c r="A62" s="24" t="s">
        <v>70</v>
      </c>
    </row>
    <row r="63" spans="1:1">
      <c r="A63" s="53" t="s">
        <v>283</v>
      </c>
    </row>
    <row r="64" spans="1:1">
      <c r="A64" s="54" t="s">
        <v>284</v>
      </c>
    </row>
  </sheetData>
  <pageMargins left="0.7" right="0.7" top="0.75" bottom="0.75" header="0.3" footer="0.3"/>
  <pageSetup paperSize="9" orientation="portrai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tabColor theme="0"/>
  </sheetPr>
  <dimension ref="A1:J64"/>
  <sheetViews>
    <sheetView zoomScale="85" zoomScaleNormal="85" workbookViewId="0">
      <selection activeCell="A14" sqref="A14"/>
    </sheetView>
  </sheetViews>
  <sheetFormatPr defaultColWidth="9.140625" defaultRowHeight="12"/>
  <cols>
    <col min="1" max="1" width="91.5703125" style="2" customWidth="1"/>
    <col min="2" max="16384" width="9.140625" style="2"/>
  </cols>
  <sheetData>
    <row r="1" spans="1:10" ht="12" customHeight="1">
      <c r="A1" s="3" t="s">
        <v>0</v>
      </c>
    </row>
    <row r="2" spans="1:10" ht="12" customHeight="1">
      <c r="A2" s="50" t="s">
        <v>279</v>
      </c>
    </row>
    <row r="3" spans="1:10" ht="10.35" customHeight="1">
      <c r="A3" s="5"/>
    </row>
    <row r="4" spans="1:10" ht="11.45" customHeight="1">
      <c r="A4" s="6" t="s">
        <v>2</v>
      </c>
    </row>
    <row r="5" spans="1:10" s="1" customFormat="1" ht="33.75" customHeight="1">
      <c r="A5" s="7" t="s">
        <v>3</v>
      </c>
      <c r="B5" s="9">
        <f>'C завтраками| Bed and breakfast'!B5</f>
        <v>46008</v>
      </c>
      <c r="C5" s="9">
        <f>'C завтраками| Bed and breakfast'!C5</f>
        <v>46009</v>
      </c>
      <c r="D5" s="9">
        <f>'C завтраками| Bed and breakfast'!D5</f>
        <v>46010</v>
      </c>
      <c r="E5" s="9">
        <f>'C завтраками| Bed and breakfast'!E5</f>
        <v>46011</v>
      </c>
      <c r="F5" s="9">
        <f>'C завтраками| Bed and breakfast'!F5</f>
        <v>46012</v>
      </c>
      <c r="G5" s="9">
        <f>'C завтраками| Bed and breakfast'!G5</f>
        <v>46013</v>
      </c>
      <c r="H5" s="9">
        <f>'C завтраками| Bed and breakfast'!H5</f>
        <v>46014</v>
      </c>
      <c r="I5" s="9">
        <f>'C завтраками| Bed and breakfast'!I5</f>
        <v>46015</v>
      </c>
      <c r="J5" s="9">
        <f>'C завтраками| Bed and breakfast'!J5</f>
        <v>46016</v>
      </c>
    </row>
    <row r="6" spans="1:10">
      <c r="A6" s="7"/>
      <c r="B6" s="9">
        <v>46008</v>
      </c>
      <c r="C6" s="9">
        <v>46009</v>
      </c>
      <c r="D6" s="9">
        <v>46010</v>
      </c>
      <c r="E6" s="9">
        <v>46011</v>
      </c>
      <c r="F6" s="9">
        <v>46012</v>
      </c>
      <c r="G6" s="9">
        <v>46013</v>
      </c>
      <c r="H6" s="9">
        <v>46014</v>
      </c>
      <c r="I6" s="9">
        <v>46015</v>
      </c>
      <c r="J6" s="9">
        <v>46016</v>
      </c>
    </row>
    <row r="7" spans="1:10" s="11" customFormat="1">
      <c r="A7" s="10" t="s">
        <v>4</v>
      </c>
    </row>
    <row r="8" spans="1:10">
      <c r="A8" s="10">
        <v>1</v>
      </c>
      <c r="B8" s="18">
        <f>'Семейный тариф | COMMISSION '!B8</f>
        <v>7000</v>
      </c>
      <c r="C8" s="18">
        <f>'Семейный тариф | COMMISSION '!C8</f>
        <v>7000</v>
      </c>
      <c r="D8" s="18">
        <f>'Семейный тариф | COMMISSION '!D8</f>
        <v>7300</v>
      </c>
      <c r="E8" s="18">
        <f>'Семейный тариф | COMMISSION '!E8</f>
        <v>7300</v>
      </c>
      <c r="F8" s="18">
        <f>'Семейный тариф | COMMISSION '!F8</f>
        <v>9400</v>
      </c>
      <c r="G8" s="18">
        <f>'Семейный тариф | COMMISSION '!G8</f>
        <v>9400</v>
      </c>
      <c r="H8" s="18">
        <f>'Семейный тариф | COMMISSION '!H8</f>
        <v>9400</v>
      </c>
      <c r="I8" s="18">
        <f>'Семейный тариф | COMMISSION '!I8</f>
        <v>10700</v>
      </c>
      <c r="J8" s="18">
        <f>'Семейный тариф | COMMISSION '!J8</f>
        <v>10700</v>
      </c>
    </row>
    <row r="9" spans="1:10">
      <c r="A9" s="10">
        <v>2</v>
      </c>
      <c r="B9" s="18">
        <f>'Семейный тариф | COMMISSION '!B9</f>
        <v>8500</v>
      </c>
      <c r="C9" s="18">
        <f>'Семейный тариф | COMMISSION '!C9</f>
        <v>8500</v>
      </c>
      <c r="D9" s="18">
        <f>'Семейный тариф | COMMISSION '!D9</f>
        <v>8800</v>
      </c>
      <c r="E9" s="18">
        <f>'Семейный тариф | COMMISSION '!E9</f>
        <v>8800</v>
      </c>
      <c r="F9" s="18">
        <f>'Семейный тариф | COMMISSION '!F9</f>
        <v>10900</v>
      </c>
      <c r="G9" s="18">
        <f>'Семейный тариф | COMMISSION '!G9</f>
        <v>10900</v>
      </c>
      <c r="H9" s="18">
        <f>'Семейный тариф | COMMISSION '!H9</f>
        <v>10900</v>
      </c>
      <c r="I9" s="18">
        <f>'Семейный тариф | COMMISSION '!I9</f>
        <v>12200</v>
      </c>
      <c r="J9" s="18">
        <f>'Семейный тариф | COMMISSION '!J9</f>
        <v>12200</v>
      </c>
    </row>
    <row r="10" spans="1:10" s="11" customFormat="1">
      <c r="A10" s="10" t="s">
        <v>5</v>
      </c>
      <c r="B10" s="18"/>
      <c r="C10" s="18"/>
      <c r="D10" s="18"/>
      <c r="E10" s="18"/>
      <c r="F10" s="18"/>
      <c r="G10" s="18"/>
      <c r="H10" s="18"/>
      <c r="I10" s="18"/>
      <c r="J10" s="18"/>
    </row>
    <row r="11" spans="1:10">
      <c r="A11" s="10">
        <v>1</v>
      </c>
      <c r="B11" s="18">
        <f>'Семейный тариф | COMMISSION '!B11</f>
        <v>8000</v>
      </c>
      <c r="C11" s="18">
        <f>'Семейный тариф | COMMISSION '!C11</f>
        <v>8000</v>
      </c>
      <c r="D11" s="18">
        <f>'Семейный тариф | COMMISSION '!D11</f>
        <v>8300</v>
      </c>
      <c r="E11" s="18">
        <f>'Семейный тариф | COMMISSION '!E11</f>
        <v>8300</v>
      </c>
      <c r="F11" s="18">
        <f>'Семейный тариф | COMMISSION '!F11</f>
        <v>10400</v>
      </c>
      <c r="G11" s="18">
        <f>'Семейный тариф | COMMISSION '!G11</f>
        <v>10400</v>
      </c>
      <c r="H11" s="18">
        <f>'Семейный тариф | COMMISSION '!H11</f>
        <v>10400</v>
      </c>
      <c r="I11" s="18">
        <f>'Семейный тариф | COMMISSION '!I11</f>
        <v>11700</v>
      </c>
      <c r="J11" s="18">
        <f>'Семейный тариф | COMMISSION '!J11</f>
        <v>11700</v>
      </c>
    </row>
    <row r="12" spans="1:10">
      <c r="A12" s="10">
        <v>2</v>
      </c>
      <c r="B12" s="18">
        <f>'Семейный тариф | COMMISSION '!B12</f>
        <v>9500</v>
      </c>
      <c r="C12" s="18">
        <f>'Семейный тариф | COMMISSION '!C12</f>
        <v>9500</v>
      </c>
      <c r="D12" s="18">
        <f>'Семейный тариф | COMMISSION '!D12</f>
        <v>9800</v>
      </c>
      <c r="E12" s="18">
        <f>'Семейный тариф | COMMISSION '!E12</f>
        <v>9800</v>
      </c>
      <c r="F12" s="18">
        <f>'Семейный тариф | COMMISSION '!F12</f>
        <v>11900</v>
      </c>
      <c r="G12" s="18">
        <f>'Семейный тариф | COMMISSION '!G12</f>
        <v>11900</v>
      </c>
      <c r="H12" s="18">
        <f>'Семейный тариф | COMMISSION '!H12</f>
        <v>11900</v>
      </c>
      <c r="I12" s="18">
        <f>'Семейный тариф | COMMISSION '!I12</f>
        <v>13200</v>
      </c>
      <c r="J12" s="18">
        <f>'Семейный тариф | COMMISSION '!J12</f>
        <v>13200</v>
      </c>
    </row>
    <row r="13" spans="1:10" s="11" customFormat="1">
      <c r="A13" s="30" t="s">
        <v>6</v>
      </c>
      <c r="B13" s="18"/>
      <c r="C13" s="18"/>
      <c r="D13" s="18"/>
      <c r="E13" s="18"/>
      <c r="F13" s="18"/>
      <c r="G13" s="18"/>
      <c r="H13" s="18"/>
      <c r="I13" s="18"/>
      <c r="J13" s="18"/>
    </row>
    <row r="14" spans="1:10" s="11" customFormat="1">
      <c r="A14" s="30">
        <v>1</v>
      </c>
      <c r="B14" s="18">
        <f>'Семейный тариф | COMMISSION '!B14</f>
        <v>7500</v>
      </c>
      <c r="C14" s="18">
        <f>'Семейный тариф | COMMISSION '!C14</f>
        <v>7500</v>
      </c>
      <c r="D14" s="18">
        <f>'Семейный тариф | COMMISSION '!D14</f>
        <v>7800</v>
      </c>
      <c r="E14" s="18">
        <f>'Семейный тариф | COMMISSION '!E14</f>
        <v>7800</v>
      </c>
      <c r="F14" s="18">
        <f>'Семейный тариф | COMMISSION '!F14</f>
        <v>9900</v>
      </c>
      <c r="G14" s="18">
        <f>'Семейный тариф | COMMISSION '!G14</f>
        <v>9900</v>
      </c>
      <c r="H14" s="18">
        <f>'Семейный тариф | COMMISSION '!H14</f>
        <v>9900</v>
      </c>
      <c r="I14" s="18">
        <f>'Семейный тариф | COMMISSION '!I14</f>
        <v>11200</v>
      </c>
      <c r="J14" s="18">
        <f>'Семейный тариф | COMMISSION '!J14</f>
        <v>11200</v>
      </c>
    </row>
    <row r="15" spans="1:10" s="11" customFormat="1">
      <c r="A15" s="30">
        <v>2</v>
      </c>
      <c r="B15" s="18">
        <f>'Семейный тариф | COMMISSION '!B15</f>
        <v>9000</v>
      </c>
      <c r="C15" s="18">
        <f>'Семейный тариф | COMMISSION '!C15</f>
        <v>9000</v>
      </c>
      <c r="D15" s="18">
        <f>'Семейный тариф | COMMISSION '!D15</f>
        <v>9300</v>
      </c>
      <c r="E15" s="18">
        <f>'Семейный тариф | COMMISSION '!E15</f>
        <v>9300</v>
      </c>
      <c r="F15" s="18">
        <f>'Семейный тариф | COMMISSION '!F15</f>
        <v>11400</v>
      </c>
      <c r="G15" s="18">
        <f>'Семейный тариф | COMMISSION '!G15</f>
        <v>11400</v>
      </c>
      <c r="H15" s="18">
        <f>'Семейный тариф | COMMISSION '!H15</f>
        <v>11400</v>
      </c>
      <c r="I15" s="18">
        <f>'Семейный тариф | COMMISSION '!I15</f>
        <v>12700</v>
      </c>
      <c r="J15" s="18">
        <f>'Семейный тариф | COMMISSION '!J15</f>
        <v>12700</v>
      </c>
    </row>
    <row r="16" spans="1:10" s="11" customFormat="1">
      <c r="A16" s="14" t="s">
        <v>7</v>
      </c>
      <c r="B16" s="18"/>
      <c r="C16" s="18"/>
      <c r="D16" s="18"/>
      <c r="E16" s="18"/>
      <c r="F16" s="18"/>
      <c r="G16" s="18"/>
      <c r="H16" s="18"/>
      <c r="I16" s="18"/>
      <c r="J16" s="18"/>
    </row>
    <row r="17" spans="1:10">
      <c r="A17" s="10">
        <v>1</v>
      </c>
      <c r="B17" s="18">
        <f>'Семейный тариф | COMMISSION '!B17</f>
        <v>11500</v>
      </c>
      <c r="C17" s="18">
        <f>'Семейный тариф | COMMISSION '!C17</f>
        <v>11500</v>
      </c>
      <c r="D17" s="18">
        <f>'Семейный тариф | COMMISSION '!D17</f>
        <v>11800</v>
      </c>
      <c r="E17" s="18">
        <f>'Семейный тариф | COMMISSION '!E17</f>
        <v>11800</v>
      </c>
      <c r="F17" s="18">
        <f>'Семейный тариф | COMMISSION '!F17</f>
        <v>13900</v>
      </c>
      <c r="G17" s="18">
        <f>'Семейный тариф | COMMISSION '!G17</f>
        <v>13900</v>
      </c>
      <c r="H17" s="18">
        <f>'Семейный тариф | COMMISSION '!H17</f>
        <v>13900</v>
      </c>
      <c r="I17" s="18">
        <f>'Семейный тариф | COMMISSION '!I17</f>
        <v>15200</v>
      </c>
      <c r="J17" s="18">
        <f>'Семейный тариф | COMMISSION '!J17</f>
        <v>15200</v>
      </c>
    </row>
    <row r="18" spans="1:10">
      <c r="A18" s="10">
        <v>2</v>
      </c>
      <c r="B18" s="18">
        <f>'Семейный тариф | COMMISSION '!B18</f>
        <v>13000</v>
      </c>
      <c r="C18" s="18">
        <f>'Семейный тариф | COMMISSION '!C18</f>
        <v>13000</v>
      </c>
      <c r="D18" s="18">
        <f>'Семейный тариф | COMMISSION '!D18</f>
        <v>13300</v>
      </c>
      <c r="E18" s="18">
        <f>'Семейный тариф | COMMISSION '!E18</f>
        <v>13300</v>
      </c>
      <c r="F18" s="18">
        <f>'Семейный тариф | COMMISSION '!F18</f>
        <v>15400</v>
      </c>
      <c r="G18" s="18">
        <f>'Семейный тариф | COMMISSION '!G18</f>
        <v>15400</v>
      </c>
      <c r="H18" s="18">
        <f>'Семейный тариф | COMMISSION '!H18</f>
        <v>15400</v>
      </c>
      <c r="I18" s="18">
        <f>'Семейный тариф | COMMISSION '!I18</f>
        <v>16700</v>
      </c>
      <c r="J18" s="18">
        <f>'Семейный тариф | COMMISSION '!J18</f>
        <v>16700</v>
      </c>
    </row>
    <row r="19" spans="1:10" s="11" customFormat="1">
      <c r="A19" s="15" t="s">
        <v>8</v>
      </c>
      <c r="B19" s="18"/>
      <c r="C19" s="18"/>
      <c r="D19" s="18"/>
      <c r="E19" s="18"/>
      <c r="F19" s="18"/>
      <c r="G19" s="18"/>
      <c r="H19" s="18"/>
      <c r="I19" s="18"/>
      <c r="J19" s="18"/>
    </row>
    <row r="20" spans="1:10">
      <c r="A20" s="10">
        <v>1</v>
      </c>
      <c r="B20" s="18">
        <f>'Семейный тариф | COMMISSION '!B20</f>
        <v>14500</v>
      </c>
      <c r="C20" s="18">
        <f>'Семейный тариф | COMMISSION '!C20</f>
        <v>14500</v>
      </c>
      <c r="D20" s="18">
        <f>'Семейный тариф | COMMISSION '!D20</f>
        <v>14800</v>
      </c>
      <c r="E20" s="18">
        <f>'Семейный тариф | COMMISSION '!E20</f>
        <v>14800</v>
      </c>
      <c r="F20" s="18">
        <f>'Семейный тариф | COMMISSION '!F20</f>
        <v>16900</v>
      </c>
      <c r="G20" s="18">
        <f>'Семейный тариф | COMMISSION '!G20</f>
        <v>16900</v>
      </c>
      <c r="H20" s="18">
        <f>'Семейный тариф | COMMISSION '!H20</f>
        <v>16900</v>
      </c>
      <c r="I20" s="18">
        <f>'Семейный тариф | COMMISSION '!I20</f>
        <v>18200</v>
      </c>
      <c r="J20" s="18">
        <f>'Семейный тариф | COMMISSION '!J20</f>
        <v>18200</v>
      </c>
    </row>
    <row r="21" spans="1:10">
      <c r="A21" s="10">
        <v>2</v>
      </c>
      <c r="B21" s="18">
        <f>'Семейный тариф | COMMISSION '!B21</f>
        <v>16000</v>
      </c>
      <c r="C21" s="18">
        <f>'Семейный тариф | COMMISSION '!C21</f>
        <v>16000</v>
      </c>
      <c r="D21" s="18">
        <f>'Семейный тариф | COMMISSION '!D21</f>
        <v>16300</v>
      </c>
      <c r="E21" s="18">
        <f>'Семейный тариф | COMMISSION '!E21</f>
        <v>16300</v>
      </c>
      <c r="F21" s="18">
        <f>'Семейный тариф | COMMISSION '!F21</f>
        <v>18400</v>
      </c>
      <c r="G21" s="18">
        <f>'Семейный тариф | COMMISSION '!G21</f>
        <v>18400</v>
      </c>
      <c r="H21" s="18">
        <f>'Семейный тариф | COMMISSION '!H21</f>
        <v>18400</v>
      </c>
      <c r="I21" s="18">
        <f>'Семейный тариф | COMMISSION '!I21</f>
        <v>19700</v>
      </c>
      <c r="J21" s="18">
        <f>'Семейный тариф | COMMISSION '!J21</f>
        <v>19700</v>
      </c>
    </row>
    <row r="22" spans="1:10" s="11" customFormat="1">
      <c r="A22" s="16" t="s">
        <v>9</v>
      </c>
      <c r="B22" s="18"/>
      <c r="C22" s="18"/>
      <c r="D22" s="18"/>
      <c r="E22" s="18"/>
      <c r="F22" s="18"/>
      <c r="G22" s="18"/>
      <c r="H22" s="18"/>
      <c r="I22" s="18"/>
      <c r="J22" s="18"/>
    </row>
    <row r="23" spans="1:10">
      <c r="A23" s="17" t="s">
        <v>10</v>
      </c>
      <c r="B23" s="18">
        <f>'Семейный тариф | COMMISSION '!B23</f>
        <v>53500</v>
      </c>
      <c r="C23" s="18">
        <f>'Семейный тариф | COMMISSION '!C23</f>
        <v>53500</v>
      </c>
      <c r="D23" s="18">
        <f>'Семейный тариф | COMMISSION '!D23</f>
        <v>53800</v>
      </c>
      <c r="E23" s="18">
        <f>'Семейный тариф | COMMISSION '!E23</f>
        <v>53800</v>
      </c>
      <c r="F23" s="18">
        <f>'Семейный тариф | COMMISSION '!F23</f>
        <v>55900</v>
      </c>
      <c r="G23" s="18">
        <f>'Семейный тариф | COMMISSION '!G23</f>
        <v>55900</v>
      </c>
      <c r="H23" s="18">
        <f>'Семейный тариф | COMMISSION '!H23</f>
        <v>55900</v>
      </c>
      <c r="I23" s="18">
        <f>'Семейный тариф | COMMISSION '!I23</f>
        <v>57200</v>
      </c>
      <c r="J23" s="18">
        <f>'Семейный тариф | COMMISSION '!J23</f>
        <v>57200</v>
      </c>
    </row>
    <row r="24" spans="1:10" hidden="1">
      <c r="A24" s="16" t="s">
        <v>11</v>
      </c>
      <c r="B24" s="18"/>
      <c r="C24" s="18"/>
      <c r="D24" s="18"/>
      <c r="E24" s="18"/>
      <c r="F24" s="18"/>
      <c r="G24" s="18"/>
      <c r="H24" s="18"/>
      <c r="I24" s="18"/>
      <c r="J24" s="18"/>
    </row>
    <row r="25" spans="1:10" hidden="1">
      <c r="A25" s="17" t="s">
        <v>12</v>
      </c>
      <c r="B25" s="18" t="e">
        <f>'C завтраками| Bed and breakfast'!#REF!*0.9</f>
        <v>#REF!</v>
      </c>
      <c r="C25" s="18" t="e">
        <f>'C завтраками| Bed and breakfast'!#REF!*0.9</f>
        <v>#REF!</v>
      </c>
      <c r="D25" s="18" t="e">
        <f>'C завтраками| Bed and breakfast'!#REF!*0.9</f>
        <v>#REF!</v>
      </c>
      <c r="E25" s="18" t="e">
        <f>'C завтраками| Bed and breakfast'!#REF!*0.9</f>
        <v>#REF!</v>
      </c>
      <c r="F25" s="18" t="e">
        <f>'C завтраками| Bed and breakfast'!#REF!*0.9</f>
        <v>#REF!</v>
      </c>
      <c r="G25" s="18" t="e">
        <f>'C завтраками| Bed and breakfast'!#REF!*0.9</f>
        <v>#REF!</v>
      </c>
      <c r="H25" s="18" t="e">
        <f>'C завтраками| Bed and breakfast'!#REF!*0.9</f>
        <v>#REF!</v>
      </c>
      <c r="I25" s="18" t="e">
        <f>'C завтраками| Bed and breakfast'!#REF!*0.9</f>
        <v>#REF!</v>
      </c>
      <c r="J25" s="18" t="e">
        <f>'C завтраками| Bed and breakfast'!#REF!*0.9</f>
        <v>#REF!</v>
      </c>
    </row>
    <row r="26" spans="1:10" s="11" customFormat="1" ht="17.25" customHeight="1">
      <c r="A26" s="27" t="s">
        <v>41</v>
      </c>
      <c r="B26" s="29"/>
      <c r="C26" s="29"/>
      <c r="D26" s="29"/>
      <c r="E26" s="29"/>
      <c r="F26" s="29"/>
      <c r="G26" s="29"/>
      <c r="H26" s="29"/>
      <c r="I26" s="29"/>
      <c r="J26" s="29"/>
    </row>
    <row r="27" spans="1:10">
      <c r="A27" s="7" t="s">
        <v>3</v>
      </c>
      <c r="B27" s="9">
        <f t="shared" ref="B27:J27" si="0">B5</f>
        <v>46008</v>
      </c>
      <c r="C27" s="9">
        <f t="shared" si="0"/>
        <v>46009</v>
      </c>
      <c r="D27" s="9">
        <f t="shared" si="0"/>
        <v>46010</v>
      </c>
      <c r="E27" s="9">
        <f t="shared" si="0"/>
        <v>46011</v>
      </c>
      <c r="F27" s="9">
        <f t="shared" si="0"/>
        <v>46012</v>
      </c>
      <c r="G27" s="9">
        <f t="shared" si="0"/>
        <v>46013</v>
      </c>
      <c r="H27" s="9">
        <f t="shared" si="0"/>
        <v>46014</v>
      </c>
      <c r="I27" s="9">
        <f t="shared" si="0"/>
        <v>46015</v>
      </c>
      <c r="J27" s="9">
        <f t="shared" si="0"/>
        <v>46016</v>
      </c>
    </row>
    <row r="28" spans="1:10" ht="20.25" customHeight="1">
      <c r="A28" s="7"/>
      <c r="B28" s="9">
        <f t="shared" ref="B28:J28" si="1">B6</f>
        <v>46008</v>
      </c>
      <c r="C28" s="9">
        <f t="shared" si="1"/>
        <v>46009</v>
      </c>
      <c r="D28" s="9">
        <f t="shared" si="1"/>
        <v>46010</v>
      </c>
      <c r="E28" s="9">
        <f t="shared" si="1"/>
        <v>46011</v>
      </c>
      <c r="F28" s="9">
        <f t="shared" si="1"/>
        <v>46012</v>
      </c>
      <c r="G28" s="9">
        <f t="shared" si="1"/>
        <v>46013</v>
      </c>
      <c r="H28" s="9">
        <f t="shared" si="1"/>
        <v>46014</v>
      </c>
      <c r="I28" s="9">
        <f t="shared" si="1"/>
        <v>46015</v>
      </c>
      <c r="J28" s="9">
        <f t="shared" si="1"/>
        <v>46016</v>
      </c>
    </row>
    <row r="29" spans="1:10" s="11" customFormat="1">
      <c r="A29" s="10" t="s">
        <v>4</v>
      </c>
    </row>
    <row r="30" spans="1:10">
      <c r="A30" s="10">
        <v>1</v>
      </c>
      <c r="B30" s="18">
        <f t="shared" ref="B30:J30" si="2">ROUNDUP(B8*0.9,)</f>
        <v>6300</v>
      </c>
      <c r="C30" s="18">
        <f t="shared" si="2"/>
        <v>6300</v>
      </c>
      <c r="D30" s="18">
        <f t="shared" si="2"/>
        <v>6570</v>
      </c>
      <c r="E30" s="18">
        <f t="shared" si="2"/>
        <v>6570</v>
      </c>
      <c r="F30" s="18">
        <f t="shared" si="2"/>
        <v>8460</v>
      </c>
      <c r="G30" s="18">
        <f t="shared" si="2"/>
        <v>8460</v>
      </c>
      <c r="H30" s="18">
        <f t="shared" si="2"/>
        <v>8460</v>
      </c>
      <c r="I30" s="18">
        <f t="shared" si="2"/>
        <v>9630</v>
      </c>
      <c r="J30" s="18">
        <f t="shared" si="2"/>
        <v>9630</v>
      </c>
    </row>
    <row r="31" spans="1:10">
      <c r="A31" s="10">
        <v>2</v>
      </c>
      <c r="B31" s="30">
        <f t="shared" ref="B31:J31" si="3">ROUNDUP(B9*0.9,)</f>
        <v>7650</v>
      </c>
      <c r="C31" s="30">
        <f t="shared" si="3"/>
        <v>7650</v>
      </c>
      <c r="D31" s="30">
        <f t="shared" si="3"/>
        <v>7920</v>
      </c>
      <c r="E31" s="30">
        <f t="shared" si="3"/>
        <v>7920</v>
      </c>
      <c r="F31" s="30">
        <f t="shared" si="3"/>
        <v>9810</v>
      </c>
      <c r="G31" s="30">
        <f t="shared" si="3"/>
        <v>9810</v>
      </c>
      <c r="H31" s="30">
        <f t="shared" si="3"/>
        <v>9810</v>
      </c>
      <c r="I31" s="30">
        <f t="shared" si="3"/>
        <v>10980</v>
      </c>
      <c r="J31" s="30">
        <f t="shared" si="3"/>
        <v>10980</v>
      </c>
    </row>
    <row r="32" spans="1:10" s="11" customFormat="1">
      <c r="A32" s="10" t="s">
        <v>5</v>
      </c>
      <c r="B32" s="30"/>
      <c r="C32" s="30"/>
      <c r="D32" s="30"/>
      <c r="E32" s="30"/>
      <c r="F32" s="30"/>
      <c r="G32" s="30"/>
      <c r="H32" s="30"/>
      <c r="I32" s="30"/>
      <c r="J32" s="30"/>
    </row>
    <row r="33" spans="1:10">
      <c r="A33" s="10">
        <v>1</v>
      </c>
      <c r="B33" s="30">
        <f t="shared" ref="B33:J33" si="4">ROUNDUP(B11*0.9,)</f>
        <v>7200</v>
      </c>
      <c r="C33" s="30">
        <f t="shared" si="4"/>
        <v>7200</v>
      </c>
      <c r="D33" s="30">
        <f t="shared" si="4"/>
        <v>7470</v>
      </c>
      <c r="E33" s="30">
        <f t="shared" si="4"/>
        <v>7470</v>
      </c>
      <c r="F33" s="30">
        <f t="shared" si="4"/>
        <v>9360</v>
      </c>
      <c r="G33" s="30">
        <f t="shared" si="4"/>
        <v>9360</v>
      </c>
      <c r="H33" s="30">
        <f t="shared" si="4"/>
        <v>9360</v>
      </c>
      <c r="I33" s="30">
        <f t="shared" si="4"/>
        <v>10530</v>
      </c>
      <c r="J33" s="30">
        <f t="shared" si="4"/>
        <v>10530</v>
      </c>
    </row>
    <row r="34" spans="1:10">
      <c r="A34" s="10">
        <v>2</v>
      </c>
      <c r="B34" s="30">
        <f t="shared" ref="B34:J34" si="5">ROUNDUP(B12*0.9,)</f>
        <v>8550</v>
      </c>
      <c r="C34" s="30">
        <f t="shared" si="5"/>
        <v>8550</v>
      </c>
      <c r="D34" s="30">
        <f t="shared" si="5"/>
        <v>8820</v>
      </c>
      <c r="E34" s="30">
        <f t="shared" si="5"/>
        <v>8820</v>
      </c>
      <c r="F34" s="30">
        <f t="shared" si="5"/>
        <v>10710</v>
      </c>
      <c r="G34" s="30">
        <f t="shared" si="5"/>
        <v>10710</v>
      </c>
      <c r="H34" s="30">
        <f t="shared" si="5"/>
        <v>10710</v>
      </c>
      <c r="I34" s="30">
        <f t="shared" si="5"/>
        <v>11880</v>
      </c>
      <c r="J34" s="30">
        <f t="shared" si="5"/>
        <v>11880</v>
      </c>
    </row>
    <row r="35" spans="1:10" s="11" customFormat="1">
      <c r="A35" s="30" t="s">
        <v>6</v>
      </c>
      <c r="B35" s="18"/>
      <c r="C35" s="18"/>
      <c r="D35" s="18"/>
      <c r="E35" s="18"/>
      <c r="F35" s="18"/>
      <c r="G35" s="18"/>
      <c r="H35" s="18"/>
      <c r="I35" s="18"/>
      <c r="J35" s="18"/>
    </row>
    <row r="36" spans="1:10" s="11" customFormat="1">
      <c r="A36" s="30">
        <v>1</v>
      </c>
      <c r="B36" s="18">
        <f t="shared" ref="B36:J36" si="6">B33</f>
        <v>7200</v>
      </c>
      <c r="C36" s="18">
        <f t="shared" si="6"/>
        <v>7200</v>
      </c>
      <c r="D36" s="18">
        <f t="shared" si="6"/>
        <v>7470</v>
      </c>
      <c r="E36" s="18">
        <f t="shared" si="6"/>
        <v>7470</v>
      </c>
      <c r="F36" s="18">
        <f t="shared" si="6"/>
        <v>9360</v>
      </c>
      <c r="G36" s="18">
        <f t="shared" si="6"/>
        <v>9360</v>
      </c>
      <c r="H36" s="18">
        <f t="shared" si="6"/>
        <v>9360</v>
      </c>
      <c r="I36" s="18">
        <f t="shared" si="6"/>
        <v>10530</v>
      </c>
      <c r="J36" s="18">
        <f t="shared" si="6"/>
        <v>10530</v>
      </c>
    </row>
    <row r="37" spans="1:10" s="11" customFormat="1">
      <c r="A37" s="30">
        <v>2</v>
      </c>
      <c r="B37" s="18">
        <f t="shared" ref="B37:J37" si="7">B34</f>
        <v>8550</v>
      </c>
      <c r="C37" s="18">
        <f t="shared" si="7"/>
        <v>8550</v>
      </c>
      <c r="D37" s="18">
        <f t="shared" si="7"/>
        <v>8820</v>
      </c>
      <c r="E37" s="18">
        <f t="shared" si="7"/>
        <v>8820</v>
      </c>
      <c r="F37" s="18">
        <f t="shared" si="7"/>
        <v>10710</v>
      </c>
      <c r="G37" s="18">
        <f t="shared" si="7"/>
        <v>10710</v>
      </c>
      <c r="H37" s="18">
        <f t="shared" si="7"/>
        <v>10710</v>
      </c>
      <c r="I37" s="18">
        <f t="shared" si="7"/>
        <v>11880</v>
      </c>
      <c r="J37" s="18">
        <f t="shared" si="7"/>
        <v>11880</v>
      </c>
    </row>
    <row r="38" spans="1:10" s="11" customFormat="1">
      <c r="A38" s="14" t="s">
        <v>7</v>
      </c>
      <c r="B38" s="30"/>
      <c r="C38" s="30"/>
      <c r="D38" s="30"/>
      <c r="E38" s="30"/>
      <c r="F38" s="30"/>
      <c r="G38" s="30"/>
      <c r="H38" s="30"/>
      <c r="I38" s="30"/>
      <c r="J38" s="30"/>
    </row>
    <row r="39" spans="1:10">
      <c r="A39" s="10">
        <v>1</v>
      </c>
      <c r="B39" s="30">
        <f t="shared" ref="B39:J39" si="8">ROUNDUP(B17*0.9,)</f>
        <v>10350</v>
      </c>
      <c r="C39" s="30">
        <f t="shared" si="8"/>
        <v>10350</v>
      </c>
      <c r="D39" s="30">
        <f t="shared" si="8"/>
        <v>10620</v>
      </c>
      <c r="E39" s="30">
        <f t="shared" si="8"/>
        <v>10620</v>
      </c>
      <c r="F39" s="30">
        <f t="shared" si="8"/>
        <v>12510</v>
      </c>
      <c r="G39" s="30">
        <f t="shared" si="8"/>
        <v>12510</v>
      </c>
      <c r="H39" s="30">
        <f t="shared" si="8"/>
        <v>12510</v>
      </c>
      <c r="I39" s="30">
        <f t="shared" si="8"/>
        <v>13680</v>
      </c>
      <c r="J39" s="30">
        <f t="shared" si="8"/>
        <v>13680</v>
      </c>
    </row>
    <row r="40" spans="1:10">
      <c r="A40" s="10">
        <v>2</v>
      </c>
      <c r="B40" s="30">
        <f t="shared" ref="B40:J40" si="9">ROUNDUP(B18*0.9,)</f>
        <v>11700</v>
      </c>
      <c r="C40" s="30">
        <f t="shared" si="9"/>
        <v>11700</v>
      </c>
      <c r="D40" s="30">
        <f t="shared" si="9"/>
        <v>11970</v>
      </c>
      <c r="E40" s="30">
        <f t="shared" si="9"/>
        <v>11970</v>
      </c>
      <c r="F40" s="30">
        <f t="shared" si="9"/>
        <v>13860</v>
      </c>
      <c r="G40" s="30">
        <f t="shared" si="9"/>
        <v>13860</v>
      </c>
      <c r="H40" s="30">
        <f t="shared" si="9"/>
        <v>13860</v>
      </c>
      <c r="I40" s="30">
        <f t="shared" si="9"/>
        <v>15030</v>
      </c>
      <c r="J40" s="30">
        <f t="shared" si="9"/>
        <v>15030</v>
      </c>
    </row>
    <row r="41" spans="1:10" s="11" customFormat="1">
      <c r="A41" s="15" t="s">
        <v>8</v>
      </c>
      <c r="B41" s="30"/>
      <c r="C41" s="30"/>
      <c r="D41" s="30"/>
      <c r="E41" s="30"/>
      <c r="F41" s="30"/>
      <c r="G41" s="30"/>
      <c r="H41" s="30"/>
      <c r="I41" s="30"/>
      <c r="J41" s="30"/>
    </row>
    <row r="42" spans="1:10">
      <c r="A42" s="10">
        <v>1</v>
      </c>
      <c r="B42" s="30">
        <f t="shared" ref="B42:J42" si="10">ROUNDUP(B20*0.9,)</f>
        <v>13050</v>
      </c>
      <c r="C42" s="30">
        <f t="shared" si="10"/>
        <v>13050</v>
      </c>
      <c r="D42" s="30">
        <f t="shared" si="10"/>
        <v>13320</v>
      </c>
      <c r="E42" s="30">
        <f t="shared" si="10"/>
        <v>13320</v>
      </c>
      <c r="F42" s="30">
        <f t="shared" si="10"/>
        <v>15210</v>
      </c>
      <c r="G42" s="30">
        <f t="shared" si="10"/>
        <v>15210</v>
      </c>
      <c r="H42" s="30">
        <f t="shared" si="10"/>
        <v>15210</v>
      </c>
      <c r="I42" s="30">
        <f t="shared" si="10"/>
        <v>16380</v>
      </c>
      <c r="J42" s="30">
        <f t="shared" si="10"/>
        <v>16380</v>
      </c>
    </row>
    <row r="43" spans="1:10">
      <c r="A43" s="10">
        <v>2</v>
      </c>
      <c r="B43" s="30">
        <f t="shared" ref="B43:J43" si="11">ROUNDUP(B21*0.9,)</f>
        <v>14400</v>
      </c>
      <c r="C43" s="30">
        <f t="shared" si="11"/>
        <v>14400</v>
      </c>
      <c r="D43" s="30">
        <f t="shared" si="11"/>
        <v>14670</v>
      </c>
      <c r="E43" s="30">
        <f t="shared" si="11"/>
        <v>14670</v>
      </c>
      <c r="F43" s="30">
        <f t="shared" si="11"/>
        <v>16560</v>
      </c>
      <c r="G43" s="30">
        <f t="shared" si="11"/>
        <v>16560</v>
      </c>
      <c r="H43" s="30">
        <f t="shared" si="11"/>
        <v>16560</v>
      </c>
      <c r="I43" s="30">
        <f t="shared" si="11"/>
        <v>17730</v>
      </c>
      <c r="J43" s="30">
        <f t="shared" si="11"/>
        <v>17730</v>
      </c>
    </row>
    <row r="44" spans="1:10" s="11" customFormat="1">
      <c r="A44" s="16" t="s">
        <v>9</v>
      </c>
      <c r="B44" s="30"/>
      <c r="C44" s="30"/>
      <c r="D44" s="30"/>
      <c r="E44" s="30"/>
      <c r="F44" s="30"/>
      <c r="G44" s="30"/>
      <c r="H44" s="30"/>
      <c r="I44" s="30"/>
      <c r="J44" s="30"/>
    </row>
    <row r="45" spans="1:10">
      <c r="A45" s="17" t="s">
        <v>10</v>
      </c>
      <c r="B45" s="30">
        <f t="shared" ref="B45:J45" si="12">ROUNDUP(B23*0.9,)</f>
        <v>48150</v>
      </c>
      <c r="C45" s="30">
        <f t="shared" si="12"/>
        <v>48150</v>
      </c>
      <c r="D45" s="30">
        <f t="shared" si="12"/>
        <v>48420</v>
      </c>
      <c r="E45" s="30">
        <f t="shared" si="12"/>
        <v>48420</v>
      </c>
      <c r="F45" s="30">
        <f t="shared" si="12"/>
        <v>50310</v>
      </c>
      <c r="G45" s="30">
        <f t="shared" si="12"/>
        <v>50310</v>
      </c>
      <c r="H45" s="30">
        <f t="shared" si="12"/>
        <v>50310</v>
      </c>
      <c r="I45" s="30">
        <f t="shared" si="12"/>
        <v>51480</v>
      </c>
      <c r="J45" s="30">
        <f t="shared" si="12"/>
        <v>51480</v>
      </c>
    </row>
    <row r="46" spans="1:10" hidden="1">
      <c r="A46" s="16" t="s">
        <v>11</v>
      </c>
    </row>
    <row r="47" spans="1:10" hidden="1">
      <c r="A47" s="17" t="s">
        <v>12</v>
      </c>
    </row>
    <row r="48" spans="1:10" ht="11.45" customHeight="1">
      <c r="A48" s="36" t="s">
        <v>26</v>
      </c>
    </row>
    <row r="49" spans="1:1" ht="12" customHeight="1"/>
    <row r="50" spans="1:1" ht="9.6" customHeight="1"/>
    <row r="51" spans="1:1" ht="11.45" customHeight="1">
      <c r="A51" s="4" t="s">
        <v>13</v>
      </c>
    </row>
    <row r="52" spans="1:1" ht="11.45" customHeight="1">
      <c r="A52" s="19" t="s">
        <v>280</v>
      </c>
    </row>
    <row r="53" spans="1:1" ht="11.45" customHeight="1">
      <c r="A53" s="19" t="s">
        <v>281</v>
      </c>
    </row>
    <row r="54" spans="1:1" ht="11.45" customHeight="1">
      <c r="A54" s="19" t="s">
        <v>14</v>
      </c>
    </row>
    <row r="55" spans="1:1" ht="11.45" customHeight="1">
      <c r="A55" s="19" t="s">
        <v>15</v>
      </c>
    </row>
    <row r="56" spans="1:1" ht="11.45" customHeight="1">
      <c r="A56" s="19" t="s">
        <v>16</v>
      </c>
    </row>
    <row r="57" spans="1:1">
      <c r="A57" s="20" t="s">
        <v>17</v>
      </c>
    </row>
    <row r="58" spans="1:1">
      <c r="A58" s="2" t="s">
        <v>282</v>
      </c>
    </row>
    <row r="59" spans="1:1">
      <c r="A59" s="23"/>
    </row>
    <row r="60" spans="1:1">
      <c r="A60" s="51" t="s">
        <v>18</v>
      </c>
    </row>
    <row r="61" spans="1:1" ht="60">
      <c r="A61" s="52" t="s">
        <v>22</v>
      </c>
    </row>
    <row r="62" spans="1:1">
      <c r="A62" s="24" t="s">
        <v>70</v>
      </c>
    </row>
    <row r="63" spans="1:1">
      <c r="A63" s="53" t="s">
        <v>283</v>
      </c>
    </row>
    <row r="64" spans="1:1">
      <c r="A64" s="54" t="s">
        <v>284</v>
      </c>
    </row>
  </sheetData>
  <pageMargins left="0.7" right="0.7" top="0.75" bottom="0.75" header="0.3" footer="0.3"/>
  <pageSetup paperSize="9" orientation="portrai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tabColor theme="0"/>
  </sheetPr>
  <dimension ref="A1:L71"/>
  <sheetViews>
    <sheetView topLeftCell="A2" workbookViewId="0">
      <selection activeCell="A60" sqref="A60:A70"/>
    </sheetView>
  </sheetViews>
  <sheetFormatPr defaultColWidth="9.140625" defaultRowHeight="12"/>
  <cols>
    <col min="1" max="1" width="91.5703125" style="2" customWidth="1"/>
    <col min="2" max="6" width="9.140625" style="2" hidden="1" customWidth="1"/>
    <col min="7" max="11" width="9.140625" style="11" hidden="1" customWidth="1"/>
    <col min="12" max="16384" width="9.140625" style="2"/>
  </cols>
  <sheetData>
    <row r="1" spans="1:12" ht="12" customHeight="1">
      <c r="A1" s="3" t="s">
        <v>0</v>
      </c>
    </row>
    <row r="2" spans="1:12" ht="12" customHeight="1">
      <c r="A2" s="32" t="s">
        <v>31</v>
      </c>
    </row>
    <row r="3" spans="1:12" ht="10.35" customHeight="1">
      <c r="A3" s="5"/>
    </row>
    <row r="4" spans="1:12" ht="11.45" customHeight="1">
      <c r="A4" s="6" t="s">
        <v>2</v>
      </c>
    </row>
    <row r="5" spans="1:12" s="1" customFormat="1" ht="33.75" customHeight="1">
      <c r="A5" s="7" t="s">
        <v>3</v>
      </c>
      <c r="B5" s="9" t="e">
        <f>'C завтраками| Bed and breakfast'!#REF!</f>
        <v>#REF!</v>
      </c>
      <c r="C5" s="9" t="e">
        <f>'C завтраками| Bed and breakfast'!#REF!</f>
        <v>#REF!</v>
      </c>
      <c r="D5" s="9" t="e">
        <f>'C завтраками| Bed and breakfast'!#REF!</f>
        <v>#REF!</v>
      </c>
      <c r="E5" s="9" t="e">
        <f>'C завтраками| Bed and breakfast'!#REF!</f>
        <v>#REF!</v>
      </c>
      <c r="F5" s="9" t="e">
        <f>'C завтраками| Bed and breakfast'!#REF!</f>
        <v>#REF!</v>
      </c>
      <c r="G5" s="9" t="e">
        <f>'C завтраками| Bed and breakfast'!#REF!</f>
        <v>#REF!</v>
      </c>
      <c r="H5" s="9" t="e">
        <f>'C завтраками| Bed and breakfast'!#REF!</f>
        <v>#REF!</v>
      </c>
      <c r="I5" s="9" t="e">
        <f>'C завтраками| Bed and breakfast'!#REF!</f>
        <v>#REF!</v>
      </c>
      <c r="J5" s="9" t="e">
        <f>'C завтраками| Bed and breakfast'!#REF!</f>
        <v>#REF!</v>
      </c>
      <c r="K5" s="9" t="e">
        <f>'C завтраками| Bed and breakfast'!#REF!</f>
        <v>#REF!</v>
      </c>
      <c r="L5" s="9" t="e">
        <f>'C завтраками| Bed and breakfast'!#REF!</f>
        <v>#REF!</v>
      </c>
    </row>
    <row r="6" spans="1:12">
      <c r="A6" s="7"/>
      <c r="B6" s="9" t="e">
        <f>'C завтраками| Bed and breakfast'!#REF!</f>
        <v>#REF!</v>
      </c>
      <c r="C6" s="9" t="e">
        <f>'C завтраками| Bed and breakfast'!#REF!</f>
        <v>#REF!</v>
      </c>
      <c r="D6" s="9" t="e">
        <f>'C завтраками| Bed and breakfast'!#REF!</f>
        <v>#REF!</v>
      </c>
      <c r="E6" s="9" t="e">
        <f>'C завтраками| Bed and breakfast'!#REF!</f>
        <v>#REF!</v>
      </c>
      <c r="F6" s="9" t="e">
        <f>'C завтраками| Bed and breakfast'!#REF!</f>
        <v>#REF!</v>
      </c>
      <c r="G6" s="9" t="e">
        <f>'C завтраками| Bed and breakfast'!#REF!</f>
        <v>#REF!</v>
      </c>
      <c r="H6" s="9" t="e">
        <f>'C завтраками| Bed and breakfast'!#REF!</f>
        <v>#REF!</v>
      </c>
      <c r="I6" s="9" t="e">
        <f>'C завтраками| Bed and breakfast'!#REF!</f>
        <v>#REF!</v>
      </c>
      <c r="J6" s="9" t="e">
        <f>'C завтраками| Bed and breakfast'!#REF!</f>
        <v>#REF!</v>
      </c>
      <c r="K6" s="9" t="e">
        <f>'C завтраками| Bed and breakfast'!#REF!</f>
        <v>#REF!</v>
      </c>
      <c r="L6" s="9" t="e">
        <f>'C завтраками| Bed and breakfast'!#REF!</f>
        <v>#REF!</v>
      </c>
    </row>
    <row r="7" spans="1:12" s="11" customFormat="1">
      <c r="A7" s="10" t="s">
        <v>4</v>
      </c>
    </row>
    <row r="8" spans="1:12" s="11" customFormat="1">
      <c r="A8" s="10">
        <v>1</v>
      </c>
      <c r="B8" s="18" t="e">
        <f>'C завтраками| Bed and breakfast'!#REF!*0.9</f>
        <v>#REF!</v>
      </c>
      <c r="C8" s="18" t="e">
        <f>'C завтраками| Bed and breakfast'!#REF!*0.9</f>
        <v>#REF!</v>
      </c>
      <c r="D8" s="18" t="e">
        <f>'C завтраками| Bed and breakfast'!#REF!*0.9</f>
        <v>#REF!</v>
      </c>
      <c r="E8" s="18" t="e">
        <f>'C завтраками| Bed and breakfast'!#REF!*0.9</f>
        <v>#REF!</v>
      </c>
      <c r="F8" s="18" t="e">
        <f>'C завтраками| Bed and breakfast'!#REF!*0.9</f>
        <v>#REF!</v>
      </c>
      <c r="G8" s="18" t="e">
        <f>'C завтраками| Bed and breakfast'!#REF!*0.9</f>
        <v>#REF!</v>
      </c>
      <c r="H8" s="18" t="e">
        <f>'C завтраками| Bed and breakfast'!#REF!*0.9</f>
        <v>#REF!</v>
      </c>
      <c r="I8" s="18" t="e">
        <f>'C завтраками| Bed and breakfast'!#REF!*0.9</f>
        <v>#REF!</v>
      </c>
      <c r="J8" s="18" t="e">
        <f>'C завтраками| Bed and breakfast'!#REF!*0.9</f>
        <v>#REF!</v>
      </c>
      <c r="K8" s="18" t="e">
        <f>'C завтраками| Bed and breakfast'!#REF!*0.9</f>
        <v>#REF!</v>
      </c>
      <c r="L8" s="18" t="e">
        <f>'C завтраками| Bed and breakfast'!#REF!*0.9</f>
        <v>#REF!</v>
      </c>
    </row>
    <row r="9" spans="1:12" s="11" customFormat="1">
      <c r="A9" s="10">
        <v>2</v>
      </c>
      <c r="B9" s="18" t="e">
        <f>'C завтраками| Bed and breakfast'!#REF!*0.9</f>
        <v>#REF!</v>
      </c>
      <c r="C9" s="18" t="e">
        <f>'C завтраками| Bed and breakfast'!#REF!*0.9</f>
        <v>#REF!</v>
      </c>
      <c r="D9" s="18" t="e">
        <f>'C завтраками| Bed and breakfast'!#REF!*0.9</f>
        <v>#REF!</v>
      </c>
      <c r="E9" s="18" t="e">
        <f>'C завтраками| Bed and breakfast'!#REF!*0.9</f>
        <v>#REF!</v>
      </c>
      <c r="F9" s="18" t="e">
        <f>'C завтраками| Bed and breakfast'!#REF!*0.9</f>
        <v>#REF!</v>
      </c>
      <c r="G9" s="18" t="e">
        <f>'C завтраками| Bed and breakfast'!#REF!*0.9</f>
        <v>#REF!</v>
      </c>
      <c r="H9" s="18" t="e">
        <f>'C завтраками| Bed and breakfast'!#REF!*0.9</f>
        <v>#REF!</v>
      </c>
      <c r="I9" s="18" t="e">
        <f>'C завтраками| Bed and breakfast'!#REF!*0.9</f>
        <v>#REF!</v>
      </c>
      <c r="J9" s="18" t="e">
        <f>'C завтраками| Bed and breakfast'!#REF!*0.9</f>
        <v>#REF!</v>
      </c>
      <c r="K9" s="18" t="e">
        <f>'C завтраками| Bed and breakfast'!#REF!*0.9</f>
        <v>#REF!</v>
      </c>
      <c r="L9" s="18" t="e">
        <f>'C завтраками| Bed and breakfast'!#REF!*0.9</f>
        <v>#REF!</v>
      </c>
    </row>
    <row r="10" spans="1:12" s="11" customFormat="1">
      <c r="A10" s="10" t="s">
        <v>5</v>
      </c>
      <c r="B10" s="18"/>
      <c r="C10" s="18"/>
      <c r="D10" s="18"/>
      <c r="E10" s="18"/>
      <c r="F10" s="18"/>
      <c r="G10" s="18"/>
      <c r="H10" s="18"/>
      <c r="I10" s="18"/>
      <c r="J10" s="18"/>
      <c r="K10" s="18"/>
      <c r="L10" s="18"/>
    </row>
    <row r="11" spans="1:12">
      <c r="A11" s="10">
        <v>1</v>
      </c>
      <c r="B11" s="18" t="e">
        <f>'C завтраками| Bed and breakfast'!#REF!*0.9</f>
        <v>#REF!</v>
      </c>
      <c r="C11" s="18" t="e">
        <f>'C завтраками| Bed and breakfast'!#REF!*0.9</f>
        <v>#REF!</v>
      </c>
      <c r="D11" s="18" t="e">
        <f>'C завтраками| Bed and breakfast'!#REF!*0.9</f>
        <v>#REF!</v>
      </c>
      <c r="E11" s="18" t="e">
        <f>'C завтраками| Bed and breakfast'!#REF!*0.9</f>
        <v>#REF!</v>
      </c>
      <c r="F11" s="18" t="e">
        <f>'C завтраками| Bed and breakfast'!#REF!*0.9</f>
        <v>#REF!</v>
      </c>
      <c r="G11" s="18" t="e">
        <f>'C завтраками| Bed and breakfast'!#REF!*0.9</f>
        <v>#REF!</v>
      </c>
      <c r="H11" s="18" t="e">
        <f>'C завтраками| Bed and breakfast'!#REF!*0.9</f>
        <v>#REF!</v>
      </c>
      <c r="I11" s="18" t="e">
        <f>'C завтраками| Bed and breakfast'!#REF!*0.9</f>
        <v>#REF!</v>
      </c>
      <c r="J11" s="18" t="e">
        <f>'C завтраками| Bed and breakfast'!#REF!*0.9</f>
        <v>#REF!</v>
      </c>
      <c r="K11" s="18" t="e">
        <f>'C завтраками| Bed and breakfast'!#REF!*0.9</f>
        <v>#REF!</v>
      </c>
      <c r="L11" s="18" t="e">
        <f>'C завтраками| Bed and breakfast'!#REF!*0.9</f>
        <v>#REF!</v>
      </c>
    </row>
    <row r="12" spans="1:12">
      <c r="A12" s="10">
        <v>2</v>
      </c>
      <c r="B12" s="18" t="e">
        <f>'C завтраками| Bed and breakfast'!#REF!*0.9</f>
        <v>#REF!</v>
      </c>
      <c r="C12" s="18" t="e">
        <f>'C завтраками| Bed and breakfast'!#REF!*0.9</f>
        <v>#REF!</v>
      </c>
      <c r="D12" s="18" t="e">
        <f>'C завтраками| Bed and breakfast'!#REF!*0.9</f>
        <v>#REF!</v>
      </c>
      <c r="E12" s="18" t="e">
        <f>'C завтраками| Bed and breakfast'!#REF!*0.9</f>
        <v>#REF!</v>
      </c>
      <c r="F12" s="18" t="e">
        <f>'C завтраками| Bed and breakfast'!#REF!*0.9</f>
        <v>#REF!</v>
      </c>
      <c r="G12" s="18" t="e">
        <f>'C завтраками| Bed and breakfast'!#REF!*0.9</f>
        <v>#REF!</v>
      </c>
      <c r="H12" s="18" t="e">
        <f>'C завтраками| Bed and breakfast'!#REF!*0.9</f>
        <v>#REF!</v>
      </c>
      <c r="I12" s="18" t="e">
        <f>'C завтраками| Bed and breakfast'!#REF!*0.9</f>
        <v>#REF!</v>
      </c>
      <c r="J12" s="18" t="e">
        <f>'C завтраками| Bed and breakfast'!#REF!*0.9</f>
        <v>#REF!</v>
      </c>
      <c r="K12" s="18" t="e">
        <f>'C завтраками| Bed and breakfast'!#REF!*0.9</f>
        <v>#REF!</v>
      </c>
      <c r="L12" s="18" t="e">
        <f>'C завтраками| Bed and breakfast'!#REF!*0.9</f>
        <v>#REF!</v>
      </c>
    </row>
    <row r="13" spans="1:12" s="11" customFormat="1">
      <c r="A13" s="30" t="s">
        <v>6</v>
      </c>
      <c r="B13" s="18"/>
      <c r="C13" s="18"/>
      <c r="D13" s="18"/>
      <c r="E13" s="18"/>
      <c r="F13" s="18"/>
      <c r="G13" s="18"/>
      <c r="H13" s="18"/>
      <c r="I13" s="18"/>
      <c r="J13" s="18"/>
      <c r="K13" s="18"/>
      <c r="L13" s="18"/>
    </row>
    <row r="14" spans="1:12" s="11" customFormat="1">
      <c r="A14" s="30">
        <v>1</v>
      </c>
      <c r="B14" s="18" t="e">
        <f t="shared" ref="B14:K14" si="0">B11</f>
        <v>#REF!</v>
      </c>
      <c r="C14" s="18" t="e">
        <f t="shared" si="0"/>
        <v>#REF!</v>
      </c>
      <c r="D14" s="18" t="e">
        <f t="shared" si="0"/>
        <v>#REF!</v>
      </c>
      <c r="E14" s="18" t="e">
        <f t="shared" si="0"/>
        <v>#REF!</v>
      </c>
      <c r="F14" s="18" t="e">
        <f t="shared" si="0"/>
        <v>#REF!</v>
      </c>
      <c r="G14" s="18" t="e">
        <f t="shared" si="0"/>
        <v>#REF!</v>
      </c>
      <c r="H14" s="18" t="e">
        <f t="shared" si="0"/>
        <v>#REF!</v>
      </c>
      <c r="I14" s="18" t="e">
        <f t="shared" si="0"/>
        <v>#REF!</v>
      </c>
      <c r="J14" s="18" t="e">
        <f t="shared" si="0"/>
        <v>#REF!</v>
      </c>
      <c r="K14" s="18" t="e">
        <f t="shared" si="0"/>
        <v>#REF!</v>
      </c>
      <c r="L14" s="18" t="e">
        <f t="shared" ref="L14" si="1">L11</f>
        <v>#REF!</v>
      </c>
    </row>
    <row r="15" spans="1:12" s="11" customFormat="1">
      <c r="A15" s="30">
        <v>2</v>
      </c>
      <c r="B15" s="18" t="e">
        <f t="shared" ref="B15:K15" si="2">B12</f>
        <v>#REF!</v>
      </c>
      <c r="C15" s="18" t="e">
        <f t="shared" si="2"/>
        <v>#REF!</v>
      </c>
      <c r="D15" s="18" t="e">
        <f t="shared" si="2"/>
        <v>#REF!</v>
      </c>
      <c r="E15" s="18" t="e">
        <f t="shared" si="2"/>
        <v>#REF!</v>
      </c>
      <c r="F15" s="18" t="e">
        <f t="shared" si="2"/>
        <v>#REF!</v>
      </c>
      <c r="G15" s="18" t="e">
        <f t="shared" si="2"/>
        <v>#REF!</v>
      </c>
      <c r="H15" s="18" t="e">
        <f t="shared" si="2"/>
        <v>#REF!</v>
      </c>
      <c r="I15" s="18" t="e">
        <f t="shared" si="2"/>
        <v>#REF!</v>
      </c>
      <c r="J15" s="18" t="e">
        <f t="shared" si="2"/>
        <v>#REF!</v>
      </c>
      <c r="K15" s="18" t="e">
        <f t="shared" si="2"/>
        <v>#REF!</v>
      </c>
      <c r="L15" s="18" t="e">
        <f t="shared" ref="L15" si="3">L12</f>
        <v>#REF!</v>
      </c>
    </row>
    <row r="16" spans="1:12" s="11" customFormat="1">
      <c r="A16" s="33" t="s">
        <v>7</v>
      </c>
      <c r="B16" s="18"/>
      <c r="C16" s="18"/>
      <c r="D16" s="18"/>
      <c r="E16" s="18"/>
      <c r="F16" s="18"/>
      <c r="G16" s="18"/>
      <c r="H16" s="18"/>
      <c r="I16" s="18"/>
      <c r="J16" s="18"/>
      <c r="K16" s="18"/>
      <c r="L16" s="18"/>
    </row>
    <row r="17" spans="1:12">
      <c r="A17" s="10">
        <v>1</v>
      </c>
      <c r="B17" s="18" t="e">
        <f>'C завтраками| Bed and breakfast'!#REF!*0.9</f>
        <v>#REF!</v>
      </c>
      <c r="C17" s="18" t="e">
        <f>'C завтраками| Bed and breakfast'!#REF!*0.9</f>
        <v>#REF!</v>
      </c>
      <c r="D17" s="18" t="e">
        <f>'C завтраками| Bed and breakfast'!#REF!*0.9</f>
        <v>#REF!</v>
      </c>
      <c r="E17" s="18" t="e">
        <f>'C завтраками| Bed and breakfast'!#REF!*0.9</f>
        <v>#REF!</v>
      </c>
      <c r="F17" s="18" t="e">
        <f>'C завтраками| Bed and breakfast'!#REF!*0.9</f>
        <v>#REF!</v>
      </c>
      <c r="G17" s="18" t="e">
        <f>'C завтраками| Bed and breakfast'!#REF!*0.9</f>
        <v>#REF!</v>
      </c>
      <c r="H17" s="18" t="e">
        <f>'C завтраками| Bed and breakfast'!#REF!*0.9</f>
        <v>#REF!</v>
      </c>
      <c r="I17" s="18" t="e">
        <f>'C завтраками| Bed and breakfast'!#REF!*0.9</f>
        <v>#REF!</v>
      </c>
      <c r="J17" s="18" t="e">
        <f>'C завтраками| Bed and breakfast'!#REF!*0.9</f>
        <v>#REF!</v>
      </c>
      <c r="K17" s="18" t="e">
        <f>'C завтраками| Bed and breakfast'!#REF!*0.9</f>
        <v>#REF!</v>
      </c>
      <c r="L17" s="18" t="e">
        <f>'C завтраками| Bed and breakfast'!#REF!*0.9</f>
        <v>#REF!</v>
      </c>
    </row>
    <row r="18" spans="1:12">
      <c r="A18" s="10">
        <v>2</v>
      </c>
      <c r="B18" s="18" t="e">
        <f>'C завтраками| Bed and breakfast'!#REF!*0.9</f>
        <v>#REF!</v>
      </c>
      <c r="C18" s="18" t="e">
        <f>'C завтраками| Bed and breakfast'!#REF!*0.9</f>
        <v>#REF!</v>
      </c>
      <c r="D18" s="18" t="e">
        <f>'C завтраками| Bed and breakfast'!#REF!*0.9</f>
        <v>#REF!</v>
      </c>
      <c r="E18" s="18" t="e">
        <f>'C завтраками| Bed and breakfast'!#REF!*0.9</f>
        <v>#REF!</v>
      </c>
      <c r="F18" s="18" t="e">
        <f>'C завтраками| Bed and breakfast'!#REF!*0.9</f>
        <v>#REF!</v>
      </c>
      <c r="G18" s="18" t="e">
        <f>'C завтраками| Bed and breakfast'!#REF!*0.9</f>
        <v>#REF!</v>
      </c>
      <c r="H18" s="18" t="e">
        <f>'C завтраками| Bed and breakfast'!#REF!*0.9</f>
        <v>#REF!</v>
      </c>
      <c r="I18" s="18" t="e">
        <f>'C завтраками| Bed and breakfast'!#REF!*0.9</f>
        <v>#REF!</v>
      </c>
      <c r="J18" s="18" t="e">
        <f>'C завтраками| Bed and breakfast'!#REF!*0.9</f>
        <v>#REF!</v>
      </c>
      <c r="K18" s="18" t="e">
        <f>'C завтраками| Bed and breakfast'!#REF!*0.9</f>
        <v>#REF!</v>
      </c>
      <c r="L18" s="18" t="e">
        <f>'C завтраками| Bed and breakfast'!#REF!*0.9</f>
        <v>#REF!</v>
      </c>
    </row>
    <row r="19" spans="1:12" s="11" customFormat="1">
      <c r="A19" s="34" t="s">
        <v>8</v>
      </c>
      <c r="B19" s="18"/>
      <c r="C19" s="18"/>
      <c r="D19" s="18"/>
      <c r="E19" s="18"/>
      <c r="F19" s="18"/>
      <c r="G19" s="18"/>
      <c r="H19" s="18"/>
      <c r="I19" s="18"/>
      <c r="J19" s="18"/>
      <c r="K19" s="18"/>
      <c r="L19" s="18"/>
    </row>
    <row r="20" spans="1:12">
      <c r="A20" s="10">
        <v>1</v>
      </c>
      <c r="B20" s="18" t="e">
        <f>'C завтраками| Bed and breakfast'!#REF!*0.9</f>
        <v>#REF!</v>
      </c>
      <c r="C20" s="18" t="e">
        <f>'C завтраками| Bed and breakfast'!#REF!*0.9</f>
        <v>#REF!</v>
      </c>
      <c r="D20" s="18" t="e">
        <f>'C завтраками| Bed and breakfast'!#REF!*0.9</f>
        <v>#REF!</v>
      </c>
      <c r="E20" s="18" t="e">
        <f>'C завтраками| Bed and breakfast'!#REF!*0.9</f>
        <v>#REF!</v>
      </c>
      <c r="F20" s="18" t="e">
        <f>'C завтраками| Bed and breakfast'!#REF!*0.9</f>
        <v>#REF!</v>
      </c>
      <c r="G20" s="18" t="e">
        <f>'C завтраками| Bed and breakfast'!#REF!*0.9</f>
        <v>#REF!</v>
      </c>
      <c r="H20" s="18" t="e">
        <f>'C завтраками| Bed and breakfast'!#REF!*0.9</f>
        <v>#REF!</v>
      </c>
      <c r="I20" s="18" t="e">
        <f>'C завтраками| Bed and breakfast'!#REF!*0.9</f>
        <v>#REF!</v>
      </c>
      <c r="J20" s="18" t="e">
        <f>'C завтраками| Bed and breakfast'!#REF!*0.9</f>
        <v>#REF!</v>
      </c>
      <c r="K20" s="18" t="e">
        <f>'C завтраками| Bed and breakfast'!#REF!*0.9</f>
        <v>#REF!</v>
      </c>
      <c r="L20" s="18" t="e">
        <f>'C завтраками| Bed and breakfast'!#REF!*0.9</f>
        <v>#REF!</v>
      </c>
    </row>
    <row r="21" spans="1:12">
      <c r="A21" s="10">
        <v>2</v>
      </c>
      <c r="B21" s="18" t="e">
        <f>'C завтраками| Bed and breakfast'!#REF!*0.9</f>
        <v>#REF!</v>
      </c>
      <c r="C21" s="18" t="e">
        <f>'C завтраками| Bed and breakfast'!#REF!*0.9</f>
        <v>#REF!</v>
      </c>
      <c r="D21" s="18" t="e">
        <f>'C завтраками| Bed and breakfast'!#REF!*0.9</f>
        <v>#REF!</v>
      </c>
      <c r="E21" s="18" t="e">
        <f>'C завтраками| Bed and breakfast'!#REF!*0.9</f>
        <v>#REF!</v>
      </c>
      <c r="F21" s="18" t="e">
        <f>'C завтраками| Bed and breakfast'!#REF!*0.9</f>
        <v>#REF!</v>
      </c>
      <c r="G21" s="18" t="e">
        <f>'C завтраками| Bed and breakfast'!#REF!*0.9</f>
        <v>#REF!</v>
      </c>
      <c r="H21" s="18" t="e">
        <f>'C завтраками| Bed and breakfast'!#REF!*0.9</f>
        <v>#REF!</v>
      </c>
      <c r="I21" s="18" t="e">
        <f>'C завтраками| Bed and breakfast'!#REF!*0.9</f>
        <v>#REF!</v>
      </c>
      <c r="J21" s="18" t="e">
        <f>'C завтраками| Bed and breakfast'!#REF!*0.9</f>
        <v>#REF!</v>
      </c>
      <c r="K21" s="18" t="e">
        <f>'C завтраками| Bed and breakfast'!#REF!*0.9</f>
        <v>#REF!</v>
      </c>
      <c r="L21" s="18" t="e">
        <f>'C завтраками| Bed and breakfast'!#REF!*0.9</f>
        <v>#REF!</v>
      </c>
    </row>
    <row r="22" spans="1:12" s="11" customFormat="1">
      <c r="A22" s="35" t="s">
        <v>9</v>
      </c>
      <c r="B22" s="18"/>
      <c r="C22" s="18"/>
      <c r="D22" s="18"/>
      <c r="E22" s="18"/>
      <c r="F22" s="18"/>
      <c r="G22" s="18"/>
      <c r="H22" s="18"/>
      <c r="I22" s="18"/>
      <c r="J22" s="18"/>
      <c r="K22" s="18"/>
      <c r="L22" s="18"/>
    </row>
    <row r="23" spans="1:12">
      <c r="A23" s="17" t="s">
        <v>10</v>
      </c>
      <c r="B23" s="18" t="e">
        <f>'C завтраками| Bed and breakfast'!#REF!*0.9</f>
        <v>#REF!</v>
      </c>
      <c r="C23" s="18" t="e">
        <f>'C завтраками| Bed and breakfast'!#REF!*0.9</f>
        <v>#REF!</v>
      </c>
      <c r="D23" s="18" t="e">
        <f>'C завтраками| Bed and breakfast'!#REF!*0.9</f>
        <v>#REF!</v>
      </c>
      <c r="E23" s="18" t="e">
        <f>'C завтраками| Bed and breakfast'!#REF!*0.9</f>
        <v>#REF!</v>
      </c>
      <c r="F23" s="18" t="e">
        <f>'C завтраками| Bed and breakfast'!#REF!*0.9</f>
        <v>#REF!</v>
      </c>
      <c r="G23" s="18" t="e">
        <f>'C завтраками| Bed and breakfast'!#REF!*0.9</f>
        <v>#REF!</v>
      </c>
      <c r="H23" s="18" t="e">
        <f>'C завтраками| Bed and breakfast'!#REF!*0.9</f>
        <v>#REF!</v>
      </c>
      <c r="I23" s="18" t="e">
        <f>'C завтраками| Bed and breakfast'!#REF!*0.9</f>
        <v>#REF!</v>
      </c>
      <c r="J23" s="18" t="e">
        <f>'C завтраками| Bed and breakfast'!#REF!*0.9</f>
        <v>#REF!</v>
      </c>
      <c r="K23" s="18" t="e">
        <f>'C завтраками| Bed and breakfast'!#REF!*0.9</f>
        <v>#REF!</v>
      </c>
      <c r="L23" s="18" t="e">
        <f>'C завтраками| Bed and breakfast'!#REF!*0.9</f>
        <v>#REF!</v>
      </c>
    </row>
    <row r="24" spans="1:12" hidden="1">
      <c r="A24" s="16" t="s">
        <v>11</v>
      </c>
      <c r="B24" s="18"/>
      <c r="C24" s="18"/>
      <c r="D24" s="18"/>
      <c r="E24" s="18"/>
      <c r="F24" s="18"/>
      <c r="G24" s="18"/>
      <c r="H24" s="18"/>
      <c r="I24" s="18"/>
      <c r="J24" s="18"/>
      <c r="K24" s="18"/>
      <c r="L24" s="18"/>
    </row>
    <row r="25" spans="1:12" hidden="1">
      <c r="A25" s="17" t="s">
        <v>12</v>
      </c>
      <c r="B25" s="18" t="e">
        <f>'C завтраками| Bed and breakfast'!#REF!*0.9</f>
        <v>#REF!</v>
      </c>
      <c r="C25" s="18" t="e">
        <f>'C завтраками| Bed and breakfast'!#REF!*0.9</f>
        <v>#REF!</v>
      </c>
      <c r="D25" s="18" t="e">
        <f>'C завтраками| Bed and breakfast'!#REF!*0.9</f>
        <v>#REF!</v>
      </c>
      <c r="E25" s="18" t="e">
        <f>'C завтраками| Bed and breakfast'!#REF!*0.9</f>
        <v>#REF!</v>
      </c>
      <c r="F25" s="18" t="e">
        <f>'C завтраками| Bed and breakfast'!#REF!*0.9</f>
        <v>#REF!</v>
      </c>
      <c r="G25" s="18" t="e">
        <f>'C завтраками| Bed and breakfast'!#REF!*0.9</f>
        <v>#REF!</v>
      </c>
      <c r="H25" s="18" t="e">
        <f>'C завтраками| Bed and breakfast'!#REF!*0.9</f>
        <v>#REF!</v>
      </c>
      <c r="I25" s="18" t="e">
        <f>'C завтраками| Bed and breakfast'!#REF!*0.9</f>
        <v>#REF!</v>
      </c>
      <c r="J25" s="18" t="e">
        <f>'C завтраками| Bed and breakfast'!#REF!*0.9</f>
        <v>#REF!</v>
      </c>
      <c r="K25" s="18" t="e">
        <f>'C завтраками| Bed and breakfast'!#REF!*0.9</f>
        <v>#REF!</v>
      </c>
      <c r="L25" s="18" t="e">
        <f>'C завтраками| Bed and breakfast'!#REF!*0.9</f>
        <v>#REF!</v>
      </c>
    </row>
    <row r="26" spans="1:12" s="11" customFormat="1" ht="17.25" customHeight="1">
      <c r="A26" s="27" t="s">
        <v>41</v>
      </c>
      <c r="B26" s="29"/>
      <c r="C26" s="29"/>
      <c r="D26" s="29"/>
      <c r="E26" s="29"/>
      <c r="F26" s="29"/>
      <c r="G26" s="29"/>
      <c r="H26" s="29"/>
      <c r="I26" s="29"/>
      <c r="J26" s="29"/>
      <c r="K26" s="29"/>
      <c r="L26" s="29"/>
    </row>
    <row r="27" spans="1:12">
      <c r="A27" s="7" t="s">
        <v>3</v>
      </c>
      <c r="B27" s="9" t="e">
        <f t="shared" ref="B27:K27" si="4">B5</f>
        <v>#REF!</v>
      </c>
      <c r="C27" s="9" t="e">
        <f t="shared" si="4"/>
        <v>#REF!</v>
      </c>
      <c r="D27" s="9" t="e">
        <f t="shared" si="4"/>
        <v>#REF!</v>
      </c>
      <c r="E27" s="9" t="e">
        <f t="shared" si="4"/>
        <v>#REF!</v>
      </c>
      <c r="F27" s="9" t="e">
        <f t="shared" si="4"/>
        <v>#REF!</v>
      </c>
      <c r="G27" s="9" t="e">
        <f t="shared" si="4"/>
        <v>#REF!</v>
      </c>
      <c r="H27" s="9" t="e">
        <f t="shared" si="4"/>
        <v>#REF!</v>
      </c>
      <c r="I27" s="9" t="e">
        <f t="shared" si="4"/>
        <v>#REF!</v>
      </c>
      <c r="J27" s="9" t="e">
        <f t="shared" si="4"/>
        <v>#REF!</v>
      </c>
      <c r="K27" s="9" t="e">
        <f t="shared" si="4"/>
        <v>#REF!</v>
      </c>
      <c r="L27" s="9" t="e">
        <f t="shared" ref="L27" si="5">L5</f>
        <v>#REF!</v>
      </c>
    </row>
    <row r="28" spans="1:12" ht="20.25" customHeight="1">
      <c r="A28" s="7"/>
      <c r="B28" s="9" t="e">
        <f t="shared" ref="B28:K28" si="6">B6</f>
        <v>#REF!</v>
      </c>
      <c r="C28" s="9" t="e">
        <f t="shared" si="6"/>
        <v>#REF!</v>
      </c>
      <c r="D28" s="9" t="e">
        <f t="shared" si="6"/>
        <v>#REF!</v>
      </c>
      <c r="E28" s="9" t="e">
        <f t="shared" si="6"/>
        <v>#REF!</v>
      </c>
      <c r="F28" s="9" t="e">
        <f t="shared" si="6"/>
        <v>#REF!</v>
      </c>
      <c r="G28" s="9" t="e">
        <f t="shared" si="6"/>
        <v>#REF!</v>
      </c>
      <c r="H28" s="9" t="e">
        <f t="shared" si="6"/>
        <v>#REF!</v>
      </c>
      <c r="I28" s="9" t="e">
        <f t="shared" si="6"/>
        <v>#REF!</v>
      </c>
      <c r="J28" s="9" t="e">
        <f t="shared" si="6"/>
        <v>#REF!</v>
      </c>
      <c r="K28" s="9" t="e">
        <f t="shared" si="6"/>
        <v>#REF!</v>
      </c>
      <c r="L28" s="9" t="e">
        <f t="shared" ref="L28" si="7">L6</f>
        <v>#REF!</v>
      </c>
    </row>
    <row r="29" spans="1:12" s="11" customFormat="1">
      <c r="A29" s="10" t="s">
        <v>4</v>
      </c>
    </row>
    <row r="30" spans="1:12" s="11" customFormat="1">
      <c r="A30" s="10">
        <v>1</v>
      </c>
      <c r="B30" s="18" t="e">
        <f t="shared" ref="B30:K30" si="8">ROUNDUP(B8*0.9,)</f>
        <v>#REF!</v>
      </c>
      <c r="C30" s="18" t="e">
        <f t="shared" si="8"/>
        <v>#REF!</v>
      </c>
      <c r="D30" s="18" t="e">
        <f t="shared" si="8"/>
        <v>#REF!</v>
      </c>
      <c r="E30" s="18" t="e">
        <f t="shared" si="8"/>
        <v>#REF!</v>
      </c>
      <c r="F30" s="18" t="e">
        <f t="shared" si="8"/>
        <v>#REF!</v>
      </c>
      <c r="G30" s="18" t="e">
        <f t="shared" si="8"/>
        <v>#REF!</v>
      </c>
      <c r="H30" s="18" t="e">
        <f t="shared" si="8"/>
        <v>#REF!</v>
      </c>
      <c r="I30" s="18" t="e">
        <f t="shared" si="8"/>
        <v>#REF!</v>
      </c>
      <c r="J30" s="18" t="e">
        <f t="shared" si="8"/>
        <v>#REF!</v>
      </c>
      <c r="K30" s="18" t="e">
        <f t="shared" si="8"/>
        <v>#REF!</v>
      </c>
      <c r="L30" s="18" t="e">
        <f t="shared" ref="L30" si="9">ROUNDUP(L8*0.9,)</f>
        <v>#REF!</v>
      </c>
    </row>
    <row r="31" spans="1:12" s="11" customFormat="1">
      <c r="A31" s="10">
        <v>2</v>
      </c>
      <c r="B31" s="30" t="e">
        <f t="shared" ref="B31:K31" si="10">ROUNDUP(B9*0.9,)</f>
        <v>#REF!</v>
      </c>
      <c r="C31" s="30" t="e">
        <f t="shared" si="10"/>
        <v>#REF!</v>
      </c>
      <c r="D31" s="30" t="e">
        <f t="shared" si="10"/>
        <v>#REF!</v>
      </c>
      <c r="E31" s="30" t="e">
        <f t="shared" si="10"/>
        <v>#REF!</v>
      </c>
      <c r="F31" s="30" t="e">
        <f t="shared" si="10"/>
        <v>#REF!</v>
      </c>
      <c r="G31" s="30" t="e">
        <f t="shared" si="10"/>
        <v>#REF!</v>
      </c>
      <c r="H31" s="30" t="e">
        <f t="shared" si="10"/>
        <v>#REF!</v>
      </c>
      <c r="I31" s="30" t="e">
        <f t="shared" si="10"/>
        <v>#REF!</v>
      </c>
      <c r="J31" s="30" t="e">
        <f t="shared" si="10"/>
        <v>#REF!</v>
      </c>
      <c r="K31" s="30" t="e">
        <f t="shared" si="10"/>
        <v>#REF!</v>
      </c>
      <c r="L31" s="30" t="e">
        <f t="shared" ref="L31" si="11">ROUNDUP(L9*0.9,)</f>
        <v>#REF!</v>
      </c>
    </row>
    <row r="32" spans="1:12" s="11" customFormat="1">
      <c r="A32" s="10" t="s">
        <v>5</v>
      </c>
      <c r="B32" s="30"/>
      <c r="C32" s="30"/>
      <c r="D32" s="30"/>
      <c r="E32" s="30"/>
      <c r="F32" s="30"/>
      <c r="G32" s="30"/>
      <c r="H32" s="30"/>
      <c r="I32" s="30"/>
      <c r="J32" s="30"/>
      <c r="K32" s="30"/>
      <c r="L32" s="30"/>
    </row>
    <row r="33" spans="1:12">
      <c r="A33" s="10">
        <v>1</v>
      </c>
      <c r="B33" s="30" t="e">
        <f t="shared" ref="B33:K33" si="12">ROUNDUP(B11*0.9,)</f>
        <v>#REF!</v>
      </c>
      <c r="C33" s="30" t="e">
        <f t="shared" si="12"/>
        <v>#REF!</v>
      </c>
      <c r="D33" s="30" t="e">
        <f t="shared" si="12"/>
        <v>#REF!</v>
      </c>
      <c r="E33" s="30" t="e">
        <f t="shared" si="12"/>
        <v>#REF!</v>
      </c>
      <c r="F33" s="30" t="e">
        <f t="shared" si="12"/>
        <v>#REF!</v>
      </c>
      <c r="G33" s="30" t="e">
        <f t="shared" si="12"/>
        <v>#REF!</v>
      </c>
      <c r="H33" s="30" t="e">
        <f t="shared" si="12"/>
        <v>#REF!</v>
      </c>
      <c r="I33" s="30" t="e">
        <f t="shared" si="12"/>
        <v>#REF!</v>
      </c>
      <c r="J33" s="30" t="e">
        <f t="shared" si="12"/>
        <v>#REF!</v>
      </c>
      <c r="K33" s="30" t="e">
        <f t="shared" si="12"/>
        <v>#REF!</v>
      </c>
      <c r="L33" s="30" t="e">
        <f t="shared" ref="L33" si="13">ROUNDUP(L11*0.9,)</f>
        <v>#REF!</v>
      </c>
    </row>
    <row r="34" spans="1:12">
      <c r="A34" s="10">
        <v>2</v>
      </c>
      <c r="B34" s="30" t="e">
        <f t="shared" ref="B34:K34" si="14">ROUNDUP(B12*0.9,)</f>
        <v>#REF!</v>
      </c>
      <c r="C34" s="30" t="e">
        <f t="shared" si="14"/>
        <v>#REF!</v>
      </c>
      <c r="D34" s="30" t="e">
        <f t="shared" si="14"/>
        <v>#REF!</v>
      </c>
      <c r="E34" s="30" t="e">
        <f t="shared" si="14"/>
        <v>#REF!</v>
      </c>
      <c r="F34" s="30" t="e">
        <f t="shared" si="14"/>
        <v>#REF!</v>
      </c>
      <c r="G34" s="30" t="e">
        <f t="shared" si="14"/>
        <v>#REF!</v>
      </c>
      <c r="H34" s="30" t="e">
        <f t="shared" si="14"/>
        <v>#REF!</v>
      </c>
      <c r="I34" s="30" t="e">
        <f t="shared" si="14"/>
        <v>#REF!</v>
      </c>
      <c r="J34" s="30" t="e">
        <f t="shared" si="14"/>
        <v>#REF!</v>
      </c>
      <c r="K34" s="30" t="e">
        <f t="shared" si="14"/>
        <v>#REF!</v>
      </c>
      <c r="L34" s="30" t="e">
        <f t="shared" ref="L34" si="15">ROUNDUP(L12*0.9,)</f>
        <v>#REF!</v>
      </c>
    </row>
    <row r="35" spans="1:12" s="11" customFormat="1">
      <c r="A35" s="30" t="s">
        <v>6</v>
      </c>
      <c r="B35" s="18"/>
      <c r="C35" s="18"/>
      <c r="D35" s="18"/>
      <c r="E35" s="18"/>
      <c r="F35" s="18"/>
      <c r="G35" s="18"/>
      <c r="H35" s="18"/>
      <c r="I35" s="18"/>
      <c r="J35" s="18"/>
      <c r="K35" s="18"/>
      <c r="L35" s="18"/>
    </row>
    <row r="36" spans="1:12" s="11" customFormat="1">
      <c r="A36" s="30">
        <v>1</v>
      </c>
      <c r="B36" s="18" t="e">
        <f t="shared" ref="B36:K36" si="16">B33</f>
        <v>#REF!</v>
      </c>
      <c r="C36" s="18" t="e">
        <f t="shared" si="16"/>
        <v>#REF!</v>
      </c>
      <c r="D36" s="18" t="e">
        <f t="shared" si="16"/>
        <v>#REF!</v>
      </c>
      <c r="E36" s="18" t="e">
        <f t="shared" si="16"/>
        <v>#REF!</v>
      </c>
      <c r="F36" s="18" t="e">
        <f t="shared" si="16"/>
        <v>#REF!</v>
      </c>
      <c r="G36" s="18" t="e">
        <f t="shared" si="16"/>
        <v>#REF!</v>
      </c>
      <c r="H36" s="18" t="e">
        <f t="shared" si="16"/>
        <v>#REF!</v>
      </c>
      <c r="I36" s="18" t="e">
        <f t="shared" si="16"/>
        <v>#REF!</v>
      </c>
      <c r="J36" s="18" t="e">
        <f t="shared" si="16"/>
        <v>#REF!</v>
      </c>
      <c r="K36" s="18" t="e">
        <f t="shared" si="16"/>
        <v>#REF!</v>
      </c>
      <c r="L36" s="18" t="e">
        <f t="shared" ref="L36" si="17">L33</f>
        <v>#REF!</v>
      </c>
    </row>
    <row r="37" spans="1:12" s="11" customFormat="1">
      <c r="A37" s="30">
        <v>2</v>
      </c>
      <c r="B37" s="18" t="e">
        <f t="shared" ref="B37:K37" si="18">B34</f>
        <v>#REF!</v>
      </c>
      <c r="C37" s="18" t="e">
        <f t="shared" si="18"/>
        <v>#REF!</v>
      </c>
      <c r="D37" s="18" t="e">
        <f t="shared" si="18"/>
        <v>#REF!</v>
      </c>
      <c r="E37" s="18" t="e">
        <f t="shared" si="18"/>
        <v>#REF!</v>
      </c>
      <c r="F37" s="18" t="e">
        <f t="shared" si="18"/>
        <v>#REF!</v>
      </c>
      <c r="G37" s="18" t="e">
        <f t="shared" si="18"/>
        <v>#REF!</v>
      </c>
      <c r="H37" s="18" t="e">
        <f t="shared" si="18"/>
        <v>#REF!</v>
      </c>
      <c r="I37" s="18" t="e">
        <f t="shared" si="18"/>
        <v>#REF!</v>
      </c>
      <c r="J37" s="18" t="e">
        <f t="shared" si="18"/>
        <v>#REF!</v>
      </c>
      <c r="K37" s="18" t="e">
        <f t="shared" si="18"/>
        <v>#REF!</v>
      </c>
      <c r="L37" s="18" t="e">
        <f t="shared" ref="L37" si="19">L34</f>
        <v>#REF!</v>
      </c>
    </row>
    <row r="38" spans="1:12" s="11" customFormat="1">
      <c r="A38" s="33" t="s">
        <v>7</v>
      </c>
      <c r="B38" s="30"/>
      <c r="C38" s="30"/>
      <c r="D38" s="30"/>
      <c r="E38" s="30"/>
      <c r="F38" s="30"/>
      <c r="G38" s="30"/>
      <c r="H38" s="30"/>
      <c r="I38" s="30"/>
      <c r="J38" s="30"/>
      <c r="K38" s="30"/>
      <c r="L38" s="30"/>
    </row>
    <row r="39" spans="1:12">
      <c r="A39" s="10">
        <v>1</v>
      </c>
      <c r="B39" s="30" t="e">
        <f t="shared" ref="B39:K39" si="20">ROUNDUP(B17*0.9,)</f>
        <v>#REF!</v>
      </c>
      <c r="C39" s="30" t="e">
        <f t="shared" si="20"/>
        <v>#REF!</v>
      </c>
      <c r="D39" s="30" t="e">
        <f t="shared" si="20"/>
        <v>#REF!</v>
      </c>
      <c r="E39" s="30" t="e">
        <f t="shared" si="20"/>
        <v>#REF!</v>
      </c>
      <c r="F39" s="30" t="e">
        <f t="shared" si="20"/>
        <v>#REF!</v>
      </c>
      <c r="G39" s="30" t="e">
        <f t="shared" si="20"/>
        <v>#REF!</v>
      </c>
      <c r="H39" s="30" t="e">
        <f t="shared" si="20"/>
        <v>#REF!</v>
      </c>
      <c r="I39" s="30" t="e">
        <f t="shared" si="20"/>
        <v>#REF!</v>
      </c>
      <c r="J39" s="30" t="e">
        <f t="shared" si="20"/>
        <v>#REF!</v>
      </c>
      <c r="K39" s="30" t="e">
        <f t="shared" si="20"/>
        <v>#REF!</v>
      </c>
      <c r="L39" s="30" t="e">
        <f t="shared" ref="L39" si="21">ROUNDUP(L17*0.9,)</f>
        <v>#REF!</v>
      </c>
    </row>
    <row r="40" spans="1:12">
      <c r="A40" s="10">
        <v>2</v>
      </c>
      <c r="B40" s="30" t="e">
        <f t="shared" ref="B40:K40" si="22">ROUNDUP(B18*0.9,)</f>
        <v>#REF!</v>
      </c>
      <c r="C40" s="30" t="e">
        <f t="shared" si="22"/>
        <v>#REF!</v>
      </c>
      <c r="D40" s="30" t="e">
        <f t="shared" si="22"/>
        <v>#REF!</v>
      </c>
      <c r="E40" s="30" t="e">
        <f t="shared" si="22"/>
        <v>#REF!</v>
      </c>
      <c r="F40" s="30" t="e">
        <f t="shared" si="22"/>
        <v>#REF!</v>
      </c>
      <c r="G40" s="30" t="e">
        <f t="shared" si="22"/>
        <v>#REF!</v>
      </c>
      <c r="H40" s="30" t="e">
        <f t="shared" si="22"/>
        <v>#REF!</v>
      </c>
      <c r="I40" s="30" t="e">
        <f t="shared" si="22"/>
        <v>#REF!</v>
      </c>
      <c r="J40" s="30" t="e">
        <f t="shared" si="22"/>
        <v>#REF!</v>
      </c>
      <c r="K40" s="30" t="e">
        <f t="shared" si="22"/>
        <v>#REF!</v>
      </c>
      <c r="L40" s="30" t="e">
        <f t="shared" ref="L40" si="23">ROUNDUP(L18*0.9,)</f>
        <v>#REF!</v>
      </c>
    </row>
    <row r="41" spans="1:12" s="11" customFormat="1">
      <c r="A41" s="34" t="s">
        <v>8</v>
      </c>
      <c r="B41" s="30"/>
      <c r="C41" s="30"/>
      <c r="D41" s="30"/>
      <c r="E41" s="30"/>
      <c r="F41" s="30"/>
      <c r="G41" s="30"/>
      <c r="H41" s="30"/>
      <c r="I41" s="30"/>
      <c r="J41" s="30"/>
      <c r="K41" s="30"/>
      <c r="L41" s="30"/>
    </row>
    <row r="42" spans="1:12">
      <c r="A42" s="10">
        <v>1</v>
      </c>
      <c r="B42" s="30" t="e">
        <f t="shared" ref="B42:K42" si="24">ROUNDUP(B20*0.9,)</f>
        <v>#REF!</v>
      </c>
      <c r="C42" s="30" t="e">
        <f t="shared" si="24"/>
        <v>#REF!</v>
      </c>
      <c r="D42" s="30" t="e">
        <f t="shared" si="24"/>
        <v>#REF!</v>
      </c>
      <c r="E42" s="30" t="e">
        <f t="shared" si="24"/>
        <v>#REF!</v>
      </c>
      <c r="F42" s="30" t="e">
        <f t="shared" si="24"/>
        <v>#REF!</v>
      </c>
      <c r="G42" s="30" t="e">
        <f t="shared" si="24"/>
        <v>#REF!</v>
      </c>
      <c r="H42" s="30" t="e">
        <f t="shared" si="24"/>
        <v>#REF!</v>
      </c>
      <c r="I42" s="30" t="e">
        <f t="shared" si="24"/>
        <v>#REF!</v>
      </c>
      <c r="J42" s="30" t="e">
        <f t="shared" si="24"/>
        <v>#REF!</v>
      </c>
      <c r="K42" s="30" t="e">
        <f t="shared" si="24"/>
        <v>#REF!</v>
      </c>
      <c r="L42" s="30" t="e">
        <f t="shared" ref="L42" si="25">ROUNDUP(L20*0.9,)</f>
        <v>#REF!</v>
      </c>
    </row>
    <row r="43" spans="1:12">
      <c r="A43" s="10">
        <v>2</v>
      </c>
      <c r="B43" s="30" t="e">
        <f t="shared" ref="B43:K43" si="26">ROUNDUP(B21*0.9,)</f>
        <v>#REF!</v>
      </c>
      <c r="C43" s="30" t="e">
        <f t="shared" si="26"/>
        <v>#REF!</v>
      </c>
      <c r="D43" s="30" t="e">
        <f t="shared" si="26"/>
        <v>#REF!</v>
      </c>
      <c r="E43" s="30" t="e">
        <f t="shared" si="26"/>
        <v>#REF!</v>
      </c>
      <c r="F43" s="30" t="e">
        <f t="shared" si="26"/>
        <v>#REF!</v>
      </c>
      <c r="G43" s="30" t="e">
        <f t="shared" si="26"/>
        <v>#REF!</v>
      </c>
      <c r="H43" s="30" t="e">
        <f t="shared" si="26"/>
        <v>#REF!</v>
      </c>
      <c r="I43" s="30" t="e">
        <f t="shared" si="26"/>
        <v>#REF!</v>
      </c>
      <c r="J43" s="30" t="e">
        <f t="shared" si="26"/>
        <v>#REF!</v>
      </c>
      <c r="K43" s="30" t="e">
        <f t="shared" si="26"/>
        <v>#REF!</v>
      </c>
      <c r="L43" s="30" t="e">
        <f t="shared" ref="L43" si="27">ROUNDUP(L21*0.9,)</f>
        <v>#REF!</v>
      </c>
    </row>
    <row r="44" spans="1:12" s="11" customFormat="1">
      <c r="A44" s="35" t="s">
        <v>9</v>
      </c>
      <c r="B44" s="30"/>
      <c r="C44" s="30"/>
      <c r="D44" s="30"/>
      <c r="E44" s="30"/>
      <c r="F44" s="30"/>
      <c r="G44" s="30"/>
      <c r="H44" s="30"/>
      <c r="I44" s="30"/>
      <c r="J44" s="30"/>
      <c r="K44" s="30"/>
      <c r="L44" s="30"/>
    </row>
    <row r="45" spans="1:12">
      <c r="A45" s="17" t="s">
        <v>10</v>
      </c>
      <c r="B45" s="30" t="e">
        <f t="shared" ref="B45:K45" si="28">ROUNDUP(B23*0.9,)</f>
        <v>#REF!</v>
      </c>
      <c r="C45" s="30" t="e">
        <f t="shared" si="28"/>
        <v>#REF!</v>
      </c>
      <c r="D45" s="30" t="e">
        <f t="shared" si="28"/>
        <v>#REF!</v>
      </c>
      <c r="E45" s="30" t="e">
        <f t="shared" si="28"/>
        <v>#REF!</v>
      </c>
      <c r="F45" s="30" t="e">
        <f t="shared" si="28"/>
        <v>#REF!</v>
      </c>
      <c r="G45" s="30" t="e">
        <f t="shared" si="28"/>
        <v>#REF!</v>
      </c>
      <c r="H45" s="30" t="e">
        <f t="shared" si="28"/>
        <v>#REF!</v>
      </c>
      <c r="I45" s="30" t="e">
        <f t="shared" si="28"/>
        <v>#REF!</v>
      </c>
      <c r="J45" s="30" t="e">
        <f t="shared" si="28"/>
        <v>#REF!</v>
      </c>
      <c r="K45" s="30" t="e">
        <f t="shared" si="28"/>
        <v>#REF!</v>
      </c>
      <c r="L45" s="30" t="e">
        <f t="shared" ref="L45" si="29">ROUNDUP(L23*0.9,)</f>
        <v>#REF!</v>
      </c>
    </row>
    <row r="46" spans="1:12" hidden="1">
      <c r="A46" s="16" t="s">
        <v>11</v>
      </c>
      <c r="G46" s="2"/>
      <c r="H46" s="2"/>
      <c r="I46" s="2"/>
      <c r="J46" s="2"/>
      <c r="K46" s="2"/>
    </row>
    <row r="47" spans="1:12" hidden="1">
      <c r="A47" s="17" t="s">
        <v>12</v>
      </c>
      <c r="G47" s="2"/>
      <c r="H47" s="2"/>
      <c r="I47" s="2"/>
      <c r="J47" s="2"/>
      <c r="K47" s="2"/>
    </row>
    <row r="48" spans="1:12" ht="11.45" customHeight="1">
      <c r="A48" s="36" t="s">
        <v>26</v>
      </c>
      <c r="G48" s="2"/>
      <c r="H48" s="2"/>
      <c r="I48" s="2"/>
      <c r="J48" s="2"/>
      <c r="K48" s="2"/>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c r="A55" s="20" t="s">
        <v>17</v>
      </c>
    </row>
    <row r="56" spans="1:1" ht="11.45" customHeight="1">
      <c r="A56" s="2" t="s">
        <v>285</v>
      </c>
    </row>
    <row r="57" spans="1:1" ht="11.45" customHeight="1">
      <c r="A57" s="37" t="s">
        <v>286</v>
      </c>
    </row>
    <row r="58" spans="1:1" ht="24">
      <c r="A58" s="38" t="s">
        <v>287</v>
      </c>
    </row>
    <row r="59" spans="1:1" ht="65.25" customHeight="1">
      <c r="A59" s="39" t="s">
        <v>288</v>
      </c>
    </row>
    <row r="60" spans="1:1">
      <c r="A60" s="40" t="s">
        <v>27</v>
      </c>
    </row>
    <row r="61" spans="1:1">
      <c r="A61" s="41" t="s">
        <v>289</v>
      </c>
    </row>
    <row r="62" spans="1:1" ht="36">
      <c r="A62" s="42" t="s">
        <v>290</v>
      </c>
    </row>
    <row r="63" spans="1:1" ht="59.25" customHeight="1">
      <c r="A63" s="249" t="s">
        <v>291</v>
      </c>
    </row>
    <row r="64" spans="1:1" ht="59.25" customHeight="1">
      <c r="A64" s="250"/>
    </row>
    <row r="65" spans="1:1" ht="48">
      <c r="A65" s="43" t="s">
        <v>292</v>
      </c>
    </row>
    <row r="66" spans="1:1">
      <c r="A66" s="44" t="s">
        <v>293</v>
      </c>
    </row>
    <row r="67" spans="1:1">
      <c r="A67" s="44" t="s">
        <v>294</v>
      </c>
    </row>
    <row r="68" spans="1:1">
      <c r="A68" s="44" t="s">
        <v>295</v>
      </c>
    </row>
    <row r="69" spans="1:1">
      <c r="A69" s="45" t="s">
        <v>18</v>
      </c>
    </row>
    <row r="70" spans="1:1" ht="60">
      <c r="A70" s="46" t="s">
        <v>40</v>
      </c>
    </row>
    <row r="71" spans="1:1" ht="60">
      <c r="A71" s="46" t="s">
        <v>40</v>
      </c>
    </row>
  </sheetData>
  <mergeCells count="1">
    <mergeCell ref="A63:A64"/>
  </mergeCells>
  <pageMargins left="0.7" right="0.7" top="0.75" bottom="0.75" header="0.3" footer="0.3"/>
  <pageSetup paperSize="9" orientation="portrai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theme="0"/>
  </sheetPr>
  <dimension ref="A1:L71"/>
  <sheetViews>
    <sheetView topLeftCell="A66" zoomScale="110" zoomScaleNormal="110" workbookViewId="0">
      <selection activeCell="A60" sqref="A60:A70"/>
    </sheetView>
  </sheetViews>
  <sheetFormatPr defaultColWidth="9.140625" defaultRowHeight="12"/>
  <cols>
    <col min="1" max="1" width="91.5703125" style="2" customWidth="1"/>
    <col min="2" max="6" width="9.140625" style="2" hidden="1" customWidth="1"/>
    <col min="7" max="10" width="9.140625" style="11" hidden="1" customWidth="1"/>
    <col min="11" max="11" width="9.140625" style="2" hidden="1" customWidth="1"/>
    <col min="12" max="16384" width="9.140625" style="2"/>
  </cols>
  <sheetData>
    <row r="1" spans="1:12" ht="12" customHeight="1">
      <c r="A1" s="3" t="s">
        <v>0</v>
      </c>
    </row>
    <row r="2" spans="1:12" ht="12" customHeight="1">
      <c r="A2" s="32" t="s">
        <v>31</v>
      </c>
    </row>
    <row r="3" spans="1:12" ht="10.35" customHeight="1">
      <c r="A3" s="5"/>
    </row>
    <row r="4" spans="1:12" ht="11.45" customHeight="1">
      <c r="A4" s="6" t="s">
        <v>2</v>
      </c>
    </row>
    <row r="5" spans="1:12" s="1" customFormat="1" ht="33.75" customHeight="1">
      <c r="A5" s="7" t="s">
        <v>3</v>
      </c>
      <c r="B5" s="9" t="e">
        <f>'РБ ВВ 10(2025) | FIT15)'!#REF!</f>
        <v>#REF!</v>
      </c>
      <c r="C5" s="9" t="e">
        <f>'РБ ВВ 10(2025) | FIT15)'!#REF!</f>
        <v>#REF!</v>
      </c>
      <c r="D5" s="9" t="e">
        <f>'РБ ВВ 10(2025) | FIT15)'!#REF!</f>
        <v>#REF!</v>
      </c>
      <c r="E5" s="9" t="e">
        <f>'РБ ВВ 10(2025) | FIT15)'!#REF!</f>
        <v>#REF!</v>
      </c>
      <c r="F5" s="9" t="e">
        <f>'РБ ВВ 10(2025) | FIT15)'!#REF!</f>
        <v>#REF!</v>
      </c>
      <c r="G5" s="9" t="e">
        <f>'РБ ВВ 10(2025) | FIT15)'!#REF!</f>
        <v>#REF!</v>
      </c>
      <c r="H5" s="9" t="e">
        <f>'РБ ВВ 10(2025) | FIT15)'!#REF!</f>
        <v>#REF!</v>
      </c>
      <c r="I5" s="9" t="e">
        <f>'РБ ВВ 10(2025) | FIT15)'!#REF!</f>
        <v>#REF!</v>
      </c>
      <c r="J5" s="9" t="e">
        <f>'РБ ВВ 10(2025) | FIT15)'!#REF!</f>
        <v>#REF!</v>
      </c>
      <c r="K5" s="9" t="e">
        <f>'РБ ВВ 10(2025) | FIT15)'!#REF!</f>
        <v>#REF!</v>
      </c>
      <c r="L5" s="9" t="e">
        <f>'РБ ВВ 10(2025) | FIT15)'!#REF!</f>
        <v>#REF!</v>
      </c>
    </row>
    <row r="6" spans="1:12">
      <c r="A6" s="7"/>
      <c r="B6" s="9" t="e">
        <f>'РБ ВВ 10(2025) | FIT15)'!#REF!</f>
        <v>#REF!</v>
      </c>
      <c r="C6" s="9" t="e">
        <f>'РБ ВВ 10(2025) | FIT15)'!#REF!</f>
        <v>#REF!</v>
      </c>
      <c r="D6" s="9" t="e">
        <f>'РБ ВВ 10(2025) | FIT15)'!#REF!</f>
        <v>#REF!</v>
      </c>
      <c r="E6" s="9" t="e">
        <f>'РБ ВВ 10(2025) | FIT15)'!#REF!</f>
        <v>#REF!</v>
      </c>
      <c r="F6" s="9" t="e">
        <f>'РБ ВВ 10(2025) | FIT15)'!#REF!</f>
        <v>#REF!</v>
      </c>
      <c r="G6" s="9" t="e">
        <f>'РБ ВВ 10(2025) | FIT15)'!#REF!</f>
        <v>#REF!</v>
      </c>
      <c r="H6" s="9" t="e">
        <f>'РБ ВВ 10(2025) | FIT15)'!#REF!</f>
        <v>#REF!</v>
      </c>
      <c r="I6" s="9" t="e">
        <f>'РБ ВВ 10(2025) | FIT15)'!#REF!</f>
        <v>#REF!</v>
      </c>
      <c r="J6" s="9" t="e">
        <f>'РБ ВВ 10(2025) | FIT15)'!#REF!</f>
        <v>#REF!</v>
      </c>
      <c r="K6" s="9" t="e">
        <f>'РБ ВВ 10(2025) | FIT15)'!#REF!</f>
        <v>#REF!</v>
      </c>
      <c r="L6" s="9" t="e">
        <f>'РБ ВВ 10(2025) | FIT15)'!#REF!</f>
        <v>#REF!</v>
      </c>
    </row>
    <row r="7" spans="1:12" s="11" customFormat="1">
      <c r="A7" s="30" t="s">
        <v>4</v>
      </c>
    </row>
    <row r="8" spans="1:12">
      <c r="A8" s="10">
        <v>1</v>
      </c>
      <c r="B8" s="18" t="e">
        <f>'РБ ВВ 10(2025) | FIT15)'!#REF!</f>
        <v>#REF!</v>
      </c>
      <c r="C8" s="18" t="e">
        <f>'РБ ВВ 10(2025) | FIT15)'!#REF!</f>
        <v>#REF!</v>
      </c>
      <c r="D8" s="18" t="e">
        <f>'РБ ВВ 10(2025) | FIT15)'!#REF!</f>
        <v>#REF!</v>
      </c>
      <c r="E8" s="18" t="e">
        <f>'РБ ВВ 10(2025) | FIT15)'!#REF!</f>
        <v>#REF!</v>
      </c>
      <c r="F8" s="18" t="e">
        <f>'РБ ВВ 10(2025) | FIT15)'!#REF!</f>
        <v>#REF!</v>
      </c>
      <c r="G8" s="18" t="e">
        <f>'РБ ВВ 10(2025) | FIT15)'!#REF!</f>
        <v>#REF!</v>
      </c>
      <c r="H8" s="18" t="e">
        <f>'РБ ВВ 10(2025) | FIT15)'!#REF!</f>
        <v>#REF!</v>
      </c>
      <c r="I8" s="18" t="e">
        <f>'РБ ВВ 10(2025) | FIT15)'!#REF!</f>
        <v>#REF!</v>
      </c>
      <c r="J8" s="18" t="e">
        <f>'РБ ВВ 10(2025) | FIT15)'!#REF!</f>
        <v>#REF!</v>
      </c>
      <c r="K8" s="18" t="e">
        <f>'РБ ВВ 10(2025) | FIT15)'!#REF!</f>
        <v>#REF!</v>
      </c>
      <c r="L8" s="18" t="e">
        <f>'РБ ВВ 10(2025) | FIT15)'!#REF!</f>
        <v>#REF!</v>
      </c>
    </row>
    <row r="9" spans="1:12">
      <c r="A9" s="10">
        <v>2</v>
      </c>
      <c r="B9" s="18" t="e">
        <f>'РБ ВВ 10(2025) | FIT15)'!#REF!</f>
        <v>#REF!</v>
      </c>
      <c r="C9" s="18" t="e">
        <f>'РБ ВВ 10(2025) | FIT15)'!#REF!</f>
        <v>#REF!</v>
      </c>
      <c r="D9" s="18" t="e">
        <f>'РБ ВВ 10(2025) | FIT15)'!#REF!</f>
        <v>#REF!</v>
      </c>
      <c r="E9" s="18" t="e">
        <f>'РБ ВВ 10(2025) | FIT15)'!#REF!</f>
        <v>#REF!</v>
      </c>
      <c r="F9" s="18" t="e">
        <f>'РБ ВВ 10(2025) | FIT15)'!#REF!</f>
        <v>#REF!</v>
      </c>
      <c r="G9" s="18" t="e">
        <f>'РБ ВВ 10(2025) | FIT15)'!#REF!</f>
        <v>#REF!</v>
      </c>
      <c r="H9" s="18" t="e">
        <f>'РБ ВВ 10(2025) | FIT15)'!#REF!</f>
        <v>#REF!</v>
      </c>
      <c r="I9" s="18" t="e">
        <f>'РБ ВВ 10(2025) | FIT15)'!#REF!</f>
        <v>#REF!</v>
      </c>
      <c r="J9" s="18" t="e">
        <f>'РБ ВВ 10(2025) | FIT15)'!#REF!</f>
        <v>#REF!</v>
      </c>
      <c r="K9" s="18" t="e">
        <f>'РБ ВВ 10(2025) | FIT15)'!#REF!</f>
        <v>#REF!</v>
      </c>
      <c r="L9" s="18" t="e">
        <f>'РБ ВВ 10(2025) | FIT15)'!#REF!</f>
        <v>#REF!</v>
      </c>
    </row>
    <row r="10" spans="1:12">
      <c r="A10" s="10" t="s">
        <v>5</v>
      </c>
      <c r="B10" s="18"/>
      <c r="C10" s="18"/>
      <c r="D10" s="18"/>
      <c r="E10" s="18"/>
      <c r="F10" s="18"/>
      <c r="G10" s="18"/>
      <c r="H10" s="18"/>
      <c r="I10" s="18"/>
      <c r="J10" s="18"/>
      <c r="K10" s="18"/>
      <c r="L10" s="18"/>
    </row>
    <row r="11" spans="1:12">
      <c r="A11" s="10">
        <v>1</v>
      </c>
      <c r="B11" s="18" t="e">
        <f>'РБ ВВ 10(2025) | FIT15)'!#REF!</f>
        <v>#REF!</v>
      </c>
      <c r="C11" s="18" t="e">
        <f>'РБ ВВ 10(2025) | FIT15)'!#REF!</f>
        <v>#REF!</v>
      </c>
      <c r="D11" s="18" t="e">
        <f>'РБ ВВ 10(2025) | FIT15)'!#REF!</f>
        <v>#REF!</v>
      </c>
      <c r="E11" s="18" t="e">
        <f>'РБ ВВ 10(2025) | FIT15)'!#REF!</f>
        <v>#REF!</v>
      </c>
      <c r="F11" s="18" t="e">
        <f>'РБ ВВ 10(2025) | FIT15)'!#REF!</f>
        <v>#REF!</v>
      </c>
      <c r="G11" s="18" t="e">
        <f>'РБ ВВ 10(2025) | FIT15)'!#REF!</f>
        <v>#REF!</v>
      </c>
      <c r="H11" s="18" t="e">
        <f>'РБ ВВ 10(2025) | FIT15)'!#REF!</f>
        <v>#REF!</v>
      </c>
      <c r="I11" s="18" t="e">
        <f>'РБ ВВ 10(2025) | FIT15)'!#REF!</f>
        <v>#REF!</v>
      </c>
      <c r="J11" s="18" t="e">
        <f>'РБ ВВ 10(2025) | FIT15)'!#REF!</f>
        <v>#REF!</v>
      </c>
      <c r="K11" s="18" t="e">
        <f>'РБ ВВ 10(2025) | FIT15)'!#REF!</f>
        <v>#REF!</v>
      </c>
      <c r="L11" s="18" t="e">
        <f>'РБ ВВ 10(2025) | FIT15)'!#REF!</f>
        <v>#REF!</v>
      </c>
    </row>
    <row r="12" spans="1:12">
      <c r="A12" s="10">
        <v>2</v>
      </c>
      <c r="B12" s="18" t="e">
        <f>'РБ ВВ 10(2025) | FIT15)'!#REF!</f>
        <v>#REF!</v>
      </c>
      <c r="C12" s="18" t="e">
        <f>'РБ ВВ 10(2025) | FIT15)'!#REF!</f>
        <v>#REF!</v>
      </c>
      <c r="D12" s="18" t="e">
        <f>'РБ ВВ 10(2025) | FIT15)'!#REF!</f>
        <v>#REF!</v>
      </c>
      <c r="E12" s="18" t="e">
        <f>'РБ ВВ 10(2025) | FIT15)'!#REF!</f>
        <v>#REF!</v>
      </c>
      <c r="F12" s="18" t="e">
        <f>'РБ ВВ 10(2025) | FIT15)'!#REF!</f>
        <v>#REF!</v>
      </c>
      <c r="G12" s="18" t="e">
        <f>'РБ ВВ 10(2025) | FIT15)'!#REF!</f>
        <v>#REF!</v>
      </c>
      <c r="H12" s="18" t="e">
        <f>'РБ ВВ 10(2025) | FIT15)'!#REF!</f>
        <v>#REF!</v>
      </c>
      <c r="I12" s="18" t="e">
        <f>'РБ ВВ 10(2025) | FIT15)'!#REF!</f>
        <v>#REF!</v>
      </c>
      <c r="J12" s="18" t="e">
        <f>'РБ ВВ 10(2025) | FIT15)'!#REF!</f>
        <v>#REF!</v>
      </c>
      <c r="K12" s="18" t="e">
        <f>'РБ ВВ 10(2025) | FIT15)'!#REF!</f>
        <v>#REF!</v>
      </c>
      <c r="L12" s="18" t="e">
        <f>'РБ ВВ 10(2025) | FIT15)'!#REF!</f>
        <v>#REF!</v>
      </c>
    </row>
    <row r="13" spans="1:12" s="11" customFormat="1">
      <c r="A13" s="30" t="s">
        <v>6</v>
      </c>
      <c r="B13" s="18"/>
      <c r="C13" s="18"/>
      <c r="D13" s="18"/>
      <c r="E13" s="18"/>
      <c r="F13" s="18"/>
      <c r="G13" s="18"/>
      <c r="H13" s="18"/>
      <c r="I13" s="18"/>
      <c r="J13" s="18"/>
      <c r="K13" s="18"/>
      <c r="L13" s="18"/>
    </row>
    <row r="14" spans="1:12" s="11" customFormat="1">
      <c r="A14" s="30">
        <v>1</v>
      </c>
      <c r="B14" s="18" t="e">
        <f t="shared" ref="B14:K14" si="0">B11</f>
        <v>#REF!</v>
      </c>
      <c r="C14" s="18" t="e">
        <f t="shared" si="0"/>
        <v>#REF!</v>
      </c>
      <c r="D14" s="18" t="e">
        <f t="shared" si="0"/>
        <v>#REF!</v>
      </c>
      <c r="E14" s="18" t="e">
        <f t="shared" si="0"/>
        <v>#REF!</v>
      </c>
      <c r="F14" s="18" t="e">
        <f t="shared" si="0"/>
        <v>#REF!</v>
      </c>
      <c r="G14" s="18" t="e">
        <f t="shared" si="0"/>
        <v>#REF!</v>
      </c>
      <c r="H14" s="18" t="e">
        <f t="shared" si="0"/>
        <v>#REF!</v>
      </c>
      <c r="I14" s="18" t="e">
        <f t="shared" si="0"/>
        <v>#REF!</v>
      </c>
      <c r="J14" s="18" t="e">
        <f t="shared" si="0"/>
        <v>#REF!</v>
      </c>
      <c r="K14" s="18" t="e">
        <f t="shared" si="0"/>
        <v>#REF!</v>
      </c>
      <c r="L14" s="18" t="e">
        <f t="shared" ref="L14" si="1">L11</f>
        <v>#REF!</v>
      </c>
    </row>
    <row r="15" spans="1:12" s="11" customFormat="1">
      <c r="A15" s="30">
        <v>2</v>
      </c>
      <c r="B15" s="18" t="e">
        <f t="shared" ref="B15:K15" si="2">B12</f>
        <v>#REF!</v>
      </c>
      <c r="C15" s="18" t="e">
        <f t="shared" si="2"/>
        <v>#REF!</v>
      </c>
      <c r="D15" s="18" t="e">
        <f t="shared" si="2"/>
        <v>#REF!</v>
      </c>
      <c r="E15" s="18" t="e">
        <f t="shared" si="2"/>
        <v>#REF!</v>
      </c>
      <c r="F15" s="18" t="e">
        <f t="shared" si="2"/>
        <v>#REF!</v>
      </c>
      <c r="G15" s="18" t="e">
        <f t="shared" si="2"/>
        <v>#REF!</v>
      </c>
      <c r="H15" s="18" t="e">
        <f t="shared" si="2"/>
        <v>#REF!</v>
      </c>
      <c r="I15" s="18" t="e">
        <f t="shared" si="2"/>
        <v>#REF!</v>
      </c>
      <c r="J15" s="18" t="e">
        <f t="shared" si="2"/>
        <v>#REF!</v>
      </c>
      <c r="K15" s="18" t="e">
        <f t="shared" si="2"/>
        <v>#REF!</v>
      </c>
      <c r="L15" s="18" t="e">
        <f t="shared" ref="L15" si="3">L12</f>
        <v>#REF!</v>
      </c>
    </row>
    <row r="16" spans="1:12" s="11" customFormat="1">
      <c r="A16" s="33" t="s">
        <v>7</v>
      </c>
      <c r="B16" s="18"/>
      <c r="C16" s="18"/>
      <c r="D16" s="18"/>
      <c r="E16" s="18"/>
      <c r="F16" s="18"/>
      <c r="G16" s="18"/>
      <c r="H16" s="18"/>
      <c r="I16" s="18"/>
      <c r="J16" s="18"/>
      <c r="K16" s="18"/>
      <c r="L16" s="18"/>
    </row>
    <row r="17" spans="1:12">
      <c r="A17" s="10">
        <v>1</v>
      </c>
      <c r="B17" s="18" t="e">
        <f>'РБ ВВ 10(2025) | FIT15)'!#REF!</f>
        <v>#REF!</v>
      </c>
      <c r="C17" s="18" t="e">
        <f>'РБ ВВ 10(2025) | FIT15)'!#REF!</f>
        <v>#REF!</v>
      </c>
      <c r="D17" s="18" t="e">
        <f>'РБ ВВ 10(2025) | FIT15)'!#REF!</f>
        <v>#REF!</v>
      </c>
      <c r="E17" s="18" t="e">
        <f>'РБ ВВ 10(2025) | FIT15)'!#REF!</f>
        <v>#REF!</v>
      </c>
      <c r="F17" s="18" t="e">
        <f>'РБ ВВ 10(2025) | FIT15)'!#REF!</f>
        <v>#REF!</v>
      </c>
      <c r="G17" s="18" t="e">
        <f>'РБ ВВ 10(2025) | FIT15)'!#REF!</f>
        <v>#REF!</v>
      </c>
      <c r="H17" s="18" t="e">
        <f>'РБ ВВ 10(2025) | FIT15)'!#REF!</f>
        <v>#REF!</v>
      </c>
      <c r="I17" s="18" t="e">
        <f>'РБ ВВ 10(2025) | FIT15)'!#REF!</f>
        <v>#REF!</v>
      </c>
      <c r="J17" s="18" t="e">
        <f>'РБ ВВ 10(2025) | FIT15)'!#REF!</f>
        <v>#REF!</v>
      </c>
      <c r="K17" s="18" t="e">
        <f>'РБ ВВ 10(2025) | FIT15)'!#REF!</f>
        <v>#REF!</v>
      </c>
      <c r="L17" s="18" t="e">
        <f>'РБ ВВ 10(2025) | FIT15)'!#REF!</f>
        <v>#REF!</v>
      </c>
    </row>
    <row r="18" spans="1:12">
      <c r="A18" s="10">
        <v>2</v>
      </c>
      <c r="B18" s="18" t="e">
        <f>'РБ ВВ 10(2025) | FIT15)'!#REF!</f>
        <v>#REF!</v>
      </c>
      <c r="C18" s="18" t="e">
        <f>'РБ ВВ 10(2025) | FIT15)'!#REF!</f>
        <v>#REF!</v>
      </c>
      <c r="D18" s="18" t="e">
        <f>'РБ ВВ 10(2025) | FIT15)'!#REF!</f>
        <v>#REF!</v>
      </c>
      <c r="E18" s="18" t="e">
        <f>'РБ ВВ 10(2025) | FIT15)'!#REF!</f>
        <v>#REF!</v>
      </c>
      <c r="F18" s="18" t="e">
        <f>'РБ ВВ 10(2025) | FIT15)'!#REF!</f>
        <v>#REF!</v>
      </c>
      <c r="G18" s="18" t="e">
        <f>'РБ ВВ 10(2025) | FIT15)'!#REF!</f>
        <v>#REF!</v>
      </c>
      <c r="H18" s="18" t="e">
        <f>'РБ ВВ 10(2025) | FIT15)'!#REF!</f>
        <v>#REF!</v>
      </c>
      <c r="I18" s="18" t="e">
        <f>'РБ ВВ 10(2025) | FIT15)'!#REF!</f>
        <v>#REF!</v>
      </c>
      <c r="J18" s="18" t="e">
        <f>'РБ ВВ 10(2025) | FIT15)'!#REF!</f>
        <v>#REF!</v>
      </c>
      <c r="K18" s="18" t="e">
        <f>'РБ ВВ 10(2025) | FIT15)'!#REF!</f>
        <v>#REF!</v>
      </c>
      <c r="L18" s="18" t="e">
        <f>'РБ ВВ 10(2025) | FIT15)'!#REF!</f>
        <v>#REF!</v>
      </c>
    </row>
    <row r="19" spans="1:12" s="11" customFormat="1">
      <c r="A19" s="34" t="s">
        <v>8</v>
      </c>
      <c r="B19" s="18"/>
      <c r="C19" s="18"/>
      <c r="D19" s="18"/>
      <c r="E19" s="18"/>
      <c r="F19" s="18"/>
      <c r="G19" s="18"/>
      <c r="H19" s="18"/>
      <c r="I19" s="18"/>
      <c r="J19" s="18"/>
      <c r="K19" s="18"/>
      <c r="L19" s="18"/>
    </row>
    <row r="20" spans="1:12">
      <c r="A20" s="10">
        <v>1</v>
      </c>
      <c r="B20" s="18" t="e">
        <f>'РБ ВВ 10(2025) | FIT15)'!#REF!</f>
        <v>#REF!</v>
      </c>
      <c r="C20" s="18" t="e">
        <f>'РБ ВВ 10(2025) | FIT15)'!#REF!</f>
        <v>#REF!</v>
      </c>
      <c r="D20" s="18" t="e">
        <f>'РБ ВВ 10(2025) | FIT15)'!#REF!</f>
        <v>#REF!</v>
      </c>
      <c r="E20" s="18" t="e">
        <f>'РБ ВВ 10(2025) | FIT15)'!#REF!</f>
        <v>#REF!</v>
      </c>
      <c r="F20" s="18" t="e">
        <f>'РБ ВВ 10(2025) | FIT15)'!#REF!</f>
        <v>#REF!</v>
      </c>
      <c r="G20" s="18" t="e">
        <f>'РБ ВВ 10(2025) | FIT15)'!#REF!</f>
        <v>#REF!</v>
      </c>
      <c r="H20" s="18" t="e">
        <f>'РБ ВВ 10(2025) | FIT15)'!#REF!</f>
        <v>#REF!</v>
      </c>
      <c r="I20" s="18" t="e">
        <f>'РБ ВВ 10(2025) | FIT15)'!#REF!</f>
        <v>#REF!</v>
      </c>
      <c r="J20" s="18" t="e">
        <f>'РБ ВВ 10(2025) | FIT15)'!#REF!</f>
        <v>#REF!</v>
      </c>
      <c r="K20" s="18" t="e">
        <f>'РБ ВВ 10(2025) | FIT15)'!#REF!</f>
        <v>#REF!</v>
      </c>
      <c r="L20" s="18" t="e">
        <f>'РБ ВВ 10(2025) | FIT15)'!#REF!</f>
        <v>#REF!</v>
      </c>
    </row>
    <row r="21" spans="1:12">
      <c r="A21" s="10">
        <v>2</v>
      </c>
      <c r="B21" s="18" t="e">
        <f>'РБ ВВ 10(2025) | FIT15)'!#REF!</f>
        <v>#REF!</v>
      </c>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row>
    <row r="22" spans="1:12" s="11" customFormat="1">
      <c r="A22" s="35" t="s">
        <v>9</v>
      </c>
      <c r="B22" s="18"/>
      <c r="C22" s="18"/>
      <c r="D22" s="18"/>
      <c r="E22" s="18"/>
      <c r="F22" s="18"/>
      <c r="G22" s="18"/>
      <c r="H22" s="18"/>
      <c r="I22" s="18"/>
      <c r="J22" s="18"/>
      <c r="K22" s="18"/>
      <c r="L22" s="18"/>
    </row>
    <row r="23" spans="1:12">
      <c r="A23" s="17" t="s">
        <v>10</v>
      </c>
      <c r="B23" s="18" t="e">
        <f>'РБ ВВ 10(2025) | FIT15)'!#REF!</f>
        <v>#REF!</v>
      </c>
      <c r="C23" s="18" t="e">
        <f>'РБ ВВ 10(2025) | FIT15)'!#REF!</f>
        <v>#REF!</v>
      </c>
      <c r="D23" s="18" t="e">
        <f>'РБ ВВ 10(2025) | FIT15)'!#REF!</f>
        <v>#REF!</v>
      </c>
      <c r="E23" s="18" t="e">
        <f>'РБ ВВ 10(2025) | FIT15)'!#REF!</f>
        <v>#REF!</v>
      </c>
      <c r="F23" s="18" t="e">
        <f>'РБ ВВ 10(2025) | FIT15)'!#REF!</f>
        <v>#REF!</v>
      </c>
      <c r="G23" s="18" t="e">
        <f>'РБ ВВ 10(2025) | FIT15)'!#REF!</f>
        <v>#REF!</v>
      </c>
      <c r="H23" s="18" t="e">
        <f>'РБ ВВ 10(2025) | FIT15)'!#REF!</f>
        <v>#REF!</v>
      </c>
      <c r="I23" s="18" t="e">
        <f>'РБ ВВ 10(2025) | FIT15)'!#REF!</f>
        <v>#REF!</v>
      </c>
      <c r="J23" s="18" t="e">
        <f>'РБ ВВ 10(2025) | FIT15)'!#REF!</f>
        <v>#REF!</v>
      </c>
      <c r="K23" s="18" t="e">
        <f>'РБ ВВ 10(2025) | FIT15)'!#REF!</f>
        <v>#REF!</v>
      </c>
      <c r="L23" s="18" t="e">
        <f>'РБ ВВ 10(2025) | FIT15)'!#REF!</f>
        <v>#REF!</v>
      </c>
    </row>
    <row r="24" spans="1:12" hidden="1">
      <c r="A24" s="16" t="s">
        <v>11</v>
      </c>
      <c r="B24" s="18" t="e">
        <f>'РБ ВВ 10(2025) | FIT15)'!#REF!</f>
        <v>#REF!</v>
      </c>
      <c r="C24" s="18" t="e">
        <f>'РБ ВВ 10(2025) | FIT15)'!#REF!</f>
        <v>#REF!</v>
      </c>
      <c r="D24" s="18" t="e">
        <f>'РБ ВВ 10(2025) | FIT15)'!#REF!</f>
        <v>#REF!</v>
      </c>
      <c r="E24" s="18" t="e">
        <f>'РБ ВВ 10(2025) | FIT15)'!#REF!</f>
        <v>#REF!</v>
      </c>
      <c r="F24" s="18" t="e">
        <f>'РБ ВВ 10(2025) | FIT15)'!#REF!</f>
        <v>#REF!</v>
      </c>
      <c r="G24" s="18" t="e">
        <f>'РБ ВВ 10(2025) | FIT15)'!#REF!</f>
        <v>#REF!</v>
      </c>
      <c r="H24" s="18" t="e">
        <f>'РБ ВВ 10(2025) | FIT15)'!#REF!</f>
        <v>#REF!</v>
      </c>
      <c r="I24" s="18" t="e">
        <f>'РБ ВВ 10(2025) | FIT15)'!#REF!</f>
        <v>#REF!</v>
      </c>
      <c r="J24" s="18" t="e">
        <f>'РБ ВВ 10(2025) | FIT15)'!#REF!</f>
        <v>#REF!</v>
      </c>
      <c r="K24" s="18" t="e">
        <f>'РБ ВВ 10(2025) | FIT15)'!#REF!</f>
        <v>#REF!</v>
      </c>
      <c r="L24" s="18" t="e">
        <f>'РБ ВВ 10(2025) | FIT15)'!#REF!</f>
        <v>#REF!</v>
      </c>
    </row>
    <row r="25" spans="1:12" hidden="1">
      <c r="A25" s="17" t="s">
        <v>12</v>
      </c>
      <c r="B25" s="18" t="e">
        <f>'РБ ВВ 10(2025) | FIT15)'!#REF!</f>
        <v>#REF!</v>
      </c>
      <c r="C25" s="18" t="e">
        <f>'РБ ВВ 10(2025) | FIT15)'!#REF!</f>
        <v>#REF!</v>
      </c>
      <c r="D25" s="18" t="e">
        <f>'РБ ВВ 10(2025) | FIT15)'!#REF!</f>
        <v>#REF!</v>
      </c>
      <c r="E25" s="18" t="e">
        <f>'РБ ВВ 10(2025) | FIT15)'!#REF!</f>
        <v>#REF!</v>
      </c>
      <c r="F25" s="18" t="e">
        <f>'РБ ВВ 10(2025) | FIT15)'!#REF!</f>
        <v>#REF!</v>
      </c>
      <c r="G25" s="18" t="e">
        <f>'РБ ВВ 10(2025) | FIT15)'!#REF!</f>
        <v>#REF!</v>
      </c>
      <c r="H25" s="18" t="e">
        <f>'РБ ВВ 10(2025) | FIT15)'!#REF!</f>
        <v>#REF!</v>
      </c>
      <c r="I25" s="18" t="e">
        <f>'РБ ВВ 10(2025) | FIT15)'!#REF!</f>
        <v>#REF!</v>
      </c>
      <c r="J25" s="18" t="e">
        <f>'РБ ВВ 10(2025) | FIT15)'!#REF!</f>
        <v>#REF!</v>
      </c>
      <c r="K25" s="18" t="e">
        <f>'РБ ВВ 10(2025) | FIT15)'!#REF!</f>
        <v>#REF!</v>
      </c>
      <c r="L25" s="18" t="e">
        <f>'РБ ВВ 10(2025) | FIT15)'!#REF!</f>
        <v>#REF!</v>
      </c>
    </row>
    <row r="26" spans="1:12" s="11" customFormat="1" ht="17.25" customHeight="1">
      <c r="A26" s="27" t="s">
        <v>41</v>
      </c>
      <c r="B26" s="29"/>
      <c r="C26" s="29"/>
      <c r="D26" s="29"/>
      <c r="E26" s="29"/>
      <c r="F26" s="29"/>
      <c r="G26" s="29"/>
      <c r="H26" s="29"/>
      <c r="I26" s="29"/>
      <c r="J26" s="29"/>
      <c r="K26" s="29"/>
      <c r="L26" s="29"/>
    </row>
    <row r="27" spans="1:12">
      <c r="A27" s="7" t="s">
        <v>3</v>
      </c>
      <c r="B27" s="9" t="e">
        <f t="shared" ref="B27:K27" si="4">B5</f>
        <v>#REF!</v>
      </c>
      <c r="C27" s="9" t="e">
        <f t="shared" si="4"/>
        <v>#REF!</v>
      </c>
      <c r="D27" s="9" t="e">
        <f t="shared" si="4"/>
        <v>#REF!</v>
      </c>
      <c r="E27" s="9" t="e">
        <f t="shared" si="4"/>
        <v>#REF!</v>
      </c>
      <c r="F27" s="9" t="e">
        <f t="shared" si="4"/>
        <v>#REF!</v>
      </c>
      <c r="G27" s="9" t="e">
        <f t="shared" si="4"/>
        <v>#REF!</v>
      </c>
      <c r="H27" s="9" t="e">
        <f t="shared" si="4"/>
        <v>#REF!</v>
      </c>
      <c r="I27" s="9" t="e">
        <f t="shared" si="4"/>
        <v>#REF!</v>
      </c>
      <c r="J27" s="9" t="e">
        <f t="shared" si="4"/>
        <v>#REF!</v>
      </c>
      <c r="K27" s="9" t="e">
        <f t="shared" si="4"/>
        <v>#REF!</v>
      </c>
      <c r="L27" s="9" t="e">
        <f t="shared" ref="L27" si="5">L5</f>
        <v>#REF!</v>
      </c>
    </row>
    <row r="28" spans="1:12" ht="20.25" customHeight="1">
      <c r="A28" s="7"/>
      <c r="B28" s="9" t="e">
        <f t="shared" ref="B28:K28" si="6">B6</f>
        <v>#REF!</v>
      </c>
      <c r="C28" s="9" t="e">
        <f t="shared" si="6"/>
        <v>#REF!</v>
      </c>
      <c r="D28" s="9" t="e">
        <f t="shared" si="6"/>
        <v>#REF!</v>
      </c>
      <c r="E28" s="9" t="e">
        <f t="shared" si="6"/>
        <v>#REF!</v>
      </c>
      <c r="F28" s="9" t="e">
        <f t="shared" si="6"/>
        <v>#REF!</v>
      </c>
      <c r="G28" s="9" t="e">
        <f t="shared" si="6"/>
        <v>#REF!</v>
      </c>
      <c r="H28" s="9" t="e">
        <f t="shared" si="6"/>
        <v>#REF!</v>
      </c>
      <c r="I28" s="9" t="e">
        <f t="shared" si="6"/>
        <v>#REF!</v>
      </c>
      <c r="J28" s="9" t="e">
        <f t="shared" si="6"/>
        <v>#REF!</v>
      </c>
      <c r="K28" s="9" t="e">
        <f t="shared" si="6"/>
        <v>#REF!</v>
      </c>
      <c r="L28" s="9" t="e">
        <f t="shared" ref="L28" si="7">L6</f>
        <v>#REF!</v>
      </c>
    </row>
    <row r="29" spans="1:12">
      <c r="A29" s="10" t="s">
        <v>4</v>
      </c>
      <c r="B29" s="11"/>
      <c r="C29" s="11"/>
      <c r="D29" s="11"/>
      <c r="E29" s="11"/>
      <c r="F29" s="11"/>
      <c r="K29" s="11"/>
      <c r="L29" s="11"/>
    </row>
    <row r="30" spans="1:12">
      <c r="A30" s="10">
        <v>1</v>
      </c>
      <c r="B30" s="18" t="e">
        <f t="shared" ref="B30:K30" si="8">ROUNDUP(B8*0.85,)+35</f>
        <v>#REF!</v>
      </c>
      <c r="C30" s="18" t="e">
        <f t="shared" si="8"/>
        <v>#REF!</v>
      </c>
      <c r="D30" s="18" t="e">
        <f t="shared" si="8"/>
        <v>#REF!</v>
      </c>
      <c r="E30" s="18" t="e">
        <f t="shared" si="8"/>
        <v>#REF!</v>
      </c>
      <c r="F30" s="18" t="e">
        <f t="shared" si="8"/>
        <v>#REF!</v>
      </c>
      <c r="G30" s="18" t="e">
        <f t="shared" si="8"/>
        <v>#REF!</v>
      </c>
      <c r="H30" s="18" t="e">
        <f t="shared" si="8"/>
        <v>#REF!</v>
      </c>
      <c r="I30" s="18" t="e">
        <f t="shared" si="8"/>
        <v>#REF!</v>
      </c>
      <c r="J30" s="18" t="e">
        <f t="shared" si="8"/>
        <v>#REF!</v>
      </c>
      <c r="K30" s="18" t="e">
        <f t="shared" si="8"/>
        <v>#REF!</v>
      </c>
      <c r="L30" s="18" t="e">
        <f t="shared" ref="L30" si="9">ROUNDUP(L8*0.85,)</f>
        <v>#REF!</v>
      </c>
    </row>
    <row r="31" spans="1:12">
      <c r="A31" s="10">
        <v>2</v>
      </c>
      <c r="B31" s="18" t="e">
        <f t="shared" ref="B31:K31" si="10">ROUNDUP(B9*0.85,)+35</f>
        <v>#REF!</v>
      </c>
      <c r="C31" s="18" t="e">
        <f t="shared" si="10"/>
        <v>#REF!</v>
      </c>
      <c r="D31" s="18" t="e">
        <f t="shared" si="10"/>
        <v>#REF!</v>
      </c>
      <c r="E31" s="18" t="e">
        <f t="shared" si="10"/>
        <v>#REF!</v>
      </c>
      <c r="F31" s="18" t="e">
        <f t="shared" si="10"/>
        <v>#REF!</v>
      </c>
      <c r="G31" s="18" t="e">
        <f t="shared" si="10"/>
        <v>#REF!</v>
      </c>
      <c r="H31" s="18" t="e">
        <f t="shared" si="10"/>
        <v>#REF!</v>
      </c>
      <c r="I31" s="18" t="e">
        <f t="shared" si="10"/>
        <v>#REF!</v>
      </c>
      <c r="J31" s="18" t="e">
        <f t="shared" si="10"/>
        <v>#REF!</v>
      </c>
      <c r="K31" s="18" t="e">
        <f t="shared" si="10"/>
        <v>#REF!</v>
      </c>
      <c r="L31" s="18" t="e">
        <f t="shared" ref="L31" si="11">ROUNDUP(L9*0.85,)</f>
        <v>#REF!</v>
      </c>
    </row>
    <row r="32" spans="1:12">
      <c r="A32" s="10" t="s">
        <v>5</v>
      </c>
      <c r="B32" s="18"/>
      <c r="C32" s="18"/>
      <c r="D32" s="18"/>
      <c r="E32" s="18"/>
      <c r="F32" s="18"/>
      <c r="G32" s="18"/>
      <c r="H32" s="18"/>
      <c r="I32" s="18"/>
      <c r="J32" s="18"/>
      <c r="K32" s="18"/>
      <c r="L32" s="18"/>
    </row>
    <row r="33" spans="1:12">
      <c r="A33" s="10">
        <v>1</v>
      </c>
      <c r="B33" s="18" t="e">
        <f t="shared" ref="B33:K33" si="12">ROUNDUP(B11*0.85,)+35</f>
        <v>#REF!</v>
      </c>
      <c r="C33" s="18" t="e">
        <f t="shared" si="12"/>
        <v>#REF!</v>
      </c>
      <c r="D33" s="18" t="e">
        <f t="shared" si="12"/>
        <v>#REF!</v>
      </c>
      <c r="E33" s="18" t="e">
        <f t="shared" si="12"/>
        <v>#REF!</v>
      </c>
      <c r="F33" s="18" t="e">
        <f t="shared" si="12"/>
        <v>#REF!</v>
      </c>
      <c r="G33" s="18" t="e">
        <f t="shared" si="12"/>
        <v>#REF!</v>
      </c>
      <c r="H33" s="18" t="e">
        <f t="shared" si="12"/>
        <v>#REF!</v>
      </c>
      <c r="I33" s="18" t="e">
        <f t="shared" si="12"/>
        <v>#REF!</v>
      </c>
      <c r="J33" s="18" t="e">
        <f t="shared" si="12"/>
        <v>#REF!</v>
      </c>
      <c r="K33" s="18" t="e">
        <f t="shared" si="12"/>
        <v>#REF!</v>
      </c>
      <c r="L33" s="18" t="e">
        <f t="shared" ref="L33" si="13">ROUNDUP(L11*0.85,)</f>
        <v>#REF!</v>
      </c>
    </row>
    <row r="34" spans="1:12">
      <c r="A34" s="10">
        <v>2</v>
      </c>
      <c r="B34" s="18" t="e">
        <f t="shared" ref="B34:K34" si="14">ROUNDUP(B12*0.85,)+35</f>
        <v>#REF!</v>
      </c>
      <c r="C34" s="18" t="e">
        <f t="shared" si="14"/>
        <v>#REF!</v>
      </c>
      <c r="D34" s="18" t="e">
        <f t="shared" si="14"/>
        <v>#REF!</v>
      </c>
      <c r="E34" s="18" t="e">
        <f t="shared" si="14"/>
        <v>#REF!</v>
      </c>
      <c r="F34" s="18" t="e">
        <f t="shared" si="14"/>
        <v>#REF!</v>
      </c>
      <c r="G34" s="18" t="e">
        <f t="shared" si="14"/>
        <v>#REF!</v>
      </c>
      <c r="H34" s="18" t="e">
        <f t="shared" si="14"/>
        <v>#REF!</v>
      </c>
      <c r="I34" s="18" t="e">
        <f t="shared" si="14"/>
        <v>#REF!</v>
      </c>
      <c r="J34" s="18" t="e">
        <f t="shared" si="14"/>
        <v>#REF!</v>
      </c>
      <c r="K34" s="18" t="e">
        <f t="shared" si="14"/>
        <v>#REF!</v>
      </c>
      <c r="L34" s="18" t="e">
        <f t="shared" ref="L34" si="15">ROUNDUP(L12*0.85,)</f>
        <v>#REF!</v>
      </c>
    </row>
    <row r="35" spans="1:12" s="11" customFormat="1">
      <c r="A35" s="30" t="s">
        <v>6</v>
      </c>
      <c r="B35" s="18"/>
      <c r="C35" s="18"/>
      <c r="D35" s="18"/>
      <c r="E35" s="18"/>
      <c r="F35" s="18"/>
      <c r="G35" s="18"/>
      <c r="H35" s="18"/>
      <c r="I35" s="18"/>
      <c r="J35" s="18"/>
      <c r="K35" s="18"/>
      <c r="L35" s="18"/>
    </row>
    <row r="36" spans="1:12" s="11" customFormat="1">
      <c r="A36" s="30">
        <v>1</v>
      </c>
      <c r="B36" s="18" t="e">
        <f t="shared" ref="B36:K36" si="16">B33</f>
        <v>#REF!</v>
      </c>
      <c r="C36" s="18" t="e">
        <f t="shared" si="16"/>
        <v>#REF!</v>
      </c>
      <c r="D36" s="18" t="e">
        <f t="shared" si="16"/>
        <v>#REF!</v>
      </c>
      <c r="E36" s="18" t="e">
        <f t="shared" si="16"/>
        <v>#REF!</v>
      </c>
      <c r="F36" s="18" t="e">
        <f t="shared" si="16"/>
        <v>#REF!</v>
      </c>
      <c r="G36" s="18" t="e">
        <f t="shared" si="16"/>
        <v>#REF!</v>
      </c>
      <c r="H36" s="18" t="e">
        <f t="shared" si="16"/>
        <v>#REF!</v>
      </c>
      <c r="I36" s="18" t="e">
        <f t="shared" si="16"/>
        <v>#REF!</v>
      </c>
      <c r="J36" s="18" t="e">
        <f t="shared" si="16"/>
        <v>#REF!</v>
      </c>
      <c r="K36" s="18" t="e">
        <f t="shared" si="16"/>
        <v>#REF!</v>
      </c>
      <c r="L36" s="18" t="e">
        <f t="shared" ref="L36" si="17">L33</f>
        <v>#REF!</v>
      </c>
    </row>
    <row r="37" spans="1:12" s="11" customFormat="1">
      <c r="A37" s="30">
        <v>2</v>
      </c>
      <c r="B37" s="18" t="e">
        <f t="shared" ref="B37:K37" si="18">B34</f>
        <v>#REF!</v>
      </c>
      <c r="C37" s="18" t="e">
        <f t="shared" si="18"/>
        <v>#REF!</v>
      </c>
      <c r="D37" s="18" t="e">
        <f t="shared" si="18"/>
        <v>#REF!</v>
      </c>
      <c r="E37" s="18" t="e">
        <f t="shared" si="18"/>
        <v>#REF!</v>
      </c>
      <c r="F37" s="18" t="e">
        <f t="shared" si="18"/>
        <v>#REF!</v>
      </c>
      <c r="G37" s="18" t="e">
        <f t="shared" si="18"/>
        <v>#REF!</v>
      </c>
      <c r="H37" s="18" t="e">
        <f t="shared" si="18"/>
        <v>#REF!</v>
      </c>
      <c r="I37" s="18" t="e">
        <f t="shared" si="18"/>
        <v>#REF!</v>
      </c>
      <c r="J37" s="18" t="e">
        <f t="shared" si="18"/>
        <v>#REF!</v>
      </c>
      <c r="K37" s="18" t="e">
        <f t="shared" si="18"/>
        <v>#REF!</v>
      </c>
      <c r="L37" s="18" t="e">
        <f t="shared" ref="L37" si="19">L34</f>
        <v>#REF!</v>
      </c>
    </row>
    <row r="38" spans="1:12" s="11" customFormat="1">
      <c r="A38" s="33" t="s">
        <v>7</v>
      </c>
      <c r="B38" s="18"/>
      <c r="C38" s="18"/>
      <c r="D38" s="18"/>
      <c r="E38" s="18"/>
      <c r="F38" s="18"/>
      <c r="G38" s="18"/>
      <c r="H38" s="18"/>
      <c r="I38" s="18"/>
      <c r="J38" s="18"/>
      <c r="K38" s="18"/>
      <c r="L38" s="18"/>
    </row>
    <row r="39" spans="1:12">
      <c r="A39" s="10">
        <v>1</v>
      </c>
      <c r="B39" s="18" t="e">
        <f t="shared" ref="B39:K39" si="20">ROUNDUP(B17*0.85,)+35</f>
        <v>#REF!</v>
      </c>
      <c r="C39" s="18" t="e">
        <f t="shared" si="20"/>
        <v>#REF!</v>
      </c>
      <c r="D39" s="18" t="e">
        <f t="shared" si="20"/>
        <v>#REF!</v>
      </c>
      <c r="E39" s="18" t="e">
        <f t="shared" si="20"/>
        <v>#REF!</v>
      </c>
      <c r="F39" s="18" t="e">
        <f t="shared" si="20"/>
        <v>#REF!</v>
      </c>
      <c r="G39" s="18" t="e">
        <f t="shared" si="20"/>
        <v>#REF!</v>
      </c>
      <c r="H39" s="18" t="e">
        <f t="shared" si="20"/>
        <v>#REF!</v>
      </c>
      <c r="I39" s="18" t="e">
        <f t="shared" si="20"/>
        <v>#REF!</v>
      </c>
      <c r="J39" s="18" t="e">
        <f t="shared" si="20"/>
        <v>#REF!</v>
      </c>
      <c r="K39" s="18" t="e">
        <f t="shared" si="20"/>
        <v>#REF!</v>
      </c>
      <c r="L39" s="18" t="e">
        <f t="shared" ref="L39" si="21">ROUNDUP(L17*0.85,)</f>
        <v>#REF!</v>
      </c>
    </row>
    <row r="40" spans="1:12">
      <c r="A40" s="10">
        <v>2</v>
      </c>
      <c r="B40" s="18" t="e">
        <f t="shared" ref="B40:K40" si="22">ROUNDUP(B18*0.85,)+35</f>
        <v>#REF!</v>
      </c>
      <c r="C40" s="18" t="e">
        <f t="shared" si="22"/>
        <v>#REF!</v>
      </c>
      <c r="D40" s="18" t="e">
        <f t="shared" si="22"/>
        <v>#REF!</v>
      </c>
      <c r="E40" s="18" t="e">
        <f t="shared" si="22"/>
        <v>#REF!</v>
      </c>
      <c r="F40" s="18" t="e">
        <f t="shared" si="22"/>
        <v>#REF!</v>
      </c>
      <c r="G40" s="18" t="e">
        <f t="shared" si="22"/>
        <v>#REF!</v>
      </c>
      <c r="H40" s="18" t="e">
        <f t="shared" si="22"/>
        <v>#REF!</v>
      </c>
      <c r="I40" s="18" t="e">
        <f t="shared" si="22"/>
        <v>#REF!</v>
      </c>
      <c r="J40" s="18" t="e">
        <f t="shared" si="22"/>
        <v>#REF!</v>
      </c>
      <c r="K40" s="18" t="e">
        <f t="shared" si="22"/>
        <v>#REF!</v>
      </c>
      <c r="L40" s="18" t="e">
        <f t="shared" ref="L40" si="23">ROUNDUP(L18*0.85,)</f>
        <v>#REF!</v>
      </c>
    </row>
    <row r="41" spans="1:12" s="11" customFormat="1">
      <c r="A41" s="34" t="s">
        <v>8</v>
      </c>
      <c r="B41" s="18"/>
      <c r="C41" s="18"/>
      <c r="D41" s="18"/>
      <c r="E41" s="18"/>
      <c r="F41" s="18"/>
      <c r="G41" s="18"/>
      <c r="H41" s="18"/>
      <c r="I41" s="18"/>
      <c r="J41" s="18"/>
      <c r="K41" s="18"/>
      <c r="L41" s="18"/>
    </row>
    <row r="42" spans="1:12">
      <c r="A42" s="10">
        <v>1</v>
      </c>
      <c r="B42" s="18" t="e">
        <f t="shared" ref="B42:K42" si="24">ROUNDUP(B20*0.85,)+35</f>
        <v>#REF!</v>
      </c>
      <c r="C42" s="18" t="e">
        <f t="shared" si="24"/>
        <v>#REF!</v>
      </c>
      <c r="D42" s="18" t="e">
        <f t="shared" si="24"/>
        <v>#REF!</v>
      </c>
      <c r="E42" s="18" t="e">
        <f t="shared" si="24"/>
        <v>#REF!</v>
      </c>
      <c r="F42" s="18" t="e">
        <f t="shared" si="24"/>
        <v>#REF!</v>
      </c>
      <c r="G42" s="18" t="e">
        <f t="shared" si="24"/>
        <v>#REF!</v>
      </c>
      <c r="H42" s="18" t="e">
        <f t="shared" si="24"/>
        <v>#REF!</v>
      </c>
      <c r="I42" s="18" t="e">
        <f t="shared" si="24"/>
        <v>#REF!</v>
      </c>
      <c r="J42" s="18" t="e">
        <f t="shared" si="24"/>
        <v>#REF!</v>
      </c>
      <c r="K42" s="18" t="e">
        <f t="shared" si="24"/>
        <v>#REF!</v>
      </c>
      <c r="L42" s="18" t="e">
        <f t="shared" ref="L42" si="25">ROUNDUP(L20*0.85,)</f>
        <v>#REF!</v>
      </c>
    </row>
    <row r="43" spans="1:12">
      <c r="A43" s="10">
        <v>2</v>
      </c>
      <c r="B43" s="18" t="e">
        <f t="shared" ref="B43:K43" si="26">ROUNDUP(B21*0.85,)+35</f>
        <v>#REF!</v>
      </c>
      <c r="C43" s="18" t="e">
        <f t="shared" si="26"/>
        <v>#REF!</v>
      </c>
      <c r="D43" s="18" t="e">
        <f t="shared" si="26"/>
        <v>#REF!</v>
      </c>
      <c r="E43" s="18" t="e">
        <f t="shared" si="26"/>
        <v>#REF!</v>
      </c>
      <c r="F43" s="18" t="e">
        <f t="shared" si="26"/>
        <v>#REF!</v>
      </c>
      <c r="G43" s="18" t="e">
        <f t="shared" si="26"/>
        <v>#REF!</v>
      </c>
      <c r="H43" s="18" t="e">
        <f t="shared" si="26"/>
        <v>#REF!</v>
      </c>
      <c r="I43" s="18" t="e">
        <f t="shared" si="26"/>
        <v>#REF!</v>
      </c>
      <c r="J43" s="18" t="e">
        <f t="shared" si="26"/>
        <v>#REF!</v>
      </c>
      <c r="K43" s="18" t="e">
        <f t="shared" si="26"/>
        <v>#REF!</v>
      </c>
      <c r="L43" s="18" t="e">
        <f t="shared" ref="L43" si="27">ROUNDUP(L21*0.85,)</f>
        <v>#REF!</v>
      </c>
    </row>
    <row r="44" spans="1:12" s="11" customFormat="1">
      <c r="A44" s="35" t="s">
        <v>9</v>
      </c>
      <c r="B44" s="18"/>
      <c r="C44" s="18"/>
      <c r="D44" s="18"/>
      <c r="E44" s="18"/>
      <c r="F44" s="18"/>
      <c r="G44" s="18"/>
      <c r="H44" s="18"/>
      <c r="I44" s="18"/>
      <c r="J44" s="18"/>
      <c r="K44" s="18"/>
      <c r="L44" s="18"/>
    </row>
    <row r="45" spans="1:12">
      <c r="A45" s="17" t="s">
        <v>10</v>
      </c>
      <c r="B45" s="18" t="e">
        <f t="shared" ref="B45:K45" si="28">ROUNDUP(B23*0.85,)+35</f>
        <v>#REF!</v>
      </c>
      <c r="C45" s="18" t="e">
        <f t="shared" si="28"/>
        <v>#REF!</v>
      </c>
      <c r="D45" s="18" t="e">
        <f t="shared" si="28"/>
        <v>#REF!</v>
      </c>
      <c r="E45" s="18" t="e">
        <f t="shared" si="28"/>
        <v>#REF!</v>
      </c>
      <c r="F45" s="18" t="e">
        <f t="shared" si="28"/>
        <v>#REF!</v>
      </c>
      <c r="G45" s="18" t="e">
        <f t="shared" si="28"/>
        <v>#REF!</v>
      </c>
      <c r="H45" s="18" t="e">
        <f t="shared" si="28"/>
        <v>#REF!</v>
      </c>
      <c r="I45" s="18" t="e">
        <f t="shared" si="28"/>
        <v>#REF!</v>
      </c>
      <c r="J45" s="18" t="e">
        <f t="shared" si="28"/>
        <v>#REF!</v>
      </c>
      <c r="K45" s="18" t="e">
        <f t="shared" si="28"/>
        <v>#REF!</v>
      </c>
      <c r="L45" s="18" t="e">
        <f t="shared" ref="L45" si="29">ROUNDUP(L23*0.85,)</f>
        <v>#REF!</v>
      </c>
    </row>
    <row r="46" spans="1:12" hidden="1">
      <c r="A46" s="16" t="s">
        <v>11</v>
      </c>
    </row>
    <row r="47" spans="1:12" hidden="1">
      <c r="A47" s="17" t="s">
        <v>12</v>
      </c>
    </row>
    <row r="48" spans="1:12"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c r="A56" s="2" t="s">
        <v>285</v>
      </c>
    </row>
    <row r="57" spans="1:1" ht="11.45" customHeight="1">
      <c r="A57" s="37" t="s">
        <v>286</v>
      </c>
    </row>
    <row r="58" spans="1:1" ht="24">
      <c r="A58" s="38" t="s">
        <v>287</v>
      </c>
    </row>
    <row r="59" spans="1:1" ht="71.25" customHeight="1">
      <c r="A59" s="39" t="s">
        <v>288</v>
      </c>
    </row>
    <row r="60" spans="1:1">
      <c r="A60" s="40" t="s">
        <v>27</v>
      </c>
    </row>
    <row r="61" spans="1:1">
      <c r="A61" s="41" t="s">
        <v>289</v>
      </c>
    </row>
    <row r="62" spans="1:1" ht="36">
      <c r="A62" s="42" t="s">
        <v>290</v>
      </c>
    </row>
    <row r="63" spans="1:1" ht="97.5" customHeight="1">
      <c r="A63" s="249" t="s">
        <v>291</v>
      </c>
    </row>
    <row r="64" spans="1:1" ht="30.75" customHeight="1">
      <c r="A64" s="250"/>
    </row>
    <row r="65" spans="1:1" ht="48">
      <c r="A65" s="43" t="s">
        <v>292</v>
      </c>
    </row>
    <row r="66" spans="1:1">
      <c r="A66" s="44" t="s">
        <v>293</v>
      </c>
    </row>
    <row r="67" spans="1:1">
      <c r="A67" s="44" t="s">
        <v>294</v>
      </c>
    </row>
    <row r="68" spans="1:1">
      <c r="A68" s="44" t="s">
        <v>295</v>
      </c>
    </row>
    <row r="69" spans="1:1">
      <c r="A69" s="45" t="s">
        <v>18</v>
      </c>
    </row>
    <row r="70" spans="1:1" ht="60">
      <c r="A70" s="46" t="s">
        <v>40</v>
      </c>
    </row>
    <row r="71" spans="1:1" ht="60">
      <c r="A71" s="46" t="s">
        <v>40</v>
      </c>
    </row>
  </sheetData>
  <mergeCells count="1">
    <mergeCell ref="A63:A64"/>
  </mergeCells>
  <pageMargins left="0.7" right="0.7" top="0.75" bottom="0.75" header="0.3" footer="0.3"/>
  <pageSetup paperSize="9" orientation="portrai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tabColor theme="0"/>
  </sheetPr>
  <dimension ref="A1:Y71"/>
  <sheetViews>
    <sheetView topLeftCell="A35" zoomScale="110" zoomScaleNormal="110" workbookViewId="0">
      <selection activeCell="A60" sqref="A60:A70"/>
    </sheetView>
  </sheetViews>
  <sheetFormatPr defaultColWidth="9.140625" defaultRowHeight="12"/>
  <cols>
    <col min="1" max="1" width="91.5703125" style="2" customWidth="1"/>
    <col min="2" max="24" width="9.140625" style="2" hidden="1" customWidth="1"/>
    <col min="25" max="16384" width="9.140625" style="2"/>
  </cols>
  <sheetData>
    <row r="1" spans="1:25" ht="12" customHeight="1">
      <c r="A1" s="3" t="s">
        <v>0</v>
      </c>
    </row>
    <row r="2" spans="1:25" ht="12" customHeight="1">
      <c r="A2" s="32" t="s">
        <v>31</v>
      </c>
    </row>
    <row r="3" spans="1:25" ht="10.35" customHeight="1">
      <c r="A3" s="5"/>
    </row>
    <row r="4" spans="1:25" s="11" customFormat="1" ht="11.45" customHeight="1">
      <c r="A4" s="6" t="s">
        <v>2</v>
      </c>
    </row>
    <row r="5" spans="1:25" s="47" customFormat="1" ht="33.75" customHeight="1">
      <c r="A5" s="7" t="s">
        <v>3</v>
      </c>
      <c r="B5" s="9" t="e">
        <f>'РБ ВВ 10(2025) | FIT15)'!#REF!</f>
        <v>#REF!</v>
      </c>
      <c r="C5" s="9" t="e">
        <f>'РБ ВВ 10(2025) | FIT15)'!#REF!</f>
        <v>#REF!</v>
      </c>
      <c r="D5" s="9" t="e">
        <f>'РБ ВВ 10(2025) | FIT15)'!#REF!</f>
        <v>#REF!</v>
      </c>
      <c r="E5" s="9" t="e">
        <f>'РБ ВВ 10(2025) | FIT15)'!#REF!</f>
        <v>#REF!</v>
      </c>
      <c r="F5" s="9" t="e">
        <f>'РБ ВВ 10(2025) | FIT15)'!#REF!</f>
        <v>#REF!</v>
      </c>
      <c r="G5" s="9" t="e">
        <f>'РБ ВВ 10(2025) | FIT15)'!#REF!</f>
        <v>#REF!</v>
      </c>
      <c r="H5" s="9" t="e">
        <f>'РБ ВВ 10(2025) | FIT15)'!#REF!</f>
        <v>#REF!</v>
      </c>
      <c r="I5" s="9" t="e">
        <f>'РБ ВВ 10(2025) | FIT15)'!#REF!</f>
        <v>#REF!</v>
      </c>
      <c r="J5" s="9" t="e">
        <f>'РБ ВВ 10(2025) | FIT15)'!#REF!</f>
        <v>#REF!</v>
      </c>
      <c r="K5" s="9" t="e">
        <f>'РБ ВВ 10(2025) | FIT15)'!#REF!</f>
        <v>#REF!</v>
      </c>
      <c r="L5" s="9" t="e">
        <f>'РБ ВВ 10(2025) | FIT15)'!#REF!</f>
        <v>#REF!</v>
      </c>
      <c r="M5" s="9" t="e">
        <f>'РБ ВВ 10(2025) | FIT15)'!#REF!</f>
        <v>#REF!</v>
      </c>
      <c r="N5" s="9" t="e">
        <f>'РБ ВВ 10(2025) | FIT15)'!#REF!</f>
        <v>#REF!</v>
      </c>
      <c r="O5" s="9" t="e">
        <f>'РБ ВВ 10(2025) | FIT15)'!#REF!</f>
        <v>#REF!</v>
      </c>
      <c r="P5" s="9" t="e">
        <f>'РБ ВВ 10(2025) | FIT15)'!#REF!</f>
        <v>#REF!</v>
      </c>
      <c r="Q5" s="9" t="e">
        <f>'РБ ВВ 10(2025) | FIT15)'!#REF!</f>
        <v>#REF!</v>
      </c>
      <c r="R5" s="9" t="e">
        <f>'РБ ВВ 10(2025) | FIT15)'!#REF!</f>
        <v>#REF!</v>
      </c>
      <c r="S5" s="9" t="e">
        <f>'РБ ВВ 10(2025) | FIT15)'!#REF!</f>
        <v>#REF!</v>
      </c>
      <c r="T5" s="9" t="e">
        <f>'РБ ВВ 10(2025) | FIT15)'!#REF!</f>
        <v>#REF!</v>
      </c>
      <c r="U5" s="9" t="e">
        <f>'РБ ВВ 10(2025) | FIT15)'!#REF!</f>
        <v>#REF!</v>
      </c>
      <c r="V5" s="9" t="e">
        <f>'РБ ВВ 10(2025) | FIT15)'!#REF!</f>
        <v>#REF!</v>
      </c>
      <c r="W5" s="9" t="e">
        <f>'РБ ВВ 10(2025) | FIT15)'!#REF!</f>
        <v>#REF!</v>
      </c>
      <c r="X5" s="9" t="e">
        <f>'РБ ВВ 10(2025) | FIT15)'!#REF!</f>
        <v>#REF!</v>
      </c>
      <c r="Y5" s="9" t="e">
        <f>'РБ ВВ 10(2025) | FIT15)'!#REF!</f>
        <v>#REF!</v>
      </c>
    </row>
    <row r="6" spans="1:25" s="11" customFormat="1">
      <c r="A6" s="7"/>
      <c r="B6" s="9" t="e">
        <f>'РБ ВВ 10(2025) | FIT15)'!#REF!</f>
        <v>#REF!</v>
      </c>
      <c r="C6" s="9" t="e">
        <f>'РБ ВВ 10(2025) | FIT15)'!#REF!</f>
        <v>#REF!</v>
      </c>
      <c r="D6" s="9" t="e">
        <f>'РБ ВВ 10(2025) | FIT15)'!#REF!</f>
        <v>#REF!</v>
      </c>
      <c r="E6" s="9" t="e">
        <f>'РБ ВВ 10(2025) | FIT15)'!#REF!</f>
        <v>#REF!</v>
      </c>
      <c r="F6" s="9" t="e">
        <f>'РБ ВВ 10(2025) | FIT15)'!#REF!</f>
        <v>#REF!</v>
      </c>
      <c r="G6" s="9" t="e">
        <f>'РБ ВВ 10(2025) | FIT15)'!#REF!</f>
        <v>#REF!</v>
      </c>
      <c r="H6" s="9" t="e">
        <f>'РБ ВВ 10(2025) | FIT15)'!#REF!</f>
        <v>#REF!</v>
      </c>
      <c r="I6" s="9" t="e">
        <f>'РБ ВВ 10(2025) | FIT15)'!#REF!</f>
        <v>#REF!</v>
      </c>
      <c r="J6" s="9" t="e">
        <f>'РБ ВВ 10(2025) | FIT15)'!#REF!</f>
        <v>#REF!</v>
      </c>
      <c r="K6" s="9" t="e">
        <f>'РБ ВВ 10(2025) | FIT15)'!#REF!</f>
        <v>#REF!</v>
      </c>
      <c r="L6" s="9" t="e">
        <f>'РБ ВВ 10(2025) | FIT15)'!#REF!</f>
        <v>#REF!</v>
      </c>
      <c r="M6" s="9" t="e">
        <f>'РБ ВВ 10(2025) | FIT15)'!#REF!</f>
        <v>#REF!</v>
      </c>
      <c r="N6" s="9" t="e">
        <f>'РБ ВВ 10(2025) | FIT15)'!#REF!</f>
        <v>#REF!</v>
      </c>
      <c r="O6" s="9" t="e">
        <f>'РБ ВВ 10(2025) | FIT15)'!#REF!</f>
        <v>#REF!</v>
      </c>
      <c r="P6" s="9" t="e">
        <f>'РБ ВВ 10(2025) | FIT15)'!#REF!</f>
        <v>#REF!</v>
      </c>
      <c r="Q6" s="9" t="e">
        <f>'РБ ВВ 10(2025) | FIT15)'!#REF!</f>
        <v>#REF!</v>
      </c>
      <c r="R6" s="9" t="e">
        <f>'РБ ВВ 10(2025) | FIT15)'!#REF!</f>
        <v>#REF!</v>
      </c>
      <c r="S6" s="9" t="e">
        <f>'РБ ВВ 10(2025) | FIT15)'!#REF!</f>
        <v>#REF!</v>
      </c>
      <c r="T6" s="9" t="e">
        <f>'РБ ВВ 10(2025) | FIT15)'!#REF!</f>
        <v>#REF!</v>
      </c>
      <c r="U6" s="9" t="e">
        <f>'РБ ВВ 10(2025) | FIT15)'!#REF!</f>
        <v>#REF!</v>
      </c>
      <c r="V6" s="9" t="e">
        <f>'РБ ВВ 10(2025) | FIT15)'!#REF!</f>
        <v>#REF!</v>
      </c>
      <c r="W6" s="9" t="e">
        <f>'РБ ВВ 10(2025) | FIT15)'!#REF!</f>
        <v>#REF!</v>
      </c>
      <c r="X6" s="9" t="e">
        <f>'РБ ВВ 10(2025) | FIT15)'!#REF!</f>
        <v>#REF!</v>
      </c>
      <c r="Y6" s="9" t="e">
        <f>'РБ ВВ 10(2025) | FIT15)'!#REF!</f>
        <v>#REF!</v>
      </c>
    </row>
    <row r="7" spans="1:25" s="11" customFormat="1">
      <c r="A7" s="10" t="s">
        <v>4</v>
      </c>
      <c r="B7" s="48"/>
      <c r="C7" s="48"/>
      <c r="D7" s="48"/>
      <c r="E7" s="48"/>
      <c r="F7" s="48"/>
      <c r="G7" s="48"/>
      <c r="H7" s="48"/>
      <c r="I7" s="48"/>
      <c r="J7" s="48"/>
      <c r="K7" s="48"/>
      <c r="L7" s="48"/>
      <c r="M7" s="48"/>
      <c r="N7" s="48"/>
      <c r="O7" s="48"/>
      <c r="P7" s="48"/>
      <c r="Q7" s="48"/>
      <c r="R7" s="48"/>
      <c r="S7" s="48"/>
      <c r="T7" s="48"/>
      <c r="U7" s="48"/>
      <c r="V7" s="48"/>
      <c r="W7" s="48"/>
      <c r="X7" s="48"/>
      <c r="Y7" s="48"/>
    </row>
    <row r="8" spans="1:25" s="11" customFormat="1">
      <c r="A8" s="10">
        <v>1</v>
      </c>
      <c r="B8" s="30" t="e">
        <f>'РБ ВВ 10(2025) | FIT15)'!#REF!</f>
        <v>#REF!</v>
      </c>
      <c r="C8" s="30" t="e">
        <f>'РБ ВВ 10(2025) | FIT15)'!#REF!</f>
        <v>#REF!</v>
      </c>
      <c r="D8" s="30" t="e">
        <f>'РБ ВВ 10(2025) | FIT15)'!#REF!</f>
        <v>#REF!</v>
      </c>
      <c r="E8" s="30" t="e">
        <f>'РБ ВВ 10(2025) | FIT15)'!#REF!</f>
        <v>#REF!</v>
      </c>
      <c r="F8" s="30" t="e">
        <f>'РБ ВВ 10(2025) | FIT15)'!#REF!</f>
        <v>#REF!</v>
      </c>
      <c r="G8" s="30" t="e">
        <f>'РБ ВВ 10(2025) | FIT15)'!#REF!</f>
        <v>#REF!</v>
      </c>
      <c r="H8" s="30" t="e">
        <f>'РБ ВВ 10(2025) | FIT15)'!#REF!</f>
        <v>#REF!</v>
      </c>
      <c r="I8" s="30" t="e">
        <f>'РБ ВВ 10(2025) | FIT15)'!#REF!</f>
        <v>#REF!</v>
      </c>
      <c r="J8" s="30" t="e">
        <f>'РБ ВВ 10(2025) | FIT15)'!#REF!</f>
        <v>#REF!</v>
      </c>
      <c r="K8" s="30" t="e">
        <f>'РБ ВВ 10(2025) | FIT15)'!#REF!</f>
        <v>#REF!</v>
      </c>
      <c r="L8" s="30" t="e">
        <f>'РБ ВВ 10(2025) | FIT15)'!#REF!</f>
        <v>#REF!</v>
      </c>
      <c r="M8" s="30" t="e">
        <f>'РБ ВВ 10(2025) | FIT15)'!#REF!</f>
        <v>#REF!</v>
      </c>
      <c r="N8" s="30" t="e">
        <f>'РБ ВВ 10(2025) | FIT15)'!#REF!</f>
        <v>#REF!</v>
      </c>
      <c r="O8" s="30" t="e">
        <f>'РБ ВВ 10(2025) | FIT15)'!#REF!</f>
        <v>#REF!</v>
      </c>
      <c r="P8" s="30" t="e">
        <f>'РБ ВВ 10(2025) | FIT15)'!#REF!</f>
        <v>#REF!</v>
      </c>
      <c r="Q8" s="30" t="e">
        <f>'РБ ВВ 10(2025) | FIT15)'!#REF!</f>
        <v>#REF!</v>
      </c>
      <c r="R8" s="30" t="e">
        <f>'РБ ВВ 10(2025) | FIT15)'!#REF!</f>
        <v>#REF!</v>
      </c>
      <c r="S8" s="30" t="e">
        <f>'РБ ВВ 10(2025) | FIT15)'!#REF!</f>
        <v>#REF!</v>
      </c>
      <c r="T8" s="30" t="e">
        <f>'РБ ВВ 10(2025) | FIT15)'!#REF!</f>
        <v>#REF!</v>
      </c>
      <c r="U8" s="30" t="e">
        <f>'РБ ВВ 10(2025) | FIT15)'!#REF!</f>
        <v>#REF!</v>
      </c>
      <c r="V8" s="30" t="e">
        <f>'РБ ВВ 10(2025) | FIT15)'!#REF!</f>
        <v>#REF!</v>
      </c>
      <c r="W8" s="30" t="e">
        <f>'РБ ВВ 10(2025) | FIT15)'!#REF!</f>
        <v>#REF!</v>
      </c>
      <c r="X8" s="30" t="e">
        <f>'РБ ВВ 10(2025) | FIT15)'!#REF!</f>
        <v>#REF!</v>
      </c>
      <c r="Y8" s="30" t="e">
        <f>'РБ ВВ 10(2025) | FIT15)'!#REF!</f>
        <v>#REF!</v>
      </c>
    </row>
    <row r="9" spans="1:25" s="11" customFormat="1">
      <c r="A9" s="10">
        <v>2</v>
      </c>
      <c r="B9" s="30" t="e">
        <f>'РБ ВВ 10(2025) | FIT15)'!#REF!</f>
        <v>#REF!</v>
      </c>
      <c r="C9" s="30" t="e">
        <f>'РБ ВВ 10(2025) | FIT15)'!#REF!</f>
        <v>#REF!</v>
      </c>
      <c r="D9" s="30" t="e">
        <f>'РБ ВВ 10(2025) | FIT15)'!#REF!</f>
        <v>#REF!</v>
      </c>
      <c r="E9" s="30" t="e">
        <f>'РБ ВВ 10(2025) | FIT15)'!#REF!</f>
        <v>#REF!</v>
      </c>
      <c r="F9" s="30" t="e">
        <f>'РБ ВВ 10(2025) | FIT15)'!#REF!</f>
        <v>#REF!</v>
      </c>
      <c r="G9" s="30" t="e">
        <f>'РБ ВВ 10(2025) | FIT15)'!#REF!</f>
        <v>#REF!</v>
      </c>
      <c r="H9" s="30" t="e">
        <f>'РБ ВВ 10(2025) | FIT15)'!#REF!</f>
        <v>#REF!</v>
      </c>
      <c r="I9" s="30" t="e">
        <f>'РБ ВВ 10(2025) | FIT15)'!#REF!</f>
        <v>#REF!</v>
      </c>
      <c r="J9" s="30" t="e">
        <f>'РБ ВВ 10(2025) | FIT15)'!#REF!</f>
        <v>#REF!</v>
      </c>
      <c r="K9" s="30" t="e">
        <f>'РБ ВВ 10(2025) | FIT15)'!#REF!</f>
        <v>#REF!</v>
      </c>
      <c r="L9" s="30" t="e">
        <f>'РБ ВВ 10(2025) | FIT15)'!#REF!</f>
        <v>#REF!</v>
      </c>
      <c r="M9" s="30" t="e">
        <f>'РБ ВВ 10(2025) | FIT15)'!#REF!</f>
        <v>#REF!</v>
      </c>
      <c r="N9" s="30" t="e">
        <f>'РБ ВВ 10(2025) | FIT15)'!#REF!</f>
        <v>#REF!</v>
      </c>
      <c r="O9" s="30" t="e">
        <f>'РБ ВВ 10(2025) | FIT15)'!#REF!</f>
        <v>#REF!</v>
      </c>
      <c r="P9" s="30" t="e">
        <f>'РБ ВВ 10(2025) | FIT15)'!#REF!</f>
        <v>#REF!</v>
      </c>
      <c r="Q9" s="30" t="e">
        <f>'РБ ВВ 10(2025) | FIT15)'!#REF!</f>
        <v>#REF!</v>
      </c>
      <c r="R9" s="30" t="e">
        <f>'РБ ВВ 10(2025) | FIT15)'!#REF!</f>
        <v>#REF!</v>
      </c>
      <c r="S9" s="30" t="e">
        <f>'РБ ВВ 10(2025) | FIT15)'!#REF!</f>
        <v>#REF!</v>
      </c>
      <c r="T9" s="30" t="e">
        <f>'РБ ВВ 10(2025) | FIT15)'!#REF!</f>
        <v>#REF!</v>
      </c>
      <c r="U9" s="30" t="e">
        <f>'РБ ВВ 10(2025) | FIT15)'!#REF!</f>
        <v>#REF!</v>
      </c>
      <c r="V9" s="30" t="e">
        <f>'РБ ВВ 10(2025) | FIT15)'!#REF!</f>
        <v>#REF!</v>
      </c>
      <c r="W9" s="30" t="e">
        <f>'РБ ВВ 10(2025) | FIT15)'!#REF!</f>
        <v>#REF!</v>
      </c>
      <c r="X9" s="30" t="e">
        <f>'РБ ВВ 10(2025) | FIT15)'!#REF!</f>
        <v>#REF!</v>
      </c>
      <c r="Y9" s="30" t="e">
        <f>'РБ ВВ 10(2025) | FIT15)'!#REF!</f>
        <v>#REF!</v>
      </c>
    </row>
    <row r="10" spans="1:25" s="11" customFormat="1">
      <c r="A10" s="10" t="s">
        <v>5</v>
      </c>
      <c r="B10" s="30"/>
      <c r="C10" s="30"/>
      <c r="D10" s="30"/>
      <c r="E10" s="30"/>
      <c r="F10" s="30"/>
      <c r="G10" s="30"/>
      <c r="H10" s="30"/>
      <c r="I10" s="30"/>
      <c r="J10" s="30"/>
      <c r="K10" s="30"/>
      <c r="L10" s="30"/>
      <c r="M10" s="30"/>
      <c r="N10" s="30"/>
      <c r="O10" s="30"/>
      <c r="P10" s="30"/>
      <c r="Q10" s="30"/>
      <c r="R10" s="30"/>
      <c r="S10" s="30"/>
      <c r="T10" s="30"/>
      <c r="U10" s="30"/>
      <c r="V10" s="30"/>
      <c r="W10" s="30"/>
      <c r="X10" s="30"/>
      <c r="Y10" s="30"/>
    </row>
    <row r="11" spans="1:25" s="11" customFormat="1">
      <c r="A11" s="10">
        <v>1</v>
      </c>
      <c r="B11" s="30" t="e">
        <f>'РБ ВВ 10(2025) | FIT15)'!#REF!</f>
        <v>#REF!</v>
      </c>
      <c r="C11" s="30" t="e">
        <f>'РБ ВВ 10(2025) | FIT15)'!#REF!</f>
        <v>#REF!</v>
      </c>
      <c r="D11" s="30" t="e">
        <f>'РБ ВВ 10(2025) | FIT15)'!#REF!</f>
        <v>#REF!</v>
      </c>
      <c r="E11" s="30" t="e">
        <f>'РБ ВВ 10(2025) | FIT15)'!#REF!</f>
        <v>#REF!</v>
      </c>
      <c r="F11" s="30" t="e">
        <f>'РБ ВВ 10(2025) | FIT15)'!#REF!</f>
        <v>#REF!</v>
      </c>
      <c r="G11" s="30" t="e">
        <f>'РБ ВВ 10(2025) | FIT15)'!#REF!</f>
        <v>#REF!</v>
      </c>
      <c r="H11" s="30" t="e">
        <f>'РБ ВВ 10(2025) | FIT15)'!#REF!</f>
        <v>#REF!</v>
      </c>
      <c r="I11" s="30" t="e">
        <f>'РБ ВВ 10(2025) | FIT15)'!#REF!</f>
        <v>#REF!</v>
      </c>
      <c r="J11" s="30" t="e">
        <f>'РБ ВВ 10(2025) | FIT15)'!#REF!</f>
        <v>#REF!</v>
      </c>
      <c r="K11" s="30" t="e">
        <f>'РБ ВВ 10(2025) | FIT15)'!#REF!</f>
        <v>#REF!</v>
      </c>
      <c r="L11" s="30" t="e">
        <f>'РБ ВВ 10(2025) | FIT15)'!#REF!</f>
        <v>#REF!</v>
      </c>
      <c r="M11" s="30" t="e">
        <f>'РБ ВВ 10(2025) | FIT15)'!#REF!</f>
        <v>#REF!</v>
      </c>
      <c r="N11" s="30" t="e">
        <f>'РБ ВВ 10(2025) | FIT15)'!#REF!</f>
        <v>#REF!</v>
      </c>
      <c r="O11" s="30" t="e">
        <f>'РБ ВВ 10(2025) | FIT15)'!#REF!</f>
        <v>#REF!</v>
      </c>
      <c r="P11" s="30" t="e">
        <f>'РБ ВВ 10(2025) | FIT15)'!#REF!</f>
        <v>#REF!</v>
      </c>
      <c r="Q11" s="30" t="e">
        <f>'РБ ВВ 10(2025) | FIT15)'!#REF!</f>
        <v>#REF!</v>
      </c>
      <c r="R11" s="30" t="e">
        <f>'РБ ВВ 10(2025) | FIT15)'!#REF!</f>
        <v>#REF!</v>
      </c>
      <c r="S11" s="30" t="e">
        <f>'РБ ВВ 10(2025) | FIT15)'!#REF!</f>
        <v>#REF!</v>
      </c>
      <c r="T11" s="30" t="e">
        <f>'РБ ВВ 10(2025) | FIT15)'!#REF!</f>
        <v>#REF!</v>
      </c>
      <c r="U11" s="30" t="e">
        <f>'РБ ВВ 10(2025) | FIT15)'!#REF!</f>
        <v>#REF!</v>
      </c>
      <c r="V11" s="30" t="e">
        <f>'РБ ВВ 10(2025) | FIT15)'!#REF!</f>
        <v>#REF!</v>
      </c>
      <c r="W11" s="30" t="e">
        <f>'РБ ВВ 10(2025) | FIT15)'!#REF!</f>
        <v>#REF!</v>
      </c>
      <c r="X11" s="30" t="e">
        <f>'РБ ВВ 10(2025) | FIT15)'!#REF!</f>
        <v>#REF!</v>
      </c>
      <c r="Y11" s="30" t="e">
        <f>'РБ ВВ 10(2025) | FIT15)'!#REF!</f>
        <v>#REF!</v>
      </c>
    </row>
    <row r="12" spans="1:25" s="11" customFormat="1">
      <c r="A12" s="10">
        <v>2</v>
      </c>
      <c r="B12" s="30" t="e">
        <f>'РБ ВВ 10(2025) | FIT15)'!#REF!</f>
        <v>#REF!</v>
      </c>
      <c r="C12" s="30" t="e">
        <f>'РБ ВВ 10(2025) | FIT15)'!#REF!</f>
        <v>#REF!</v>
      </c>
      <c r="D12" s="30" t="e">
        <f>'РБ ВВ 10(2025) | FIT15)'!#REF!</f>
        <v>#REF!</v>
      </c>
      <c r="E12" s="30" t="e">
        <f>'РБ ВВ 10(2025) | FIT15)'!#REF!</f>
        <v>#REF!</v>
      </c>
      <c r="F12" s="30" t="e">
        <f>'РБ ВВ 10(2025) | FIT15)'!#REF!</f>
        <v>#REF!</v>
      </c>
      <c r="G12" s="30" t="e">
        <f>'РБ ВВ 10(2025) | FIT15)'!#REF!</f>
        <v>#REF!</v>
      </c>
      <c r="H12" s="30" t="e">
        <f>'РБ ВВ 10(2025) | FIT15)'!#REF!</f>
        <v>#REF!</v>
      </c>
      <c r="I12" s="30" t="e">
        <f>'РБ ВВ 10(2025) | FIT15)'!#REF!</f>
        <v>#REF!</v>
      </c>
      <c r="J12" s="30" t="e">
        <f>'РБ ВВ 10(2025) | FIT15)'!#REF!</f>
        <v>#REF!</v>
      </c>
      <c r="K12" s="30" t="e">
        <f>'РБ ВВ 10(2025) | FIT15)'!#REF!</f>
        <v>#REF!</v>
      </c>
      <c r="L12" s="30" t="e">
        <f>'РБ ВВ 10(2025) | FIT15)'!#REF!</f>
        <v>#REF!</v>
      </c>
      <c r="M12" s="30" t="e">
        <f>'РБ ВВ 10(2025) | FIT15)'!#REF!</f>
        <v>#REF!</v>
      </c>
      <c r="N12" s="30" t="e">
        <f>'РБ ВВ 10(2025) | FIT15)'!#REF!</f>
        <v>#REF!</v>
      </c>
      <c r="O12" s="30" t="e">
        <f>'РБ ВВ 10(2025) | FIT15)'!#REF!</f>
        <v>#REF!</v>
      </c>
      <c r="P12" s="30" t="e">
        <f>'РБ ВВ 10(2025) | FIT15)'!#REF!</f>
        <v>#REF!</v>
      </c>
      <c r="Q12" s="30" t="e">
        <f>'РБ ВВ 10(2025) | FIT15)'!#REF!</f>
        <v>#REF!</v>
      </c>
      <c r="R12" s="30" t="e">
        <f>'РБ ВВ 10(2025) | FIT15)'!#REF!</f>
        <v>#REF!</v>
      </c>
      <c r="S12" s="30" t="e">
        <f>'РБ ВВ 10(2025) | FIT15)'!#REF!</f>
        <v>#REF!</v>
      </c>
      <c r="T12" s="30" t="e">
        <f>'РБ ВВ 10(2025) | FIT15)'!#REF!</f>
        <v>#REF!</v>
      </c>
      <c r="U12" s="30" t="e">
        <f>'РБ ВВ 10(2025) | FIT15)'!#REF!</f>
        <v>#REF!</v>
      </c>
      <c r="V12" s="30" t="e">
        <f>'РБ ВВ 10(2025) | FIT15)'!#REF!</f>
        <v>#REF!</v>
      </c>
      <c r="W12" s="30" t="e">
        <f>'РБ ВВ 10(2025) | FIT15)'!#REF!</f>
        <v>#REF!</v>
      </c>
      <c r="X12" s="30" t="e">
        <f>'РБ ВВ 10(2025) | FIT15)'!#REF!</f>
        <v>#REF!</v>
      </c>
      <c r="Y12" s="30" t="e">
        <f>'РБ ВВ 10(2025) | FIT15)'!#REF!</f>
        <v>#REF!</v>
      </c>
    </row>
    <row r="13" spans="1:25" s="11" customFormat="1">
      <c r="A13" s="30" t="s">
        <v>6</v>
      </c>
      <c r="B13" s="18"/>
      <c r="C13" s="18"/>
      <c r="D13" s="18"/>
      <c r="E13" s="18"/>
      <c r="F13" s="18"/>
      <c r="G13" s="18"/>
      <c r="H13" s="18"/>
      <c r="I13" s="18"/>
      <c r="J13" s="18"/>
      <c r="K13" s="18"/>
      <c r="L13" s="18"/>
      <c r="M13" s="18"/>
      <c r="N13" s="18"/>
      <c r="O13" s="18"/>
      <c r="P13" s="18"/>
      <c r="Q13" s="18"/>
      <c r="R13" s="18"/>
      <c r="S13" s="18"/>
      <c r="T13" s="18"/>
      <c r="U13" s="18"/>
      <c r="V13" s="18"/>
      <c r="W13" s="18"/>
      <c r="X13" s="18"/>
      <c r="Y13" s="18"/>
    </row>
    <row r="14" spans="1:25" s="11" customFormat="1">
      <c r="A14" s="30">
        <v>1</v>
      </c>
      <c r="B14" s="18" t="e">
        <f t="shared" ref="B14:N14" si="0">B11</f>
        <v>#REF!</v>
      </c>
      <c r="C14" s="18" t="e">
        <f t="shared" si="0"/>
        <v>#REF!</v>
      </c>
      <c r="D14" s="18" t="e">
        <f t="shared" si="0"/>
        <v>#REF!</v>
      </c>
      <c r="E14" s="18" t="e">
        <f t="shared" si="0"/>
        <v>#REF!</v>
      </c>
      <c r="F14" s="18" t="e">
        <f t="shared" si="0"/>
        <v>#REF!</v>
      </c>
      <c r="G14" s="18" t="e">
        <f t="shared" si="0"/>
        <v>#REF!</v>
      </c>
      <c r="H14" s="18" t="e">
        <f t="shared" si="0"/>
        <v>#REF!</v>
      </c>
      <c r="I14" s="18" t="e">
        <f t="shared" si="0"/>
        <v>#REF!</v>
      </c>
      <c r="J14" s="18" t="e">
        <f t="shared" si="0"/>
        <v>#REF!</v>
      </c>
      <c r="K14" s="18" t="e">
        <f t="shared" si="0"/>
        <v>#REF!</v>
      </c>
      <c r="L14" s="18" t="e">
        <f t="shared" si="0"/>
        <v>#REF!</v>
      </c>
      <c r="M14" s="18" t="e">
        <f t="shared" si="0"/>
        <v>#REF!</v>
      </c>
      <c r="N14" s="18" t="e">
        <f t="shared" si="0"/>
        <v>#REF!</v>
      </c>
      <c r="O14" s="18" t="e">
        <f t="shared" ref="O14:X14" si="1">O11</f>
        <v>#REF!</v>
      </c>
      <c r="P14" s="18" t="e">
        <f t="shared" si="1"/>
        <v>#REF!</v>
      </c>
      <c r="Q14" s="18" t="e">
        <f t="shared" si="1"/>
        <v>#REF!</v>
      </c>
      <c r="R14" s="18" t="e">
        <f t="shared" si="1"/>
        <v>#REF!</v>
      </c>
      <c r="S14" s="18" t="e">
        <f t="shared" si="1"/>
        <v>#REF!</v>
      </c>
      <c r="T14" s="18" t="e">
        <f t="shared" si="1"/>
        <v>#REF!</v>
      </c>
      <c r="U14" s="18" t="e">
        <f t="shared" si="1"/>
        <v>#REF!</v>
      </c>
      <c r="V14" s="18" t="e">
        <f t="shared" si="1"/>
        <v>#REF!</v>
      </c>
      <c r="W14" s="18" t="e">
        <f t="shared" si="1"/>
        <v>#REF!</v>
      </c>
      <c r="X14" s="18" t="e">
        <f t="shared" si="1"/>
        <v>#REF!</v>
      </c>
      <c r="Y14" s="18" t="e">
        <f t="shared" ref="Y14" si="2">Y11</f>
        <v>#REF!</v>
      </c>
    </row>
    <row r="15" spans="1:25" s="11" customFormat="1">
      <c r="A15" s="30">
        <v>2</v>
      </c>
      <c r="B15" s="18" t="e">
        <f t="shared" ref="B15:N15" si="3">B12</f>
        <v>#REF!</v>
      </c>
      <c r="C15" s="18" t="e">
        <f t="shared" si="3"/>
        <v>#REF!</v>
      </c>
      <c r="D15" s="18" t="e">
        <f t="shared" si="3"/>
        <v>#REF!</v>
      </c>
      <c r="E15" s="18" t="e">
        <f t="shared" si="3"/>
        <v>#REF!</v>
      </c>
      <c r="F15" s="18" t="e">
        <f t="shared" si="3"/>
        <v>#REF!</v>
      </c>
      <c r="G15" s="18" t="e">
        <f t="shared" si="3"/>
        <v>#REF!</v>
      </c>
      <c r="H15" s="18" t="e">
        <f t="shared" si="3"/>
        <v>#REF!</v>
      </c>
      <c r="I15" s="18" t="e">
        <f t="shared" si="3"/>
        <v>#REF!</v>
      </c>
      <c r="J15" s="18" t="e">
        <f t="shared" si="3"/>
        <v>#REF!</v>
      </c>
      <c r="K15" s="18" t="e">
        <f t="shared" si="3"/>
        <v>#REF!</v>
      </c>
      <c r="L15" s="18" t="e">
        <f t="shared" si="3"/>
        <v>#REF!</v>
      </c>
      <c r="M15" s="18" t="e">
        <f t="shared" si="3"/>
        <v>#REF!</v>
      </c>
      <c r="N15" s="18" t="e">
        <f t="shared" si="3"/>
        <v>#REF!</v>
      </c>
      <c r="O15" s="18" t="e">
        <f t="shared" ref="O15:X15" si="4">O12</f>
        <v>#REF!</v>
      </c>
      <c r="P15" s="18" t="e">
        <f t="shared" si="4"/>
        <v>#REF!</v>
      </c>
      <c r="Q15" s="18" t="e">
        <f t="shared" si="4"/>
        <v>#REF!</v>
      </c>
      <c r="R15" s="18" t="e">
        <f t="shared" si="4"/>
        <v>#REF!</v>
      </c>
      <c r="S15" s="18" t="e">
        <f t="shared" si="4"/>
        <v>#REF!</v>
      </c>
      <c r="T15" s="18" t="e">
        <f t="shared" si="4"/>
        <v>#REF!</v>
      </c>
      <c r="U15" s="18" t="e">
        <f t="shared" si="4"/>
        <v>#REF!</v>
      </c>
      <c r="V15" s="18" t="e">
        <f t="shared" si="4"/>
        <v>#REF!</v>
      </c>
      <c r="W15" s="18" t="e">
        <f t="shared" si="4"/>
        <v>#REF!</v>
      </c>
      <c r="X15" s="18" t="e">
        <f t="shared" si="4"/>
        <v>#REF!</v>
      </c>
      <c r="Y15" s="18" t="e">
        <f t="shared" ref="Y15" si="5">Y12</f>
        <v>#REF!</v>
      </c>
    </row>
    <row r="16" spans="1:25" s="11" customFormat="1">
      <c r="A16" s="33" t="s">
        <v>7</v>
      </c>
      <c r="B16" s="30"/>
      <c r="C16" s="30"/>
      <c r="D16" s="30"/>
      <c r="E16" s="30"/>
      <c r="F16" s="30"/>
      <c r="G16" s="30"/>
      <c r="H16" s="30"/>
      <c r="I16" s="30"/>
      <c r="J16" s="30"/>
      <c r="K16" s="30"/>
      <c r="L16" s="30"/>
      <c r="M16" s="30"/>
      <c r="N16" s="30"/>
      <c r="O16" s="30"/>
      <c r="P16" s="30"/>
      <c r="Q16" s="30"/>
      <c r="R16" s="30"/>
      <c r="S16" s="30"/>
      <c r="T16" s="30"/>
      <c r="U16" s="30"/>
      <c r="V16" s="30"/>
      <c r="W16" s="30"/>
      <c r="X16" s="30"/>
      <c r="Y16" s="30"/>
    </row>
    <row r="17" spans="1:25" s="11" customFormat="1">
      <c r="A17" s="10">
        <v>1</v>
      </c>
      <c r="B17" s="30" t="e">
        <f>'РБ ВВ 10(2025) | FIT15)'!#REF!</f>
        <v>#REF!</v>
      </c>
      <c r="C17" s="30" t="e">
        <f>'РБ ВВ 10(2025) | FIT15)'!#REF!</f>
        <v>#REF!</v>
      </c>
      <c r="D17" s="30" t="e">
        <f>'РБ ВВ 10(2025) | FIT15)'!#REF!</f>
        <v>#REF!</v>
      </c>
      <c r="E17" s="30" t="e">
        <f>'РБ ВВ 10(2025) | FIT15)'!#REF!</f>
        <v>#REF!</v>
      </c>
      <c r="F17" s="30" t="e">
        <f>'РБ ВВ 10(2025) | FIT15)'!#REF!</f>
        <v>#REF!</v>
      </c>
      <c r="G17" s="30" t="e">
        <f>'РБ ВВ 10(2025) | FIT15)'!#REF!</f>
        <v>#REF!</v>
      </c>
      <c r="H17" s="30" t="e">
        <f>'РБ ВВ 10(2025) | FIT15)'!#REF!</f>
        <v>#REF!</v>
      </c>
      <c r="I17" s="30" t="e">
        <f>'РБ ВВ 10(2025) | FIT15)'!#REF!</f>
        <v>#REF!</v>
      </c>
      <c r="J17" s="30" t="e">
        <f>'РБ ВВ 10(2025) | FIT15)'!#REF!</f>
        <v>#REF!</v>
      </c>
      <c r="K17" s="30" t="e">
        <f>'РБ ВВ 10(2025) | FIT15)'!#REF!</f>
        <v>#REF!</v>
      </c>
      <c r="L17" s="30" t="e">
        <f>'РБ ВВ 10(2025) | FIT15)'!#REF!</f>
        <v>#REF!</v>
      </c>
      <c r="M17" s="30" t="e">
        <f>'РБ ВВ 10(2025) | FIT15)'!#REF!</f>
        <v>#REF!</v>
      </c>
      <c r="N17" s="30" t="e">
        <f>'РБ ВВ 10(2025) | FIT15)'!#REF!</f>
        <v>#REF!</v>
      </c>
      <c r="O17" s="30" t="e">
        <f>'РБ ВВ 10(2025) | FIT15)'!#REF!</f>
        <v>#REF!</v>
      </c>
      <c r="P17" s="30" t="e">
        <f>'РБ ВВ 10(2025) | FIT15)'!#REF!</f>
        <v>#REF!</v>
      </c>
      <c r="Q17" s="30" t="e">
        <f>'РБ ВВ 10(2025) | FIT15)'!#REF!</f>
        <v>#REF!</v>
      </c>
      <c r="R17" s="30" t="e">
        <f>'РБ ВВ 10(2025) | FIT15)'!#REF!</f>
        <v>#REF!</v>
      </c>
      <c r="S17" s="30" t="e">
        <f>'РБ ВВ 10(2025) | FIT15)'!#REF!</f>
        <v>#REF!</v>
      </c>
      <c r="T17" s="30" t="e">
        <f>'РБ ВВ 10(2025) | FIT15)'!#REF!</f>
        <v>#REF!</v>
      </c>
      <c r="U17" s="30" t="e">
        <f>'РБ ВВ 10(2025) | FIT15)'!#REF!</f>
        <v>#REF!</v>
      </c>
      <c r="V17" s="30" t="e">
        <f>'РБ ВВ 10(2025) | FIT15)'!#REF!</f>
        <v>#REF!</v>
      </c>
      <c r="W17" s="30" t="e">
        <f>'РБ ВВ 10(2025) | FIT15)'!#REF!</f>
        <v>#REF!</v>
      </c>
      <c r="X17" s="30" t="e">
        <f>'РБ ВВ 10(2025) | FIT15)'!#REF!</f>
        <v>#REF!</v>
      </c>
      <c r="Y17" s="30" t="e">
        <f>'РБ ВВ 10(2025) | FIT15)'!#REF!</f>
        <v>#REF!</v>
      </c>
    </row>
    <row r="18" spans="1:25" s="11" customFormat="1">
      <c r="A18" s="10">
        <v>2</v>
      </c>
      <c r="B18" s="30" t="e">
        <f>'РБ ВВ 10(2025) | FIT15)'!#REF!</f>
        <v>#REF!</v>
      </c>
      <c r="C18" s="30" t="e">
        <f>'РБ ВВ 10(2025) | FIT15)'!#REF!</f>
        <v>#REF!</v>
      </c>
      <c r="D18" s="30" t="e">
        <f>'РБ ВВ 10(2025) | FIT15)'!#REF!</f>
        <v>#REF!</v>
      </c>
      <c r="E18" s="30" t="e">
        <f>'РБ ВВ 10(2025) | FIT15)'!#REF!</f>
        <v>#REF!</v>
      </c>
      <c r="F18" s="30" t="e">
        <f>'РБ ВВ 10(2025) | FIT15)'!#REF!</f>
        <v>#REF!</v>
      </c>
      <c r="G18" s="30" t="e">
        <f>'РБ ВВ 10(2025) | FIT15)'!#REF!</f>
        <v>#REF!</v>
      </c>
      <c r="H18" s="30" t="e">
        <f>'РБ ВВ 10(2025) | FIT15)'!#REF!</f>
        <v>#REF!</v>
      </c>
      <c r="I18" s="30" t="e">
        <f>'РБ ВВ 10(2025) | FIT15)'!#REF!</f>
        <v>#REF!</v>
      </c>
      <c r="J18" s="30" t="e">
        <f>'РБ ВВ 10(2025) | FIT15)'!#REF!</f>
        <v>#REF!</v>
      </c>
      <c r="K18" s="30" t="e">
        <f>'РБ ВВ 10(2025) | FIT15)'!#REF!</f>
        <v>#REF!</v>
      </c>
      <c r="L18" s="30" t="e">
        <f>'РБ ВВ 10(2025) | FIT15)'!#REF!</f>
        <v>#REF!</v>
      </c>
      <c r="M18" s="30" t="e">
        <f>'РБ ВВ 10(2025) | FIT15)'!#REF!</f>
        <v>#REF!</v>
      </c>
      <c r="N18" s="30" t="e">
        <f>'РБ ВВ 10(2025) | FIT15)'!#REF!</f>
        <v>#REF!</v>
      </c>
      <c r="O18" s="30" t="e">
        <f>'РБ ВВ 10(2025) | FIT15)'!#REF!</f>
        <v>#REF!</v>
      </c>
      <c r="P18" s="30" t="e">
        <f>'РБ ВВ 10(2025) | FIT15)'!#REF!</f>
        <v>#REF!</v>
      </c>
      <c r="Q18" s="30" t="e">
        <f>'РБ ВВ 10(2025) | FIT15)'!#REF!</f>
        <v>#REF!</v>
      </c>
      <c r="R18" s="30" t="e">
        <f>'РБ ВВ 10(2025) | FIT15)'!#REF!</f>
        <v>#REF!</v>
      </c>
      <c r="S18" s="30" t="e">
        <f>'РБ ВВ 10(2025) | FIT15)'!#REF!</f>
        <v>#REF!</v>
      </c>
      <c r="T18" s="30" t="e">
        <f>'РБ ВВ 10(2025) | FIT15)'!#REF!</f>
        <v>#REF!</v>
      </c>
      <c r="U18" s="30" t="e">
        <f>'РБ ВВ 10(2025) | FIT15)'!#REF!</f>
        <v>#REF!</v>
      </c>
      <c r="V18" s="30" t="e">
        <f>'РБ ВВ 10(2025) | FIT15)'!#REF!</f>
        <v>#REF!</v>
      </c>
      <c r="W18" s="30" t="e">
        <f>'РБ ВВ 10(2025) | FIT15)'!#REF!</f>
        <v>#REF!</v>
      </c>
      <c r="X18" s="30" t="e">
        <f>'РБ ВВ 10(2025) | FIT15)'!#REF!</f>
        <v>#REF!</v>
      </c>
      <c r="Y18" s="30" t="e">
        <f>'РБ ВВ 10(2025) | FIT15)'!#REF!</f>
        <v>#REF!</v>
      </c>
    </row>
    <row r="19" spans="1:25" s="11" customFormat="1">
      <c r="A19" s="34" t="s">
        <v>8</v>
      </c>
      <c r="B19" s="30"/>
      <c r="C19" s="30"/>
      <c r="D19" s="30"/>
      <c r="E19" s="30"/>
      <c r="F19" s="30"/>
      <c r="G19" s="30"/>
      <c r="H19" s="30"/>
      <c r="I19" s="30"/>
      <c r="J19" s="30"/>
      <c r="K19" s="30"/>
      <c r="L19" s="30"/>
      <c r="M19" s="30"/>
      <c r="N19" s="30"/>
      <c r="O19" s="30"/>
      <c r="P19" s="30"/>
      <c r="Q19" s="30"/>
      <c r="R19" s="30"/>
      <c r="S19" s="30"/>
      <c r="T19" s="30"/>
      <c r="U19" s="30"/>
      <c r="V19" s="30"/>
      <c r="W19" s="30"/>
      <c r="X19" s="30"/>
      <c r="Y19" s="30"/>
    </row>
    <row r="20" spans="1:25" s="11" customFormat="1">
      <c r="A20" s="10">
        <v>1</v>
      </c>
      <c r="B20" s="30" t="e">
        <f>'РБ ВВ 10(2025) | FIT15)'!#REF!</f>
        <v>#REF!</v>
      </c>
      <c r="C20" s="30" t="e">
        <f>'РБ ВВ 10(2025) | FIT15)'!#REF!</f>
        <v>#REF!</v>
      </c>
      <c r="D20" s="30" t="e">
        <f>'РБ ВВ 10(2025) | FIT15)'!#REF!</f>
        <v>#REF!</v>
      </c>
      <c r="E20" s="30" t="e">
        <f>'РБ ВВ 10(2025) | FIT15)'!#REF!</f>
        <v>#REF!</v>
      </c>
      <c r="F20" s="30" t="e">
        <f>'РБ ВВ 10(2025) | FIT15)'!#REF!</f>
        <v>#REF!</v>
      </c>
      <c r="G20" s="30" t="e">
        <f>'РБ ВВ 10(2025) | FIT15)'!#REF!</f>
        <v>#REF!</v>
      </c>
      <c r="H20" s="30" t="e">
        <f>'РБ ВВ 10(2025) | FIT15)'!#REF!</f>
        <v>#REF!</v>
      </c>
      <c r="I20" s="30" t="e">
        <f>'РБ ВВ 10(2025) | FIT15)'!#REF!</f>
        <v>#REF!</v>
      </c>
      <c r="J20" s="30" t="e">
        <f>'РБ ВВ 10(2025) | FIT15)'!#REF!</f>
        <v>#REF!</v>
      </c>
      <c r="K20" s="30" t="e">
        <f>'РБ ВВ 10(2025) | FIT15)'!#REF!</f>
        <v>#REF!</v>
      </c>
      <c r="L20" s="30" t="e">
        <f>'РБ ВВ 10(2025) | FIT15)'!#REF!</f>
        <v>#REF!</v>
      </c>
      <c r="M20" s="30" t="e">
        <f>'РБ ВВ 10(2025) | FIT15)'!#REF!</f>
        <v>#REF!</v>
      </c>
      <c r="N20" s="30" t="e">
        <f>'РБ ВВ 10(2025) | FIT15)'!#REF!</f>
        <v>#REF!</v>
      </c>
      <c r="O20" s="30" t="e">
        <f>'РБ ВВ 10(2025) | FIT15)'!#REF!</f>
        <v>#REF!</v>
      </c>
      <c r="P20" s="30" t="e">
        <f>'РБ ВВ 10(2025) | FIT15)'!#REF!</f>
        <v>#REF!</v>
      </c>
      <c r="Q20" s="30" t="e">
        <f>'РБ ВВ 10(2025) | FIT15)'!#REF!</f>
        <v>#REF!</v>
      </c>
      <c r="R20" s="30" t="e">
        <f>'РБ ВВ 10(2025) | FIT15)'!#REF!</f>
        <v>#REF!</v>
      </c>
      <c r="S20" s="30" t="e">
        <f>'РБ ВВ 10(2025) | FIT15)'!#REF!</f>
        <v>#REF!</v>
      </c>
      <c r="T20" s="30" t="e">
        <f>'РБ ВВ 10(2025) | FIT15)'!#REF!</f>
        <v>#REF!</v>
      </c>
      <c r="U20" s="30" t="e">
        <f>'РБ ВВ 10(2025) | FIT15)'!#REF!</f>
        <v>#REF!</v>
      </c>
      <c r="V20" s="30" t="e">
        <f>'РБ ВВ 10(2025) | FIT15)'!#REF!</f>
        <v>#REF!</v>
      </c>
      <c r="W20" s="30" t="e">
        <f>'РБ ВВ 10(2025) | FIT15)'!#REF!</f>
        <v>#REF!</v>
      </c>
      <c r="X20" s="30" t="e">
        <f>'РБ ВВ 10(2025) | FIT15)'!#REF!</f>
        <v>#REF!</v>
      </c>
      <c r="Y20" s="30" t="e">
        <f>'РБ ВВ 10(2025) | FIT15)'!#REF!</f>
        <v>#REF!</v>
      </c>
    </row>
    <row r="21" spans="1:25" s="11" customFormat="1">
      <c r="A21" s="10">
        <v>2</v>
      </c>
      <c r="B21" s="30" t="e">
        <f>'РБ ВВ 10(2025) | FIT15)'!#REF!</f>
        <v>#REF!</v>
      </c>
      <c r="C21" s="30" t="e">
        <f>'РБ ВВ 10(2025) | FIT15)'!#REF!</f>
        <v>#REF!</v>
      </c>
      <c r="D21" s="30" t="e">
        <f>'РБ ВВ 10(2025) | FIT15)'!#REF!</f>
        <v>#REF!</v>
      </c>
      <c r="E21" s="30" t="e">
        <f>'РБ ВВ 10(2025) | FIT15)'!#REF!</f>
        <v>#REF!</v>
      </c>
      <c r="F21" s="30" t="e">
        <f>'РБ ВВ 10(2025) | FIT15)'!#REF!</f>
        <v>#REF!</v>
      </c>
      <c r="G21" s="30" t="e">
        <f>'РБ ВВ 10(2025) | FIT15)'!#REF!</f>
        <v>#REF!</v>
      </c>
      <c r="H21" s="30" t="e">
        <f>'РБ ВВ 10(2025) | FIT15)'!#REF!</f>
        <v>#REF!</v>
      </c>
      <c r="I21" s="30" t="e">
        <f>'РБ ВВ 10(2025) | FIT15)'!#REF!</f>
        <v>#REF!</v>
      </c>
      <c r="J21" s="30" t="e">
        <f>'РБ ВВ 10(2025) | FIT15)'!#REF!</f>
        <v>#REF!</v>
      </c>
      <c r="K21" s="30" t="e">
        <f>'РБ ВВ 10(2025) | FIT15)'!#REF!</f>
        <v>#REF!</v>
      </c>
      <c r="L21" s="30" t="e">
        <f>'РБ ВВ 10(2025) | FIT15)'!#REF!</f>
        <v>#REF!</v>
      </c>
      <c r="M21" s="30" t="e">
        <f>'РБ ВВ 10(2025) | FIT15)'!#REF!</f>
        <v>#REF!</v>
      </c>
      <c r="N21" s="30" t="e">
        <f>'РБ ВВ 10(2025) | FIT15)'!#REF!</f>
        <v>#REF!</v>
      </c>
      <c r="O21" s="30" t="e">
        <f>'РБ ВВ 10(2025) | FIT15)'!#REF!</f>
        <v>#REF!</v>
      </c>
      <c r="P21" s="30" t="e">
        <f>'РБ ВВ 10(2025) | FIT15)'!#REF!</f>
        <v>#REF!</v>
      </c>
      <c r="Q21" s="30" t="e">
        <f>'РБ ВВ 10(2025) | FIT15)'!#REF!</f>
        <v>#REF!</v>
      </c>
      <c r="R21" s="30" t="e">
        <f>'РБ ВВ 10(2025) | FIT15)'!#REF!</f>
        <v>#REF!</v>
      </c>
      <c r="S21" s="30" t="e">
        <f>'РБ ВВ 10(2025) | FIT15)'!#REF!</f>
        <v>#REF!</v>
      </c>
      <c r="T21" s="30" t="e">
        <f>'РБ ВВ 10(2025) | FIT15)'!#REF!</f>
        <v>#REF!</v>
      </c>
      <c r="U21" s="30" t="e">
        <f>'РБ ВВ 10(2025) | FIT15)'!#REF!</f>
        <v>#REF!</v>
      </c>
      <c r="V21" s="30" t="e">
        <f>'РБ ВВ 10(2025) | FIT15)'!#REF!</f>
        <v>#REF!</v>
      </c>
      <c r="W21" s="30" t="e">
        <f>'РБ ВВ 10(2025) | FIT15)'!#REF!</f>
        <v>#REF!</v>
      </c>
      <c r="X21" s="30" t="e">
        <f>'РБ ВВ 10(2025) | FIT15)'!#REF!</f>
        <v>#REF!</v>
      </c>
      <c r="Y21" s="30" t="e">
        <f>'РБ ВВ 10(2025) | FIT15)'!#REF!</f>
        <v>#REF!</v>
      </c>
    </row>
    <row r="22" spans="1:25" s="11" customFormat="1">
      <c r="A22" s="35" t="s">
        <v>9</v>
      </c>
      <c r="B22" s="30"/>
      <c r="C22" s="30"/>
      <c r="D22" s="30"/>
      <c r="E22" s="30"/>
      <c r="F22" s="30"/>
      <c r="G22" s="30"/>
      <c r="H22" s="30"/>
      <c r="I22" s="30"/>
      <c r="J22" s="30"/>
      <c r="K22" s="30"/>
      <c r="L22" s="30"/>
      <c r="M22" s="30"/>
      <c r="N22" s="30"/>
      <c r="O22" s="30"/>
      <c r="P22" s="30"/>
      <c r="Q22" s="30"/>
      <c r="R22" s="30"/>
      <c r="S22" s="30"/>
      <c r="T22" s="30"/>
      <c r="U22" s="30"/>
      <c r="V22" s="30"/>
      <c r="W22" s="30"/>
      <c r="X22" s="30"/>
      <c r="Y22" s="30"/>
    </row>
    <row r="23" spans="1:25" s="11" customFormat="1">
      <c r="A23" s="17" t="s">
        <v>10</v>
      </c>
      <c r="B23" s="30" t="e">
        <f>'РБ ВВ 10(2025) | FIT15)'!#REF!</f>
        <v>#REF!</v>
      </c>
      <c r="C23" s="30" t="e">
        <f>'РБ ВВ 10(2025) | FIT15)'!#REF!</f>
        <v>#REF!</v>
      </c>
      <c r="D23" s="30" t="e">
        <f>'РБ ВВ 10(2025) | FIT15)'!#REF!</f>
        <v>#REF!</v>
      </c>
      <c r="E23" s="30" t="e">
        <f>'РБ ВВ 10(2025) | FIT15)'!#REF!</f>
        <v>#REF!</v>
      </c>
      <c r="F23" s="30" t="e">
        <f>'РБ ВВ 10(2025) | FIT15)'!#REF!</f>
        <v>#REF!</v>
      </c>
      <c r="G23" s="30" t="e">
        <f>'РБ ВВ 10(2025) | FIT15)'!#REF!</f>
        <v>#REF!</v>
      </c>
      <c r="H23" s="30" t="e">
        <f>'РБ ВВ 10(2025) | FIT15)'!#REF!</f>
        <v>#REF!</v>
      </c>
      <c r="I23" s="30" t="e">
        <f>'РБ ВВ 10(2025) | FIT15)'!#REF!</f>
        <v>#REF!</v>
      </c>
      <c r="J23" s="30" t="e">
        <f>'РБ ВВ 10(2025) | FIT15)'!#REF!</f>
        <v>#REF!</v>
      </c>
      <c r="K23" s="30" t="e">
        <f>'РБ ВВ 10(2025) | FIT15)'!#REF!</f>
        <v>#REF!</v>
      </c>
      <c r="L23" s="30" t="e">
        <f>'РБ ВВ 10(2025) | FIT15)'!#REF!</f>
        <v>#REF!</v>
      </c>
      <c r="M23" s="30" t="e">
        <f>'РБ ВВ 10(2025) | FIT15)'!#REF!</f>
        <v>#REF!</v>
      </c>
      <c r="N23" s="30" t="e">
        <f>'РБ ВВ 10(2025) | FIT15)'!#REF!</f>
        <v>#REF!</v>
      </c>
      <c r="O23" s="30" t="e">
        <f>'РБ ВВ 10(2025) | FIT15)'!#REF!</f>
        <v>#REF!</v>
      </c>
      <c r="P23" s="30" t="e">
        <f>'РБ ВВ 10(2025) | FIT15)'!#REF!</f>
        <v>#REF!</v>
      </c>
      <c r="Q23" s="30" t="e">
        <f>'РБ ВВ 10(2025) | FIT15)'!#REF!</f>
        <v>#REF!</v>
      </c>
      <c r="R23" s="30" t="e">
        <f>'РБ ВВ 10(2025) | FIT15)'!#REF!</f>
        <v>#REF!</v>
      </c>
      <c r="S23" s="30" t="e">
        <f>'РБ ВВ 10(2025) | FIT15)'!#REF!</f>
        <v>#REF!</v>
      </c>
      <c r="T23" s="30" t="e">
        <f>'РБ ВВ 10(2025) | FIT15)'!#REF!</f>
        <v>#REF!</v>
      </c>
      <c r="U23" s="30" t="e">
        <f>'РБ ВВ 10(2025) | FIT15)'!#REF!</f>
        <v>#REF!</v>
      </c>
      <c r="V23" s="30" t="e">
        <f>'РБ ВВ 10(2025) | FIT15)'!#REF!</f>
        <v>#REF!</v>
      </c>
      <c r="W23" s="30" t="e">
        <f>'РБ ВВ 10(2025) | FIT15)'!#REF!</f>
        <v>#REF!</v>
      </c>
      <c r="X23" s="30" t="e">
        <f>'РБ ВВ 10(2025) | FIT15)'!#REF!</f>
        <v>#REF!</v>
      </c>
      <c r="Y23" s="30" t="e">
        <f>'РБ ВВ 10(2025) | FIT15)'!#REF!</f>
        <v>#REF!</v>
      </c>
    </row>
    <row r="24" spans="1:25" s="11" customFormat="1" hidden="1">
      <c r="A24" s="16" t="s">
        <v>11</v>
      </c>
      <c r="B24" s="30" t="e">
        <f>'РБ ВВ 10(2025) | FIT15)'!#REF!</f>
        <v>#REF!</v>
      </c>
      <c r="C24" s="30" t="e">
        <f>'РБ ВВ 10(2025) | FIT15)'!#REF!</f>
        <v>#REF!</v>
      </c>
      <c r="D24" s="30" t="e">
        <f>'РБ ВВ 10(2025) | FIT15)'!#REF!</f>
        <v>#REF!</v>
      </c>
      <c r="E24" s="30" t="e">
        <f>'РБ ВВ 10(2025) | FIT15)'!#REF!</f>
        <v>#REF!</v>
      </c>
      <c r="F24" s="30" t="e">
        <f>'РБ ВВ 10(2025) | FIT15)'!#REF!</f>
        <v>#REF!</v>
      </c>
      <c r="G24" s="30" t="e">
        <f>'РБ ВВ 10(2025) | FIT15)'!#REF!</f>
        <v>#REF!</v>
      </c>
      <c r="H24" s="30" t="e">
        <f>'РБ ВВ 10(2025) | FIT15)'!#REF!</f>
        <v>#REF!</v>
      </c>
      <c r="I24" s="30" t="e">
        <f>'РБ ВВ 10(2025) | FIT15)'!#REF!</f>
        <v>#REF!</v>
      </c>
      <c r="J24" s="30" t="e">
        <f>'РБ ВВ 10(2025) | FIT15)'!#REF!</f>
        <v>#REF!</v>
      </c>
      <c r="K24" s="30" t="e">
        <f>'РБ ВВ 10(2025) | FIT15)'!#REF!</f>
        <v>#REF!</v>
      </c>
      <c r="L24" s="30" t="e">
        <f>'РБ ВВ 10(2025) | FIT15)'!#REF!</f>
        <v>#REF!</v>
      </c>
      <c r="M24" s="30" t="e">
        <f>'РБ ВВ 10(2025) | FIT15)'!#REF!</f>
        <v>#REF!</v>
      </c>
      <c r="N24" s="30" t="e">
        <f>'РБ ВВ 10(2025) | FIT15)'!#REF!</f>
        <v>#REF!</v>
      </c>
      <c r="O24" s="30" t="e">
        <f>'РБ ВВ 10(2025) | FIT15)'!#REF!</f>
        <v>#REF!</v>
      </c>
      <c r="P24" s="30" t="e">
        <f>'РБ ВВ 10(2025) | FIT15)'!#REF!</f>
        <v>#REF!</v>
      </c>
      <c r="Q24" s="30" t="e">
        <f>'РБ ВВ 10(2025) | FIT15)'!#REF!</f>
        <v>#REF!</v>
      </c>
      <c r="R24" s="30" t="e">
        <f>'РБ ВВ 10(2025) | FIT15)'!#REF!</f>
        <v>#REF!</v>
      </c>
      <c r="S24" s="30" t="e">
        <f>'РБ ВВ 10(2025) | FIT15)'!#REF!</f>
        <v>#REF!</v>
      </c>
      <c r="T24" s="30" t="e">
        <f>'РБ ВВ 10(2025) | FIT15)'!#REF!</f>
        <v>#REF!</v>
      </c>
      <c r="U24" s="30" t="e">
        <f>'РБ ВВ 10(2025) | FIT15)'!#REF!</f>
        <v>#REF!</v>
      </c>
      <c r="V24" s="30" t="e">
        <f>'РБ ВВ 10(2025) | FIT15)'!#REF!</f>
        <v>#REF!</v>
      </c>
      <c r="W24" s="30" t="e">
        <f>'РБ ВВ 10(2025) | FIT15)'!#REF!</f>
        <v>#REF!</v>
      </c>
      <c r="X24" s="30" t="e">
        <f>'РБ ВВ 10(2025) | FIT15)'!#REF!</f>
        <v>#REF!</v>
      </c>
      <c r="Y24" s="30" t="e">
        <f>'РБ ВВ 10(2025) | FIT15)'!#REF!</f>
        <v>#REF!</v>
      </c>
    </row>
    <row r="25" spans="1:25" s="11" customFormat="1" hidden="1">
      <c r="A25" s="17" t="s">
        <v>12</v>
      </c>
      <c r="B25" s="30" t="e">
        <f>'РБ ВВ 10(2025) | FIT15)'!#REF!</f>
        <v>#REF!</v>
      </c>
      <c r="C25" s="30" t="e">
        <f>'РБ ВВ 10(2025) | FIT15)'!#REF!</f>
        <v>#REF!</v>
      </c>
      <c r="D25" s="30" t="e">
        <f>'РБ ВВ 10(2025) | FIT15)'!#REF!</f>
        <v>#REF!</v>
      </c>
      <c r="E25" s="30" t="e">
        <f>'РБ ВВ 10(2025) | FIT15)'!#REF!</f>
        <v>#REF!</v>
      </c>
      <c r="F25" s="30" t="e">
        <f>'РБ ВВ 10(2025) | FIT15)'!#REF!</f>
        <v>#REF!</v>
      </c>
      <c r="G25" s="30" t="e">
        <f>'РБ ВВ 10(2025) | FIT15)'!#REF!</f>
        <v>#REF!</v>
      </c>
      <c r="H25" s="30" t="e">
        <f>'РБ ВВ 10(2025) | FIT15)'!#REF!</f>
        <v>#REF!</v>
      </c>
      <c r="I25" s="30" t="e">
        <f>'РБ ВВ 10(2025) | FIT15)'!#REF!</f>
        <v>#REF!</v>
      </c>
      <c r="J25" s="30" t="e">
        <f>'РБ ВВ 10(2025) | FIT15)'!#REF!</f>
        <v>#REF!</v>
      </c>
      <c r="K25" s="30" t="e">
        <f>'РБ ВВ 10(2025) | FIT15)'!#REF!</f>
        <v>#REF!</v>
      </c>
      <c r="L25" s="30" t="e">
        <f>'РБ ВВ 10(2025) | FIT15)'!#REF!</f>
        <v>#REF!</v>
      </c>
      <c r="M25" s="30" t="e">
        <f>'РБ ВВ 10(2025) | FIT15)'!#REF!</f>
        <v>#REF!</v>
      </c>
      <c r="N25" s="30" t="e">
        <f>'РБ ВВ 10(2025) | FIT15)'!#REF!</f>
        <v>#REF!</v>
      </c>
      <c r="O25" s="30" t="e">
        <f>'РБ ВВ 10(2025) | FIT15)'!#REF!</f>
        <v>#REF!</v>
      </c>
      <c r="P25" s="30" t="e">
        <f>'РБ ВВ 10(2025) | FIT15)'!#REF!</f>
        <v>#REF!</v>
      </c>
      <c r="Q25" s="30" t="e">
        <f>'РБ ВВ 10(2025) | FIT15)'!#REF!</f>
        <v>#REF!</v>
      </c>
      <c r="R25" s="30" t="e">
        <f>'РБ ВВ 10(2025) | FIT15)'!#REF!</f>
        <v>#REF!</v>
      </c>
      <c r="S25" s="30" t="e">
        <f>'РБ ВВ 10(2025) | FIT15)'!#REF!</f>
        <v>#REF!</v>
      </c>
      <c r="T25" s="30" t="e">
        <f>'РБ ВВ 10(2025) | FIT15)'!#REF!</f>
        <v>#REF!</v>
      </c>
      <c r="U25" s="30" t="e">
        <f>'РБ ВВ 10(2025) | FIT15)'!#REF!</f>
        <v>#REF!</v>
      </c>
      <c r="V25" s="30" t="e">
        <f>'РБ ВВ 10(2025) | FIT15)'!#REF!</f>
        <v>#REF!</v>
      </c>
      <c r="W25" s="30" t="e">
        <f>'РБ ВВ 10(2025) | FIT15)'!#REF!</f>
        <v>#REF!</v>
      </c>
      <c r="X25" s="30" t="e">
        <f>'РБ ВВ 10(2025) | FIT15)'!#REF!</f>
        <v>#REF!</v>
      </c>
      <c r="Y25" s="30" t="e">
        <f>'РБ ВВ 10(2025) | FIT15)'!#REF!</f>
        <v>#REF!</v>
      </c>
    </row>
    <row r="26" spans="1:25" s="11" customFormat="1" ht="17.25" customHeight="1">
      <c r="A26" s="27" t="s">
        <v>41</v>
      </c>
      <c r="B26" s="49"/>
      <c r="C26" s="49"/>
      <c r="D26" s="49"/>
      <c r="E26" s="49"/>
      <c r="F26" s="49"/>
      <c r="G26" s="49"/>
      <c r="H26" s="49"/>
      <c r="I26" s="49"/>
      <c r="J26" s="49"/>
      <c r="K26" s="49"/>
      <c r="L26" s="49"/>
      <c r="M26" s="49"/>
      <c r="N26" s="49"/>
      <c r="O26" s="49"/>
      <c r="P26" s="49"/>
      <c r="Q26" s="49"/>
      <c r="R26" s="49"/>
      <c r="S26" s="49"/>
      <c r="T26" s="49"/>
      <c r="U26" s="49"/>
      <c r="V26" s="49"/>
      <c r="W26" s="49"/>
      <c r="X26" s="49"/>
      <c r="Y26" s="49"/>
    </row>
    <row r="27" spans="1:25" s="11" customFormat="1">
      <c r="A27" s="7" t="s">
        <v>3</v>
      </c>
      <c r="B27" s="9" t="e">
        <f t="shared" ref="B27:N27" si="6">B5</f>
        <v>#REF!</v>
      </c>
      <c r="C27" s="9" t="e">
        <f t="shared" si="6"/>
        <v>#REF!</v>
      </c>
      <c r="D27" s="9" t="e">
        <f t="shared" si="6"/>
        <v>#REF!</v>
      </c>
      <c r="E27" s="9" t="e">
        <f t="shared" si="6"/>
        <v>#REF!</v>
      </c>
      <c r="F27" s="9" t="e">
        <f t="shared" si="6"/>
        <v>#REF!</v>
      </c>
      <c r="G27" s="9" t="e">
        <f t="shared" si="6"/>
        <v>#REF!</v>
      </c>
      <c r="H27" s="9" t="e">
        <f t="shared" si="6"/>
        <v>#REF!</v>
      </c>
      <c r="I27" s="9" t="e">
        <f t="shared" si="6"/>
        <v>#REF!</v>
      </c>
      <c r="J27" s="9" t="e">
        <f t="shared" si="6"/>
        <v>#REF!</v>
      </c>
      <c r="K27" s="9" t="e">
        <f t="shared" si="6"/>
        <v>#REF!</v>
      </c>
      <c r="L27" s="9" t="e">
        <f t="shared" si="6"/>
        <v>#REF!</v>
      </c>
      <c r="M27" s="9" t="e">
        <f t="shared" si="6"/>
        <v>#REF!</v>
      </c>
      <c r="N27" s="9" t="e">
        <f t="shared" si="6"/>
        <v>#REF!</v>
      </c>
      <c r="O27" s="9" t="e">
        <f t="shared" ref="O27:X27" si="7">O5</f>
        <v>#REF!</v>
      </c>
      <c r="P27" s="9" t="e">
        <f t="shared" si="7"/>
        <v>#REF!</v>
      </c>
      <c r="Q27" s="9" t="e">
        <f t="shared" si="7"/>
        <v>#REF!</v>
      </c>
      <c r="R27" s="9" t="e">
        <f t="shared" si="7"/>
        <v>#REF!</v>
      </c>
      <c r="S27" s="9" t="e">
        <f t="shared" si="7"/>
        <v>#REF!</v>
      </c>
      <c r="T27" s="9" t="e">
        <f t="shared" si="7"/>
        <v>#REF!</v>
      </c>
      <c r="U27" s="9" t="e">
        <f t="shared" si="7"/>
        <v>#REF!</v>
      </c>
      <c r="V27" s="9" t="e">
        <f t="shared" si="7"/>
        <v>#REF!</v>
      </c>
      <c r="W27" s="9" t="e">
        <f t="shared" si="7"/>
        <v>#REF!</v>
      </c>
      <c r="X27" s="9" t="e">
        <f t="shared" si="7"/>
        <v>#REF!</v>
      </c>
      <c r="Y27" s="9" t="e">
        <f t="shared" ref="Y27" si="8">Y5</f>
        <v>#REF!</v>
      </c>
    </row>
    <row r="28" spans="1:25" s="11" customFormat="1" ht="20.25" customHeight="1">
      <c r="A28" s="7"/>
      <c r="B28" s="9" t="e">
        <f t="shared" ref="B28:N28" si="9">B6</f>
        <v>#REF!</v>
      </c>
      <c r="C28" s="9" t="e">
        <f t="shared" si="9"/>
        <v>#REF!</v>
      </c>
      <c r="D28" s="9" t="e">
        <f t="shared" si="9"/>
        <v>#REF!</v>
      </c>
      <c r="E28" s="9" t="e">
        <f t="shared" si="9"/>
        <v>#REF!</v>
      </c>
      <c r="F28" s="9" t="e">
        <f t="shared" si="9"/>
        <v>#REF!</v>
      </c>
      <c r="G28" s="9" t="e">
        <f t="shared" si="9"/>
        <v>#REF!</v>
      </c>
      <c r="H28" s="9" t="e">
        <f t="shared" si="9"/>
        <v>#REF!</v>
      </c>
      <c r="I28" s="9" t="e">
        <f t="shared" si="9"/>
        <v>#REF!</v>
      </c>
      <c r="J28" s="9" t="e">
        <f t="shared" si="9"/>
        <v>#REF!</v>
      </c>
      <c r="K28" s="9" t="e">
        <f t="shared" si="9"/>
        <v>#REF!</v>
      </c>
      <c r="L28" s="9" t="e">
        <f t="shared" si="9"/>
        <v>#REF!</v>
      </c>
      <c r="M28" s="9" t="e">
        <f t="shared" si="9"/>
        <v>#REF!</v>
      </c>
      <c r="N28" s="9" t="e">
        <f t="shared" si="9"/>
        <v>#REF!</v>
      </c>
      <c r="O28" s="9" t="e">
        <f t="shared" ref="O28:X28" si="10">O6</f>
        <v>#REF!</v>
      </c>
      <c r="P28" s="9" t="e">
        <f t="shared" si="10"/>
        <v>#REF!</v>
      </c>
      <c r="Q28" s="9" t="e">
        <f t="shared" si="10"/>
        <v>#REF!</v>
      </c>
      <c r="R28" s="9" t="e">
        <f t="shared" si="10"/>
        <v>#REF!</v>
      </c>
      <c r="S28" s="9" t="e">
        <f t="shared" si="10"/>
        <v>#REF!</v>
      </c>
      <c r="T28" s="9" t="e">
        <f t="shared" si="10"/>
        <v>#REF!</v>
      </c>
      <c r="U28" s="9" t="e">
        <f t="shared" si="10"/>
        <v>#REF!</v>
      </c>
      <c r="V28" s="9" t="e">
        <f t="shared" si="10"/>
        <v>#REF!</v>
      </c>
      <c r="W28" s="9" t="e">
        <f t="shared" si="10"/>
        <v>#REF!</v>
      </c>
      <c r="X28" s="9" t="e">
        <f t="shared" si="10"/>
        <v>#REF!</v>
      </c>
      <c r="Y28" s="9" t="e">
        <f t="shared" ref="Y28" si="11">Y6</f>
        <v>#REF!</v>
      </c>
    </row>
    <row r="29" spans="1:25" s="11" customFormat="1">
      <c r="A29" s="10" t="s">
        <v>4</v>
      </c>
    </row>
    <row r="30" spans="1:25" s="11" customFormat="1">
      <c r="A30" s="10">
        <v>1</v>
      </c>
      <c r="B30" s="18" t="e">
        <f t="shared" ref="B30:N30" si="12">ROUNDUP(B8*0.87,)+25</f>
        <v>#REF!</v>
      </c>
      <c r="C30" s="18" t="e">
        <f t="shared" si="12"/>
        <v>#REF!</v>
      </c>
      <c r="D30" s="18" t="e">
        <f t="shared" si="12"/>
        <v>#REF!</v>
      </c>
      <c r="E30" s="18" t="e">
        <f t="shared" si="12"/>
        <v>#REF!</v>
      </c>
      <c r="F30" s="18" t="e">
        <f t="shared" si="12"/>
        <v>#REF!</v>
      </c>
      <c r="G30" s="18" t="e">
        <f t="shared" si="12"/>
        <v>#REF!</v>
      </c>
      <c r="H30" s="18" t="e">
        <f t="shared" si="12"/>
        <v>#REF!</v>
      </c>
      <c r="I30" s="18" t="e">
        <f t="shared" si="12"/>
        <v>#REF!</v>
      </c>
      <c r="J30" s="18" t="e">
        <f t="shared" si="12"/>
        <v>#REF!</v>
      </c>
      <c r="K30" s="18" t="e">
        <f t="shared" si="12"/>
        <v>#REF!</v>
      </c>
      <c r="L30" s="18" t="e">
        <f t="shared" si="12"/>
        <v>#REF!</v>
      </c>
      <c r="M30" s="18" t="e">
        <f t="shared" si="12"/>
        <v>#REF!</v>
      </c>
      <c r="N30" s="18" t="e">
        <f t="shared" si="12"/>
        <v>#REF!</v>
      </c>
      <c r="O30" s="18" t="e">
        <f t="shared" ref="O30:X30" si="13">ROUNDUP(O8*0.87,)+25</f>
        <v>#REF!</v>
      </c>
      <c r="P30" s="18" t="e">
        <f t="shared" si="13"/>
        <v>#REF!</v>
      </c>
      <c r="Q30" s="18" t="e">
        <f t="shared" si="13"/>
        <v>#REF!</v>
      </c>
      <c r="R30" s="18" t="e">
        <f t="shared" si="13"/>
        <v>#REF!</v>
      </c>
      <c r="S30" s="18" t="e">
        <f t="shared" si="13"/>
        <v>#REF!</v>
      </c>
      <c r="T30" s="18" t="e">
        <f t="shared" si="13"/>
        <v>#REF!</v>
      </c>
      <c r="U30" s="18" t="e">
        <f t="shared" si="13"/>
        <v>#REF!</v>
      </c>
      <c r="V30" s="18" t="e">
        <f t="shared" si="13"/>
        <v>#REF!</v>
      </c>
      <c r="W30" s="18" t="e">
        <f t="shared" si="13"/>
        <v>#REF!</v>
      </c>
      <c r="X30" s="18" t="e">
        <f t="shared" si="13"/>
        <v>#REF!</v>
      </c>
      <c r="Y30" s="18" t="e">
        <f t="shared" ref="Y30" si="14">ROUNDUP(Y8*0.87,)+25</f>
        <v>#REF!</v>
      </c>
    </row>
    <row r="31" spans="1:25" s="11" customFormat="1">
      <c r="A31" s="10">
        <v>2</v>
      </c>
      <c r="B31" s="18" t="e">
        <f t="shared" ref="B31:N31" si="15">ROUNDUP(B9*0.87,)+25</f>
        <v>#REF!</v>
      </c>
      <c r="C31" s="18" t="e">
        <f t="shared" si="15"/>
        <v>#REF!</v>
      </c>
      <c r="D31" s="18" t="e">
        <f t="shared" si="15"/>
        <v>#REF!</v>
      </c>
      <c r="E31" s="18" t="e">
        <f t="shared" si="15"/>
        <v>#REF!</v>
      </c>
      <c r="F31" s="18" t="e">
        <f t="shared" si="15"/>
        <v>#REF!</v>
      </c>
      <c r="G31" s="18" t="e">
        <f t="shared" si="15"/>
        <v>#REF!</v>
      </c>
      <c r="H31" s="18" t="e">
        <f t="shared" si="15"/>
        <v>#REF!</v>
      </c>
      <c r="I31" s="18" t="e">
        <f t="shared" si="15"/>
        <v>#REF!</v>
      </c>
      <c r="J31" s="18" t="e">
        <f t="shared" si="15"/>
        <v>#REF!</v>
      </c>
      <c r="K31" s="18" t="e">
        <f t="shared" si="15"/>
        <v>#REF!</v>
      </c>
      <c r="L31" s="18" t="e">
        <f t="shared" si="15"/>
        <v>#REF!</v>
      </c>
      <c r="M31" s="18" t="e">
        <f t="shared" si="15"/>
        <v>#REF!</v>
      </c>
      <c r="N31" s="18" t="e">
        <f t="shared" si="15"/>
        <v>#REF!</v>
      </c>
      <c r="O31" s="18" t="e">
        <f t="shared" ref="O31:X31" si="16">ROUNDUP(O9*0.87,)+25</f>
        <v>#REF!</v>
      </c>
      <c r="P31" s="18" t="e">
        <f t="shared" si="16"/>
        <v>#REF!</v>
      </c>
      <c r="Q31" s="18" t="e">
        <f t="shared" si="16"/>
        <v>#REF!</v>
      </c>
      <c r="R31" s="18" t="e">
        <f t="shared" si="16"/>
        <v>#REF!</v>
      </c>
      <c r="S31" s="18" t="e">
        <f t="shared" si="16"/>
        <v>#REF!</v>
      </c>
      <c r="T31" s="18" t="e">
        <f t="shared" si="16"/>
        <v>#REF!</v>
      </c>
      <c r="U31" s="18" t="e">
        <f t="shared" si="16"/>
        <v>#REF!</v>
      </c>
      <c r="V31" s="18" t="e">
        <f t="shared" si="16"/>
        <v>#REF!</v>
      </c>
      <c r="W31" s="18" t="e">
        <f t="shared" si="16"/>
        <v>#REF!</v>
      </c>
      <c r="X31" s="18" t="e">
        <f t="shared" si="16"/>
        <v>#REF!</v>
      </c>
      <c r="Y31" s="18" t="e">
        <f t="shared" ref="Y31" si="17">ROUNDUP(Y9*0.87,)+25</f>
        <v>#REF!</v>
      </c>
    </row>
    <row r="32" spans="1:25" s="11" customFormat="1">
      <c r="A32" s="10" t="s">
        <v>5</v>
      </c>
      <c r="B32" s="18"/>
      <c r="C32" s="18"/>
      <c r="D32" s="18"/>
      <c r="E32" s="18"/>
      <c r="F32" s="18"/>
      <c r="G32" s="18"/>
      <c r="H32" s="18"/>
      <c r="I32" s="18"/>
      <c r="J32" s="18"/>
      <c r="K32" s="18"/>
      <c r="L32" s="18"/>
      <c r="M32" s="18"/>
      <c r="N32" s="18"/>
      <c r="O32" s="18"/>
      <c r="P32" s="18"/>
      <c r="Q32" s="18"/>
      <c r="R32" s="18"/>
      <c r="S32" s="18"/>
      <c r="T32" s="18"/>
      <c r="U32" s="18"/>
      <c r="V32" s="18"/>
      <c r="W32" s="18"/>
      <c r="X32" s="18"/>
      <c r="Y32" s="18"/>
    </row>
    <row r="33" spans="1:25">
      <c r="A33" s="10">
        <v>1</v>
      </c>
      <c r="B33" s="18" t="e">
        <f t="shared" ref="B33:N33" si="18">ROUNDUP(B11*0.87,)+25</f>
        <v>#REF!</v>
      </c>
      <c r="C33" s="18" t="e">
        <f t="shared" si="18"/>
        <v>#REF!</v>
      </c>
      <c r="D33" s="18" t="e">
        <f t="shared" si="18"/>
        <v>#REF!</v>
      </c>
      <c r="E33" s="18" t="e">
        <f t="shared" si="18"/>
        <v>#REF!</v>
      </c>
      <c r="F33" s="18" t="e">
        <f t="shared" si="18"/>
        <v>#REF!</v>
      </c>
      <c r="G33" s="18" t="e">
        <f t="shared" si="18"/>
        <v>#REF!</v>
      </c>
      <c r="H33" s="18" t="e">
        <f t="shared" si="18"/>
        <v>#REF!</v>
      </c>
      <c r="I33" s="18" t="e">
        <f t="shared" si="18"/>
        <v>#REF!</v>
      </c>
      <c r="J33" s="18" t="e">
        <f t="shared" si="18"/>
        <v>#REF!</v>
      </c>
      <c r="K33" s="18" t="e">
        <f t="shared" si="18"/>
        <v>#REF!</v>
      </c>
      <c r="L33" s="18" t="e">
        <f t="shared" si="18"/>
        <v>#REF!</v>
      </c>
      <c r="M33" s="18" t="e">
        <f t="shared" si="18"/>
        <v>#REF!</v>
      </c>
      <c r="N33" s="18" t="e">
        <f t="shared" si="18"/>
        <v>#REF!</v>
      </c>
      <c r="O33" s="18" t="e">
        <f t="shared" ref="O33:X33" si="19">ROUNDUP(O11*0.87,)+25</f>
        <v>#REF!</v>
      </c>
      <c r="P33" s="18" t="e">
        <f t="shared" si="19"/>
        <v>#REF!</v>
      </c>
      <c r="Q33" s="18" t="e">
        <f t="shared" si="19"/>
        <v>#REF!</v>
      </c>
      <c r="R33" s="18" t="e">
        <f t="shared" si="19"/>
        <v>#REF!</v>
      </c>
      <c r="S33" s="18" t="e">
        <f t="shared" si="19"/>
        <v>#REF!</v>
      </c>
      <c r="T33" s="18" t="e">
        <f t="shared" si="19"/>
        <v>#REF!</v>
      </c>
      <c r="U33" s="18" t="e">
        <f t="shared" si="19"/>
        <v>#REF!</v>
      </c>
      <c r="V33" s="18" t="e">
        <f t="shared" si="19"/>
        <v>#REF!</v>
      </c>
      <c r="W33" s="18" t="e">
        <f t="shared" si="19"/>
        <v>#REF!</v>
      </c>
      <c r="X33" s="18" t="e">
        <f t="shared" si="19"/>
        <v>#REF!</v>
      </c>
      <c r="Y33" s="18" t="e">
        <f t="shared" ref="Y33" si="20">ROUNDUP(Y11*0.87,)+25</f>
        <v>#REF!</v>
      </c>
    </row>
    <row r="34" spans="1:25">
      <c r="A34" s="10">
        <v>2</v>
      </c>
      <c r="B34" s="18" t="e">
        <f t="shared" ref="B34:N34" si="21">ROUNDUP(B12*0.87,)+25</f>
        <v>#REF!</v>
      </c>
      <c r="C34" s="18" t="e">
        <f t="shared" si="21"/>
        <v>#REF!</v>
      </c>
      <c r="D34" s="18" t="e">
        <f t="shared" si="21"/>
        <v>#REF!</v>
      </c>
      <c r="E34" s="18" t="e">
        <f t="shared" si="21"/>
        <v>#REF!</v>
      </c>
      <c r="F34" s="18" t="e">
        <f t="shared" si="21"/>
        <v>#REF!</v>
      </c>
      <c r="G34" s="18" t="e">
        <f t="shared" si="21"/>
        <v>#REF!</v>
      </c>
      <c r="H34" s="18" t="e">
        <f t="shared" si="21"/>
        <v>#REF!</v>
      </c>
      <c r="I34" s="18" t="e">
        <f t="shared" si="21"/>
        <v>#REF!</v>
      </c>
      <c r="J34" s="18" t="e">
        <f t="shared" si="21"/>
        <v>#REF!</v>
      </c>
      <c r="K34" s="18" t="e">
        <f t="shared" si="21"/>
        <v>#REF!</v>
      </c>
      <c r="L34" s="18" t="e">
        <f t="shared" si="21"/>
        <v>#REF!</v>
      </c>
      <c r="M34" s="18" t="e">
        <f t="shared" si="21"/>
        <v>#REF!</v>
      </c>
      <c r="N34" s="18" t="e">
        <f t="shared" si="21"/>
        <v>#REF!</v>
      </c>
      <c r="O34" s="18" t="e">
        <f t="shared" ref="O34:X34" si="22">ROUNDUP(O12*0.87,)+25</f>
        <v>#REF!</v>
      </c>
      <c r="P34" s="18" t="e">
        <f t="shared" si="22"/>
        <v>#REF!</v>
      </c>
      <c r="Q34" s="18" t="e">
        <f t="shared" si="22"/>
        <v>#REF!</v>
      </c>
      <c r="R34" s="18" t="e">
        <f t="shared" si="22"/>
        <v>#REF!</v>
      </c>
      <c r="S34" s="18" t="e">
        <f t="shared" si="22"/>
        <v>#REF!</v>
      </c>
      <c r="T34" s="18" t="e">
        <f t="shared" si="22"/>
        <v>#REF!</v>
      </c>
      <c r="U34" s="18" t="e">
        <f t="shared" si="22"/>
        <v>#REF!</v>
      </c>
      <c r="V34" s="18" t="e">
        <f t="shared" si="22"/>
        <v>#REF!</v>
      </c>
      <c r="W34" s="18" t="e">
        <f t="shared" si="22"/>
        <v>#REF!</v>
      </c>
      <c r="X34" s="18" t="e">
        <f t="shared" si="22"/>
        <v>#REF!</v>
      </c>
      <c r="Y34" s="18" t="e">
        <f t="shared" ref="Y34" si="23">ROUNDUP(Y12*0.87,)+25</f>
        <v>#REF!</v>
      </c>
    </row>
    <row r="35" spans="1:25" s="11" customFormat="1">
      <c r="A35" s="30" t="s">
        <v>6</v>
      </c>
      <c r="B35" s="18"/>
      <c r="C35" s="18"/>
      <c r="D35" s="18"/>
      <c r="E35" s="18"/>
      <c r="F35" s="18"/>
      <c r="G35" s="18"/>
      <c r="H35" s="18"/>
      <c r="I35" s="18"/>
      <c r="J35" s="18"/>
      <c r="K35" s="18"/>
      <c r="L35" s="18"/>
      <c r="M35" s="18"/>
      <c r="N35" s="18"/>
      <c r="O35" s="18"/>
      <c r="P35" s="18"/>
      <c r="Q35" s="18"/>
      <c r="R35" s="18"/>
      <c r="S35" s="18"/>
      <c r="T35" s="18"/>
      <c r="U35" s="18"/>
      <c r="V35" s="18"/>
      <c r="W35" s="18"/>
      <c r="X35" s="18"/>
      <c r="Y35" s="18"/>
    </row>
    <row r="36" spans="1:25" s="11" customFormat="1">
      <c r="A36" s="30">
        <v>1</v>
      </c>
      <c r="B36" s="18" t="e">
        <f t="shared" ref="B36:N36" si="24">B33</f>
        <v>#REF!</v>
      </c>
      <c r="C36" s="18" t="e">
        <f t="shared" si="24"/>
        <v>#REF!</v>
      </c>
      <c r="D36" s="18" t="e">
        <f t="shared" si="24"/>
        <v>#REF!</v>
      </c>
      <c r="E36" s="18" t="e">
        <f t="shared" si="24"/>
        <v>#REF!</v>
      </c>
      <c r="F36" s="18" t="e">
        <f t="shared" si="24"/>
        <v>#REF!</v>
      </c>
      <c r="G36" s="18" t="e">
        <f t="shared" si="24"/>
        <v>#REF!</v>
      </c>
      <c r="H36" s="18" t="e">
        <f t="shared" si="24"/>
        <v>#REF!</v>
      </c>
      <c r="I36" s="18" t="e">
        <f t="shared" si="24"/>
        <v>#REF!</v>
      </c>
      <c r="J36" s="18" t="e">
        <f t="shared" si="24"/>
        <v>#REF!</v>
      </c>
      <c r="K36" s="18" t="e">
        <f t="shared" si="24"/>
        <v>#REF!</v>
      </c>
      <c r="L36" s="18" t="e">
        <f t="shared" si="24"/>
        <v>#REF!</v>
      </c>
      <c r="M36" s="18" t="e">
        <f t="shared" si="24"/>
        <v>#REF!</v>
      </c>
      <c r="N36" s="18" t="e">
        <f t="shared" si="24"/>
        <v>#REF!</v>
      </c>
      <c r="O36" s="18" t="e">
        <f t="shared" ref="O36:X36" si="25">O33</f>
        <v>#REF!</v>
      </c>
      <c r="P36" s="18" t="e">
        <f t="shared" si="25"/>
        <v>#REF!</v>
      </c>
      <c r="Q36" s="18" t="e">
        <f t="shared" si="25"/>
        <v>#REF!</v>
      </c>
      <c r="R36" s="18" t="e">
        <f t="shared" si="25"/>
        <v>#REF!</v>
      </c>
      <c r="S36" s="18" t="e">
        <f t="shared" si="25"/>
        <v>#REF!</v>
      </c>
      <c r="T36" s="18" t="e">
        <f t="shared" si="25"/>
        <v>#REF!</v>
      </c>
      <c r="U36" s="18" t="e">
        <f t="shared" si="25"/>
        <v>#REF!</v>
      </c>
      <c r="V36" s="18" t="e">
        <f t="shared" si="25"/>
        <v>#REF!</v>
      </c>
      <c r="W36" s="18" t="e">
        <f t="shared" si="25"/>
        <v>#REF!</v>
      </c>
      <c r="X36" s="18" t="e">
        <f t="shared" si="25"/>
        <v>#REF!</v>
      </c>
      <c r="Y36" s="18" t="e">
        <f t="shared" ref="Y36" si="26">Y33</f>
        <v>#REF!</v>
      </c>
    </row>
    <row r="37" spans="1:25" s="11" customFormat="1">
      <c r="A37" s="30">
        <v>2</v>
      </c>
      <c r="B37" s="18" t="e">
        <f t="shared" ref="B37:N37" si="27">B34</f>
        <v>#REF!</v>
      </c>
      <c r="C37" s="18" t="e">
        <f t="shared" si="27"/>
        <v>#REF!</v>
      </c>
      <c r="D37" s="18" t="e">
        <f t="shared" si="27"/>
        <v>#REF!</v>
      </c>
      <c r="E37" s="18" t="e">
        <f t="shared" si="27"/>
        <v>#REF!</v>
      </c>
      <c r="F37" s="18" t="e">
        <f t="shared" si="27"/>
        <v>#REF!</v>
      </c>
      <c r="G37" s="18" t="e">
        <f t="shared" si="27"/>
        <v>#REF!</v>
      </c>
      <c r="H37" s="18" t="e">
        <f t="shared" si="27"/>
        <v>#REF!</v>
      </c>
      <c r="I37" s="18" t="e">
        <f t="shared" si="27"/>
        <v>#REF!</v>
      </c>
      <c r="J37" s="18" t="e">
        <f t="shared" si="27"/>
        <v>#REF!</v>
      </c>
      <c r="K37" s="18" t="e">
        <f t="shared" si="27"/>
        <v>#REF!</v>
      </c>
      <c r="L37" s="18" t="e">
        <f t="shared" si="27"/>
        <v>#REF!</v>
      </c>
      <c r="M37" s="18" t="e">
        <f t="shared" si="27"/>
        <v>#REF!</v>
      </c>
      <c r="N37" s="18" t="e">
        <f t="shared" si="27"/>
        <v>#REF!</v>
      </c>
      <c r="O37" s="18" t="e">
        <f t="shared" ref="O37:X37" si="28">O34</f>
        <v>#REF!</v>
      </c>
      <c r="P37" s="18" t="e">
        <f t="shared" si="28"/>
        <v>#REF!</v>
      </c>
      <c r="Q37" s="18" t="e">
        <f t="shared" si="28"/>
        <v>#REF!</v>
      </c>
      <c r="R37" s="18" t="e">
        <f t="shared" si="28"/>
        <v>#REF!</v>
      </c>
      <c r="S37" s="18" t="e">
        <f t="shared" si="28"/>
        <v>#REF!</v>
      </c>
      <c r="T37" s="18" t="e">
        <f t="shared" si="28"/>
        <v>#REF!</v>
      </c>
      <c r="U37" s="18" t="e">
        <f t="shared" si="28"/>
        <v>#REF!</v>
      </c>
      <c r="V37" s="18" t="e">
        <f t="shared" si="28"/>
        <v>#REF!</v>
      </c>
      <c r="W37" s="18" t="e">
        <f t="shared" si="28"/>
        <v>#REF!</v>
      </c>
      <c r="X37" s="18" t="e">
        <f t="shared" si="28"/>
        <v>#REF!</v>
      </c>
      <c r="Y37" s="18" t="e">
        <f t="shared" ref="Y37" si="29">Y34</f>
        <v>#REF!</v>
      </c>
    </row>
    <row r="38" spans="1:25" s="11" customFormat="1">
      <c r="A38" s="33" t="s">
        <v>7</v>
      </c>
      <c r="B38" s="18"/>
      <c r="C38" s="18"/>
      <c r="D38" s="18"/>
      <c r="E38" s="18"/>
      <c r="F38" s="18"/>
      <c r="G38" s="18"/>
      <c r="H38" s="18"/>
      <c r="I38" s="18"/>
      <c r="J38" s="18"/>
      <c r="K38" s="18"/>
      <c r="L38" s="18"/>
      <c r="M38" s="18"/>
      <c r="N38" s="18"/>
      <c r="O38" s="18"/>
      <c r="P38" s="18"/>
      <c r="Q38" s="18"/>
      <c r="R38" s="18"/>
      <c r="S38" s="18"/>
      <c r="T38" s="18"/>
      <c r="U38" s="18"/>
      <c r="V38" s="18"/>
      <c r="W38" s="18"/>
      <c r="X38" s="18"/>
      <c r="Y38" s="18"/>
    </row>
    <row r="39" spans="1:25">
      <c r="A39" s="10">
        <v>1</v>
      </c>
      <c r="B39" s="18" t="e">
        <f t="shared" ref="B39:N39" si="30">ROUNDUP(B17*0.87,)+25</f>
        <v>#REF!</v>
      </c>
      <c r="C39" s="18" t="e">
        <f t="shared" si="30"/>
        <v>#REF!</v>
      </c>
      <c r="D39" s="18" t="e">
        <f t="shared" si="30"/>
        <v>#REF!</v>
      </c>
      <c r="E39" s="18" t="e">
        <f t="shared" si="30"/>
        <v>#REF!</v>
      </c>
      <c r="F39" s="18" t="e">
        <f t="shared" si="30"/>
        <v>#REF!</v>
      </c>
      <c r="G39" s="18" t="e">
        <f t="shared" si="30"/>
        <v>#REF!</v>
      </c>
      <c r="H39" s="18" t="e">
        <f t="shared" si="30"/>
        <v>#REF!</v>
      </c>
      <c r="I39" s="18" t="e">
        <f t="shared" si="30"/>
        <v>#REF!</v>
      </c>
      <c r="J39" s="18" t="e">
        <f t="shared" si="30"/>
        <v>#REF!</v>
      </c>
      <c r="K39" s="18" t="e">
        <f t="shared" si="30"/>
        <v>#REF!</v>
      </c>
      <c r="L39" s="18" t="e">
        <f t="shared" si="30"/>
        <v>#REF!</v>
      </c>
      <c r="M39" s="18" t="e">
        <f t="shared" si="30"/>
        <v>#REF!</v>
      </c>
      <c r="N39" s="18" t="e">
        <f t="shared" si="30"/>
        <v>#REF!</v>
      </c>
      <c r="O39" s="18" t="e">
        <f t="shared" ref="O39:X39" si="31">ROUNDUP(O17*0.87,)+25</f>
        <v>#REF!</v>
      </c>
      <c r="P39" s="18" t="e">
        <f t="shared" si="31"/>
        <v>#REF!</v>
      </c>
      <c r="Q39" s="18" t="e">
        <f t="shared" si="31"/>
        <v>#REF!</v>
      </c>
      <c r="R39" s="18" t="e">
        <f t="shared" si="31"/>
        <v>#REF!</v>
      </c>
      <c r="S39" s="18" t="e">
        <f t="shared" si="31"/>
        <v>#REF!</v>
      </c>
      <c r="T39" s="18" t="e">
        <f t="shared" si="31"/>
        <v>#REF!</v>
      </c>
      <c r="U39" s="18" t="e">
        <f t="shared" si="31"/>
        <v>#REF!</v>
      </c>
      <c r="V39" s="18" t="e">
        <f t="shared" si="31"/>
        <v>#REF!</v>
      </c>
      <c r="W39" s="18" t="e">
        <f t="shared" si="31"/>
        <v>#REF!</v>
      </c>
      <c r="X39" s="18" t="e">
        <f t="shared" si="31"/>
        <v>#REF!</v>
      </c>
      <c r="Y39" s="18" t="e">
        <f t="shared" ref="Y39" si="32">ROUNDUP(Y17*0.87,)+25</f>
        <v>#REF!</v>
      </c>
    </row>
    <row r="40" spans="1:25">
      <c r="A40" s="10">
        <v>2</v>
      </c>
      <c r="B40" s="18" t="e">
        <f t="shared" ref="B40:N40" si="33">ROUNDUP(B18*0.87,)+25</f>
        <v>#REF!</v>
      </c>
      <c r="C40" s="18" t="e">
        <f t="shared" si="33"/>
        <v>#REF!</v>
      </c>
      <c r="D40" s="18" t="e">
        <f t="shared" si="33"/>
        <v>#REF!</v>
      </c>
      <c r="E40" s="18" t="e">
        <f t="shared" si="33"/>
        <v>#REF!</v>
      </c>
      <c r="F40" s="18" t="e">
        <f t="shared" si="33"/>
        <v>#REF!</v>
      </c>
      <c r="G40" s="18" t="e">
        <f t="shared" si="33"/>
        <v>#REF!</v>
      </c>
      <c r="H40" s="18" t="e">
        <f t="shared" si="33"/>
        <v>#REF!</v>
      </c>
      <c r="I40" s="18" t="e">
        <f t="shared" si="33"/>
        <v>#REF!</v>
      </c>
      <c r="J40" s="18" t="e">
        <f t="shared" si="33"/>
        <v>#REF!</v>
      </c>
      <c r="K40" s="18" t="e">
        <f t="shared" si="33"/>
        <v>#REF!</v>
      </c>
      <c r="L40" s="18" t="e">
        <f t="shared" si="33"/>
        <v>#REF!</v>
      </c>
      <c r="M40" s="18" t="e">
        <f t="shared" si="33"/>
        <v>#REF!</v>
      </c>
      <c r="N40" s="18" t="e">
        <f t="shared" si="33"/>
        <v>#REF!</v>
      </c>
      <c r="O40" s="18" t="e">
        <f t="shared" ref="O40:X40" si="34">ROUNDUP(O18*0.87,)+25</f>
        <v>#REF!</v>
      </c>
      <c r="P40" s="18" t="e">
        <f t="shared" si="34"/>
        <v>#REF!</v>
      </c>
      <c r="Q40" s="18" t="e">
        <f t="shared" si="34"/>
        <v>#REF!</v>
      </c>
      <c r="R40" s="18" t="e">
        <f t="shared" si="34"/>
        <v>#REF!</v>
      </c>
      <c r="S40" s="18" t="e">
        <f t="shared" si="34"/>
        <v>#REF!</v>
      </c>
      <c r="T40" s="18" t="e">
        <f t="shared" si="34"/>
        <v>#REF!</v>
      </c>
      <c r="U40" s="18" t="e">
        <f t="shared" si="34"/>
        <v>#REF!</v>
      </c>
      <c r="V40" s="18" t="e">
        <f t="shared" si="34"/>
        <v>#REF!</v>
      </c>
      <c r="W40" s="18" t="e">
        <f t="shared" si="34"/>
        <v>#REF!</v>
      </c>
      <c r="X40" s="18" t="e">
        <f t="shared" si="34"/>
        <v>#REF!</v>
      </c>
      <c r="Y40" s="18" t="e">
        <f t="shared" ref="Y40" si="35">ROUNDUP(Y18*0.87,)+25</f>
        <v>#REF!</v>
      </c>
    </row>
    <row r="41" spans="1:25" s="11" customFormat="1">
      <c r="A41" s="34" t="s">
        <v>8</v>
      </c>
      <c r="B41" s="18"/>
      <c r="C41" s="18"/>
      <c r="D41" s="18"/>
      <c r="E41" s="18"/>
      <c r="F41" s="18"/>
      <c r="G41" s="18"/>
      <c r="H41" s="18"/>
      <c r="I41" s="18"/>
      <c r="J41" s="18"/>
      <c r="K41" s="18"/>
      <c r="L41" s="18"/>
      <c r="M41" s="18"/>
      <c r="N41" s="18"/>
      <c r="O41" s="18"/>
      <c r="P41" s="18"/>
      <c r="Q41" s="18"/>
      <c r="R41" s="18"/>
      <c r="S41" s="18"/>
      <c r="T41" s="18"/>
      <c r="U41" s="18"/>
      <c r="V41" s="18"/>
      <c r="W41" s="18"/>
      <c r="X41" s="18"/>
      <c r="Y41" s="18"/>
    </row>
    <row r="42" spans="1:25">
      <c r="A42" s="10">
        <v>1</v>
      </c>
      <c r="B42" s="18" t="e">
        <f t="shared" ref="B42:N42" si="36">ROUNDUP(B20*0.87,)+25</f>
        <v>#REF!</v>
      </c>
      <c r="C42" s="18" t="e">
        <f t="shared" si="36"/>
        <v>#REF!</v>
      </c>
      <c r="D42" s="18" t="e">
        <f t="shared" si="36"/>
        <v>#REF!</v>
      </c>
      <c r="E42" s="18" t="e">
        <f t="shared" si="36"/>
        <v>#REF!</v>
      </c>
      <c r="F42" s="18" t="e">
        <f t="shared" si="36"/>
        <v>#REF!</v>
      </c>
      <c r="G42" s="18" t="e">
        <f t="shared" si="36"/>
        <v>#REF!</v>
      </c>
      <c r="H42" s="18" t="e">
        <f t="shared" si="36"/>
        <v>#REF!</v>
      </c>
      <c r="I42" s="18" t="e">
        <f t="shared" si="36"/>
        <v>#REF!</v>
      </c>
      <c r="J42" s="18" t="e">
        <f t="shared" si="36"/>
        <v>#REF!</v>
      </c>
      <c r="K42" s="18" t="e">
        <f t="shared" si="36"/>
        <v>#REF!</v>
      </c>
      <c r="L42" s="18" t="e">
        <f t="shared" si="36"/>
        <v>#REF!</v>
      </c>
      <c r="M42" s="18" t="e">
        <f t="shared" si="36"/>
        <v>#REF!</v>
      </c>
      <c r="N42" s="18" t="e">
        <f t="shared" si="36"/>
        <v>#REF!</v>
      </c>
      <c r="O42" s="18" t="e">
        <f t="shared" ref="O42:X42" si="37">ROUNDUP(O20*0.87,)+25</f>
        <v>#REF!</v>
      </c>
      <c r="P42" s="18" t="e">
        <f t="shared" si="37"/>
        <v>#REF!</v>
      </c>
      <c r="Q42" s="18" t="e">
        <f t="shared" si="37"/>
        <v>#REF!</v>
      </c>
      <c r="R42" s="18" t="e">
        <f t="shared" si="37"/>
        <v>#REF!</v>
      </c>
      <c r="S42" s="18" t="e">
        <f t="shared" si="37"/>
        <v>#REF!</v>
      </c>
      <c r="T42" s="18" t="e">
        <f t="shared" si="37"/>
        <v>#REF!</v>
      </c>
      <c r="U42" s="18" t="e">
        <f t="shared" si="37"/>
        <v>#REF!</v>
      </c>
      <c r="V42" s="18" t="e">
        <f t="shared" si="37"/>
        <v>#REF!</v>
      </c>
      <c r="W42" s="18" t="e">
        <f t="shared" si="37"/>
        <v>#REF!</v>
      </c>
      <c r="X42" s="18" t="e">
        <f t="shared" si="37"/>
        <v>#REF!</v>
      </c>
      <c r="Y42" s="18" t="e">
        <f t="shared" ref="Y42" si="38">ROUNDUP(Y20*0.87,)+25</f>
        <v>#REF!</v>
      </c>
    </row>
    <row r="43" spans="1:25">
      <c r="A43" s="10">
        <v>2</v>
      </c>
      <c r="B43" s="18" t="e">
        <f t="shared" ref="B43:N43" si="39">ROUNDUP(B21*0.87,)+25</f>
        <v>#REF!</v>
      </c>
      <c r="C43" s="18" t="e">
        <f t="shared" si="39"/>
        <v>#REF!</v>
      </c>
      <c r="D43" s="18" t="e">
        <f t="shared" si="39"/>
        <v>#REF!</v>
      </c>
      <c r="E43" s="18" t="e">
        <f t="shared" si="39"/>
        <v>#REF!</v>
      </c>
      <c r="F43" s="18" t="e">
        <f t="shared" si="39"/>
        <v>#REF!</v>
      </c>
      <c r="G43" s="18" t="e">
        <f t="shared" si="39"/>
        <v>#REF!</v>
      </c>
      <c r="H43" s="18" t="e">
        <f t="shared" si="39"/>
        <v>#REF!</v>
      </c>
      <c r="I43" s="18" t="e">
        <f t="shared" si="39"/>
        <v>#REF!</v>
      </c>
      <c r="J43" s="18" t="e">
        <f t="shared" si="39"/>
        <v>#REF!</v>
      </c>
      <c r="K43" s="18" t="e">
        <f t="shared" si="39"/>
        <v>#REF!</v>
      </c>
      <c r="L43" s="18" t="e">
        <f t="shared" si="39"/>
        <v>#REF!</v>
      </c>
      <c r="M43" s="18" t="e">
        <f t="shared" si="39"/>
        <v>#REF!</v>
      </c>
      <c r="N43" s="18" t="e">
        <f t="shared" si="39"/>
        <v>#REF!</v>
      </c>
      <c r="O43" s="18" t="e">
        <f t="shared" ref="O43:X43" si="40">ROUNDUP(O21*0.87,)+25</f>
        <v>#REF!</v>
      </c>
      <c r="P43" s="18" t="e">
        <f t="shared" si="40"/>
        <v>#REF!</v>
      </c>
      <c r="Q43" s="18" t="e">
        <f t="shared" si="40"/>
        <v>#REF!</v>
      </c>
      <c r="R43" s="18" t="e">
        <f t="shared" si="40"/>
        <v>#REF!</v>
      </c>
      <c r="S43" s="18" t="e">
        <f t="shared" si="40"/>
        <v>#REF!</v>
      </c>
      <c r="T43" s="18" t="e">
        <f t="shared" si="40"/>
        <v>#REF!</v>
      </c>
      <c r="U43" s="18" t="e">
        <f t="shared" si="40"/>
        <v>#REF!</v>
      </c>
      <c r="V43" s="18" t="e">
        <f t="shared" si="40"/>
        <v>#REF!</v>
      </c>
      <c r="W43" s="18" t="e">
        <f t="shared" si="40"/>
        <v>#REF!</v>
      </c>
      <c r="X43" s="18" t="e">
        <f t="shared" si="40"/>
        <v>#REF!</v>
      </c>
      <c r="Y43" s="18" t="e">
        <f t="shared" ref="Y43" si="41">ROUNDUP(Y21*0.87,)+25</f>
        <v>#REF!</v>
      </c>
    </row>
    <row r="44" spans="1:25" s="11" customFormat="1">
      <c r="A44" s="35" t="s">
        <v>9</v>
      </c>
      <c r="B44" s="18"/>
      <c r="C44" s="18"/>
      <c r="D44" s="18"/>
      <c r="E44" s="18"/>
      <c r="F44" s="18"/>
      <c r="G44" s="18"/>
      <c r="H44" s="18"/>
      <c r="I44" s="18"/>
      <c r="J44" s="18"/>
      <c r="K44" s="18"/>
      <c r="L44" s="18"/>
      <c r="M44" s="18"/>
      <c r="N44" s="18"/>
      <c r="O44" s="18"/>
      <c r="P44" s="18"/>
      <c r="Q44" s="18"/>
      <c r="R44" s="18"/>
      <c r="S44" s="18"/>
      <c r="T44" s="18"/>
      <c r="U44" s="18"/>
      <c r="V44" s="18"/>
      <c r="W44" s="18"/>
      <c r="X44" s="18"/>
      <c r="Y44" s="18"/>
    </row>
    <row r="45" spans="1:25">
      <c r="A45" s="17" t="s">
        <v>10</v>
      </c>
      <c r="B45" s="18" t="e">
        <f t="shared" ref="B45:N45" si="42">ROUNDUP(B23*0.87,)+25</f>
        <v>#REF!</v>
      </c>
      <c r="C45" s="18" t="e">
        <f t="shared" si="42"/>
        <v>#REF!</v>
      </c>
      <c r="D45" s="18" t="e">
        <f t="shared" si="42"/>
        <v>#REF!</v>
      </c>
      <c r="E45" s="18" t="e">
        <f t="shared" si="42"/>
        <v>#REF!</v>
      </c>
      <c r="F45" s="18" t="e">
        <f t="shared" si="42"/>
        <v>#REF!</v>
      </c>
      <c r="G45" s="18" t="e">
        <f t="shared" si="42"/>
        <v>#REF!</v>
      </c>
      <c r="H45" s="18" t="e">
        <f t="shared" si="42"/>
        <v>#REF!</v>
      </c>
      <c r="I45" s="18" t="e">
        <f t="shared" si="42"/>
        <v>#REF!</v>
      </c>
      <c r="J45" s="18" t="e">
        <f t="shared" si="42"/>
        <v>#REF!</v>
      </c>
      <c r="K45" s="18" t="e">
        <f t="shared" si="42"/>
        <v>#REF!</v>
      </c>
      <c r="L45" s="18" t="e">
        <f t="shared" si="42"/>
        <v>#REF!</v>
      </c>
      <c r="M45" s="18" t="e">
        <f t="shared" si="42"/>
        <v>#REF!</v>
      </c>
      <c r="N45" s="18" t="e">
        <f t="shared" si="42"/>
        <v>#REF!</v>
      </c>
      <c r="O45" s="18" t="e">
        <f t="shared" ref="O45:X45" si="43">ROUNDUP(O23*0.87,)+25</f>
        <v>#REF!</v>
      </c>
      <c r="P45" s="18" t="e">
        <f t="shared" si="43"/>
        <v>#REF!</v>
      </c>
      <c r="Q45" s="18" t="e">
        <f t="shared" si="43"/>
        <v>#REF!</v>
      </c>
      <c r="R45" s="18" t="e">
        <f t="shared" si="43"/>
        <v>#REF!</v>
      </c>
      <c r="S45" s="18" t="e">
        <f t="shared" si="43"/>
        <v>#REF!</v>
      </c>
      <c r="T45" s="18" t="e">
        <f t="shared" si="43"/>
        <v>#REF!</v>
      </c>
      <c r="U45" s="18" t="e">
        <f t="shared" si="43"/>
        <v>#REF!</v>
      </c>
      <c r="V45" s="18" t="e">
        <f t="shared" si="43"/>
        <v>#REF!</v>
      </c>
      <c r="W45" s="18" t="e">
        <f t="shared" si="43"/>
        <v>#REF!</v>
      </c>
      <c r="X45" s="18" t="e">
        <f t="shared" si="43"/>
        <v>#REF!</v>
      </c>
      <c r="Y45" s="18" t="e">
        <f t="shared" ref="Y45" si="44">ROUNDUP(Y23*0.87,)+25</f>
        <v>#REF!</v>
      </c>
    </row>
    <row r="46" spans="1:25" hidden="1">
      <c r="A46" s="16" t="s">
        <v>11</v>
      </c>
    </row>
    <row r="47" spans="1:25" hidden="1">
      <c r="A47" s="17" t="s">
        <v>12</v>
      </c>
    </row>
    <row r="48" spans="1:25"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c r="A56" s="2" t="s">
        <v>285</v>
      </c>
    </row>
    <row r="57" spans="1:1">
      <c r="A57" s="37" t="s">
        <v>286</v>
      </c>
    </row>
    <row r="58" spans="1:1" ht="24">
      <c r="A58" s="38" t="s">
        <v>287</v>
      </c>
    </row>
    <row r="59" spans="1:1" ht="64.5" customHeight="1">
      <c r="A59" s="39" t="s">
        <v>288</v>
      </c>
    </row>
    <row r="60" spans="1:1">
      <c r="A60" s="40" t="s">
        <v>27</v>
      </c>
    </row>
    <row r="61" spans="1:1">
      <c r="A61" s="41" t="s">
        <v>289</v>
      </c>
    </row>
    <row r="62" spans="1:1" ht="36">
      <c r="A62" s="42" t="s">
        <v>290</v>
      </c>
    </row>
    <row r="63" spans="1:1" ht="75.75" customHeight="1">
      <c r="A63" s="249" t="s">
        <v>291</v>
      </c>
    </row>
    <row r="64" spans="1:1" ht="75.75" customHeight="1">
      <c r="A64" s="250"/>
    </row>
    <row r="65" spans="1:1" ht="48">
      <c r="A65" s="43" t="s">
        <v>292</v>
      </c>
    </row>
    <row r="66" spans="1:1">
      <c r="A66" s="44" t="s">
        <v>293</v>
      </c>
    </row>
    <row r="67" spans="1:1">
      <c r="A67" s="44" t="s">
        <v>294</v>
      </c>
    </row>
    <row r="68" spans="1:1">
      <c r="A68" s="44" t="s">
        <v>295</v>
      </c>
    </row>
    <row r="69" spans="1:1">
      <c r="A69" s="45" t="s">
        <v>18</v>
      </c>
    </row>
    <row r="70" spans="1:1" ht="60">
      <c r="A70" s="46" t="s">
        <v>40</v>
      </c>
    </row>
    <row r="71" spans="1:1" ht="60">
      <c r="A71" s="46" t="s">
        <v>40</v>
      </c>
    </row>
  </sheetData>
  <mergeCells count="1">
    <mergeCell ref="A63:A64"/>
  </mergeCells>
  <pageMargins left="0.7" right="0.7" top="0.75" bottom="0.75" header="0.3" footer="0.3"/>
  <pageSetup paperSize="9" orientation="portrai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tabColor theme="0"/>
  </sheetPr>
  <dimension ref="A1:Y71"/>
  <sheetViews>
    <sheetView topLeftCell="A44" workbookViewId="0">
      <selection activeCell="A60" sqref="A60:A70"/>
    </sheetView>
  </sheetViews>
  <sheetFormatPr defaultColWidth="9.140625" defaultRowHeight="12"/>
  <cols>
    <col min="1" max="1" width="91.42578125" style="2" customWidth="1"/>
    <col min="2" max="24" width="9.140625" style="2" hidden="1" customWidth="1"/>
    <col min="25" max="16384" width="9.140625" style="2"/>
  </cols>
  <sheetData>
    <row r="1" spans="1:25" ht="12" customHeight="1">
      <c r="A1" s="3" t="s">
        <v>0</v>
      </c>
    </row>
    <row r="2" spans="1:25" ht="12" customHeight="1">
      <c r="A2" s="32" t="s">
        <v>31</v>
      </c>
    </row>
    <row r="3" spans="1:25" ht="10.35" customHeight="1">
      <c r="A3" s="5"/>
    </row>
    <row r="4" spans="1:25" ht="11.45" customHeight="1">
      <c r="A4" s="6" t="s">
        <v>2</v>
      </c>
    </row>
    <row r="5" spans="1:25" s="1" customFormat="1" ht="33.75" customHeight="1">
      <c r="A5" s="7" t="s">
        <v>3</v>
      </c>
      <c r="B5" s="9" t="e">
        <f>'РБ ВВ 10(2025) | FIT15)'!#REF!</f>
        <v>#REF!</v>
      </c>
      <c r="C5" s="9" t="e">
        <f>'РБ ВВ 10(2025) | FIT15)'!#REF!</f>
        <v>#REF!</v>
      </c>
      <c r="D5" s="9" t="e">
        <f>'РБ ВВ 10(2025) | FIT15)'!#REF!</f>
        <v>#REF!</v>
      </c>
      <c r="E5" s="9" t="e">
        <f>'РБ ВВ 10(2025) | FIT15)'!#REF!</f>
        <v>#REF!</v>
      </c>
      <c r="F5" s="9" t="e">
        <f>'РБ ВВ 10(2025) | FIT15)'!#REF!</f>
        <v>#REF!</v>
      </c>
      <c r="G5" s="9" t="e">
        <f>'РБ ВВ 10(2025) | FIT15)'!#REF!</f>
        <v>#REF!</v>
      </c>
      <c r="H5" s="9" t="e">
        <f>'РБ ВВ 10(2025) | FIT15)'!#REF!</f>
        <v>#REF!</v>
      </c>
      <c r="I5" s="9" t="e">
        <f>'РБ ВВ 10(2025) | FIT15)'!#REF!</f>
        <v>#REF!</v>
      </c>
      <c r="J5" s="9" t="e">
        <f>'РБ ВВ 10(2025) | FIT15)'!#REF!</f>
        <v>#REF!</v>
      </c>
      <c r="K5" s="9" t="e">
        <f>'РБ ВВ 10(2025) | FIT15)'!#REF!</f>
        <v>#REF!</v>
      </c>
      <c r="L5" s="9" t="e">
        <f>'РБ ВВ 10(2025) | FIT15)'!#REF!</f>
        <v>#REF!</v>
      </c>
      <c r="M5" s="9" t="e">
        <f>'РБ ВВ 10(2025) | FIT15)'!#REF!</f>
        <v>#REF!</v>
      </c>
      <c r="N5" s="9" t="e">
        <f>'РБ ВВ 10(2025) | FIT15)'!#REF!</f>
        <v>#REF!</v>
      </c>
      <c r="O5" s="9" t="e">
        <f>'РБ ВВ 10(2025) | FIT15)'!#REF!</f>
        <v>#REF!</v>
      </c>
      <c r="P5" s="9" t="e">
        <f>'РБ ВВ 10(2025) | FIT15)'!#REF!</f>
        <v>#REF!</v>
      </c>
      <c r="Q5" s="9" t="e">
        <f>'РБ ВВ 10(2025) | FIT15)'!#REF!</f>
        <v>#REF!</v>
      </c>
      <c r="R5" s="9" t="e">
        <f>'РБ ВВ 10(2025) | FIT15)'!#REF!</f>
        <v>#REF!</v>
      </c>
      <c r="S5" s="9" t="e">
        <f>'РБ ВВ 10(2025) | FIT15)'!#REF!</f>
        <v>#REF!</v>
      </c>
      <c r="T5" s="9" t="e">
        <f>'РБ ВВ 10(2025) | FIT15)'!#REF!</f>
        <v>#REF!</v>
      </c>
      <c r="U5" s="9" t="e">
        <f>'РБ ВВ 10(2025) | FIT15)'!#REF!</f>
        <v>#REF!</v>
      </c>
      <c r="V5" s="9" t="e">
        <f>'РБ ВВ 10(2025) | FIT15)'!#REF!</f>
        <v>#REF!</v>
      </c>
      <c r="W5" s="9" t="e">
        <f>'РБ ВВ 10(2025) | FIT15)'!#REF!</f>
        <v>#REF!</v>
      </c>
      <c r="X5" s="9" t="e">
        <f>'РБ ВВ 10(2025) | FIT15)'!#REF!</f>
        <v>#REF!</v>
      </c>
      <c r="Y5" s="9" t="e">
        <f>'РБ ВВ 10(2025) | FIT15)'!#REF!</f>
        <v>#REF!</v>
      </c>
    </row>
    <row r="6" spans="1:25">
      <c r="A6" s="7"/>
      <c r="B6" s="9" t="e">
        <f>'РБ ВВ 10(2025) | FIT15)'!#REF!</f>
        <v>#REF!</v>
      </c>
      <c r="C6" s="9" t="e">
        <f>'РБ ВВ 10(2025) | FIT15)'!#REF!</f>
        <v>#REF!</v>
      </c>
      <c r="D6" s="9" t="e">
        <f>'РБ ВВ 10(2025) | FIT15)'!#REF!</f>
        <v>#REF!</v>
      </c>
      <c r="E6" s="9" t="e">
        <f>'РБ ВВ 10(2025) | FIT15)'!#REF!</f>
        <v>#REF!</v>
      </c>
      <c r="F6" s="9" t="e">
        <f>'РБ ВВ 10(2025) | FIT15)'!#REF!</f>
        <v>#REF!</v>
      </c>
      <c r="G6" s="9" t="e">
        <f>'РБ ВВ 10(2025) | FIT15)'!#REF!</f>
        <v>#REF!</v>
      </c>
      <c r="H6" s="9" t="e">
        <f>'РБ ВВ 10(2025) | FIT15)'!#REF!</f>
        <v>#REF!</v>
      </c>
      <c r="I6" s="9" t="e">
        <f>'РБ ВВ 10(2025) | FIT15)'!#REF!</f>
        <v>#REF!</v>
      </c>
      <c r="J6" s="9" t="e">
        <f>'РБ ВВ 10(2025) | FIT15)'!#REF!</f>
        <v>#REF!</v>
      </c>
      <c r="K6" s="9" t="e">
        <f>'РБ ВВ 10(2025) | FIT15)'!#REF!</f>
        <v>#REF!</v>
      </c>
      <c r="L6" s="9" t="e">
        <f>'РБ ВВ 10(2025) | FIT15)'!#REF!</f>
        <v>#REF!</v>
      </c>
      <c r="M6" s="9" t="e">
        <f>'РБ ВВ 10(2025) | FIT15)'!#REF!</f>
        <v>#REF!</v>
      </c>
      <c r="N6" s="9" t="e">
        <f>'РБ ВВ 10(2025) | FIT15)'!#REF!</f>
        <v>#REF!</v>
      </c>
      <c r="O6" s="9" t="e">
        <f>'РБ ВВ 10(2025) | FIT15)'!#REF!</f>
        <v>#REF!</v>
      </c>
      <c r="P6" s="9" t="e">
        <f>'РБ ВВ 10(2025) | FIT15)'!#REF!</f>
        <v>#REF!</v>
      </c>
      <c r="Q6" s="9" t="e">
        <f>'РБ ВВ 10(2025) | FIT15)'!#REF!</f>
        <v>#REF!</v>
      </c>
      <c r="R6" s="9" t="e">
        <f>'РБ ВВ 10(2025) | FIT15)'!#REF!</f>
        <v>#REF!</v>
      </c>
      <c r="S6" s="9" t="e">
        <f>'РБ ВВ 10(2025) | FIT15)'!#REF!</f>
        <v>#REF!</v>
      </c>
      <c r="T6" s="9" t="e">
        <f>'РБ ВВ 10(2025) | FIT15)'!#REF!</f>
        <v>#REF!</v>
      </c>
      <c r="U6" s="9" t="e">
        <f>'РБ ВВ 10(2025) | FIT15)'!#REF!</f>
        <v>#REF!</v>
      </c>
      <c r="V6" s="9" t="e">
        <f>'РБ ВВ 10(2025) | FIT15)'!#REF!</f>
        <v>#REF!</v>
      </c>
      <c r="W6" s="9" t="e">
        <f>'РБ ВВ 10(2025) | FIT15)'!#REF!</f>
        <v>#REF!</v>
      </c>
      <c r="X6" s="9" t="e">
        <f>'РБ ВВ 10(2025) | FIT15)'!#REF!</f>
        <v>#REF!</v>
      </c>
      <c r="Y6" s="9" t="e">
        <f>'РБ ВВ 10(2025) | FIT15)'!#REF!</f>
        <v>#REF!</v>
      </c>
    </row>
    <row r="7" spans="1:25" s="11" customFormat="1">
      <c r="A7" s="30" t="s">
        <v>4</v>
      </c>
    </row>
    <row r="8" spans="1:25">
      <c r="A8" s="10">
        <v>1</v>
      </c>
      <c r="B8" s="18" t="e">
        <f>'РБ ВВ 10(2025) | FIT15)'!#REF!</f>
        <v>#REF!</v>
      </c>
      <c r="C8" s="18" t="e">
        <f>'РБ ВВ 10(2025) | FIT15)'!#REF!</f>
        <v>#REF!</v>
      </c>
      <c r="D8" s="18" t="e">
        <f>'РБ ВВ 10(2025) | FIT15)'!#REF!</f>
        <v>#REF!</v>
      </c>
      <c r="E8" s="18" t="e">
        <f>'РБ ВВ 10(2025) | FIT15)'!#REF!</f>
        <v>#REF!</v>
      </c>
      <c r="F8" s="18" t="e">
        <f>'РБ ВВ 10(2025) | FIT15)'!#REF!</f>
        <v>#REF!</v>
      </c>
      <c r="G8" s="18" t="e">
        <f>'РБ ВВ 10(2025) | FIT15)'!#REF!</f>
        <v>#REF!</v>
      </c>
      <c r="H8" s="18" t="e">
        <f>'РБ ВВ 10(2025) | FIT15)'!#REF!</f>
        <v>#REF!</v>
      </c>
      <c r="I8" s="18" t="e">
        <f>'РБ ВВ 10(2025) | FIT15)'!#REF!</f>
        <v>#REF!</v>
      </c>
      <c r="J8" s="18" t="e">
        <f>'РБ ВВ 10(2025) | FIT15)'!#REF!</f>
        <v>#REF!</v>
      </c>
      <c r="K8" s="18" t="e">
        <f>'РБ ВВ 10(2025) | FIT15)'!#REF!</f>
        <v>#REF!</v>
      </c>
      <c r="L8" s="18" t="e">
        <f>'РБ ВВ 10(2025) | FIT15)'!#REF!</f>
        <v>#REF!</v>
      </c>
      <c r="M8" s="18" t="e">
        <f>'РБ ВВ 10(2025) | FIT15)'!#REF!</f>
        <v>#REF!</v>
      </c>
      <c r="N8" s="18" t="e">
        <f>'РБ ВВ 10(2025) | FIT15)'!#REF!</f>
        <v>#REF!</v>
      </c>
      <c r="O8" s="18" t="e">
        <f>'РБ ВВ 10(2025) | FIT15)'!#REF!</f>
        <v>#REF!</v>
      </c>
      <c r="P8" s="18" t="e">
        <f>'РБ ВВ 10(2025) | FIT15)'!#REF!</f>
        <v>#REF!</v>
      </c>
      <c r="Q8" s="18" t="e">
        <f>'РБ ВВ 10(2025) | FIT15)'!#REF!</f>
        <v>#REF!</v>
      </c>
      <c r="R8" s="18" t="e">
        <f>'РБ ВВ 10(2025) | FIT15)'!#REF!</f>
        <v>#REF!</v>
      </c>
      <c r="S8" s="18" t="e">
        <f>'РБ ВВ 10(2025) | FIT15)'!#REF!</f>
        <v>#REF!</v>
      </c>
      <c r="T8" s="18" t="e">
        <f>'РБ ВВ 10(2025) | FIT15)'!#REF!</f>
        <v>#REF!</v>
      </c>
      <c r="U8" s="18" t="e">
        <f>'РБ ВВ 10(2025) | FIT15)'!#REF!</f>
        <v>#REF!</v>
      </c>
      <c r="V8" s="18" t="e">
        <f>'РБ ВВ 10(2025) | FIT15)'!#REF!</f>
        <v>#REF!</v>
      </c>
      <c r="W8" s="18" t="e">
        <f>'РБ ВВ 10(2025) | FIT15)'!#REF!</f>
        <v>#REF!</v>
      </c>
      <c r="X8" s="18" t="e">
        <f>'РБ ВВ 10(2025) | FIT15)'!#REF!</f>
        <v>#REF!</v>
      </c>
      <c r="Y8" s="18" t="e">
        <f>'РБ ВВ 10(2025) | FIT15)'!#REF!</f>
        <v>#REF!</v>
      </c>
    </row>
    <row r="9" spans="1:25">
      <c r="A9" s="10">
        <v>2</v>
      </c>
      <c r="B9" s="18" t="e">
        <f>'РБ ВВ 10(2025) | FIT15)'!#REF!</f>
        <v>#REF!</v>
      </c>
      <c r="C9" s="18" t="e">
        <f>'РБ ВВ 10(2025) | FIT15)'!#REF!</f>
        <v>#REF!</v>
      </c>
      <c r="D9" s="18" t="e">
        <f>'РБ ВВ 10(2025) | FIT15)'!#REF!</f>
        <v>#REF!</v>
      </c>
      <c r="E9" s="18" t="e">
        <f>'РБ ВВ 10(2025) | FIT15)'!#REF!</f>
        <v>#REF!</v>
      </c>
      <c r="F9" s="18" t="e">
        <f>'РБ ВВ 10(2025) | FIT15)'!#REF!</f>
        <v>#REF!</v>
      </c>
      <c r="G9" s="18" t="e">
        <f>'РБ ВВ 10(2025) | FIT15)'!#REF!</f>
        <v>#REF!</v>
      </c>
      <c r="H9" s="18" t="e">
        <f>'РБ ВВ 10(2025) | FIT15)'!#REF!</f>
        <v>#REF!</v>
      </c>
      <c r="I9" s="18" t="e">
        <f>'РБ ВВ 10(2025) | FIT15)'!#REF!</f>
        <v>#REF!</v>
      </c>
      <c r="J9" s="18" t="e">
        <f>'РБ ВВ 10(2025) | FIT15)'!#REF!</f>
        <v>#REF!</v>
      </c>
      <c r="K9" s="18" t="e">
        <f>'РБ ВВ 10(2025) | FIT15)'!#REF!</f>
        <v>#REF!</v>
      </c>
      <c r="L9" s="18" t="e">
        <f>'РБ ВВ 10(2025) | FIT15)'!#REF!</f>
        <v>#REF!</v>
      </c>
      <c r="M9" s="18" t="e">
        <f>'РБ ВВ 10(2025) | FIT15)'!#REF!</f>
        <v>#REF!</v>
      </c>
      <c r="N9" s="18" t="e">
        <f>'РБ ВВ 10(2025) | FIT15)'!#REF!</f>
        <v>#REF!</v>
      </c>
      <c r="O9" s="18" t="e">
        <f>'РБ ВВ 10(2025) | FIT15)'!#REF!</f>
        <v>#REF!</v>
      </c>
      <c r="P9" s="18" t="e">
        <f>'РБ ВВ 10(2025) | FIT15)'!#REF!</f>
        <v>#REF!</v>
      </c>
      <c r="Q9" s="18" t="e">
        <f>'РБ ВВ 10(2025) | FIT15)'!#REF!</f>
        <v>#REF!</v>
      </c>
      <c r="R9" s="18" t="e">
        <f>'РБ ВВ 10(2025) | FIT15)'!#REF!</f>
        <v>#REF!</v>
      </c>
      <c r="S9" s="18" t="e">
        <f>'РБ ВВ 10(2025) | FIT15)'!#REF!</f>
        <v>#REF!</v>
      </c>
      <c r="T9" s="18" t="e">
        <f>'РБ ВВ 10(2025) | FIT15)'!#REF!</f>
        <v>#REF!</v>
      </c>
      <c r="U9" s="18" t="e">
        <f>'РБ ВВ 10(2025) | FIT15)'!#REF!</f>
        <v>#REF!</v>
      </c>
      <c r="V9" s="18" t="e">
        <f>'РБ ВВ 10(2025) | FIT15)'!#REF!</f>
        <v>#REF!</v>
      </c>
      <c r="W9" s="18" t="e">
        <f>'РБ ВВ 10(2025) | FIT15)'!#REF!</f>
        <v>#REF!</v>
      </c>
      <c r="X9" s="18" t="e">
        <f>'РБ ВВ 10(2025) | FIT15)'!#REF!</f>
        <v>#REF!</v>
      </c>
      <c r="Y9" s="18" t="e">
        <f>'РБ ВВ 10(2025) | FIT15)'!#REF!</f>
        <v>#REF!</v>
      </c>
    </row>
    <row r="10" spans="1:25" s="11" customFormat="1">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row>
    <row r="11" spans="1:25">
      <c r="A11" s="10">
        <v>1</v>
      </c>
      <c r="B11" s="18" t="e">
        <f>'РБ ВВ 10(2025) | FIT15)'!#REF!</f>
        <v>#REF!</v>
      </c>
      <c r="C11" s="18" t="e">
        <f>'РБ ВВ 10(2025) | FIT15)'!#REF!</f>
        <v>#REF!</v>
      </c>
      <c r="D11" s="18" t="e">
        <f>'РБ ВВ 10(2025) | FIT15)'!#REF!</f>
        <v>#REF!</v>
      </c>
      <c r="E11" s="18" t="e">
        <f>'РБ ВВ 10(2025) | FIT15)'!#REF!</f>
        <v>#REF!</v>
      </c>
      <c r="F11" s="18" t="e">
        <f>'РБ ВВ 10(2025) | FIT15)'!#REF!</f>
        <v>#REF!</v>
      </c>
      <c r="G11" s="18" t="e">
        <f>'РБ ВВ 10(2025) | FIT15)'!#REF!</f>
        <v>#REF!</v>
      </c>
      <c r="H11" s="18" t="e">
        <f>'РБ ВВ 10(2025) | FIT15)'!#REF!</f>
        <v>#REF!</v>
      </c>
      <c r="I11" s="18" t="e">
        <f>'РБ ВВ 10(2025) | FIT15)'!#REF!</f>
        <v>#REF!</v>
      </c>
      <c r="J11" s="18" t="e">
        <f>'РБ ВВ 10(2025) | FIT15)'!#REF!</f>
        <v>#REF!</v>
      </c>
      <c r="K11" s="18" t="e">
        <f>'РБ ВВ 10(2025) | FIT15)'!#REF!</f>
        <v>#REF!</v>
      </c>
      <c r="L11" s="18" t="e">
        <f>'РБ ВВ 10(2025) | FIT15)'!#REF!</f>
        <v>#REF!</v>
      </c>
      <c r="M11" s="18" t="e">
        <f>'РБ ВВ 10(2025) | FIT15)'!#REF!</f>
        <v>#REF!</v>
      </c>
      <c r="N11" s="18" t="e">
        <f>'РБ ВВ 10(2025) | FIT15)'!#REF!</f>
        <v>#REF!</v>
      </c>
      <c r="O11" s="18" t="e">
        <f>'РБ ВВ 10(2025) | FIT15)'!#REF!</f>
        <v>#REF!</v>
      </c>
      <c r="P11" s="18" t="e">
        <f>'РБ ВВ 10(2025) | FIT15)'!#REF!</f>
        <v>#REF!</v>
      </c>
      <c r="Q11" s="18" t="e">
        <f>'РБ ВВ 10(2025) | FIT15)'!#REF!</f>
        <v>#REF!</v>
      </c>
      <c r="R11" s="18" t="e">
        <f>'РБ ВВ 10(2025) | FIT15)'!#REF!</f>
        <v>#REF!</v>
      </c>
      <c r="S11" s="18" t="e">
        <f>'РБ ВВ 10(2025) | FIT15)'!#REF!</f>
        <v>#REF!</v>
      </c>
      <c r="T11" s="18" t="e">
        <f>'РБ ВВ 10(2025) | FIT15)'!#REF!</f>
        <v>#REF!</v>
      </c>
      <c r="U11" s="18" t="e">
        <f>'РБ ВВ 10(2025) | FIT15)'!#REF!</f>
        <v>#REF!</v>
      </c>
      <c r="V11" s="18" t="e">
        <f>'РБ ВВ 10(2025) | FIT15)'!#REF!</f>
        <v>#REF!</v>
      </c>
      <c r="W11" s="18" t="e">
        <f>'РБ ВВ 10(2025) | FIT15)'!#REF!</f>
        <v>#REF!</v>
      </c>
      <c r="X11" s="18" t="e">
        <f>'РБ ВВ 10(2025) | FIT15)'!#REF!</f>
        <v>#REF!</v>
      </c>
      <c r="Y11" s="18" t="e">
        <f>'РБ ВВ 10(2025) | FIT15)'!#REF!</f>
        <v>#REF!</v>
      </c>
    </row>
    <row r="12" spans="1:25">
      <c r="A12" s="10">
        <v>2</v>
      </c>
      <c r="B12" s="18" t="e">
        <f>'РБ ВВ 10(2025) | FIT15)'!#REF!</f>
        <v>#REF!</v>
      </c>
      <c r="C12" s="18" t="e">
        <f>'РБ ВВ 10(2025) | FIT15)'!#REF!</f>
        <v>#REF!</v>
      </c>
      <c r="D12" s="18" t="e">
        <f>'РБ ВВ 10(2025) | FIT15)'!#REF!</f>
        <v>#REF!</v>
      </c>
      <c r="E12" s="18" t="e">
        <f>'РБ ВВ 10(2025) | FIT15)'!#REF!</f>
        <v>#REF!</v>
      </c>
      <c r="F12" s="18" t="e">
        <f>'РБ ВВ 10(2025) | FIT15)'!#REF!</f>
        <v>#REF!</v>
      </c>
      <c r="G12" s="18" t="e">
        <f>'РБ ВВ 10(2025) | FIT15)'!#REF!</f>
        <v>#REF!</v>
      </c>
      <c r="H12" s="18" t="e">
        <f>'РБ ВВ 10(2025) | FIT15)'!#REF!</f>
        <v>#REF!</v>
      </c>
      <c r="I12" s="18" t="e">
        <f>'РБ ВВ 10(2025) | FIT15)'!#REF!</f>
        <v>#REF!</v>
      </c>
      <c r="J12" s="18" t="e">
        <f>'РБ ВВ 10(2025) | FIT15)'!#REF!</f>
        <v>#REF!</v>
      </c>
      <c r="K12" s="18" t="e">
        <f>'РБ ВВ 10(2025) | FIT15)'!#REF!</f>
        <v>#REF!</v>
      </c>
      <c r="L12" s="18" t="e">
        <f>'РБ ВВ 10(2025) | FIT15)'!#REF!</f>
        <v>#REF!</v>
      </c>
      <c r="M12" s="18" t="e">
        <f>'РБ ВВ 10(2025) | FIT15)'!#REF!</f>
        <v>#REF!</v>
      </c>
      <c r="N12" s="18" t="e">
        <f>'РБ ВВ 10(2025) | FIT15)'!#REF!</f>
        <v>#REF!</v>
      </c>
      <c r="O12" s="18" t="e">
        <f>'РБ ВВ 10(2025) | FIT15)'!#REF!</f>
        <v>#REF!</v>
      </c>
      <c r="P12" s="18" t="e">
        <f>'РБ ВВ 10(2025) | FIT15)'!#REF!</f>
        <v>#REF!</v>
      </c>
      <c r="Q12" s="18" t="e">
        <f>'РБ ВВ 10(2025) | FIT15)'!#REF!</f>
        <v>#REF!</v>
      </c>
      <c r="R12" s="18" t="e">
        <f>'РБ ВВ 10(2025) | FIT15)'!#REF!</f>
        <v>#REF!</v>
      </c>
      <c r="S12" s="18" t="e">
        <f>'РБ ВВ 10(2025) | FIT15)'!#REF!</f>
        <v>#REF!</v>
      </c>
      <c r="T12" s="18" t="e">
        <f>'РБ ВВ 10(2025) | FIT15)'!#REF!</f>
        <v>#REF!</v>
      </c>
      <c r="U12" s="18" t="e">
        <f>'РБ ВВ 10(2025) | FIT15)'!#REF!</f>
        <v>#REF!</v>
      </c>
      <c r="V12" s="18" t="e">
        <f>'РБ ВВ 10(2025) | FIT15)'!#REF!</f>
        <v>#REF!</v>
      </c>
      <c r="W12" s="18" t="e">
        <f>'РБ ВВ 10(2025) | FIT15)'!#REF!</f>
        <v>#REF!</v>
      </c>
      <c r="X12" s="18" t="e">
        <f>'РБ ВВ 10(2025) | FIT15)'!#REF!</f>
        <v>#REF!</v>
      </c>
      <c r="Y12" s="18" t="e">
        <f>'РБ ВВ 10(2025) | FIT15)'!#REF!</f>
        <v>#REF!</v>
      </c>
    </row>
    <row r="13" spans="1:25" s="11" customFormat="1">
      <c r="A13" s="30" t="s">
        <v>6</v>
      </c>
      <c r="B13" s="18"/>
      <c r="C13" s="18"/>
      <c r="D13" s="18"/>
      <c r="E13" s="18"/>
      <c r="F13" s="18"/>
      <c r="G13" s="18"/>
      <c r="H13" s="18"/>
      <c r="I13" s="18"/>
      <c r="J13" s="18"/>
      <c r="K13" s="18"/>
      <c r="L13" s="18"/>
      <c r="M13" s="18"/>
      <c r="N13" s="18"/>
      <c r="O13" s="18"/>
      <c r="P13" s="18"/>
      <c r="Q13" s="18"/>
      <c r="R13" s="18"/>
      <c r="S13" s="18"/>
      <c r="T13" s="18"/>
      <c r="U13" s="18"/>
      <c r="V13" s="18"/>
      <c r="W13" s="18"/>
      <c r="X13" s="18"/>
      <c r="Y13" s="18"/>
    </row>
    <row r="14" spans="1:25" s="11" customFormat="1">
      <c r="A14" s="30">
        <v>1</v>
      </c>
      <c r="B14" s="18" t="e">
        <f t="shared" ref="B14:N14" si="0">B11</f>
        <v>#REF!</v>
      </c>
      <c r="C14" s="18" t="e">
        <f t="shared" si="0"/>
        <v>#REF!</v>
      </c>
      <c r="D14" s="18" t="e">
        <f t="shared" si="0"/>
        <v>#REF!</v>
      </c>
      <c r="E14" s="18" t="e">
        <f t="shared" si="0"/>
        <v>#REF!</v>
      </c>
      <c r="F14" s="18" t="e">
        <f t="shared" si="0"/>
        <v>#REF!</v>
      </c>
      <c r="G14" s="18" t="e">
        <f t="shared" si="0"/>
        <v>#REF!</v>
      </c>
      <c r="H14" s="18" t="e">
        <f t="shared" si="0"/>
        <v>#REF!</v>
      </c>
      <c r="I14" s="18" t="e">
        <f t="shared" si="0"/>
        <v>#REF!</v>
      </c>
      <c r="J14" s="18" t="e">
        <f t="shared" si="0"/>
        <v>#REF!</v>
      </c>
      <c r="K14" s="18" t="e">
        <f t="shared" si="0"/>
        <v>#REF!</v>
      </c>
      <c r="L14" s="18" t="e">
        <f t="shared" si="0"/>
        <v>#REF!</v>
      </c>
      <c r="M14" s="18" t="e">
        <f t="shared" si="0"/>
        <v>#REF!</v>
      </c>
      <c r="N14" s="18" t="e">
        <f t="shared" si="0"/>
        <v>#REF!</v>
      </c>
      <c r="O14" s="18" t="e">
        <f t="shared" ref="O14:X14" si="1">O11</f>
        <v>#REF!</v>
      </c>
      <c r="P14" s="18" t="e">
        <f t="shared" si="1"/>
        <v>#REF!</v>
      </c>
      <c r="Q14" s="18" t="e">
        <f t="shared" si="1"/>
        <v>#REF!</v>
      </c>
      <c r="R14" s="18" t="e">
        <f t="shared" si="1"/>
        <v>#REF!</v>
      </c>
      <c r="S14" s="18" t="e">
        <f t="shared" si="1"/>
        <v>#REF!</v>
      </c>
      <c r="T14" s="18" t="e">
        <f t="shared" si="1"/>
        <v>#REF!</v>
      </c>
      <c r="U14" s="18" t="e">
        <f t="shared" si="1"/>
        <v>#REF!</v>
      </c>
      <c r="V14" s="18" t="e">
        <f t="shared" si="1"/>
        <v>#REF!</v>
      </c>
      <c r="W14" s="18" t="e">
        <f t="shared" si="1"/>
        <v>#REF!</v>
      </c>
      <c r="X14" s="18" t="e">
        <f t="shared" si="1"/>
        <v>#REF!</v>
      </c>
      <c r="Y14" s="18" t="e">
        <f t="shared" ref="Y14" si="2">Y11</f>
        <v>#REF!</v>
      </c>
    </row>
    <row r="15" spans="1:25" s="11" customFormat="1">
      <c r="A15" s="30">
        <v>2</v>
      </c>
      <c r="B15" s="18" t="e">
        <f t="shared" ref="B15:N15" si="3">B12</f>
        <v>#REF!</v>
      </c>
      <c r="C15" s="18" t="e">
        <f t="shared" si="3"/>
        <v>#REF!</v>
      </c>
      <c r="D15" s="18" t="e">
        <f t="shared" si="3"/>
        <v>#REF!</v>
      </c>
      <c r="E15" s="18" t="e">
        <f t="shared" si="3"/>
        <v>#REF!</v>
      </c>
      <c r="F15" s="18" t="e">
        <f t="shared" si="3"/>
        <v>#REF!</v>
      </c>
      <c r="G15" s="18" t="e">
        <f t="shared" si="3"/>
        <v>#REF!</v>
      </c>
      <c r="H15" s="18" t="e">
        <f t="shared" si="3"/>
        <v>#REF!</v>
      </c>
      <c r="I15" s="18" t="e">
        <f t="shared" si="3"/>
        <v>#REF!</v>
      </c>
      <c r="J15" s="18" t="e">
        <f t="shared" si="3"/>
        <v>#REF!</v>
      </c>
      <c r="K15" s="18" t="e">
        <f t="shared" si="3"/>
        <v>#REF!</v>
      </c>
      <c r="L15" s="18" t="e">
        <f t="shared" si="3"/>
        <v>#REF!</v>
      </c>
      <c r="M15" s="18" t="e">
        <f t="shared" si="3"/>
        <v>#REF!</v>
      </c>
      <c r="N15" s="18" t="e">
        <f t="shared" si="3"/>
        <v>#REF!</v>
      </c>
      <c r="O15" s="18" t="e">
        <f t="shared" ref="O15:X15" si="4">O12</f>
        <v>#REF!</v>
      </c>
      <c r="P15" s="18" t="e">
        <f t="shared" si="4"/>
        <v>#REF!</v>
      </c>
      <c r="Q15" s="18" t="e">
        <f t="shared" si="4"/>
        <v>#REF!</v>
      </c>
      <c r="R15" s="18" t="e">
        <f t="shared" si="4"/>
        <v>#REF!</v>
      </c>
      <c r="S15" s="18" t="e">
        <f t="shared" si="4"/>
        <v>#REF!</v>
      </c>
      <c r="T15" s="18" t="e">
        <f t="shared" si="4"/>
        <v>#REF!</v>
      </c>
      <c r="U15" s="18" t="e">
        <f t="shared" si="4"/>
        <v>#REF!</v>
      </c>
      <c r="V15" s="18" t="e">
        <f t="shared" si="4"/>
        <v>#REF!</v>
      </c>
      <c r="W15" s="18" t="e">
        <f t="shared" si="4"/>
        <v>#REF!</v>
      </c>
      <c r="X15" s="18" t="e">
        <f t="shared" si="4"/>
        <v>#REF!</v>
      </c>
      <c r="Y15" s="18" t="e">
        <f t="shared" ref="Y15" si="5">Y12</f>
        <v>#REF!</v>
      </c>
    </row>
    <row r="16" spans="1:25" s="11" customFormat="1">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row>
    <row r="17" spans="1:25">
      <c r="A17" s="10">
        <v>1</v>
      </c>
      <c r="B17" s="18" t="e">
        <f>'РБ ВВ 10(2025) | FIT15)'!#REF!</f>
        <v>#REF!</v>
      </c>
      <c r="C17" s="18" t="e">
        <f>'РБ ВВ 10(2025) | FIT15)'!#REF!</f>
        <v>#REF!</v>
      </c>
      <c r="D17" s="18" t="e">
        <f>'РБ ВВ 10(2025) | FIT15)'!#REF!</f>
        <v>#REF!</v>
      </c>
      <c r="E17" s="18" t="e">
        <f>'РБ ВВ 10(2025) | FIT15)'!#REF!</f>
        <v>#REF!</v>
      </c>
      <c r="F17" s="18" t="e">
        <f>'РБ ВВ 10(2025) | FIT15)'!#REF!</f>
        <v>#REF!</v>
      </c>
      <c r="G17" s="18" t="e">
        <f>'РБ ВВ 10(2025) | FIT15)'!#REF!</f>
        <v>#REF!</v>
      </c>
      <c r="H17" s="18" t="e">
        <f>'РБ ВВ 10(2025) | FIT15)'!#REF!</f>
        <v>#REF!</v>
      </c>
      <c r="I17" s="18" t="e">
        <f>'РБ ВВ 10(2025) | FIT15)'!#REF!</f>
        <v>#REF!</v>
      </c>
      <c r="J17" s="18" t="e">
        <f>'РБ ВВ 10(2025) | FIT15)'!#REF!</f>
        <v>#REF!</v>
      </c>
      <c r="K17" s="18" t="e">
        <f>'РБ ВВ 10(2025) | FIT15)'!#REF!</f>
        <v>#REF!</v>
      </c>
      <c r="L17" s="18" t="e">
        <f>'РБ ВВ 10(2025) | FIT15)'!#REF!</f>
        <v>#REF!</v>
      </c>
      <c r="M17" s="18" t="e">
        <f>'РБ ВВ 10(2025) | FIT15)'!#REF!</f>
        <v>#REF!</v>
      </c>
      <c r="N17" s="18" t="e">
        <f>'РБ ВВ 10(2025) | FIT15)'!#REF!</f>
        <v>#REF!</v>
      </c>
      <c r="O17" s="18" t="e">
        <f>'РБ ВВ 10(2025) | FIT15)'!#REF!</f>
        <v>#REF!</v>
      </c>
      <c r="P17" s="18" t="e">
        <f>'РБ ВВ 10(2025) | FIT15)'!#REF!</f>
        <v>#REF!</v>
      </c>
      <c r="Q17" s="18" t="e">
        <f>'РБ ВВ 10(2025) | FIT15)'!#REF!</f>
        <v>#REF!</v>
      </c>
      <c r="R17" s="18" t="e">
        <f>'РБ ВВ 10(2025) | FIT15)'!#REF!</f>
        <v>#REF!</v>
      </c>
      <c r="S17" s="18" t="e">
        <f>'РБ ВВ 10(2025) | FIT15)'!#REF!</f>
        <v>#REF!</v>
      </c>
      <c r="T17" s="18" t="e">
        <f>'РБ ВВ 10(2025) | FIT15)'!#REF!</f>
        <v>#REF!</v>
      </c>
      <c r="U17" s="18" t="e">
        <f>'РБ ВВ 10(2025) | FIT15)'!#REF!</f>
        <v>#REF!</v>
      </c>
      <c r="V17" s="18" t="e">
        <f>'РБ ВВ 10(2025) | FIT15)'!#REF!</f>
        <v>#REF!</v>
      </c>
      <c r="W17" s="18" t="e">
        <f>'РБ ВВ 10(2025) | FIT15)'!#REF!</f>
        <v>#REF!</v>
      </c>
      <c r="X17" s="18" t="e">
        <f>'РБ ВВ 10(2025) | FIT15)'!#REF!</f>
        <v>#REF!</v>
      </c>
      <c r="Y17" s="18" t="e">
        <f>'РБ ВВ 10(2025) | FIT15)'!#REF!</f>
        <v>#REF!</v>
      </c>
    </row>
    <row r="18" spans="1:25">
      <c r="A18" s="10">
        <v>2</v>
      </c>
      <c r="B18" s="18" t="e">
        <f>'РБ ВВ 10(2025) | FIT15)'!#REF!</f>
        <v>#REF!</v>
      </c>
      <c r="C18" s="18" t="e">
        <f>'РБ ВВ 10(2025) | FIT15)'!#REF!</f>
        <v>#REF!</v>
      </c>
      <c r="D18" s="18" t="e">
        <f>'РБ ВВ 10(2025) | FIT15)'!#REF!</f>
        <v>#REF!</v>
      </c>
      <c r="E18" s="18" t="e">
        <f>'РБ ВВ 10(2025) | FIT15)'!#REF!</f>
        <v>#REF!</v>
      </c>
      <c r="F18" s="18" t="e">
        <f>'РБ ВВ 10(2025) | FIT15)'!#REF!</f>
        <v>#REF!</v>
      </c>
      <c r="G18" s="18" t="e">
        <f>'РБ ВВ 10(2025) | FIT15)'!#REF!</f>
        <v>#REF!</v>
      </c>
      <c r="H18" s="18" t="e">
        <f>'РБ ВВ 10(2025) | FIT15)'!#REF!</f>
        <v>#REF!</v>
      </c>
      <c r="I18" s="18" t="e">
        <f>'РБ ВВ 10(2025) | FIT15)'!#REF!</f>
        <v>#REF!</v>
      </c>
      <c r="J18" s="18" t="e">
        <f>'РБ ВВ 10(2025) | FIT15)'!#REF!</f>
        <v>#REF!</v>
      </c>
      <c r="K18" s="18" t="e">
        <f>'РБ ВВ 10(2025) | FIT15)'!#REF!</f>
        <v>#REF!</v>
      </c>
      <c r="L18" s="18" t="e">
        <f>'РБ ВВ 10(2025) | FIT15)'!#REF!</f>
        <v>#REF!</v>
      </c>
      <c r="M18" s="18" t="e">
        <f>'РБ ВВ 10(2025) | FIT15)'!#REF!</f>
        <v>#REF!</v>
      </c>
      <c r="N18" s="18" t="e">
        <f>'РБ ВВ 10(2025) | FIT15)'!#REF!</f>
        <v>#REF!</v>
      </c>
      <c r="O18" s="18" t="e">
        <f>'РБ ВВ 10(2025) | FIT15)'!#REF!</f>
        <v>#REF!</v>
      </c>
      <c r="P18" s="18" t="e">
        <f>'РБ ВВ 10(2025) | FIT15)'!#REF!</f>
        <v>#REF!</v>
      </c>
      <c r="Q18" s="18" t="e">
        <f>'РБ ВВ 10(2025) | FIT15)'!#REF!</f>
        <v>#REF!</v>
      </c>
      <c r="R18" s="18" t="e">
        <f>'РБ ВВ 10(2025) | FIT15)'!#REF!</f>
        <v>#REF!</v>
      </c>
      <c r="S18" s="18" t="e">
        <f>'РБ ВВ 10(2025) | FIT15)'!#REF!</f>
        <v>#REF!</v>
      </c>
      <c r="T18" s="18" t="e">
        <f>'РБ ВВ 10(2025) | FIT15)'!#REF!</f>
        <v>#REF!</v>
      </c>
      <c r="U18" s="18" t="e">
        <f>'РБ ВВ 10(2025) | FIT15)'!#REF!</f>
        <v>#REF!</v>
      </c>
      <c r="V18" s="18" t="e">
        <f>'РБ ВВ 10(2025) | FIT15)'!#REF!</f>
        <v>#REF!</v>
      </c>
      <c r="W18" s="18" t="e">
        <f>'РБ ВВ 10(2025) | FIT15)'!#REF!</f>
        <v>#REF!</v>
      </c>
      <c r="X18" s="18" t="e">
        <f>'РБ ВВ 10(2025) | FIT15)'!#REF!</f>
        <v>#REF!</v>
      </c>
      <c r="Y18" s="18" t="e">
        <f>'РБ ВВ 10(2025) | FIT15)'!#REF!</f>
        <v>#REF!</v>
      </c>
    </row>
    <row r="19" spans="1:25" s="11" customFormat="1">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row>
    <row r="20" spans="1:25">
      <c r="A20" s="10">
        <v>1</v>
      </c>
      <c r="B20" s="18" t="e">
        <f>'РБ ВВ 10(2025) | FIT15)'!#REF!</f>
        <v>#REF!</v>
      </c>
      <c r="C20" s="18" t="e">
        <f>'РБ ВВ 10(2025) | FIT15)'!#REF!</f>
        <v>#REF!</v>
      </c>
      <c r="D20" s="18" t="e">
        <f>'РБ ВВ 10(2025) | FIT15)'!#REF!</f>
        <v>#REF!</v>
      </c>
      <c r="E20" s="18" t="e">
        <f>'РБ ВВ 10(2025) | FIT15)'!#REF!</f>
        <v>#REF!</v>
      </c>
      <c r="F20" s="18" t="e">
        <f>'РБ ВВ 10(2025) | FIT15)'!#REF!</f>
        <v>#REF!</v>
      </c>
      <c r="G20" s="18" t="e">
        <f>'РБ ВВ 10(2025) | FIT15)'!#REF!</f>
        <v>#REF!</v>
      </c>
      <c r="H20" s="18" t="e">
        <f>'РБ ВВ 10(2025) | FIT15)'!#REF!</f>
        <v>#REF!</v>
      </c>
      <c r="I20" s="18" t="e">
        <f>'РБ ВВ 10(2025) | FIT15)'!#REF!</f>
        <v>#REF!</v>
      </c>
      <c r="J20" s="18" t="e">
        <f>'РБ ВВ 10(2025) | FIT15)'!#REF!</f>
        <v>#REF!</v>
      </c>
      <c r="K20" s="18" t="e">
        <f>'РБ ВВ 10(2025) | FIT15)'!#REF!</f>
        <v>#REF!</v>
      </c>
      <c r="L20" s="18" t="e">
        <f>'РБ ВВ 10(2025) | FIT15)'!#REF!</f>
        <v>#REF!</v>
      </c>
      <c r="M20" s="18" t="e">
        <f>'РБ ВВ 10(2025) | FIT15)'!#REF!</f>
        <v>#REF!</v>
      </c>
      <c r="N20" s="18" t="e">
        <f>'РБ ВВ 10(2025) | FIT15)'!#REF!</f>
        <v>#REF!</v>
      </c>
      <c r="O20" s="18" t="e">
        <f>'РБ ВВ 10(2025) | FIT15)'!#REF!</f>
        <v>#REF!</v>
      </c>
      <c r="P20" s="18" t="e">
        <f>'РБ ВВ 10(2025) | FIT15)'!#REF!</f>
        <v>#REF!</v>
      </c>
      <c r="Q20" s="18" t="e">
        <f>'РБ ВВ 10(2025) | FIT15)'!#REF!</f>
        <v>#REF!</v>
      </c>
      <c r="R20" s="18" t="e">
        <f>'РБ ВВ 10(2025) | FIT15)'!#REF!</f>
        <v>#REF!</v>
      </c>
      <c r="S20" s="18" t="e">
        <f>'РБ ВВ 10(2025) | FIT15)'!#REF!</f>
        <v>#REF!</v>
      </c>
      <c r="T20" s="18" t="e">
        <f>'РБ ВВ 10(2025) | FIT15)'!#REF!</f>
        <v>#REF!</v>
      </c>
      <c r="U20" s="18" t="e">
        <f>'РБ ВВ 10(2025) | FIT15)'!#REF!</f>
        <v>#REF!</v>
      </c>
      <c r="V20" s="18" t="e">
        <f>'РБ ВВ 10(2025) | FIT15)'!#REF!</f>
        <v>#REF!</v>
      </c>
      <c r="W20" s="18" t="e">
        <f>'РБ ВВ 10(2025) | FIT15)'!#REF!</f>
        <v>#REF!</v>
      </c>
      <c r="X20" s="18" t="e">
        <f>'РБ ВВ 10(2025) | FIT15)'!#REF!</f>
        <v>#REF!</v>
      </c>
      <c r="Y20" s="18" t="e">
        <f>'РБ ВВ 10(2025) | FIT15)'!#REF!</f>
        <v>#REF!</v>
      </c>
    </row>
    <row r="21" spans="1:25">
      <c r="A21" s="10">
        <v>2</v>
      </c>
      <c r="B21" s="18" t="e">
        <f>'РБ ВВ 10(2025) | FIT15)'!#REF!</f>
        <v>#REF!</v>
      </c>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c r="W21" s="18" t="e">
        <f>'РБ ВВ 10(2025) | FIT15)'!#REF!</f>
        <v>#REF!</v>
      </c>
      <c r="X21" s="18" t="e">
        <f>'РБ ВВ 10(2025) | FIT15)'!#REF!</f>
        <v>#REF!</v>
      </c>
      <c r="Y21" s="18" t="e">
        <f>'РБ ВВ 10(2025) | FIT15)'!#REF!</f>
        <v>#REF!</v>
      </c>
    </row>
    <row r="22" spans="1:25" s="11" customFormat="1">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row>
    <row r="23" spans="1:25">
      <c r="A23" s="17" t="s">
        <v>10</v>
      </c>
      <c r="B23" s="18" t="e">
        <f>'РБ ВВ 10(2025) | FIT15)'!#REF!</f>
        <v>#REF!</v>
      </c>
      <c r="C23" s="18" t="e">
        <f>'РБ ВВ 10(2025) | FIT15)'!#REF!</f>
        <v>#REF!</v>
      </c>
      <c r="D23" s="18" t="e">
        <f>'РБ ВВ 10(2025) | FIT15)'!#REF!</f>
        <v>#REF!</v>
      </c>
      <c r="E23" s="18" t="e">
        <f>'РБ ВВ 10(2025) | FIT15)'!#REF!</f>
        <v>#REF!</v>
      </c>
      <c r="F23" s="18" t="e">
        <f>'РБ ВВ 10(2025) | FIT15)'!#REF!</f>
        <v>#REF!</v>
      </c>
      <c r="G23" s="18" t="e">
        <f>'РБ ВВ 10(2025) | FIT15)'!#REF!</f>
        <v>#REF!</v>
      </c>
      <c r="H23" s="18" t="e">
        <f>'РБ ВВ 10(2025) | FIT15)'!#REF!</f>
        <v>#REF!</v>
      </c>
      <c r="I23" s="18" t="e">
        <f>'РБ ВВ 10(2025) | FIT15)'!#REF!</f>
        <v>#REF!</v>
      </c>
      <c r="J23" s="18" t="e">
        <f>'РБ ВВ 10(2025) | FIT15)'!#REF!</f>
        <v>#REF!</v>
      </c>
      <c r="K23" s="18" t="e">
        <f>'РБ ВВ 10(2025) | FIT15)'!#REF!</f>
        <v>#REF!</v>
      </c>
      <c r="L23" s="18" t="e">
        <f>'РБ ВВ 10(2025) | FIT15)'!#REF!</f>
        <v>#REF!</v>
      </c>
      <c r="M23" s="18" t="e">
        <f>'РБ ВВ 10(2025) | FIT15)'!#REF!</f>
        <v>#REF!</v>
      </c>
      <c r="N23" s="18" t="e">
        <f>'РБ ВВ 10(2025) | FIT15)'!#REF!</f>
        <v>#REF!</v>
      </c>
      <c r="O23" s="18" t="e">
        <f>'РБ ВВ 10(2025) | FIT15)'!#REF!</f>
        <v>#REF!</v>
      </c>
      <c r="P23" s="18" t="e">
        <f>'РБ ВВ 10(2025) | FIT15)'!#REF!</f>
        <v>#REF!</v>
      </c>
      <c r="Q23" s="18" t="e">
        <f>'РБ ВВ 10(2025) | FIT15)'!#REF!</f>
        <v>#REF!</v>
      </c>
      <c r="R23" s="18" t="e">
        <f>'РБ ВВ 10(2025) | FIT15)'!#REF!</f>
        <v>#REF!</v>
      </c>
      <c r="S23" s="18" t="e">
        <f>'РБ ВВ 10(2025) | FIT15)'!#REF!</f>
        <v>#REF!</v>
      </c>
      <c r="T23" s="18" t="e">
        <f>'РБ ВВ 10(2025) | FIT15)'!#REF!</f>
        <v>#REF!</v>
      </c>
      <c r="U23" s="18" t="e">
        <f>'РБ ВВ 10(2025) | FIT15)'!#REF!</f>
        <v>#REF!</v>
      </c>
      <c r="V23" s="18" t="e">
        <f>'РБ ВВ 10(2025) | FIT15)'!#REF!</f>
        <v>#REF!</v>
      </c>
      <c r="W23" s="18" t="e">
        <f>'РБ ВВ 10(2025) | FIT15)'!#REF!</f>
        <v>#REF!</v>
      </c>
      <c r="X23" s="18" t="e">
        <f>'РБ ВВ 10(2025) | FIT15)'!#REF!</f>
        <v>#REF!</v>
      </c>
      <c r="Y23" s="18" t="e">
        <f>'РБ ВВ 10(2025) | FIT15)'!#REF!</f>
        <v>#REF!</v>
      </c>
    </row>
    <row r="24" spans="1:25" hidden="1">
      <c r="A24" s="16" t="s">
        <v>11</v>
      </c>
      <c r="B24" s="18" t="e">
        <f>'РБ ВВ 10(2025) | FIT15)'!#REF!</f>
        <v>#REF!</v>
      </c>
      <c r="C24" s="18" t="e">
        <f>'РБ ВВ 10(2025) | FIT15)'!#REF!</f>
        <v>#REF!</v>
      </c>
      <c r="D24" s="18" t="e">
        <f>'РБ ВВ 10(2025) | FIT15)'!#REF!</f>
        <v>#REF!</v>
      </c>
      <c r="E24" s="18" t="e">
        <f>'РБ ВВ 10(2025) | FIT15)'!#REF!</f>
        <v>#REF!</v>
      </c>
      <c r="F24" s="18" t="e">
        <f>'РБ ВВ 10(2025) | FIT15)'!#REF!</f>
        <v>#REF!</v>
      </c>
      <c r="G24" s="18" t="e">
        <f>'РБ ВВ 10(2025) | FIT15)'!#REF!</f>
        <v>#REF!</v>
      </c>
      <c r="H24" s="18" t="e">
        <f>'РБ ВВ 10(2025) | FIT15)'!#REF!</f>
        <v>#REF!</v>
      </c>
      <c r="I24" s="18" t="e">
        <f>'РБ ВВ 10(2025) | FIT15)'!#REF!</f>
        <v>#REF!</v>
      </c>
      <c r="J24" s="18" t="e">
        <f>'РБ ВВ 10(2025) | FIT15)'!#REF!</f>
        <v>#REF!</v>
      </c>
      <c r="K24" s="18" t="e">
        <f>'РБ ВВ 10(2025) | FIT15)'!#REF!</f>
        <v>#REF!</v>
      </c>
      <c r="L24" s="18" t="e">
        <f>'РБ ВВ 10(2025) | FIT15)'!#REF!</f>
        <v>#REF!</v>
      </c>
      <c r="M24" s="18" t="e">
        <f>'РБ ВВ 10(2025) | FIT15)'!#REF!</f>
        <v>#REF!</v>
      </c>
      <c r="N24" s="18" t="e">
        <f>'РБ ВВ 10(2025) | FIT15)'!#REF!</f>
        <v>#REF!</v>
      </c>
      <c r="O24" s="18" t="e">
        <f>'РБ ВВ 10(2025) | FIT15)'!#REF!</f>
        <v>#REF!</v>
      </c>
      <c r="P24" s="18" t="e">
        <f>'РБ ВВ 10(2025) | FIT15)'!#REF!</f>
        <v>#REF!</v>
      </c>
      <c r="Q24" s="18" t="e">
        <f>'РБ ВВ 10(2025) | FIT15)'!#REF!</f>
        <v>#REF!</v>
      </c>
      <c r="R24" s="18" t="e">
        <f>'РБ ВВ 10(2025) | FIT15)'!#REF!</f>
        <v>#REF!</v>
      </c>
      <c r="S24" s="18" t="e">
        <f>'РБ ВВ 10(2025) | FIT15)'!#REF!</f>
        <v>#REF!</v>
      </c>
      <c r="T24" s="18" t="e">
        <f>'РБ ВВ 10(2025) | FIT15)'!#REF!</f>
        <v>#REF!</v>
      </c>
      <c r="U24" s="18" t="e">
        <f>'РБ ВВ 10(2025) | FIT15)'!#REF!</f>
        <v>#REF!</v>
      </c>
      <c r="V24" s="18" t="e">
        <f>'РБ ВВ 10(2025) | FIT15)'!#REF!</f>
        <v>#REF!</v>
      </c>
      <c r="W24" s="18" t="e">
        <f>'РБ ВВ 10(2025) | FIT15)'!#REF!</f>
        <v>#REF!</v>
      </c>
      <c r="X24" s="18" t="e">
        <f>'РБ ВВ 10(2025) | FIT15)'!#REF!</f>
        <v>#REF!</v>
      </c>
      <c r="Y24" s="18" t="e">
        <f>'РБ ВВ 10(2025) | FIT15)'!#REF!</f>
        <v>#REF!</v>
      </c>
    </row>
    <row r="25" spans="1:25" hidden="1">
      <c r="A25" s="17" t="s">
        <v>12</v>
      </c>
      <c r="B25" s="18" t="e">
        <f>'РБ ВВ 10(2025) | FIT15)'!#REF!</f>
        <v>#REF!</v>
      </c>
      <c r="C25" s="18" t="e">
        <f>'РБ ВВ 10(2025) | FIT15)'!#REF!</f>
        <v>#REF!</v>
      </c>
      <c r="D25" s="18" t="e">
        <f>'РБ ВВ 10(2025) | FIT15)'!#REF!</f>
        <v>#REF!</v>
      </c>
      <c r="E25" s="18" t="e">
        <f>'РБ ВВ 10(2025) | FIT15)'!#REF!</f>
        <v>#REF!</v>
      </c>
      <c r="F25" s="18" t="e">
        <f>'РБ ВВ 10(2025) | FIT15)'!#REF!</f>
        <v>#REF!</v>
      </c>
      <c r="G25" s="18" t="e">
        <f>'РБ ВВ 10(2025) | FIT15)'!#REF!</f>
        <v>#REF!</v>
      </c>
      <c r="H25" s="18" t="e">
        <f>'РБ ВВ 10(2025) | FIT15)'!#REF!</f>
        <v>#REF!</v>
      </c>
      <c r="I25" s="18" t="e">
        <f>'РБ ВВ 10(2025) | FIT15)'!#REF!</f>
        <v>#REF!</v>
      </c>
      <c r="J25" s="18" t="e">
        <f>'РБ ВВ 10(2025) | FIT15)'!#REF!</f>
        <v>#REF!</v>
      </c>
      <c r="K25" s="18" t="e">
        <f>'РБ ВВ 10(2025) | FIT15)'!#REF!</f>
        <v>#REF!</v>
      </c>
      <c r="L25" s="18" t="e">
        <f>'РБ ВВ 10(2025) | FIT15)'!#REF!</f>
        <v>#REF!</v>
      </c>
      <c r="M25" s="18" t="e">
        <f>'РБ ВВ 10(2025) | FIT15)'!#REF!</f>
        <v>#REF!</v>
      </c>
      <c r="N25" s="18" t="e">
        <f>'РБ ВВ 10(2025) | FIT15)'!#REF!</f>
        <v>#REF!</v>
      </c>
      <c r="O25" s="18" t="e">
        <f>'РБ ВВ 10(2025) | FIT15)'!#REF!</f>
        <v>#REF!</v>
      </c>
      <c r="P25" s="18" t="e">
        <f>'РБ ВВ 10(2025) | FIT15)'!#REF!</f>
        <v>#REF!</v>
      </c>
      <c r="Q25" s="18" t="e">
        <f>'РБ ВВ 10(2025) | FIT15)'!#REF!</f>
        <v>#REF!</v>
      </c>
      <c r="R25" s="18" t="e">
        <f>'РБ ВВ 10(2025) | FIT15)'!#REF!</f>
        <v>#REF!</v>
      </c>
      <c r="S25" s="18" t="e">
        <f>'РБ ВВ 10(2025) | FIT15)'!#REF!</f>
        <v>#REF!</v>
      </c>
      <c r="T25" s="18" t="e">
        <f>'РБ ВВ 10(2025) | FIT15)'!#REF!</f>
        <v>#REF!</v>
      </c>
      <c r="U25" s="18" t="e">
        <f>'РБ ВВ 10(2025) | FIT15)'!#REF!</f>
        <v>#REF!</v>
      </c>
      <c r="V25" s="18" t="e">
        <f>'РБ ВВ 10(2025) | FIT15)'!#REF!</f>
        <v>#REF!</v>
      </c>
      <c r="W25" s="18" t="e">
        <f>'РБ ВВ 10(2025) | FIT15)'!#REF!</f>
        <v>#REF!</v>
      </c>
      <c r="X25" s="18" t="e">
        <f>'РБ ВВ 10(2025) | FIT15)'!#REF!</f>
        <v>#REF!</v>
      </c>
      <c r="Y25" s="18" t="e">
        <f>'РБ ВВ 10(2025) | FIT15)'!#REF!</f>
        <v>#REF!</v>
      </c>
    </row>
    <row r="26" spans="1:25" s="11" customFormat="1" ht="17.25" customHeight="1">
      <c r="A26" s="27" t="s">
        <v>41</v>
      </c>
      <c r="B26" s="29"/>
      <c r="C26" s="29"/>
      <c r="D26" s="29"/>
      <c r="E26" s="29"/>
      <c r="F26" s="29"/>
      <c r="G26" s="29"/>
      <c r="H26" s="29"/>
      <c r="I26" s="29"/>
      <c r="J26" s="29"/>
      <c r="K26" s="29"/>
      <c r="L26" s="29"/>
      <c r="M26" s="29"/>
      <c r="N26" s="29"/>
      <c r="O26" s="29"/>
      <c r="P26" s="29"/>
      <c r="Q26" s="29"/>
      <c r="R26" s="29"/>
      <c r="S26" s="29"/>
      <c r="T26" s="29"/>
      <c r="U26" s="29"/>
      <c r="V26" s="29"/>
      <c r="W26" s="29"/>
      <c r="X26" s="29"/>
      <c r="Y26" s="29"/>
    </row>
    <row r="27" spans="1:25">
      <c r="A27" s="7" t="s">
        <v>3</v>
      </c>
      <c r="B27" s="9" t="e">
        <f t="shared" ref="B27:N27" si="6">B5</f>
        <v>#REF!</v>
      </c>
      <c r="C27" s="9" t="e">
        <f t="shared" si="6"/>
        <v>#REF!</v>
      </c>
      <c r="D27" s="9" t="e">
        <f t="shared" si="6"/>
        <v>#REF!</v>
      </c>
      <c r="E27" s="9" t="e">
        <f t="shared" si="6"/>
        <v>#REF!</v>
      </c>
      <c r="F27" s="9" t="e">
        <f t="shared" si="6"/>
        <v>#REF!</v>
      </c>
      <c r="G27" s="9" t="e">
        <f t="shared" si="6"/>
        <v>#REF!</v>
      </c>
      <c r="H27" s="9" t="e">
        <f t="shared" si="6"/>
        <v>#REF!</v>
      </c>
      <c r="I27" s="9" t="e">
        <f t="shared" si="6"/>
        <v>#REF!</v>
      </c>
      <c r="J27" s="9" t="e">
        <f t="shared" si="6"/>
        <v>#REF!</v>
      </c>
      <c r="K27" s="9" t="e">
        <f t="shared" si="6"/>
        <v>#REF!</v>
      </c>
      <c r="L27" s="9" t="e">
        <f t="shared" si="6"/>
        <v>#REF!</v>
      </c>
      <c r="M27" s="9" t="e">
        <f t="shared" si="6"/>
        <v>#REF!</v>
      </c>
      <c r="N27" s="9" t="e">
        <f t="shared" si="6"/>
        <v>#REF!</v>
      </c>
      <c r="O27" s="9" t="e">
        <f t="shared" ref="O27:X27" si="7">O5</f>
        <v>#REF!</v>
      </c>
      <c r="P27" s="9" t="e">
        <f t="shared" si="7"/>
        <v>#REF!</v>
      </c>
      <c r="Q27" s="9" t="e">
        <f t="shared" si="7"/>
        <v>#REF!</v>
      </c>
      <c r="R27" s="9" t="e">
        <f t="shared" si="7"/>
        <v>#REF!</v>
      </c>
      <c r="S27" s="9" t="e">
        <f t="shared" si="7"/>
        <v>#REF!</v>
      </c>
      <c r="T27" s="9" t="e">
        <f t="shared" si="7"/>
        <v>#REF!</v>
      </c>
      <c r="U27" s="9" t="e">
        <f t="shared" si="7"/>
        <v>#REF!</v>
      </c>
      <c r="V27" s="9" t="e">
        <f t="shared" si="7"/>
        <v>#REF!</v>
      </c>
      <c r="W27" s="9" t="e">
        <f t="shared" si="7"/>
        <v>#REF!</v>
      </c>
      <c r="X27" s="9" t="e">
        <f t="shared" si="7"/>
        <v>#REF!</v>
      </c>
      <c r="Y27" s="9" t="e">
        <f t="shared" ref="Y27" si="8">Y5</f>
        <v>#REF!</v>
      </c>
    </row>
    <row r="28" spans="1:25" ht="20.25" customHeight="1">
      <c r="A28" s="7"/>
      <c r="B28" s="9" t="e">
        <f t="shared" ref="B28:N28" si="9">B6</f>
        <v>#REF!</v>
      </c>
      <c r="C28" s="9" t="e">
        <f t="shared" si="9"/>
        <v>#REF!</v>
      </c>
      <c r="D28" s="9" t="e">
        <f t="shared" si="9"/>
        <v>#REF!</v>
      </c>
      <c r="E28" s="9" t="e">
        <f t="shared" si="9"/>
        <v>#REF!</v>
      </c>
      <c r="F28" s="9" t="e">
        <f t="shared" si="9"/>
        <v>#REF!</v>
      </c>
      <c r="G28" s="9" t="e">
        <f t="shared" si="9"/>
        <v>#REF!</v>
      </c>
      <c r="H28" s="9" t="e">
        <f t="shared" si="9"/>
        <v>#REF!</v>
      </c>
      <c r="I28" s="9" t="e">
        <f t="shared" si="9"/>
        <v>#REF!</v>
      </c>
      <c r="J28" s="9" t="e">
        <f t="shared" si="9"/>
        <v>#REF!</v>
      </c>
      <c r="K28" s="9" t="e">
        <f t="shared" si="9"/>
        <v>#REF!</v>
      </c>
      <c r="L28" s="9" t="e">
        <f t="shared" si="9"/>
        <v>#REF!</v>
      </c>
      <c r="M28" s="9" t="e">
        <f t="shared" si="9"/>
        <v>#REF!</v>
      </c>
      <c r="N28" s="9" t="e">
        <f t="shared" si="9"/>
        <v>#REF!</v>
      </c>
      <c r="O28" s="9" t="e">
        <f t="shared" ref="O28:X28" si="10">O6</f>
        <v>#REF!</v>
      </c>
      <c r="P28" s="9" t="e">
        <f t="shared" si="10"/>
        <v>#REF!</v>
      </c>
      <c r="Q28" s="9" t="e">
        <f t="shared" si="10"/>
        <v>#REF!</v>
      </c>
      <c r="R28" s="9" t="e">
        <f t="shared" si="10"/>
        <v>#REF!</v>
      </c>
      <c r="S28" s="9" t="e">
        <f t="shared" si="10"/>
        <v>#REF!</v>
      </c>
      <c r="T28" s="9" t="e">
        <f t="shared" si="10"/>
        <v>#REF!</v>
      </c>
      <c r="U28" s="9" t="e">
        <f t="shared" si="10"/>
        <v>#REF!</v>
      </c>
      <c r="V28" s="9" t="e">
        <f t="shared" si="10"/>
        <v>#REF!</v>
      </c>
      <c r="W28" s="9" t="e">
        <f t="shared" si="10"/>
        <v>#REF!</v>
      </c>
      <c r="X28" s="9" t="e">
        <f t="shared" si="10"/>
        <v>#REF!</v>
      </c>
      <c r="Y28" s="9" t="e">
        <f t="shared" ref="Y28" si="11">Y6</f>
        <v>#REF!</v>
      </c>
    </row>
    <row r="29" spans="1:25" s="11" customFormat="1">
      <c r="A29" s="30" t="s">
        <v>4</v>
      </c>
    </row>
    <row r="30" spans="1:25">
      <c r="A30" s="10">
        <v>1</v>
      </c>
      <c r="B30" s="18" t="e">
        <f t="shared" ref="B30:N30" si="12">ROUNDUP(B8*0.87,)</f>
        <v>#REF!</v>
      </c>
      <c r="C30" s="18" t="e">
        <f t="shared" si="12"/>
        <v>#REF!</v>
      </c>
      <c r="D30" s="18" t="e">
        <f t="shared" si="12"/>
        <v>#REF!</v>
      </c>
      <c r="E30" s="18" t="e">
        <f t="shared" si="12"/>
        <v>#REF!</v>
      </c>
      <c r="F30" s="18" t="e">
        <f t="shared" si="12"/>
        <v>#REF!</v>
      </c>
      <c r="G30" s="18" t="e">
        <f t="shared" si="12"/>
        <v>#REF!</v>
      </c>
      <c r="H30" s="18" t="e">
        <f t="shared" si="12"/>
        <v>#REF!</v>
      </c>
      <c r="I30" s="18" t="e">
        <f t="shared" si="12"/>
        <v>#REF!</v>
      </c>
      <c r="J30" s="18" t="e">
        <f t="shared" si="12"/>
        <v>#REF!</v>
      </c>
      <c r="K30" s="18" t="e">
        <f t="shared" si="12"/>
        <v>#REF!</v>
      </c>
      <c r="L30" s="18" t="e">
        <f t="shared" si="12"/>
        <v>#REF!</v>
      </c>
      <c r="M30" s="18" t="e">
        <f t="shared" si="12"/>
        <v>#REF!</v>
      </c>
      <c r="N30" s="18" t="e">
        <f t="shared" si="12"/>
        <v>#REF!</v>
      </c>
      <c r="O30" s="18" t="e">
        <f t="shared" ref="O30:X30" si="13">ROUNDUP(O8*0.87,)</f>
        <v>#REF!</v>
      </c>
      <c r="P30" s="18" t="e">
        <f t="shared" si="13"/>
        <v>#REF!</v>
      </c>
      <c r="Q30" s="18" t="e">
        <f t="shared" si="13"/>
        <v>#REF!</v>
      </c>
      <c r="R30" s="18" t="e">
        <f t="shared" si="13"/>
        <v>#REF!</v>
      </c>
      <c r="S30" s="18" t="e">
        <f t="shared" si="13"/>
        <v>#REF!</v>
      </c>
      <c r="T30" s="18" t="e">
        <f t="shared" si="13"/>
        <v>#REF!</v>
      </c>
      <c r="U30" s="18" t="e">
        <f t="shared" si="13"/>
        <v>#REF!</v>
      </c>
      <c r="V30" s="18" t="e">
        <f t="shared" si="13"/>
        <v>#REF!</v>
      </c>
      <c r="W30" s="18" t="e">
        <f t="shared" si="13"/>
        <v>#REF!</v>
      </c>
      <c r="X30" s="18" t="e">
        <f t="shared" si="13"/>
        <v>#REF!</v>
      </c>
      <c r="Y30" s="18" t="e">
        <f t="shared" ref="Y30" si="14">ROUNDUP(Y8*0.87,)</f>
        <v>#REF!</v>
      </c>
    </row>
    <row r="31" spans="1:25">
      <c r="A31" s="10">
        <v>2</v>
      </c>
      <c r="B31" s="30" t="e">
        <f t="shared" ref="B31:N31" si="15">ROUNDUP(B9*0.87,)</f>
        <v>#REF!</v>
      </c>
      <c r="C31" s="30" t="e">
        <f t="shared" si="15"/>
        <v>#REF!</v>
      </c>
      <c r="D31" s="30" t="e">
        <f t="shared" si="15"/>
        <v>#REF!</v>
      </c>
      <c r="E31" s="30" t="e">
        <f t="shared" si="15"/>
        <v>#REF!</v>
      </c>
      <c r="F31" s="30" t="e">
        <f t="shared" si="15"/>
        <v>#REF!</v>
      </c>
      <c r="G31" s="30" t="e">
        <f t="shared" si="15"/>
        <v>#REF!</v>
      </c>
      <c r="H31" s="30" t="e">
        <f t="shared" si="15"/>
        <v>#REF!</v>
      </c>
      <c r="I31" s="30" t="e">
        <f t="shared" si="15"/>
        <v>#REF!</v>
      </c>
      <c r="J31" s="30" t="e">
        <f t="shared" si="15"/>
        <v>#REF!</v>
      </c>
      <c r="K31" s="30" t="e">
        <f t="shared" si="15"/>
        <v>#REF!</v>
      </c>
      <c r="L31" s="30" t="e">
        <f t="shared" si="15"/>
        <v>#REF!</v>
      </c>
      <c r="M31" s="30" t="e">
        <f t="shared" si="15"/>
        <v>#REF!</v>
      </c>
      <c r="N31" s="30" t="e">
        <f t="shared" si="15"/>
        <v>#REF!</v>
      </c>
      <c r="O31" s="30" t="e">
        <f t="shared" ref="O31:X31" si="16">ROUNDUP(O9*0.87,)</f>
        <v>#REF!</v>
      </c>
      <c r="P31" s="30" t="e">
        <f t="shared" si="16"/>
        <v>#REF!</v>
      </c>
      <c r="Q31" s="30" t="e">
        <f t="shared" si="16"/>
        <v>#REF!</v>
      </c>
      <c r="R31" s="30" t="e">
        <f t="shared" si="16"/>
        <v>#REF!</v>
      </c>
      <c r="S31" s="30" t="e">
        <f t="shared" si="16"/>
        <v>#REF!</v>
      </c>
      <c r="T31" s="30" t="e">
        <f t="shared" si="16"/>
        <v>#REF!</v>
      </c>
      <c r="U31" s="30" t="e">
        <f t="shared" si="16"/>
        <v>#REF!</v>
      </c>
      <c r="V31" s="30" t="e">
        <f t="shared" si="16"/>
        <v>#REF!</v>
      </c>
      <c r="W31" s="30" t="e">
        <f t="shared" si="16"/>
        <v>#REF!</v>
      </c>
      <c r="X31" s="30" t="e">
        <f t="shared" si="16"/>
        <v>#REF!</v>
      </c>
      <c r="Y31" s="30" t="e">
        <f t="shared" ref="Y31" si="17">ROUNDUP(Y9*0.87,)</f>
        <v>#REF!</v>
      </c>
    </row>
    <row r="32" spans="1:25" s="11" customFormat="1">
      <c r="A32" s="30" t="s">
        <v>5</v>
      </c>
      <c r="B32" s="30"/>
      <c r="C32" s="30"/>
      <c r="D32" s="30"/>
      <c r="E32" s="30"/>
      <c r="F32" s="30"/>
      <c r="G32" s="30"/>
      <c r="H32" s="30"/>
      <c r="I32" s="30"/>
      <c r="J32" s="30"/>
      <c r="K32" s="30"/>
      <c r="L32" s="30"/>
      <c r="M32" s="30"/>
      <c r="N32" s="30"/>
      <c r="O32" s="30"/>
      <c r="P32" s="30"/>
      <c r="Q32" s="30"/>
      <c r="R32" s="30"/>
      <c r="S32" s="30"/>
      <c r="T32" s="30"/>
      <c r="U32" s="30"/>
      <c r="V32" s="30"/>
      <c r="W32" s="30"/>
      <c r="X32" s="30"/>
      <c r="Y32" s="30"/>
    </row>
    <row r="33" spans="1:25">
      <c r="A33" s="10">
        <v>1</v>
      </c>
      <c r="B33" s="30" t="e">
        <f t="shared" ref="B33:N33" si="18">ROUNDUP(B11*0.87,)</f>
        <v>#REF!</v>
      </c>
      <c r="C33" s="30" t="e">
        <f t="shared" si="18"/>
        <v>#REF!</v>
      </c>
      <c r="D33" s="30" t="e">
        <f t="shared" si="18"/>
        <v>#REF!</v>
      </c>
      <c r="E33" s="30" t="e">
        <f t="shared" si="18"/>
        <v>#REF!</v>
      </c>
      <c r="F33" s="30" t="e">
        <f t="shared" si="18"/>
        <v>#REF!</v>
      </c>
      <c r="G33" s="30" t="e">
        <f t="shared" si="18"/>
        <v>#REF!</v>
      </c>
      <c r="H33" s="30" t="e">
        <f t="shared" si="18"/>
        <v>#REF!</v>
      </c>
      <c r="I33" s="30" t="e">
        <f t="shared" si="18"/>
        <v>#REF!</v>
      </c>
      <c r="J33" s="30" t="e">
        <f t="shared" si="18"/>
        <v>#REF!</v>
      </c>
      <c r="K33" s="30" t="e">
        <f t="shared" si="18"/>
        <v>#REF!</v>
      </c>
      <c r="L33" s="30" t="e">
        <f t="shared" si="18"/>
        <v>#REF!</v>
      </c>
      <c r="M33" s="30" t="e">
        <f t="shared" si="18"/>
        <v>#REF!</v>
      </c>
      <c r="N33" s="30" t="e">
        <f t="shared" si="18"/>
        <v>#REF!</v>
      </c>
      <c r="O33" s="30" t="e">
        <f t="shared" ref="O33:X33" si="19">ROUNDUP(O11*0.87,)</f>
        <v>#REF!</v>
      </c>
      <c r="P33" s="30" t="e">
        <f t="shared" si="19"/>
        <v>#REF!</v>
      </c>
      <c r="Q33" s="30" t="e">
        <f t="shared" si="19"/>
        <v>#REF!</v>
      </c>
      <c r="R33" s="30" t="e">
        <f t="shared" si="19"/>
        <v>#REF!</v>
      </c>
      <c r="S33" s="30" t="e">
        <f t="shared" si="19"/>
        <v>#REF!</v>
      </c>
      <c r="T33" s="30" t="e">
        <f t="shared" si="19"/>
        <v>#REF!</v>
      </c>
      <c r="U33" s="30" t="e">
        <f t="shared" si="19"/>
        <v>#REF!</v>
      </c>
      <c r="V33" s="30" t="e">
        <f t="shared" si="19"/>
        <v>#REF!</v>
      </c>
      <c r="W33" s="30" t="e">
        <f t="shared" si="19"/>
        <v>#REF!</v>
      </c>
      <c r="X33" s="30" t="e">
        <f t="shared" si="19"/>
        <v>#REF!</v>
      </c>
      <c r="Y33" s="30" t="e">
        <f t="shared" ref="Y33" si="20">ROUNDUP(Y11*0.87,)</f>
        <v>#REF!</v>
      </c>
    </row>
    <row r="34" spans="1:25">
      <c r="A34" s="10">
        <v>2</v>
      </c>
      <c r="B34" s="30" t="e">
        <f t="shared" ref="B34:N34" si="21">ROUNDUP(B12*0.87,)</f>
        <v>#REF!</v>
      </c>
      <c r="C34" s="30" t="e">
        <f t="shared" si="21"/>
        <v>#REF!</v>
      </c>
      <c r="D34" s="30" t="e">
        <f t="shared" si="21"/>
        <v>#REF!</v>
      </c>
      <c r="E34" s="30" t="e">
        <f t="shared" si="21"/>
        <v>#REF!</v>
      </c>
      <c r="F34" s="30" t="e">
        <f t="shared" si="21"/>
        <v>#REF!</v>
      </c>
      <c r="G34" s="30" t="e">
        <f t="shared" si="21"/>
        <v>#REF!</v>
      </c>
      <c r="H34" s="30" t="e">
        <f t="shared" si="21"/>
        <v>#REF!</v>
      </c>
      <c r="I34" s="30" t="e">
        <f t="shared" si="21"/>
        <v>#REF!</v>
      </c>
      <c r="J34" s="30" t="e">
        <f t="shared" si="21"/>
        <v>#REF!</v>
      </c>
      <c r="K34" s="30" t="e">
        <f t="shared" si="21"/>
        <v>#REF!</v>
      </c>
      <c r="L34" s="30" t="e">
        <f t="shared" si="21"/>
        <v>#REF!</v>
      </c>
      <c r="M34" s="30" t="e">
        <f t="shared" si="21"/>
        <v>#REF!</v>
      </c>
      <c r="N34" s="30" t="e">
        <f t="shared" si="21"/>
        <v>#REF!</v>
      </c>
      <c r="O34" s="30" t="e">
        <f t="shared" ref="O34:X34" si="22">ROUNDUP(O12*0.87,)</f>
        <v>#REF!</v>
      </c>
      <c r="P34" s="30" t="e">
        <f t="shared" si="22"/>
        <v>#REF!</v>
      </c>
      <c r="Q34" s="30" t="e">
        <f t="shared" si="22"/>
        <v>#REF!</v>
      </c>
      <c r="R34" s="30" t="e">
        <f t="shared" si="22"/>
        <v>#REF!</v>
      </c>
      <c r="S34" s="30" t="e">
        <f t="shared" si="22"/>
        <v>#REF!</v>
      </c>
      <c r="T34" s="30" t="e">
        <f t="shared" si="22"/>
        <v>#REF!</v>
      </c>
      <c r="U34" s="30" t="e">
        <f t="shared" si="22"/>
        <v>#REF!</v>
      </c>
      <c r="V34" s="30" t="e">
        <f t="shared" si="22"/>
        <v>#REF!</v>
      </c>
      <c r="W34" s="30" t="e">
        <f t="shared" si="22"/>
        <v>#REF!</v>
      </c>
      <c r="X34" s="30" t="e">
        <f t="shared" si="22"/>
        <v>#REF!</v>
      </c>
      <c r="Y34" s="30" t="e">
        <f t="shared" ref="Y34" si="23">ROUNDUP(Y12*0.87,)</f>
        <v>#REF!</v>
      </c>
    </row>
    <row r="35" spans="1:25" s="11" customFormat="1">
      <c r="A35" s="30" t="s">
        <v>6</v>
      </c>
      <c r="B35" s="18"/>
      <c r="C35" s="18"/>
      <c r="D35" s="18"/>
      <c r="E35" s="18"/>
      <c r="F35" s="18"/>
      <c r="G35" s="18"/>
      <c r="H35" s="18"/>
      <c r="I35" s="18"/>
      <c r="J35" s="18"/>
      <c r="K35" s="18"/>
      <c r="L35" s="18"/>
      <c r="M35" s="18"/>
      <c r="N35" s="18"/>
      <c r="O35" s="18"/>
      <c r="P35" s="18"/>
      <c r="Q35" s="18"/>
      <c r="R35" s="18"/>
      <c r="S35" s="18"/>
      <c r="T35" s="18"/>
      <c r="U35" s="18"/>
      <c r="V35" s="18"/>
      <c r="W35" s="18"/>
      <c r="X35" s="18"/>
      <c r="Y35" s="18"/>
    </row>
    <row r="36" spans="1:25" s="11" customFormat="1">
      <c r="A36" s="30">
        <v>1</v>
      </c>
      <c r="B36" s="18" t="e">
        <f t="shared" ref="B36:N36" si="24">B33</f>
        <v>#REF!</v>
      </c>
      <c r="C36" s="18" t="e">
        <f t="shared" si="24"/>
        <v>#REF!</v>
      </c>
      <c r="D36" s="18" t="e">
        <f t="shared" si="24"/>
        <v>#REF!</v>
      </c>
      <c r="E36" s="18" t="e">
        <f t="shared" si="24"/>
        <v>#REF!</v>
      </c>
      <c r="F36" s="18" t="e">
        <f t="shared" si="24"/>
        <v>#REF!</v>
      </c>
      <c r="G36" s="18" t="e">
        <f t="shared" si="24"/>
        <v>#REF!</v>
      </c>
      <c r="H36" s="18" t="e">
        <f t="shared" si="24"/>
        <v>#REF!</v>
      </c>
      <c r="I36" s="18" t="e">
        <f t="shared" si="24"/>
        <v>#REF!</v>
      </c>
      <c r="J36" s="18" t="e">
        <f t="shared" si="24"/>
        <v>#REF!</v>
      </c>
      <c r="K36" s="18" t="e">
        <f t="shared" si="24"/>
        <v>#REF!</v>
      </c>
      <c r="L36" s="18" t="e">
        <f t="shared" si="24"/>
        <v>#REF!</v>
      </c>
      <c r="M36" s="18" t="e">
        <f t="shared" si="24"/>
        <v>#REF!</v>
      </c>
      <c r="N36" s="18" t="e">
        <f t="shared" si="24"/>
        <v>#REF!</v>
      </c>
      <c r="O36" s="18" t="e">
        <f t="shared" ref="O36:X36" si="25">O33</f>
        <v>#REF!</v>
      </c>
      <c r="P36" s="18" t="e">
        <f t="shared" si="25"/>
        <v>#REF!</v>
      </c>
      <c r="Q36" s="18" t="e">
        <f t="shared" si="25"/>
        <v>#REF!</v>
      </c>
      <c r="R36" s="18" t="e">
        <f t="shared" si="25"/>
        <v>#REF!</v>
      </c>
      <c r="S36" s="18" t="e">
        <f t="shared" si="25"/>
        <v>#REF!</v>
      </c>
      <c r="T36" s="18" t="e">
        <f t="shared" si="25"/>
        <v>#REF!</v>
      </c>
      <c r="U36" s="18" t="e">
        <f t="shared" si="25"/>
        <v>#REF!</v>
      </c>
      <c r="V36" s="18" t="e">
        <f t="shared" si="25"/>
        <v>#REF!</v>
      </c>
      <c r="W36" s="18" t="e">
        <f t="shared" si="25"/>
        <v>#REF!</v>
      </c>
      <c r="X36" s="18" t="e">
        <f t="shared" si="25"/>
        <v>#REF!</v>
      </c>
      <c r="Y36" s="18" t="e">
        <f t="shared" ref="Y36" si="26">Y33</f>
        <v>#REF!</v>
      </c>
    </row>
    <row r="37" spans="1:25" s="11" customFormat="1">
      <c r="A37" s="30">
        <v>2</v>
      </c>
      <c r="B37" s="18" t="e">
        <f t="shared" ref="B37:N37" si="27">B34</f>
        <v>#REF!</v>
      </c>
      <c r="C37" s="18" t="e">
        <f t="shared" si="27"/>
        <v>#REF!</v>
      </c>
      <c r="D37" s="18" t="e">
        <f t="shared" si="27"/>
        <v>#REF!</v>
      </c>
      <c r="E37" s="18" t="e">
        <f t="shared" si="27"/>
        <v>#REF!</v>
      </c>
      <c r="F37" s="18" t="e">
        <f t="shared" si="27"/>
        <v>#REF!</v>
      </c>
      <c r="G37" s="18" t="e">
        <f t="shared" si="27"/>
        <v>#REF!</v>
      </c>
      <c r="H37" s="18" t="e">
        <f t="shared" si="27"/>
        <v>#REF!</v>
      </c>
      <c r="I37" s="18" t="e">
        <f t="shared" si="27"/>
        <v>#REF!</v>
      </c>
      <c r="J37" s="18" t="e">
        <f t="shared" si="27"/>
        <v>#REF!</v>
      </c>
      <c r="K37" s="18" t="e">
        <f t="shared" si="27"/>
        <v>#REF!</v>
      </c>
      <c r="L37" s="18" t="e">
        <f t="shared" si="27"/>
        <v>#REF!</v>
      </c>
      <c r="M37" s="18" t="e">
        <f t="shared" si="27"/>
        <v>#REF!</v>
      </c>
      <c r="N37" s="18" t="e">
        <f t="shared" si="27"/>
        <v>#REF!</v>
      </c>
      <c r="O37" s="18" t="e">
        <f t="shared" ref="O37:X37" si="28">O34</f>
        <v>#REF!</v>
      </c>
      <c r="P37" s="18" t="e">
        <f t="shared" si="28"/>
        <v>#REF!</v>
      </c>
      <c r="Q37" s="18" t="e">
        <f t="shared" si="28"/>
        <v>#REF!</v>
      </c>
      <c r="R37" s="18" t="e">
        <f t="shared" si="28"/>
        <v>#REF!</v>
      </c>
      <c r="S37" s="18" t="e">
        <f t="shared" si="28"/>
        <v>#REF!</v>
      </c>
      <c r="T37" s="18" t="e">
        <f t="shared" si="28"/>
        <v>#REF!</v>
      </c>
      <c r="U37" s="18" t="e">
        <f t="shared" si="28"/>
        <v>#REF!</v>
      </c>
      <c r="V37" s="18" t="e">
        <f t="shared" si="28"/>
        <v>#REF!</v>
      </c>
      <c r="W37" s="18" t="e">
        <f t="shared" si="28"/>
        <v>#REF!</v>
      </c>
      <c r="X37" s="18" t="e">
        <f t="shared" si="28"/>
        <v>#REF!</v>
      </c>
      <c r="Y37" s="18" t="e">
        <f t="shared" ref="Y37" si="29">Y34</f>
        <v>#REF!</v>
      </c>
    </row>
    <row r="38" spans="1:25" s="11" customFormat="1">
      <c r="A38" s="33" t="s">
        <v>7</v>
      </c>
      <c r="B38" s="30"/>
      <c r="C38" s="30"/>
      <c r="D38" s="30"/>
      <c r="E38" s="30"/>
      <c r="F38" s="30"/>
      <c r="G38" s="30"/>
      <c r="H38" s="30"/>
      <c r="I38" s="30"/>
      <c r="J38" s="30"/>
      <c r="K38" s="30"/>
      <c r="L38" s="30"/>
      <c r="M38" s="30"/>
      <c r="N38" s="30"/>
      <c r="O38" s="30"/>
      <c r="P38" s="30"/>
      <c r="Q38" s="30"/>
      <c r="R38" s="30"/>
      <c r="S38" s="30"/>
      <c r="T38" s="30"/>
      <c r="U38" s="30"/>
      <c r="V38" s="30"/>
      <c r="W38" s="30"/>
      <c r="X38" s="30"/>
      <c r="Y38" s="30"/>
    </row>
    <row r="39" spans="1:25">
      <c r="A39" s="10">
        <v>1</v>
      </c>
      <c r="B39" s="30" t="e">
        <f t="shared" ref="B39:N39" si="30">ROUNDUP(B17*0.87,)</f>
        <v>#REF!</v>
      </c>
      <c r="C39" s="30" t="e">
        <f t="shared" si="30"/>
        <v>#REF!</v>
      </c>
      <c r="D39" s="30" t="e">
        <f t="shared" si="30"/>
        <v>#REF!</v>
      </c>
      <c r="E39" s="30" t="e">
        <f t="shared" si="30"/>
        <v>#REF!</v>
      </c>
      <c r="F39" s="30" t="e">
        <f t="shared" si="30"/>
        <v>#REF!</v>
      </c>
      <c r="G39" s="30" t="e">
        <f t="shared" si="30"/>
        <v>#REF!</v>
      </c>
      <c r="H39" s="30" t="e">
        <f t="shared" si="30"/>
        <v>#REF!</v>
      </c>
      <c r="I39" s="30" t="e">
        <f t="shared" si="30"/>
        <v>#REF!</v>
      </c>
      <c r="J39" s="30" t="e">
        <f t="shared" si="30"/>
        <v>#REF!</v>
      </c>
      <c r="K39" s="30" t="e">
        <f t="shared" si="30"/>
        <v>#REF!</v>
      </c>
      <c r="L39" s="30" t="e">
        <f t="shared" si="30"/>
        <v>#REF!</v>
      </c>
      <c r="M39" s="30" t="e">
        <f t="shared" si="30"/>
        <v>#REF!</v>
      </c>
      <c r="N39" s="30" t="e">
        <f t="shared" si="30"/>
        <v>#REF!</v>
      </c>
      <c r="O39" s="30" t="e">
        <f t="shared" ref="O39:X39" si="31">ROUNDUP(O17*0.87,)</f>
        <v>#REF!</v>
      </c>
      <c r="P39" s="30" t="e">
        <f t="shared" si="31"/>
        <v>#REF!</v>
      </c>
      <c r="Q39" s="30" t="e">
        <f t="shared" si="31"/>
        <v>#REF!</v>
      </c>
      <c r="R39" s="30" t="e">
        <f t="shared" si="31"/>
        <v>#REF!</v>
      </c>
      <c r="S39" s="30" t="e">
        <f t="shared" si="31"/>
        <v>#REF!</v>
      </c>
      <c r="T39" s="30" t="e">
        <f t="shared" si="31"/>
        <v>#REF!</v>
      </c>
      <c r="U39" s="30" t="e">
        <f t="shared" si="31"/>
        <v>#REF!</v>
      </c>
      <c r="V39" s="30" t="e">
        <f t="shared" si="31"/>
        <v>#REF!</v>
      </c>
      <c r="W39" s="30" t="e">
        <f t="shared" si="31"/>
        <v>#REF!</v>
      </c>
      <c r="X39" s="30" t="e">
        <f t="shared" si="31"/>
        <v>#REF!</v>
      </c>
      <c r="Y39" s="30" t="e">
        <f t="shared" ref="Y39" si="32">ROUNDUP(Y17*0.87,)</f>
        <v>#REF!</v>
      </c>
    </row>
    <row r="40" spans="1:25">
      <c r="A40" s="10">
        <v>2</v>
      </c>
      <c r="B40" s="30" t="e">
        <f t="shared" ref="B40:N40" si="33">ROUNDUP(B18*0.87,)</f>
        <v>#REF!</v>
      </c>
      <c r="C40" s="30" t="e">
        <f t="shared" si="33"/>
        <v>#REF!</v>
      </c>
      <c r="D40" s="30" t="e">
        <f t="shared" si="33"/>
        <v>#REF!</v>
      </c>
      <c r="E40" s="30" t="e">
        <f t="shared" si="33"/>
        <v>#REF!</v>
      </c>
      <c r="F40" s="30" t="e">
        <f t="shared" si="33"/>
        <v>#REF!</v>
      </c>
      <c r="G40" s="30" t="e">
        <f t="shared" si="33"/>
        <v>#REF!</v>
      </c>
      <c r="H40" s="30" t="e">
        <f t="shared" si="33"/>
        <v>#REF!</v>
      </c>
      <c r="I40" s="30" t="e">
        <f t="shared" si="33"/>
        <v>#REF!</v>
      </c>
      <c r="J40" s="30" t="e">
        <f t="shared" si="33"/>
        <v>#REF!</v>
      </c>
      <c r="K40" s="30" t="e">
        <f t="shared" si="33"/>
        <v>#REF!</v>
      </c>
      <c r="L40" s="30" t="e">
        <f t="shared" si="33"/>
        <v>#REF!</v>
      </c>
      <c r="M40" s="30" t="e">
        <f t="shared" si="33"/>
        <v>#REF!</v>
      </c>
      <c r="N40" s="30" t="e">
        <f t="shared" si="33"/>
        <v>#REF!</v>
      </c>
      <c r="O40" s="30" t="e">
        <f t="shared" ref="O40:X40" si="34">ROUNDUP(O18*0.87,)</f>
        <v>#REF!</v>
      </c>
      <c r="P40" s="30" t="e">
        <f t="shared" si="34"/>
        <v>#REF!</v>
      </c>
      <c r="Q40" s="30" t="e">
        <f t="shared" si="34"/>
        <v>#REF!</v>
      </c>
      <c r="R40" s="30" t="e">
        <f t="shared" si="34"/>
        <v>#REF!</v>
      </c>
      <c r="S40" s="30" t="e">
        <f t="shared" si="34"/>
        <v>#REF!</v>
      </c>
      <c r="T40" s="30" t="e">
        <f t="shared" si="34"/>
        <v>#REF!</v>
      </c>
      <c r="U40" s="30" t="e">
        <f t="shared" si="34"/>
        <v>#REF!</v>
      </c>
      <c r="V40" s="30" t="e">
        <f t="shared" si="34"/>
        <v>#REF!</v>
      </c>
      <c r="W40" s="30" t="e">
        <f t="shared" si="34"/>
        <v>#REF!</v>
      </c>
      <c r="X40" s="30" t="e">
        <f t="shared" si="34"/>
        <v>#REF!</v>
      </c>
      <c r="Y40" s="30" t="e">
        <f t="shared" ref="Y40" si="35">ROUNDUP(Y18*0.87,)</f>
        <v>#REF!</v>
      </c>
    </row>
    <row r="41" spans="1:25" s="11" customFormat="1">
      <c r="A41" s="34" t="s">
        <v>8</v>
      </c>
      <c r="B41" s="30"/>
      <c r="C41" s="30"/>
      <c r="D41" s="30"/>
      <c r="E41" s="30"/>
      <c r="F41" s="30"/>
      <c r="G41" s="30"/>
      <c r="H41" s="30"/>
      <c r="I41" s="30"/>
      <c r="J41" s="30"/>
      <c r="K41" s="30"/>
      <c r="L41" s="30"/>
      <c r="M41" s="30"/>
      <c r="N41" s="30"/>
      <c r="O41" s="30"/>
      <c r="P41" s="30"/>
      <c r="Q41" s="30"/>
      <c r="R41" s="30"/>
      <c r="S41" s="30"/>
      <c r="T41" s="30"/>
      <c r="U41" s="30"/>
      <c r="V41" s="30"/>
      <c r="W41" s="30"/>
      <c r="X41" s="30"/>
      <c r="Y41" s="30"/>
    </row>
    <row r="42" spans="1:25">
      <c r="A42" s="10">
        <v>1</v>
      </c>
      <c r="B42" s="30" t="e">
        <f t="shared" ref="B42:N42" si="36">ROUNDUP(B20*0.87,)</f>
        <v>#REF!</v>
      </c>
      <c r="C42" s="30" t="e">
        <f t="shared" si="36"/>
        <v>#REF!</v>
      </c>
      <c r="D42" s="30" t="e">
        <f t="shared" si="36"/>
        <v>#REF!</v>
      </c>
      <c r="E42" s="30" t="e">
        <f t="shared" si="36"/>
        <v>#REF!</v>
      </c>
      <c r="F42" s="30" t="e">
        <f t="shared" si="36"/>
        <v>#REF!</v>
      </c>
      <c r="G42" s="30" t="e">
        <f t="shared" si="36"/>
        <v>#REF!</v>
      </c>
      <c r="H42" s="30" t="e">
        <f t="shared" si="36"/>
        <v>#REF!</v>
      </c>
      <c r="I42" s="30" t="e">
        <f t="shared" si="36"/>
        <v>#REF!</v>
      </c>
      <c r="J42" s="30" t="e">
        <f t="shared" si="36"/>
        <v>#REF!</v>
      </c>
      <c r="K42" s="30" t="e">
        <f t="shared" si="36"/>
        <v>#REF!</v>
      </c>
      <c r="L42" s="30" t="e">
        <f t="shared" si="36"/>
        <v>#REF!</v>
      </c>
      <c r="M42" s="30" t="e">
        <f t="shared" si="36"/>
        <v>#REF!</v>
      </c>
      <c r="N42" s="30" t="e">
        <f t="shared" si="36"/>
        <v>#REF!</v>
      </c>
      <c r="O42" s="30" t="e">
        <f t="shared" ref="O42:X42" si="37">ROUNDUP(O20*0.87,)</f>
        <v>#REF!</v>
      </c>
      <c r="P42" s="30" t="e">
        <f t="shared" si="37"/>
        <v>#REF!</v>
      </c>
      <c r="Q42" s="30" t="e">
        <f t="shared" si="37"/>
        <v>#REF!</v>
      </c>
      <c r="R42" s="30" t="e">
        <f t="shared" si="37"/>
        <v>#REF!</v>
      </c>
      <c r="S42" s="30" t="e">
        <f t="shared" si="37"/>
        <v>#REF!</v>
      </c>
      <c r="T42" s="30" t="e">
        <f t="shared" si="37"/>
        <v>#REF!</v>
      </c>
      <c r="U42" s="30" t="e">
        <f t="shared" si="37"/>
        <v>#REF!</v>
      </c>
      <c r="V42" s="30" t="e">
        <f t="shared" si="37"/>
        <v>#REF!</v>
      </c>
      <c r="W42" s="30" t="e">
        <f t="shared" si="37"/>
        <v>#REF!</v>
      </c>
      <c r="X42" s="30" t="e">
        <f t="shared" si="37"/>
        <v>#REF!</v>
      </c>
      <c r="Y42" s="30" t="e">
        <f t="shared" ref="Y42" si="38">ROUNDUP(Y20*0.87,)</f>
        <v>#REF!</v>
      </c>
    </row>
    <row r="43" spans="1:25">
      <c r="A43" s="10">
        <v>2</v>
      </c>
      <c r="B43" s="30" t="e">
        <f t="shared" ref="B43:N43" si="39">ROUNDUP(B21*0.87,)</f>
        <v>#REF!</v>
      </c>
      <c r="C43" s="30" t="e">
        <f t="shared" si="39"/>
        <v>#REF!</v>
      </c>
      <c r="D43" s="30" t="e">
        <f t="shared" si="39"/>
        <v>#REF!</v>
      </c>
      <c r="E43" s="30" t="e">
        <f t="shared" si="39"/>
        <v>#REF!</v>
      </c>
      <c r="F43" s="30" t="e">
        <f t="shared" si="39"/>
        <v>#REF!</v>
      </c>
      <c r="G43" s="30" t="e">
        <f t="shared" si="39"/>
        <v>#REF!</v>
      </c>
      <c r="H43" s="30" t="e">
        <f t="shared" si="39"/>
        <v>#REF!</v>
      </c>
      <c r="I43" s="30" t="e">
        <f t="shared" si="39"/>
        <v>#REF!</v>
      </c>
      <c r="J43" s="30" t="e">
        <f t="shared" si="39"/>
        <v>#REF!</v>
      </c>
      <c r="K43" s="30" t="e">
        <f t="shared" si="39"/>
        <v>#REF!</v>
      </c>
      <c r="L43" s="30" t="e">
        <f t="shared" si="39"/>
        <v>#REF!</v>
      </c>
      <c r="M43" s="30" t="e">
        <f t="shared" si="39"/>
        <v>#REF!</v>
      </c>
      <c r="N43" s="30" t="e">
        <f t="shared" si="39"/>
        <v>#REF!</v>
      </c>
      <c r="O43" s="30" t="e">
        <f t="shared" ref="O43:X43" si="40">ROUNDUP(O21*0.87,)</f>
        <v>#REF!</v>
      </c>
      <c r="P43" s="30" t="e">
        <f t="shared" si="40"/>
        <v>#REF!</v>
      </c>
      <c r="Q43" s="30" t="e">
        <f t="shared" si="40"/>
        <v>#REF!</v>
      </c>
      <c r="R43" s="30" t="e">
        <f t="shared" si="40"/>
        <v>#REF!</v>
      </c>
      <c r="S43" s="30" t="e">
        <f t="shared" si="40"/>
        <v>#REF!</v>
      </c>
      <c r="T43" s="30" t="e">
        <f t="shared" si="40"/>
        <v>#REF!</v>
      </c>
      <c r="U43" s="30" t="e">
        <f t="shared" si="40"/>
        <v>#REF!</v>
      </c>
      <c r="V43" s="30" t="e">
        <f t="shared" si="40"/>
        <v>#REF!</v>
      </c>
      <c r="W43" s="30" t="e">
        <f t="shared" si="40"/>
        <v>#REF!</v>
      </c>
      <c r="X43" s="30" t="e">
        <f t="shared" si="40"/>
        <v>#REF!</v>
      </c>
      <c r="Y43" s="30" t="e">
        <f t="shared" ref="Y43" si="41">ROUNDUP(Y21*0.87,)</f>
        <v>#REF!</v>
      </c>
    </row>
    <row r="44" spans="1:25" s="11" customFormat="1">
      <c r="A44" s="35" t="s">
        <v>9</v>
      </c>
      <c r="B44" s="30"/>
      <c r="C44" s="30"/>
      <c r="D44" s="30"/>
      <c r="E44" s="30"/>
      <c r="F44" s="30"/>
      <c r="G44" s="30"/>
      <c r="H44" s="30"/>
      <c r="I44" s="30"/>
      <c r="J44" s="30"/>
      <c r="K44" s="30"/>
      <c r="L44" s="30"/>
      <c r="M44" s="30"/>
      <c r="N44" s="30"/>
      <c r="O44" s="30"/>
      <c r="P44" s="30"/>
      <c r="Q44" s="30"/>
      <c r="R44" s="30"/>
      <c r="S44" s="30"/>
      <c r="T44" s="30"/>
      <c r="U44" s="30"/>
      <c r="V44" s="30"/>
      <c r="W44" s="30"/>
      <c r="X44" s="30"/>
      <c r="Y44" s="30"/>
    </row>
    <row r="45" spans="1:25">
      <c r="A45" s="17" t="s">
        <v>10</v>
      </c>
      <c r="B45" s="30" t="e">
        <f t="shared" ref="B45:N45" si="42">ROUNDUP(B23*0.87,)</f>
        <v>#REF!</v>
      </c>
      <c r="C45" s="30" t="e">
        <f t="shared" si="42"/>
        <v>#REF!</v>
      </c>
      <c r="D45" s="30" t="e">
        <f t="shared" si="42"/>
        <v>#REF!</v>
      </c>
      <c r="E45" s="30" t="e">
        <f t="shared" si="42"/>
        <v>#REF!</v>
      </c>
      <c r="F45" s="30" t="e">
        <f t="shared" si="42"/>
        <v>#REF!</v>
      </c>
      <c r="G45" s="30" t="e">
        <f t="shared" si="42"/>
        <v>#REF!</v>
      </c>
      <c r="H45" s="30" t="e">
        <f t="shared" si="42"/>
        <v>#REF!</v>
      </c>
      <c r="I45" s="30" t="e">
        <f t="shared" si="42"/>
        <v>#REF!</v>
      </c>
      <c r="J45" s="30" t="e">
        <f t="shared" si="42"/>
        <v>#REF!</v>
      </c>
      <c r="K45" s="30" t="e">
        <f t="shared" si="42"/>
        <v>#REF!</v>
      </c>
      <c r="L45" s="30" t="e">
        <f t="shared" si="42"/>
        <v>#REF!</v>
      </c>
      <c r="M45" s="30" t="e">
        <f t="shared" si="42"/>
        <v>#REF!</v>
      </c>
      <c r="N45" s="30" t="e">
        <f t="shared" si="42"/>
        <v>#REF!</v>
      </c>
      <c r="O45" s="30" t="e">
        <f t="shared" ref="O45:X45" si="43">ROUNDUP(O23*0.87,)</f>
        <v>#REF!</v>
      </c>
      <c r="P45" s="30" t="e">
        <f t="shared" si="43"/>
        <v>#REF!</v>
      </c>
      <c r="Q45" s="30" t="e">
        <f t="shared" si="43"/>
        <v>#REF!</v>
      </c>
      <c r="R45" s="30" t="e">
        <f t="shared" si="43"/>
        <v>#REF!</v>
      </c>
      <c r="S45" s="30" t="e">
        <f t="shared" si="43"/>
        <v>#REF!</v>
      </c>
      <c r="T45" s="30" t="e">
        <f t="shared" si="43"/>
        <v>#REF!</v>
      </c>
      <c r="U45" s="30" t="e">
        <f t="shared" si="43"/>
        <v>#REF!</v>
      </c>
      <c r="V45" s="30" t="e">
        <f t="shared" si="43"/>
        <v>#REF!</v>
      </c>
      <c r="W45" s="30" t="e">
        <f t="shared" si="43"/>
        <v>#REF!</v>
      </c>
      <c r="X45" s="30" t="e">
        <f t="shared" si="43"/>
        <v>#REF!</v>
      </c>
      <c r="Y45" s="30" t="e">
        <f t="shared" ref="Y45" si="44">ROUNDUP(Y23*0.87,)</f>
        <v>#REF!</v>
      </c>
    </row>
    <row r="46" spans="1:25" hidden="1">
      <c r="A46" s="16" t="s">
        <v>11</v>
      </c>
    </row>
    <row r="47" spans="1:25" hidden="1">
      <c r="A47" s="17" t="s">
        <v>12</v>
      </c>
    </row>
    <row r="48" spans="1:25" ht="11.45" customHeight="1">
      <c r="A48" s="36" t="s">
        <v>26</v>
      </c>
    </row>
    <row r="49" spans="1:1" ht="12" customHeight="1"/>
    <row r="50" spans="1:1" ht="9.6" customHeight="1"/>
    <row r="51" spans="1:1" ht="11.45" customHeight="1">
      <c r="A51" s="4" t="s">
        <v>13</v>
      </c>
    </row>
    <row r="52" spans="1:1" ht="11.45" customHeight="1">
      <c r="A52" s="19" t="s">
        <v>14</v>
      </c>
    </row>
    <row r="53" spans="1:1" ht="11.45" customHeight="1">
      <c r="A53" s="19" t="s">
        <v>15</v>
      </c>
    </row>
    <row r="54" spans="1:1" ht="11.45" customHeight="1">
      <c r="A54" s="19" t="s">
        <v>16</v>
      </c>
    </row>
    <row r="55" spans="1:1" ht="11.45" customHeight="1">
      <c r="A55" s="20" t="s">
        <v>17</v>
      </c>
    </row>
    <row r="56" spans="1:1" ht="11.45" customHeight="1">
      <c r="A56" s="2" t="s">
        <v>285</v>
      </c>
    </row>
    <row r="57" spans="1:1">
      <c r="A57" s="37" t="s">
        <v>286</v>
      </c>
    </row>
    <row r="58" spans="1:1" ht="24">
      <c r="A58" s="38" t="s">
        <v>287</v>
      </c>
    </row>
    <row r="59" spans="1:1" ht="66.75" customHeight="1">
      <c r="A59" s="39" t="s">
        <v>288</v>
      </c>
    </row>
    <row r="60" spans="1:1" ht="12" customHeight="1">
      <c r="A60" s="40" t="s">
        <v>27</v>
      </c>
    </row>
    <row r="61" spans="1:1" ht="12.75" customHeight="1">
      <c r="A61" s="41" t="s">
        <v>289</v>
      </c>
    </row>
    <row r="62" spans="1:1" ht="36">
      <c r="A62" s="42" t="s">
        <v>290</v>
      </c>
    </row>
    <row r="63" spans="1:1" ht="67.5" customHeight="1">
      <c r="A63" s="249" t="s">
        <v>291</v>
      </c>
    </row>
    <row r="64" spans="1:1" ht="67.5" customHeight="1">
      <c r="A64" s="250"/>
    </row>
    <row r="65" spans="1:1" ht="48">
      <c r="A65" s="43" t="s">
        <v>292</v>
      </c>
    </row>
    <row r="66" spans="1:1">
      <c r="A66" s="44" t="s">
        <v>293</v>
      </c>
    </row>
    <row r="67" spans="1:1">
      <c r="A67" s="44" t="s">
        <v>294</v>
      </c>
    </row>
    <row r="68" spans="1:1">
      <c r="A68" s="44" t="s">
        <v>295</v>
      </c>
    </row>
    <row r="69" spans="1:1">
      <c r="A69" s="45" t="s">
        <v>18</v>
      </c>
    </row>
    <row r="70" spans="1:1" ht="60">
      <c r="A70" s="46" t="s">
        <v>40</v>
      </c>
    </row>
    <row r="71" spans="1:1" ht="60">
      <c r="A71" s="46" t="s">
        <v>40</v>
      </c>
    </row>
  </sheetData>
  <mergeCells count="1">
    <mergeCell ref="A63:A64"/>
  </mergeCells>
  <pageMargins left="0.7" right="0.7" top="0.75" bottom="0.75" header="0.3" footer="0.3"/>
  <pageSetup paperSize="9" orientation="portrai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tabColor theme="0"/>
  </sheetPr>
  <dimension ref="A1:Y47"/>
  <sheetViews>
    <sheetView topLeftCell="A2" zoomScale="110" zoomScaleNormal="110" workbookViewId="0">
      <selection activeCell="AA12" sqref="AA12"/>
    </sheetView>
  </sheetViews>
  <sheetFormatPr defaultColWidth="9.140625" defaultRowHeight="12"/>
  <cols>
    <col min="1" max="1" width="77.7109375" style="2" customWidth="1"/>
    <col min="2" max="24" width="9.140625" style="2" hidden="1" customWidth="1"/>
    <col min="25" max="16384" width="9.140625" style="2"/>
  </cols>
  <sheetData>
    <row r="1" spans="1:25" ht="12" customHeight="1">
      <c r="A1" s="3" t="s">
        <v>0</v>
      </c>
    </row>
    <row r="2" spans="1:25" ht="12" customHeight="1">
      <c r="A2" s="32" t="s">
        <v>31</v>
      </c>
    </row>
    <row r="3" spans="1:25" ht="10.35" customHeight="1">
      <c r="A3" s="5"/>
    </row>
    <row r="4" spans="1:25" ht="11.45" customHeight="1">
      <c r="A4" s="6" t="s">
        <v>2</v>
      </c>
    </row>
    <row r="5" spans="1:25" s="1" customFormat="1" ht="33.75" customHeight="1">
      <c r="A5" s="7" t="s">
        <v>3</v>
      </c>
      <c r="B5" s="9" t="e">
        <f>'РБ ВВ 10(2025) | FIT15)'!#REF!</f>
        <v>#REF!</v>
      </c>
      <c r="C5" s="9" t="e">
        <f>'РБ ВВ 10(2025) | FIT15)'!#REF!</f>
        <v>#REF!</v>
      </c>
      <c r="D5" s="9" t="e">
        <f>'РБ ВВ 10(2025) | FIT15)'!#REF!</f>
        <v>#REF!</v>
      </c>
      <c r="E5" s="9" t="e">
        <f>'РБ ВВ 10(2025) | FIT15)'!#REF!</f>
        <v>#REF!</v>
      </c>
      <c r="F5" s="9" t="e">
        <f>'РБ ВВ 10(2025) | FIT15)'!#REF!</f>
        <v>#REF!</v>
      </c>
      <c r="G5" s="9" t="e">
        <f>'РБ ВВ 10(2025) | FIT15)'!#REF!</f>
        <v>#REF!</v>
      </c>
      <c r="H5" s="9" t="e">
        <f>'РБ ВВ 10(2025) | FIT15)'!#REF!</f>
        <v>#REF!</v>
      </c>
      <c r="I5" s="9" t="e">
        <f>'РБ ВВ 10(2025) | FIT15)'!#REF!</f>
        <v>#REF!</v>
      </c>
      <c r="J5" s="9" t="e">
        <f>'РБ ВВ 10(2025) | FIT15)'!#REF!</f>
        <v>#REF!</v>
      </c>
      <c r="K5" s="9" t="e">
        <f>'РБ ВВ 10(2025) | FIT15)'!#REF!</f>
        <v>#REF!</v>
      </c>
      <c r="L5" s="9" t="e">
        <f>'РБ ВВ 10(2025) | FIT15)'!#REF!</f>
        <v>#REF!</v>
      </c>
      <c r="M5" s="9" t="e">
        <f>'РБ ВВ 10(2025) | FIT15)'!#REF!</f>
        <v>#REF!</v>
      </c>
      <c r="N5" s="9" t="e">
        <f>'РБ ВВ 10(2025) | FIT15)'!#REF!</f>
        <v>#REF!</v>
      </c>
      <c r="O5" s="9" t="e">
        <f>'РБ ВВ 10(2025) | FIT15)'!#REF!</f>
        <v>#REF!</v>
      </c>
      <c r="P5" s="9" t="e">
        <f>'РБ ВВ 10(2025) | FIT15)'!#REF!</f>
        <v>#REF!</v>
      </c>
      <c r="Q5" s="9" t="e">
        <f>'РБ ВВ 10(2025) | FIT15)'!#REF!</f>
        <v>#REF!</v>
      </c>
      <c r="R5" s="9" t="e">
        <f>'РБ ВВ 10(2025) | FIT15)'!#REF!</f>
        <v>#REF!</v>
      </c>
      <c r="S5" s="9" t="e">
        <f>'РБ ВВ 10(2025) | FIT15)'!#REF!</f>
        <v>#REF!</v>
      </c>
      <c r="T5" s="9" t="e">
        <f>'РБ ВВ 10(2025) | FIT15)'!#REF!</f>
        <v>#REF!</v>
      </c>
      <c r="U5" s="9" t="e">
        <f>'РБ ВВ 10(2025) | FIT15)'!#REF!</f>
        <v>#REF!</v>
      </c>
      <c r="V5" s="9" t="e">
        <f>'РБ ВВ 10(2025) | FIT15)'!#REF!</f>
        <v>#REF!</v>
      </c>
      <c r="W5" s="9" t="e">
        <f>'РБ ВВ 10(2025) | FIT15)'!#REF!</f>
        <v>#REF!</v>
      </c>
      <c r="X5" s="9" t="e">
        <f>'РБ ВВ 10(2025) | FIT15)'!#REF!</f>
        <v>#REF!</v>
      </c>
      <c r="Y5" s="9" t="e">
        <f>'РБ ВВ 10(2025) | FIT15)'!#REF!</f>
        <v>#REF!</v>
      </c>
    </row>
    <row r="6" spans="1:25">
      <c r="A6" s="7"/>
      <c r="B6" s="9" t="e">
        <f>'РБ ВВ 10(2025) | FIT15)'!#REF!</f>
        <v>#REF!</v>
      </c>
      <c r="C6" s="9" t="e">
        <f>'РБ ВВ 10(2025) | FIT15)'!#REF!</f>
        <v>#REF!</v>
      </c>
      <c r="D6" s="9" t="e">
        <f>'РБ ВВ 10(2025) | FIT15)'!#REF!</f>
        <v>#REF!</v>
      </c>
      <c r="E6" s="9" t="e">
        <f>'РБ ВВ 10(2025) | FIT15)'!#REF!</f>
        <v>#REF!</v>
      </c>
      <c r="F6" s="9" t="e">
        <f>'РБ ВВ 10(2025) | FIT15)'!#REF!</f>
        <v>#REF!</v>
      </c>
      <c r="G6" s="9" t="e">
        <f>'РБ ВВ 10(2025) | FIT15)'!#REF!</f>
        <v>#REF!</v>
      </c>
      <c r="H6" s="9" t="e">
        <f>'РБ ВВ 10(2025) | FIT15)'!#REF!</f>
        <v>#REF!</v>
      </c>
      <c r="I6" s="9" t="e">
        <f>'РБ ВВ 10(2025) | FIT15)'!#REF!</f>
        <v>#REF!</v>
      </c>
      <c r="J6" s="9" t="e">
        <f>'РБ ВВ 10(2025) | FIT15)'!#REF!</f>
        <v>#REF!</v>
      </c>
      <c r="K6" s="9" t="e">
        <f>'РБ ВВ 10(2025) | FIT15)'!#REF!</f>
        <v>#REF!</v>
      </c>
      <c r="L6" s="9" t="e">
        <f>'РБ ВВ 10(2025) | FIT15)'!#REF!</f>
        <v>#REF!</v>
      </c>
      <c r="M6" s="9" t="e">
        <f>'РБ ВВ 10(2025) | FIT15)'!#REF!</f>
        <v>#REF!</v>
      </c>
      <c r="N6" s="9" t="e">
        <f>'РБ ВВ 10(2025) | FIT15)'!#REF!</f>
        <v>#REF!</v>
      </c>
      <c r="O6" s="9" t="e">
        <f>'РБ ВВ 10(2025) | FIT15)'!#REF!</f>
        <v>#REF!</v>
      </c>
      <c r="P6" s="9" t="e">
        <f>'РБ ВВ 10(2025) | FIT15)'!#REF!</f>
        <v>#REF!</v>
      </c>
      <c r="Q6" s="9" t="e">
        <f>'РБ ВВ 10(2025) | FIT15)'!#REF!</f>
        <v>#REF!</v>
      </c>
      <c r="R6" s="9" t="e">
        <f>'РБ ВВ 10(2025) | FIT15)'!#REF!</f>
        <v>#REF!</v>
      </c>
      <c r="S6" s="9" t="e">
        <f>'РБ ВВ 10(2025) | FIT15)'!#REF!</f>
        <v>#REF!</v>
      </c>
      <c r="T6" s="9" t="e">
        <f>'РБ ВВ 10(2025) | FIT15)'!#REF!</f>
        <v>#REF!</v>
      </c>
      <c r="U6" s="9" t="e">
        <f>'РБ ВВ 10(2025) | FIT15)'!#REF!</f>
        <v>#REF!</v>
      </c>
      <c r="V6" s="9" t="e">
        <f>'РБ ВВ 10(2025) | FIT15)'!#REF!</f>
        <v>#REF!</v>
      </c>
      <c r="W6" s="9" t="e">
        <f>'РБ ВВ 10(2025) | FIT15)'!#REF!</f>
        <v>#REF!</v>
      </c>
      <c r="X6" s="9" t="e">
        <f>'РБ ВВ 10(2025) | FIT15)'!#REF!</f>
        <v>#REF!</v>
      </c>
      <c r="Y6" s="9" t="e">
        <f>'РБ ВВ 10(2025) | FIT15)'!#REF!</f>
        <v>#REF!</v>
      </c>
    </row>
    <row r="7" spans="1:25" s="11" customFormat="1">
      <c r="A7" s="30" t="s">
        <v>4</v>
      </c>
    </row>
    <row r="8" spans="1:25">
      <c r="A8" s="10">
        <v>1</v>
      </c>
      <c r="B8" s="18" t="e">
        <f>'РБ ВВ 10(2025) | FIT15)'!#REF!</f>
        <v>#REF!</v>
      </c>
      <c r="C8" s="18" t="e">
        <f>'РБ ВВ 10(2025) | FIT15)'!#REF!</f>
        <v>#REF!</v>
      </c>
      <c r="D8" s="18" t="e">
        <f>'РБ ВВ 10(2025) | FIT15)'!#REF!</f>
        <v>#REF!</v>
      </c>
      <c r="E8" s="18" t="e">
        <f>'РБ ВВ 10(2025) | FIT15)'!#REF!</f>
        <v>#REF!</v>
      </c>
      <c r="F8" s="18" t="e">
        <f>'РБ ВВ 10(2025) | FIT15)'!#REF!</f>
        <v>#REF!</v>
      </c>
      <c r="G8" s="18" t="e">
        <f>'РБ ВВ 10(2025) | FIT15)'!#REF!</f>
        <v>#REF!</v>
      </c>
      <c r="H8" s="18" t="e">
        <f>'РБ ВВ 10(2025) | FIT15)'!#REF!</f>
        <v>#REF!</v>
      </c>
      <c r="I8" s="18" t="e">
        <f>'РБ ВВ 10(2025) | FIT15)'!#REF!</f>
        <v>#REF!</v>
      </c>
      <c r="J8" s="18" t="e">
        <f>'РБ ВВ 10(2025) | FIT15)'!#REF!</f>
        <v>#REF!</v>
      </c>
      <c r="K8" s="18" t="e">
        <f>'РБ ВВ 10(2025) | FIT15)'!#REF!</f>
        <v>#REF!</v>
      </c>
      <c r="L8" s="18" t="e">
        <f>'РБ ВВ 10(2025) | FIT15)'!#REF!</f>
        <v>#REF!</v>
      </c>
      <c r="M8" s="18" t="e">
        <f>'РБ ВВ 10(2025) | FIT15)'!#REF!</f>
        <v>#REF!</v>
      </c>
      <c r="N8" s="18" t="e">
        <f>'РБ ВВ 10(2025) | FIT15)'!#REF!</f>
        <v>#REF!</v>
      </c>
      <c r="O8" s="18" t="e">
        <f>'РБ ВВ 10(2025) | FIT15)'!#REF!</f>
        <v>#REF!</v>
      </c>
      <c r="P8" s="18" t="e">
        <f>'РБ ВВ 10(2025) | FIT15)'!#REF!</f>
        <v>#REF!</v>
      </c>
      <c r="Q8" s="18" t="e">
        <f>'РБ ВВ 10(2025) | FIT15)'!#REF!</f>
        <v>#REF!</v>
      </c>
      <c r="R8" s="18" t="e">
        <f>'РБ ВВ 10(2025) | FIT15)'!#REF!</f>
        <v>#REF!</v>
      </c>
      <c r="S8" s="18" t="e">
        <f>'РБ ВВ 10(2025) | FIT15)'!#REF!</f>
        <v>#REF!</v>
      </c>
      <c r="T8" s="18" t="e">
        <f>'РБ ВВ 10(2025) | FIT15)'!#REF!</f>
        <v>#REF!</v>
      </c>
      <c r="U8" s="18" t="e">
        <f>'РБ ВВ 10(2025) | FIT15)'!#REF!</f>
        <v>#REF!</v>
      </c>
      <c r="V8" s="18" t="e">
        <f>'РБ ВВ 10(2025) | FIT15)'!#REF!</f>
        <v>#REF!</v>
      </c>
      <c r="W8" s="18" t="e">
        <f>'РБ ВВ 10(2025) | FIT15)'!#REF!</f>
        <v>#REF!</v>
      </c>
      <c r="X8" s="18" t="e">
        <f>'РБ ВВ 10(2025) | FIT15)'!#REF!</f>
        <v>#REF!</v>
      </c>
      <c r="Y8" s="18" t="e">
        <f>'РБ ВВ 10(2025) | FIT15)'!#REF!</f>
        <v>#REF!</v>
      </c>
    </row>
    <row r="9" spans="1:25">
      <c r="A9" s="10">
        <v>2</v>
      </c>
      <c r="B9" s="18" t="e">
        <f>'РБ ВВ 10(2025) | FIT15)'!#REF!</f>
        <v>#REF!</v>
      </c>
      <c r="C9" s="18" t="e">
        <f>'РБ ВВ 10(2025) | FIT15)'!#REF!</f>
        <v>#REF!</v>
      </c>
      <c r="D9" s="18" t="e">
        <f>'РБ ВВ 10(2025) | FIT15)'!#REF!</f>
        <v>#REF!</v>
      </c>
      <c r="E9" s="18" t="e">
        <f>'РБ ВВ 10(2025) | FIT15)'!#REF!</f>
        <v>#REF!</v>
      </c>
      <c r="F9" s="18" t="e">
        <f>'РБ ВВ 10(2025) | FIT15)'!#REF!</f>
        <v>#REF!</v>
      </c>
      <c r="G9" s="18" t="e">
        <f>'РБ ВВ 10(2025) | FIT15)'!#REF!</f>
        <v>#REF!</v>
      </c>
      <c r="H9" s="18" t="e">
        <f>'РБ ВВ 10(2025) | FIT15)'!#REF!</f>
        <v>#REF!</v>
      </c>
      <c r="I9" s="18" t="e">
        <f>'РБ ВВ 10(2025) | FIT15)'!#REF!</f>
        <v>#REF!</v>
      </c>
      <c r="J9" s="18" t="e">
        <f>'РБ ВВ 10(2025) | FIT15)'!#REF!</f>
        <v>#REF!</v>
      </c>
      <c r="K9" s="18" t="e">
        <f>'РБ ВВ 10(2025) | FIT15)'!#REF!</f>
        <v>#REF!</v>
      </c>
      <c r="L9" s="18" t="e">
        <f>'РБ ВВ 10(2025) | FIT15)'!#REF!</f>
        <v>#REF!</v>
      </c>
      <c r="M9" s="18" t="e">
        <f>'РБ ВВ 10(2025) | FIT15)'!#REF!</f>
        <v>#REF!</v>
      </c>
      <c r="N9" s="18" t="e">
        <f>'РБ ВВ 10(2025) | FIT15)'!#REF!</f>
        <v>#REF!</v>
      </c>
      <c r="O9" s="18" t="e">
        <f>'РБ ВВ 10(2025) | FIT15)'!#REF!</f>
        <v>#REF!</v>
      </c>
      <c r="P9" s="18" t="e">
        <f>'РБ ВВ 10(2025) | FIT15)'!#REF!</f>
        <v>#REF!</v>
      </c>
      <c r="Q9" s="18" t="e">
        <f>'РБ ВВ 10(2025) | FIT15)'!#REF!</f>
        <v>#REF!</v>
      </c>
      <c r="R9" s="18" t="e">
        <f>'РБ ВВ 10(2025) | FIT15)'!#REF!</f>
        <v>#REF!</v>
      </c>
      <c r="S9" s="18" t="e">
        <f>'РБ ВВ 10(2025) | FIT15)'!#REF!</f>
        <v>#REF!</v>
      </c>
      <c r="T9" s="18" t="e">
        <f>'РБ ВВ 10(2025) | FIT15)'!#REF!</f>
        <v>#REF!</v>
      </c>
      <c r="U9" s="18" t="e">
        <f>'РБ ВВ 10(2025) | FIT15)'!#REF!</f>
        <v>#REF!</v>
      </c>
      <c r="V9" s="18" t="e">
        <f>'РБ ВВ 10(2025) | FIT15)'!#REF!</f>
        <v>#REF!</v>
      </c>
      <c r="W9" s="18" t="e">
        <f>'РБ ВВ 10(2025) | FIT15)'!#REF!</f>
        <v>#REF!</v>
      </c>
      <c r="X9" s="18" t="e">
        <f>'РБ ВВ 10(2025) | FIT15)'!#REF!</f>
        <v>#REF!</v>
      </c>
      <c r="Y9" s="18" t="e">
        <f>'РБ ВВ 10(2025) | FIT15)'!#REF!</f>
        <v>#REF!</v>
      </c>
    </row>
    <row r="10" spans="1:25" s="11" customFormat="1">
      <c r="A10" s="30" t="s">
        <v>5</v>
      </c>
      <c r="B10" s="18"/>
      <c r="C10" s="18"/>
      <c r="D10" s="18"/>
      <c r="E10" s="18"/>
      <c r="F10" s="18"/>
      <c r="G10" s="18"/>
      <c r="H10" s="18"/>
      <c r="I10" s="18"/>
      <c r="J10" s="18"/>
      <c r="K10" s="18"/>
      <c r="L10" s="18"/>
      <c r="M10" s="18"/>
      <c r="N10" s="18"/>
      <c r="O10" s="18"/>
      <c r="P10" s="18"/>
      <c r="Q10" s="18"/>
      <c r="R10" s="18"/>
      <c r="S10" s="18"/>
      <c r="T10" s="18"/>
      <c r="U10" s="18"/>
      <c r="V10" s="18"/>
      <c r="W10" s="18"/>
      <c r="X10" s="18"/>
      <c r="Y10" s="18"/>
    </row>
    <row r="11" spans="1:25">
      <c r="A11" s="10">
        <v>1</v>
      </c>
      <c r="B11" s="18" t="e">
        <f>'РБ ВВ 10(2025) | FIT15)'!#REF!</f>
        <v>#REF!</v>
      </c>
      <c r="C11" s="18" t="e">
        <f>'РБ ВВ 10(2025) | FIT15)'!#REF!</f>
        <v>#REF!</v>
      </c>
      <c r="D11" s="18" t="e">
        <f>'РБ ВВ 10(2025) | FIT15)'!#REF!</f>
        <v>#REF!</v>
      </c>
      <c r="E11" s="18" t="e">
        <f>'РБ ВВ 10(2025) | FIT15)'!#REF!</f>
        <v>#REF!</v>
      </c>
      <c r="F11" s="18" t="e">
        <f>'РБ ВВ 10(2025) | FIT15)'!#REF!</f>
        <v>#REF!</v>
      </c>
      <c r="G11" s="18" t="e">
        <f>'РБ ВВ 10(2025) | FIT15)'!#REF!</f>
        <v>#REF!</v>
      </c>
      <c r="H11" s="18" t="e">
        <f>'РБ ВВ 10(2025) | FIT15)'!#REF!</f>
        <v>#REF!</v>
      </c>
      <c r="I11" s="18" t="e">
        <f>'РБ ВВ 10(2025) | FIT15)'!#REF!</f>
        <v>#REF!</v>
      </c>
      <c r="J11" s="18" t="e">
        <f>'РБ ВВ 10(2025) | FIT15)'!#REF!</f>
        <v>#REF!</v>
      </c>
      <c r="K11" s="18" t="e">
        <f>'РБ ВВ 10(2025) | FIT15)'!#REF!</f>
        <v>#REF!</v>
      </c>
      <c r="L11" s="18" t="e">
        <f>'РБ ВВ 10(2025) | FIT15)'!#REF!</f>
        <v>#REF!</v>
      </c>
      <c r="M11" s="18" t="e">
        <f>'РБ ВВ 10(2025) | FIT15)'!#REF!</f>
        <v>#REF!</v>
      </c>
      <c r="N11" s="18" t="e">
        <f>'РБ ВВ 10(2025) | FIT15)'!#REF!</f>
        <v>#REF!</v>
      </c>
      <c r="O11" s="18" t="e">
        <f>'РБ ВВ 10(2025) | FIT15)'!#REF!</f>
        <v>#REF!</v>
      </c>
      <c r="P11" s="18" t="e">
        <f>'РБ ВВ 10(2025) | FIT15)'!#REF!</f>
        <v>#REF!</v>
      </c>
      <c r="Q11" s="18" t="e">
        <f>'РБ ВВ 10(2025) | FIT15)'!#REF!</f>
        <v>#REF!</v>
      </c>
      <c r="R11" s="18" t="e">
        <f>'РБ ВВ 10(2025) | FIT15)'!#REF!</f>
        <v>#REF!</v>
      </c>
      <c r="S11" s="18" t="e">
        <f>'РБ ВВ 10(2025) | FIT15)'!#REF!</f>
        <v>#REF!</v>
      </c>
      <c r="T11" s="18" t="e">
        <f>'РБ ВВ 10(2025) | FIT15)'!#REF!</f>
        <v>#REF!</v>
      </c>
      <c r="U11" s="18" t="e">
        <f>'РБ ВВ 10(2025) | FIT15)'!#REF!</f>
        <v>#REF!</v>
      </c>
      <c r="V11" s="18" t="e">
        <f>'РБ ВВ 10(2025) | FIT15)'!#REF!</f>
        <v>#REF!</v>
      </c>
      <c r="W11" s="18" t="e">
        <f>'РБ ВВ 10(2025) | FIT15)'!#REF!</f>
        <v>#REF!</v>
      </c>
      <c r="X11" s="18" t="e">
        <f>'РБ ВВ 10(2025) | FIT15)'!#REF!</f>
        <v>#REF!</v>
      </c>
      <c r="Y11" s="18" t="e">
        <f>'РБ ВВ 10(2025) | FIT15)'!#REF!</f>
        <v>#REF!</v>
      </c>
    </row>
    <row r="12" spans="1:25">
      <c r="A12" s="10">
        <v>2</v>
      </c>
      <c r="B12" s="18" t="e">
        <f>'РБ ВВ 10(2025) | FIT15)'!#REF!</f>
        <v>#REF!</v>
      </c>
      <c r="C12" s="18" t="e">
        <f>'РБ ВВ 10(2025) | FIT15)'!#REF!</f>
        <v>#REF!</v>
      </c>
      <c r="D12" s="18" t="e">
        <f>'РБ ВВ 10(2025) | FIT15)'!#REF!</f>
        <v>#REF!</v>
      </c>
      <c r="E12" s="18" t="e">
        <f>'РБ ВВ 10(2025) | FIT15)'!#REF!</f>
        <v>#REF!</v>
      </c>
      <c r="F12" s="18" t="e">
        <f>'РБ ВВ 10(2025) | FIT15)'!#REF!</f>
        <v>#REF!</v>
      </c>
      <c r="G12" s="18" t="e">
        <f>'РБ ВВ 10(2025) | FIT15)'!#REF!</f>
        <v>#REF!</v>
      </c>
      <c r="H12" s="18" t="e">
        <f>'РБ ВВ 10(2025) | FIT15)'!#REF!</f>
        <v>#REF!</v>
      </c>
      <c r="I12" s="18" t="e">
        <f>'РБ ВВ 10(2025) | FIT15)'!#REF!</f>
        <v>#REF!</v>
      </c>
      <c r="J12" s="18" t="e">
        <f>'РБ ВВ 10(2025) | FIT15)'!#REF!</f>
        <v>#REF!</v>
      </c>
      <c r="K12" s="18" t="e">
        <f>'РБ ВВ 10(2025) | FIT15)'!#REF!</f>
        <v>#REF!</v>
      </c>
      <c r="L12" s="18" t="e">
        <f>'РБ ВВ 10(2025) | FIT15)'!#REF!</f>
        <v>#REF!</v>
      </c>
      <c r="M12" s="18" t="e">
        <f>'РБ ВВ 10(2025) | FIT15)'!#REF!</f>
        <v>#REF!</v>
      </c>
      <c r="N12" s="18" t="e">
        <f>'РБ ВВ 10(2025) | FIT15)'!#REF!</f>
        <v>#REF!</v>
      </c>
      <c r="O12" s="18" t="e">
        <f>'РБ ВВ 10(2025) | FIT15)'!#REF!</f>
        <v>#REF!</v>
      </c>
      <c r="P12" s="18" t="e">
        <f>'РБ ВВ 10(2025) | FIT15)'!#REF!</f>
        <v>#REF!</v>
      </c>
      <c r="Q12" s="18" t="e">
        <f>'РБ ВВ 10(2025) | FIT15)'!#REF!</f>
        <v>#REF!</v>
      </c>
      <c r="R12" s="18" t="e">
        <f>'РБ ВВ 10(2025) | FIT15)'!#REF!</f>
        <v>#REF!</v>
      </c>
      <c r="S12" s="18" t="e">
        <f>'РБ ВВ 10(2025) | FIT15)'!#REF!</f>
        <v>#REF!</v>
      </c>
      <c r="T12" s="18" t="e">
        <f>'РБ ВВ 10(2025) | FIT15)'!#REF!</f>
        <v>#REF!</v>
      </c>
      <c r="U12" s="18" t="e">
        <f>'РБ ВВ 10(2025) | FIT15)'!#REF!</f>
        <v>#REF!</v>
      </c>
      <c r="V12" s="18" t="e">
        <f>'РБ ВВ 10(2025) | FIT15)'!#REF!</f>
        <v>#REF!</v>
      </c>
      <c r="W12" s="18" t="e">
        <f>'РБ ВВ 10(2025) | FIT15)'!#REF!</f>
        <v>#REF!</v>
      </c>
      <c r="X12" s="18" t="e">
        <f>'РБ ВВ 10(2025) | FIT15)'!#REF!</f>
        <v>#REF!</v>
      </c>
      <c r="Y12" s="18" t="e">
        <f>'РБ ВВ 10(2025) | FIT15)'!#REF!</f>
        <v>#REF!</v>
      </c>
    </row>
    <row r="13" spans="1:25" s="11" customFormat="1">
      <c r="A13" s="30" t="s">
        <v>6</v>
      </c>
      <c r="B13" s="18"/>
      <c r="C13" s="18"/>
      <c r="D13" s="18"/>
      <c r="E13" s="18"/>
      <c r="F13" s="18"/>
      <c r="G13" s="18"/>
      <c r="H13" s="18"/>
      <c r="I13" s="18"/>
      <c r="J13" s="18"/>
      <c r="K13" s="18"/>
      <c r="L13" s="18"/>
      <c r="M13" s="18"/>
      <c r="N13" s="18"/>
      <c r="O13" s="18"/>
      <c r="P13" s="18"/>
      <c r="Q13" s="18"/>
      <c r="R13" s="18"/>
      <c r="S13" s="18"/>
      <c r="T13" s="18"/>
      <c r="U13" s="18"/>
      <c r="V13" s="18"/>
      <c r="W13" s="18"/>
      <c r="X13" s="18"/>
      <c r="Y13" s="18"/>
    </row>
    <row r="14" spans="1:25" s="11" customFormat="1">
      <c r="A14" s="30">
        <v>1</v>
      </c>
      <c r="B14" s="18" t="e">
        <f t="shared" ref="B14:N14" si="0">B11</f>
        <v>#REF!</v>
      </c>
      <c r="C14" s="18" t="e">
        <f t="shared" si="0"/>
        <v>#REF!</v>
      </c>
      <c r="D14" s="18" t="e">
        <f t="shared" si="0"/>
        <v>#REF!</v>
      </c>
      <c r="E14" s="18" t="e">
        <f t="shared" si="0"/>
        <v>#REF!</v>
      </c>
      <c r="F14" s="18" t="e">
        <f t="shared" si="0"/>
        <v>#REF!</v>
      </c>
      <c r="G14" s="18" t="e">
        <f t="shared" si="0"/>
        <v>#REF!</v>
      </c>
      <c r="H14" s="18" t="e">
        <f t="shared" si="0"/>
        <v>#REF!</v>
      </c>
      <c r="I14" s="18" t="e">
        <f t="shared" si="0"/>
        <v>#REF!</v>
      </c>
      <c r="J14" s="18" t="e">
        <f t="shared" si="0"/>
        <v>#REF!</v>
      </c>
      <c r="K14" s="18" t="e">
        <f t="shared" si="0"/>
        <v>#REF!</v>
      </c>
      <c r="L14" s="18" t="e">
        <f t="shared" si="0"/>
        <v>#REF!</v>
      </c>
      <c r="M14" s="18" t="e">
        <f t="shared" si="0"/>
        <v>#REF!</v>
      </c>
      <c r="N14" s="18" t="e">
        <f t="shared" si="0"/>
        <v>#REF!</v>
      </c>
      <c r="O14" s="18" t="e">
        <f t="shared" ref="O14:X14" si="1">O11</f>
        <v>#REF!</v>
      </c>
      <c r="P14" s="18" t="e">
        <f t="shared" si="1"/>
        <v>#REF!</v>
      </c>
      <c r="Q14" s="18" t="e">
        <f t="shared" si="1"/>
        <v>#REF!</v>
      </c>
      <c r="R14" s="18" t="e">
        <f t="shared" si="1"/>
        <v>#REF!</v>
      </c>
      <c r="S14" s="18" t="e">
        <f t="shared" si="1"/>
        <v>#REF!</v>
      </c>
      <c r="T14" s="18" t="e">
        <f t="shared" si="1"/>
        <v>#REF!</v>
      </c>
      <c r="U14" s="18" t="e">
        <f t="shared" si="1"/>
        <v>#REF!</v>
      </c>
      <c r="V14" s="18" t="e">
        <f t="shared" si="1"/>
        <v>#REF!</v>
      </c>
      <c r="W14" s="18" t="e">
        <f t="shared" si="1"/>
        <v>#REF!</v>
      </c>
      <c r="X14" s="18" t="e">
        <f t="shared" si="1"/>
        <v>#REF!</v>
      </c>
      <c r="Y14" s="18" t="e">
        <f t="shared" ref="Y14" si="2">Y11</f>
        <v>#REF!</v>
      </c>
    </row>
    <row r="15" spans="1:25" s="11" customFormat="1">
      <c r="A15" s="30">
        <v>2</v>
      </c>
      <c r="B15" s="18" t="e">
        <f t="shared" ref="B15:N15" si="3">B12</f>
        <v>#REF!</v>
      </c>
      <c r="C15" s="18" t="e">
        <f t="shared" si="3"/>
        <v>#REF!</v>
      </c>
      <c r="D15" s="18" t="e">
        <f t="shared" si="3"/>
        <v>#REF!</v>
      </c>
      <c r="E15" s="18" t="e">
        <f t="shared" si="3"/>
        <v>#REF!</v>
      </c>
      <c r="F15" s="18" t="e">
        <f t="shared" si="3"/>
        <v>#REF!</v>
      </c>
      <c r="G15" s="18" t="e">
        <f t="shared" si="3"/>
        <v>#REF!</v>
      </c>
      <c r="H15" s="18" t="e">
        <f t="shared" si="3"/>
        <v>#REF!</v>
      </c>
      <c r="I15" s="18" t="e">
        <f t="shared" si="3"/>
        <v>#REF!</v>
      </c>
      <c r="J15" s="18" t="e">
        <f t="shared" si="3"/>
        <v>#REF!</v>
      </c>
      <c r="K15" s="18" t="e">
        <f t="shared" si="3"/>
        <v>#REF!</v>
      </c>
      <c r="L15" s="18" t="e">
        <f t="shared" si="3"/>
        <v>#REF!</v>
      </c>
      <c r="M15" s="18" t="e">
        <f t="shared" si="3"/>
        <v>#REF!</v>
      </c>
      <c r="N15" s="18" t="e">
        <f t="shared" si="3"/>
        <v>#REF!</v>
      </c>
      <c r="O15" s="18" t="e">
        <f t="shared" ref="O15:X15" si="4">O12</f>
        <v>#REF!</v>
      </c>
      <c r="P15" s="18" t="e">
        <f t="shared" si="4"/>
        <v>#REF!</v>
      </c>
      <c r="Q15" s="18" t="e">
        <f t="shared" si="4"/>
        <v>#REF!</v>
      </c>
      <c r="R15" s="18" t="e">
        <f t="shared" si="4"/>
        <v>#REF!</v>
      </c>
      <c r="S15" s="18" t="e">
        <f t="shared" si="4"/>
        <v>#REF!</v>
      </c>
      <c r="T15" s="18" t="e">
        <f t="shared" si="4"/>
        <v>#REF!</v>
      </c>
      <c r="U15" s="18" t="e">
        <f t="shared" si="4"/>
        <v>#REF!</v>
      </c>
      <c r="V15" s="18" t="e">
        <f t="shared" si="4"/>
        <v>#REF!</v>
      </c>
      <c r="W15" s="18" t="e">
        <f t="shared" si="4"/>
        <v>#REF!</v>
      </c>
      <c r="X15" s="18" t="e">
        <f t="shared" si="4"/>
        <v>#REF!</v>
      </c>
      <c r="Y15" s="18" t="e">
        <f t="shared" ref="Y15" si="5">Y12</f>
        <v>#REF!</v>
      </c>
    </row>
    <row r="16" spans="1:25" s="11" customFormat="1">
      <c r="A16" s="33" t="s">
        <v>7</v>
      </c>
      <c r="B16" s="18"/>
      <c r="C16" s="18"/>
      <c r="D16" s="18"/>
      <c r="E16" s="18"/>
      <c r="F16" s="18"/>
      <c r="G16" s="18"/>
      <c r="H16" s="18"/>
      <c r="I16" s="18"/>
      <c r="J16" s="18"/>
      <c r="K16" s="18"/>
      <c r="L16" s="18"/>
      <c r="M16" s="18"/>
      <c r="N16" s="18"/>
      <c r="O16" s="18"/>
      <c r="P16" s="18"/>
      <c r="Q16" s="18"/>
      <c r="R16" s="18"/>
      <c r="S16" s="18"/>
      <c r="T16" s="18"/>
      <c r="U16" s="18"/>
      <c r="V16" s="18"/>
      <c r="W16" s="18"/>
      <c r="X16" s="18"/>
      <c r="Y16" s="18"/>
    </row>
    <row r="17" spans="1:25">
      <c r="A17" s="10">
        <v>1</v>
      </c>
      <c r="B17" s="18" t="e">
        <f>'РБ ВВ 10(2025) | FIT15)'!#REF!</f>
        <v>#REF!</v>
      </c>
      <c r="C17" s="18" t="e">
        <f>'РБ ВВ 10(2025) | FIT15)'!#REF!</f>
        <v>#REF!</v>
      </c>
      <c r="D17" s="18" t="e">
        <f>'РБ ВВ 10(2025) | FIT15)'!#REF!</f>
        <v>#REF!</v>
      </c>
      <c r="E17" s="18" t="e">
        <f>'РБ ВВ 10(2025) | FIT15)'!#REF!</f>
        <v>#REF!</v>
      </c>
      <c r="F17" s="18" t="e">
        <f>'РБ ВВ 10(2025) | FIT15)'!#REF!</f>
        <v>#REF!</v>
      </c>
      <c r="G17" s="18" t="e">
        <f>'РБ ВВ 10(2025) | FIT15)'!#REF!</f>
        <v>#REF!</v>
      </c>
      <c r="H17" s="18" t="e">
        <f>'РБ ВВ 10(2025) | FIT15)'!#REF!</f>
        <v>#REF!</v>
      </c>
      <c r="I17" s="18" t="e">
        <f>'РБ ВВ 10(2025) | FIT15)'!#REF!</f>
        <v>#REF!</v>
      </c>
      <c r="J17" s="18" t="e">
        <f>'РБ ВВ 10(2025) | FIT15)'!#REF!</f>
        <v>#REF!</v>
      </c>
      <c r="K17" s="18" t="e">
        <f>'РБ ВВ 10(2025) | FIT15)'!#REF!</f>
        <v>#REF!</v>
      </c>
      <c r="L17" s="18" t="e">
        <f>'РБ ВВ 10(2025) | FIT15)'!#REF!</f>
        <v>#REF!</v>
      </c>
      <c r="M17" s="18" t="e">
        <f>'РБ ВВ 10(2025) | FIT15)'!#REF!</f>
        <v>#REF!</v>
      </c>
      <c r="N17" s="18" t="e">
        <f>'РБ ВВ 10(2025) | FIT15)'!#REF!</f>
        <v>#REF!</v>
      </c>
      <c r="O17" s="18" t="e">
        <f>'РБ ВВ 10(2025) | FIT15)'!#REF!</f>
        <v>#REF!</v>
      </c>
      <c r="P17" s="18" t="e">
        <f>'РБ ВВ 10(2025) | FIT15)'!#REF!</f>
        <v>#REF!</v>
      </c>
      <c r="Q17" s="18" t="e">
        <f>'РБ ВВ 10(2025) | FIT15)'!#REF!</f>
        <v>#REF!</v>
      </c>
      <c r="R17" s="18" t="e">
        <f>'РБ ВВ 10(2025) | FIT15)'!#REF!</f>
        <v>#REF!</v>
      </c>
      <c r="S17" s="18" t="e">
        <f>'РБ ВВ 10(2025) | FIT15)'!#REF!</f>
        <v>#REF!</v>
      </c>
      <c r="T17" s="18" t="e">
        <f>'РБ ВВ 10(2025) | FIT15)'!#REF!</f>
        <v>#REF!</v>
      </c>
      <c r="U17" s="18" t="e">
        <f>'РБ ВВ 10(2025) | FIT15)'!#REF!</f>
        <v>#REF!</v>
      </c>
      <c r="V17" s="18" t="e">
        <f>'РБ ВВ 10(2025) | FIT15)'!#REF!</f>
        <v>#REF!</v>
      </c>
      <c r="W17" s="18" t="e">
        <f>'РБ ВВ 10(2025) | FIT15)'!#REF!</f>
        <v>#REF!</v>
      </c>
      <c r="X17" s="18" t="e">
        <f>'РБ ВВ 10(2025) | FIT15)'!#REF!</f>
        <v>#REF!</v>
      </c>
      <c r="Y17" s="18" t="e">
        <f>'РБ ВВ 10(2025) | FIT15)'!#REF!</f>
        <v>#REF!</v>
      </c>
    </row>
    <row r="18" spans="1:25">
      <c r="A18" s="10">
        <v>2</v>
      </c>
      <c r="B18" s="18" t="e">
        <f>'РБ ВВ 10(2025) | FIT15)'!#REF!</f>
        <v>#REF!</v>
      </c>
      <c r="C18" s="18" t="e">
        <f>'РБ ВВ 10(2025) | FIT15)'!#REF!</f>
        <v>#REF!</v>
      </c>
      <c r="D18" s="18" t="e">
        <f>'РБ ВВ 10(2025) | FIT15)'!#REF!</f>
        <v>#REF!</v>
      </c>
      <c r="E18" s="18" t="e">
        <f>'РБ ВВ 10(2025) | FIT15)'!#REF!</f>
        <v>#REF!</v>
      </c>
      <c r="F18" s="18" t="e">
        <f>'РБ ВВ 10(2025) | FIT15)'!#REF!</f>
        <v>#REF!</v>
      </c>
      <c r="G18" s="18" t="e">
        <f>'РБ ВВ 10(2025) | FIT15)'!#REF!</f>
        <v>#REF!</v>
      </c>
      <c r="H18" s="18" t="e">
        <f>'РБ ВВ 10(2025) | FIT15)'!#REF!</f>
        <v>#REF!</v>
      </c>
      <c r="I18" s="18" t="e">
        <f>'РБ ВВ 10(2025) | FIT15)'!#REF!</f>
        <v>#REF!</v>
      </c>
      <c r="J18" s="18" t="e">
        <f>'РБ ВВ 10(2025) | FIT15)'!#REF!</f>
        <v>#REF!</v>
      </c>
      <c r="K18" s="18" t="e">
        <f>'РБ ВВ 10(2025) | FIT15)'!#REF!</f>
        <v>#REF!</v>
      </c>
      <c r="L18" s="18" t="e">
        <f>'РБ ВВ 10(2025) | FIT15)'!#REF!</f>
        <v>#REF!</v>
      </c>
      <c r="M18" s="18" t="e">
        <f>'РБ ВВ 10(2025) | FIT15)'!#REF!</f>
        <v>#REF!</v>
      </c>
      <c r="N18" s="18" t="e">
        <f>'РБ ВВ 10(2025) | FIT15)'!#REF!</f>
        <v>#REF!</v>
      </c>
      <c r="O18" s="18" t="e">
        <f>'РБ ВВ 10(2025) | FIT15)'!#REF!</f>
        <v>#REF!</v>
      </c>
      <c r="P18" s="18" t="e">
        <f>'РБ ВВ 10(2025) | FIT15)'!#REF!</f>
        <v>#REF!</v>
      </c>
      <c r="Q18" s="18" t="e">
        <f>'РБ ВВ 10(2025) | FIT15)'!#REF!</f>
        <v>#REF!</v>
      </c>
      <c r="R18" s="18" t="e">
        <f>'РБ ВВ 10(2025) | FIT15)'!#REF!</f>
        <v>#REF!</v>
      </c>
      <c r="S18" s="18" t="e">
        <f>'РБ ВВ 10(2025) | FIT15)'!#REF!</f>
        <v>#REF!</v>
      </c>
      <c r="T18" s="18" t="e">
        <f>'РБ ВВ 10(2025) | FIT15)'!#REF!</f>
        <v>#REF!</v>
      </c>
      <c r="U18" s="18" t="e">
        <f>'РБ ВВ 10(2025) | FIT15)'!#REF!</f>
        <v>#REF!</v>
      </c>
      <c r="V18" s="18" t="e">
        <f>'РБ ВВ 10(2025) | FIT15)'!#REF!</f>
        <v>#REF!</v>
      </c>
      <c r="W18" s="18" t="e">
        <f>'РБ ВВ 10(2025) | FIT15)'!#REF!</f>
        <v>#REF!</v>
      </c>
      <c r="X18" s="18" t="e">
        <f>'РБ ВВ 10(2025) | FIT15)'!#REF!</f>
        <v>#REF!</v>
      </c>
      <c r="Y18" s="18" t="e">
        <f>'РБ ВВ 10(2025) | FIT15)'!#REF!</f>
        <v>#REF!</v>
      </c>
    </row>
    <row r="19" spans="1:25" s="11" customFormat="1">
      <c r="A19" s="34" t="s">
        <v>8</v>
      </c>
      <c r="B19" s="18"/>
      <c r="C19" s="18"/>
      <c r="D19" s="18"/>
      <c r="E19" s="18"/>
      <c r="F19" s="18"/>
      <c r="G19" s="18"/>
      <c r="H19" s="18"/>
      <c r="I19" s="18"/>
      <c r="J19" s="18"/>
      <c r="K19" s="18"/>
      <c r="L19" s="18"/>
      <c r="M19" s="18"/>
      <c r="N19" s="18"/>
      <c r="O19" s="18"/>
      <c r="P19" s="18"/>
      <c r="Q19" s="18"/>
      <c r="R19" s="18"/>
      <c r="S19" s="18"/>
      <c r="T19" s="18"/>
      <c r="U19" s="18"/>
      <c r="V19" s="18"/>
      <c r="W19" s="18"/>
      <c r="X19" s="18"/>
      <c r="Y19" s="18"/>
    </row>
    <row r="20" spans="1:25">
      <c r="A20" s="10">
        <v>1</v>
      </c>
      <c r="B20" s="18" t="e">
        <f>'РБ ВВ 10(2025) | FIT15)'!#REF!</f>
        <v>#REF!</v>
      </c>
      <c r="C20" s="18" t="e">
        <f>'РБ ВВ 10(2025) | FIT15)'!#REF!</f>
        <v>#REF!</v>
      </c>
      <c r="D20" s="18" t="e">
        <f>'РБ ВВ 10(2025) | FIT15)'!#REF!</f>
        <v>#REF!</v>
      </c>
      <c r="E20" s="18" t="e">
        <f>'РБ ВВ 10(2025) | FIT15)'!#REF!</f>
        <v>#REF!</v>
      </c>
      <c r="F20" s="18" t="e">
        <f>'РБ ВВ 10(2025) | FIT15)'!#REF!</f>
        <v>#REF!</v>
      </c>
      <c r="G20" s="18" t="e">
        <f>'РБ ВВ 10(2025) | FIT15)'!#REF!</f>
        <v>#REF!</v>
      </c>
      <c r="H20" s="18" t="e">
        <f>'РБ ВВ 10(2025) | FIT15)'!#REF!</f>
        <v>#REF!</v>
      </c>
      <c r="I20" s="18" t="e">
        <f>'РБ ВВ 10(2025) | FIT15)'!#REF!</f>
        <v>#REF!</v>
      </c>
      <c r="J20" s="18" t="e">
        <f>'РБ ВВ 10(2025) | FIT15)'!#REF!</f>
        <v>#REF!</v>
      </c>
      <c r="K20" s="18" t="e">
        <f>'РБ ВВ 10(2025) | FIT15)'!#REF!</f>
        <v>#REF!</v>
      </c>
      <c r="L20" s="18" t="e">
        <f>'РБ ВВ 10(2025) | FIT15)'!#REF!</f>
        <v>#REF!</v>
      </c>
      <c r="M20" s="18" t="e">
        <f>'РБ ВВ 10(2025) | FIT15)'!#REF!</f>
        <v>#REF!</v>
      </c>
      <c r="N20" s="18" t="e">
        <f>'РБ ВВ 10(2025) | FIT15)'!#REF!</f>
        <v>#REF!</v>
      </c>
      <c r="O20" s="18" t="e">
        <f>'РБ ВВ 10(2025) | FIT15)'!#REF!</f>
        <v>#REF!</v>
      </c>
      <c r="P20" s="18" t="e">
        <f>'РБ ВВ 10(2025) | FIT15)'!#REF!</f>
        <v>#REF!</v>
      </c>
      <c r="Q20" s="18" t="e">
        <f>'РБ ВВ 10(2025) | FIT15)'!#REF!</f>
        <v>#REF!</v>
      </c>
      <c r="R20" s="18" t="e">
        <f>'РБ ВВ 10(2025) | FIT15)'!#REF!</f>
        <v>#REF!</v>
      </c>
      <c r="S20" s="18" t="e">
        <f>'РБ ВВ 10(2025) | FIT15)'!#REF!</f>
        <v>#REF!</v>
      </c>
      <c r="T20" s="18" t="e">
        <f>'РБ ВВ 10(2025) | FIT15)'!#REF!</f>
        <v>#REF!</v>
      </c>
      <c r="U20" s="18" t="e">
        <f>'РБ ВВ 10(2025) | FIT15)'!#REF!</f>
        <v>#REF!</v>
      </c>
      <c r="V20" s="18" t="e">
        <f>'РБ ВВ 10(2025) | FIT15)'!#REF!</f>
        <v>#REF!</v>
      </c>
      <c r="W20" s="18" t="e">
        <f>'РБ ВВ 10(2025) | FIT15)'!#REF!</f>
        <v>#REF!</v>
      </c>
      <c r="X20" s="18" t="e">
        <f>'РБ ВВ 10(2025) | FIT15)'!#REF!</f>
        <v>#REF!</v>
      </c>
      <c r="Y20" s="18" t="e">
        <f>'РБ ВВ 10(2025) | FIT15)'!#REF!</f>
        <v>#REF!</v>
      </c>
    </row>
    <row r="21" spans="1:25">
      <c r="A21" s="10">
        <v>2</v>
      </c>
      <c r="B21" s="18" t="e">
        <f>'РБ ВВ 10(2025) | FIT15)'!#REF!</f>
        <v>#REF!</v>
      </c>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c r="W21" s="18" t="e">
        <f>'РБ ВВ 10(2025) | FIT15)'!#REF!</f>
        <v>#REF!</v>
      </c>
      <c r="X21" s="18" t="e">
        <f>'РБ ВВ 10(2025) | FIT15)'!#REF!</f>
        <v>#REF!</v>
      </c>
      <c r="Y21" s="18" t="e">
        <f>'РБ ВВ 10(2025) | FIT15)'!#REF!</f>
        <v>#REF!</v>
      </c>
    </row>
    <row r="22" spans="1:25" s="11" customFormat="1">
      <c r="A22" s="35" t="s">
        <v>9</v>
      </c>
      <c r="B22" s="18"/>
      <c r="C22" s="18"/>
      <c r="D22" s="18"/>
      <c r="E22" s="18"/>
      <c r="F22" s="18"/>
      <c r="G22" s="18"/>
      <c r="H22" s="18"/>
      <c r="I22" s="18"/>
      <c r="J22" s="18"/>
      <c r="K22" s="18"/>
      <c r="L22" s="18"/>
      <c r="M22" s="18"/>
      <c r="N22" s="18"/>
      <c r="O22" s="18"/>
      <c r="P22" s="18"/>
      <c r="Q22" s="18"/>
      <c r="R22" s="18"/>
      <c r="S22" s="18"/>
      <c r="T22" s="18"/>
      <c r="U22" s="18"/>
      <c r="V22" s="18"/>
      <c r="W22" s="18"/>
      <c r="X22" s="18"/>
      <c r="Y22" s="18"/>
    </row>
    <row r="23" spans="1:25">
      <c r="A23" s="17" t="s">
        <v>10</v>
      </c>
      <c r="B23" s="18" t="e">
        <f>'РБ ВВ 10(2025) | FIT15)'!#REF!</f>
        <v>#REF!</v>
      </c>
      <c r="C23" s="18" t="e">
        <f>'РБ ВВ 10(2025) | FIT15)'!#REF!</f>
        <v>#REF!</v>
      </c>
      <c r="D23" s="18" t="e">
        <f>'РБ ВВ 10(2025) | FIT15)'!#REF!</f>
        <v>#REF!</v>
      </c>
      <c r="E23" s="18" t="e">
        <f>'РБ ВВ 10(2025) | FIT15)'!#REF!</f>
        <v>#REF!</v>
      </c>
      <c r="F23" s="18" t="e">
        <f>'РБ ВВ 10(2025) | FIT15)'!#REF!</f>
        <v>#REF!</v>
      </c>
      <c r="G23" s="18" t="e">
        <f>'РБ ВВ 10(2025) | FIT15)'!#REF!</f>
        <v>#REF!</v>
      </c>
      <c r="H23" s="18" t="e">
        <f>'РБ ВВ 10(2025) | FIT15)'!#REF!</f>
        <v>#REF!</v>
      </c>
      <c r="I23" s="18" t="e">
        <f>'РБ ВВ 10(2025) | FIT15)'!#REF!</f>
        <v>#REF!</v>
      </c>
      <c r="J23" s="18" t="e">
        <f>'РБ ВВ 10(2025) | FIT15)'!#REF!</f>
        <v>#REF!</v>
      </c>
      <c r="K23" s="18" t="e">
        <f>'РБ ВВ 10(2025) | FIT15)'!#REF!</f>
        <v>#REF!</v>
      </c>
      <c r="L23" s="18" t="e">
        <f>'РБ ВВ 10(2025) | FIT15)'!#REF!</f>
        <v>#REF!</v>
      </c>
      <c r="M23" s="18" t="e">
        <f>'РБ ВВ 10(2025) | FIT15)'!#REF!</f>
        <v>#REF!</v>
      </c>
      <c r="N23" s="18" t="e">
        <f>'РБ ВВ 10(2025) | FIT15)'!#REF!</f>
        <v>#REF!</v>
      </c>
      <c r="O23" s="18" t="e">
        <f>'РБ ВВ 10(2025) | FIT15)'!#REF!</f>
        <v>#REF!</v>
      </c>
      <c r="P23" s="18" t="e">
        <f>'РБ ВВ 10(2025) | FIT15)'!#REF!</f>
        <v>#REF!</v>
      </c>
      <c r="Q23" s="18" t="e">
        <f>'РБ ВВ 10(2025) | FIT15)'!#REF!</f>
        <v>#REF!</v>
      </c>
      <c r="R23" s="18" t="e">
        <f>'РБ ВВ 10(2025) | FIT15)'!#REF!</f>
        <v>#REF!</v>
      </c>
      <c r="S23" s="18" t="e">
        <f>'РБ ВВ 10(2025) | FIT15)'!#REF!</f>
        <v>#REF!</v>
      </c>
      <c r="T23" s="18" t="e">
        <f>'РБ ВВ 10(2025) | FIT15)'!#REF!</f>
        <v>#REF!</v>
      </c>
      <c r="U23" s="18" t="e">
        <f>'РБ ВВ 10(2025) | FIT15)'!#REF!</f>
        <v>#REF!</v>
      </c>
      <c r="V23" s="18" t="e">
        <f>'РБ ВВ 10(2025) | FIT15)'!#REF!</f>
        <v>#REF!</v>
      </c>
      <c r="W23" s="18" t="e">
        <f>'РБ ВВ 10(2025) | FIT15)'!#REF!</f>
        <v>#REF!</v>
      </c>
      <c r="X23" s="18" t="e">
        <f>'РБ ВВ 10(2025) | FIT15)'!#REF!</f>
        <v>#REF!</v>
      </c>
      <c r="Y23" s="18" t="e">
        <f>'РБ ВВ 10(2025) | FIT15)'!#REF!</f>
        <v>#REF!</v>
      </c>
    </row>
    <row r="24" spans="1:25" hidden="1">
      <c r="A24" s="16" t="s">
        <v>11</v>
      </c>
    </row>
    <row r="25" spans="1:25" hidden="1">
      <c r="A25" s="17" t="s">
        <v>12</v>
      </c>
    </row>
    <row r="26" spans="1:25" ht="11.45" customHeight="1">
      <c r="A26" s="36" t="s">
        <v>26</v>
      </c>
    </row>
    <row r="27" spans="1:25" ht="12" customHeight="1"/>
    <row r="28" spans="1:25" ht="11.45" customHeight="1">
      <c r="A28" s="4" t="s">
        <v>13</v>
      </c>
    </row>
    <row r="29" spans="1:25" ht="14.25" customHeight="1">
      <c r="A29" s="19" t="s">
        <v>14</v>
      </c>
    </row>
    <row r="30" spans="1:25" ht="11.45" customHeight="1">
      <c r="A30" s="19" t="s">
        <v>15</v>
      </c>
    </row>
    <row r="31" spans="1:25" ht="11.45" customHeight="1">
      <c r="A31" s="19" t="s">
        <v>16</v>
      </c>
    </row>
    <row r="32" spans="1:25" ht="11.45" customHeight="1">
      <c r="A32" s="20" t="s">
        <v>17</v>
      </c>
    </row>
    <row r="33" spans="1:1" ht="11.45" customHeight="1">
      <c r="A33" s="2" t="s">
        <v>285</v>
      </c>
    </row>
    <row r="34" spans="1:1">
      <c r="A34" s="37" t="s">
        <v>286</v>
      </c>
    </row>
    <row r="35" spans="1:1" ht="36">
      <c r="A35" s="38" t="s">
        <v>287</v>
      </c>
    </row>
    <row r="36" spans="1:1" ht="84">
      <c r="A36" s="39" t="s">
        <v>288</v>
      </c>
    </row>
    <row r="37" spans="1:1">
      <c r="A37" s="40" t="s">
        <v>27</v>
      </c>
    </row>
    <row r="38" spans="1:1">
      <c r="A38" s="41" t="s">
        <v>289</v>
      </c>
    </row>
    <row r="39" spans="1:1" ht="36">
      <c r="A39" s="42" t="s">
        <v>290</v>
      </c>
    </row>
    <row r="40" spans="1:1" ht="62.25" customHeight="1">
      <c r="A40" s="249" t="s">
        <v>291</v>
      </c>
    </row>
    <row r="41" spans="1:1" ht="62.25" customHeight="1">
      <c r="A41" s="250"/>
    </row>
    <row r="42" spans="1:1" ht="48">
      <c r="A42" s="43" t="s">
        <v>292</v>
      </c>
    </row>
    <row r="43" spans="1:1" ht="24">
      <c r="A43" s="44" t="s">
        <v>293</v>
      </c>
    </row>
    <row r="44" spans="1:1" ht="24">
      <c r="A44" s="44" t="s">
        <v>294</v>
      </c>
    </row>
    <row r="45" spans="1:1" ht="24">
      <c r="A45" s="44" t="s">
        <v>295</v>
      </c>
    </row>
    <row r="46" spans="1:1">
      <c r="A46" s="45" t="s">
        <v>18</v>
      </c>
    </row>
    <row r="47" spans="1:1" ht="60">
      <c r="A47" s="46" t="s">
        <v>40</v>
      </c>
    </row>
  </sheetData>
  <mergeCells count="1">
    <mergeCell ref="A40:A41"/>
  </mergeCells>
  <pageMargins left="0.7" right="0.7" top="0.75" bottom="0.75" header="0.3" footer="0.3"/>
  <pageSetup paperSize="9" orientation="portrai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BA57"/>
  <sheetViews>
    <sheetView zoomScale="110" zoomScaleNormal="110" workbookViewId="0"/>
  </sheetViews>
  <sheetFormatPr defaultColWidth="9.140625" defaultRowHeight="12"/>
  <cols>
    <col min="1" max="1" width="91.5703125" style="2" customWidth="1"/>
    <col min="2" max="2" width="9.140625" style="2" hidden="1" customWidth="1"/>
    <col min="3" max="17" width="9.140625" style="2"/>
    <col min="18" max="18" width="9.140625" style="2" customWidth="1"/>
    <col min="19" max="19" width="9.140625" style="2"/>
    <col min="20" max="20" width="9.140625" style="2" customWidth="1"/>
    <col min="21" max="21" width="9.140625" style="2" hidden="1" customWidth="1"/>
    <col min="22" max="23" width="9.140625" style="2" customWidth="1"/>
    <col min="24" max="24" width="9.140625" style="2"/>
    <col min="25" max="25" width="9.140625" style="2" customWidth="1"/>
    <col min="26" max="26" width="9.140625" style="2" hidden="1" customWidth="1"/>
    <col min="27" max="16384" width="9.140625" style="2"/>
  </cols>
  <sheetData>
    <row r="1" spans="1:53" ht="12" customHeight="1">
      <c r="A1" s="3" t="s">
        <v>0</v>
      </c>
    </row>
    <row r="2" spans="1:53" ht="12" customHeight="1">
      <c r="A2" s="4" t="s">
        <v>25</v>
      </c>
    </row>
    <row r="3" spans="1:53" ht="10.35" customHeight="1">
      <c r="A3" s="5"/>
    </row>
    <row r="4" spans="1:53" ht="11.45" customHeight="1">
      <c r="A4" s="6" t="s">
        <v>2</v>
      </c>
    </row>
    <row r="5" spans="1:53" s="1" customFormat="1" ht="33.75" customHeight="1">
      <c r="A5" s="7" t="s">
        <v>3</v>
      </c>
      <c r="B5" s="8" t="e">
        <f>#REF!</f>
        <v>#REF!</v>
      </c>
      <c r="C5" s="9" t="e">
        <f>#REF!</f>
        <v>#REF!</v>
      </c>
      <c r="D5" s="9" t="e">
        <f>#REF!</f>
        <v>#REF!</v>
      </c>
      <c r="E5" s="8" t="e">
        <f>#REF!</f>
        <v>#REF!</v>
      </c>
      <c r="F5" s="9" t="e">
        <f>#REF!</f>
        <v>#REF!</v>
      </c>
      <c r="G5" s="9" t="e">
        <f>#REF!</f>
        <v>#REF!</v>
      </c>
      <c r="H5" s="9" t="e">
        <f>#REF!</f>
        <v>#REF!</v>
      </c>
      <c r="I5" s="9" t="e">
        <f>#REF!</f>
        <v>#REF!</v>
      </c>
      <c r="J5" s="9" t="e">
        <f>#REF!</f>
        <v>#REF!</v>
      </c>
      <c r="K5" s="9" t="e">
        <f>#REF!</f>
        <v>#REF!</v>
      </c>
      <c r="L5" s="9" t="e">
        <f>#REF!</f>
        <v>#REF!</v>
      </c>
      <c r="M5" s="9" t="e">
        <f>#REF!</f>
        <v>#REF!</v>
      </c>
      <c r="N5" s="8" t="e">
        <f>#REF!</f>
        <v>#REF!</v>
      </c>
      <c r="O5" s="9" t="e">
        <f>#REF!</f>
        <v>#REF!</v>
      </c>
      <c r="P5" s="9" t="e">
        <f>#REF!</f>
        <v>#REF!</v>
      </c>
      <c r="Q5" s="9" t="e">
        <f>#REF!</f>
        <v>#REF!</v>
      </c>
      <c r="R5" s="9" t="e">
        <f>#REF!</f>
        <v>#REF!</v>
      </c>
      <c r="S5" s="9" t="e">
        <f>#REF!</f>
        <v>#REF!</v>
      </c>
      <c r="T5" s="9" t="e">
        <f>#REF!</f>
        <v>#REF!</v>
      </c>
      <c r="U5" s="9" t="e">
        <f>#REF!</f>
        <v>#REF!</v>
      </c>
      <c r="V5" s="9" t="e">
        <f>#REF!</f>
        <v>#REF!</v>
      </c>
      <c r="W5" s="9" t="e">
        <f>#REF!</f>
        <v>#REF!</v>
      </c>
      <c r="X5" s="9" t="e">
        <f>#REF!</f>
        <v>#REF!</v>
      </c>
      <c r="Y5" s="9" t="e">
        <f>#REF!</f>
        <v>#REF!</v>
      </c>
      <c r="Z5" s="9" t="e">
        <f>#REF!</f>
        <v>#REF!</v>
      </c>
      <c r="AA5" s="9" t="e">
        <f>#REF!</f>
        <v>#REF!</v>
      </c>
      <c r="AB5" s="9" t="e">
        <f>#REF!</f>
        <v>#REF!</v>
      </c>
      <c r="AC5" s="9" t="e">
        <f>#REF!</f>
        <v>#REF!</v>
      </c>
      <c r="AD5" s="9" t="e">
        <f>#REF!</f>
        <v>#REF!</v>
      </c>
      <c r="AE5" s="9" t="e">
        <f>#REF!</f>
        <v>#REF!</v>
      </c>
      <c r="AF5" s="9" t="e">
        <f>#REF!</f>
        <v>#REF!</v>
      </c>
      <c r="AG5" s="9" t="e">
        <f>#REF!</f>
        <v>#REF!</v>
      </c>
      <c r="AH5" s="9" t="e">
        <f>#REF!</f>
        <v>#REF!</v>
      </c>
      <c r="AI5" s="9" t="e">
        <f>#REF!</f>
        <v>#REF!</v>
      </c>
      <c r="AJ5" s="9" t="e">
        <f>#REF!</f>
        <v>#REF!</v>
      </c>
      <c r="AK5" s="9" t="e">
        <f>#REF!</f>
        <v>#REF!</v>
      </c>
      <c r="AL5" s="9" t="e">
        <f>#REF!</f>
        <v>#REF!</v>
      </c>
      <c r="AM5" s="9" t="e">
        <f>#REF!</f>
        <v>#REF!</v>
      </c>
      <c r="AN5" s="8" t="e">
        <f>#REF!</f>
        <v>#REF!</v>
      </c>
      <c r="AO5" s="8" t="e">
        <f>#REF!</f>
        <v>#REF!</v>
      </c>
      <c r="AP5" s="8" t="e">
        <f>#REF!</f>
        <v>#REF!</v>
      </c>
      <c r="AQ5" s="9" t="e">
        <f>#REF!</f>
        <v>#REF!</v>
      </c>
      <c r="AR5" s="9" t="e">
        <f>#REF!</f>
        <v>#REF!</v>
      </c>
      <c r="AS5" s="9" t="e">
        <f>#REF!</f>
        <v>#REF!</v>
      </c>
      <c r="AT5" s="9" t="e">
        <f>#REF!</f>
        <v>#REF!</v>
      </c>
      <c r="AU5" s="9" t="e">
        <f>#REF!</f>
        <v>#REF!</v>
      </c>
      <c r="AV5" s="9" t="e">
        <f>#REF!</f>
        <v>#REF!</v>
      </c>
      <c r="AW5" s="9" t="e">
        <f>#REF!</f>
        <v>#REF!</v>
      </c>
      <c r="AX5" s="9" t="e">
        <f>#REF!</f>
        <v>#REF!</v>
      </c>
      <c r="AY5" s="9" t="e">
        <f>#REF!</f>
        <v>#REF!</v>
      </c>
      <c r="AZ5" s="9" t="e">
        <f>#REF!</f>
        <v>#REF!</v>
      </c>
      <c r="BA5" s="9" t="e">
        <f>#REF!</f>
        <v>#REF!</v>
      </c>
    </row>
    <row r="6" spans="1:53">
      <c r="A6" s="7"/>
      <c r="B6" s="8" t="e">
        <f>#REF!</f>
        <v>#REF!</v>
      </c>
      <c r="C6" s="9" t="e">
        <f>#REF!</f>
        <v>#REF!</v>
      </c>
      <c r="D6" s="9" t="e">
        <f>#REF!</f>
        <v>#REF!</v>
      </c>
      <c r="E6" s="8" t="e">
        <f>#REF!</f>
        <v>#REF!</v>
      </c>
      <c r="F6" s="9" t="e">
        <f>#REF!</f>
        <v>#REF!</v>
      </c>
      <c r="G6" s="9" t="e">
        <f>#REF!</f>
        <v>#REF!</v>
      </c>
      <c r="H6" s="9" t="e">
        <f>#REF!</f>
        <v>#REF!</v>
      </c>
      <c r="I6" s="9" t="e">
        <f>#REF!</f>
        <v>#REF!</v>
      </c>
      <c r="J6" s="9" t="e">
        <f>#REF!</f>
        <v>#REF!</v>
      </c>
      <c r="K6" s="9" t="e">
        <f>#REF!</f>
        <v>#REF!</v>
      </c>
      <c r="L6" s="9" t="e">
        <f>#REF!</f>
        <v>#REF!</v>
      </c>
      <c r="M6" s="9" t="e">
        <f>#REF!</f>
        <v>#REF!</v>
      </c>
      <c r="N6" s="8" t="e">
        <f>#REF!</f>
        <v>#REF!</v>
      </c>
      <c r="O6" s="9" t="e">
        <f>#REF!</f>
        <v>#REF!</v>
      </c>
      <c r="P6" s="9" t="e">
        <f>#REF!</f>
        <v>#REF!</v>
      </c>
      <c r="Q6" s="9" t="e">
        <f>#REF!</f>
        <v>#REF!</v>
      </c>
      <c r="R6" s="9" t="e">
        <f>#REF!</f>
        <v>#REF!</v>
      </c>
      <c r="S6" s="9" t="e">
        <f>#REF!</f>
        <v>#REF!</v>
      </c>
      <c r="T6" s="9" t="e">
        <f>#REF!</f>
        <v>#REF!</v>
      </c>
      <c r="U6" s="9" t="e">
        <f>#REF!</f>
        <v>#REF!</v>
      </c>
      <c r="V6" s="9" t="e">
        <f>#REF!</f>
        <v>#REF!</v>
      </c>
      <c r="W6" s="9" t="e">
        <f>#REF!</f>
        <v>#REF!</v>
      </c>
      <c r="X6" s="9" t="e">
        <f>#REF!</f>
        <v>#REF!</v>
      </c>
      <c r="Y6" s="9" t="e">
        <f>#REF!</f>
        <v>#REF!</v>
      </c>
      <c r="Z6" s="9" t="e">
        <f>#REF!</f>
        <v>#REF!</v>
      </c>
      <c r="AA6" s="9" t="e">
        <f>#REF!</f>
        <v>#REF!</v>
      </c>
      <c r="AB6" s="9" t="e">
        <f>#REF!</f>
        <v>#REF!</v>
      </c>
      <c r="AC6" s="9" t="e">
        <f>#REF!</f>
        <v>#REF!</v>
      </c>
      <c r="AD6" s="9" t="e">
        <f>#REF!</f>
        <v>#REF!</v>
      </c>
      <c r="AE6" s="9" t="e">
        <f>#REF!</f>
        <v>#REF!</v>
      </c>
      <c r="AF6" s="9" t="e">
        <f>#REF!</f>
        <v>#REF!</v>
      </c>
      <c r="AG6" s="9" t="e">
        <f>#REF!</f>
        <v>#REF!</v>
      </c>
      <c r="AH6" s="9" t="e">
        <f>#REF!</f>
        <v>#REF!</v>
      </c>
      <c r="AI6" s="9" t="e">
        <f>#REF!</f>
        <v>#REF!</v>
      </c>
      <c r="AJ6" s="9" t="e">
        <f>#REF!</f>
        <v>#REF!</v>
      </c>
      <c r="AK6" s="9" t="e">
        <f>#REF!</f>
        <v>#REF!</v>
      </c>
      <c r="AL6" s="9" t="e">
        <f>#REF!</f>
        <v>#REF!</v>
      </c>
      <c r="AM6" s="9" t="e">
        <f>#REF!</f>
        <v>#REF!</v>
      </c>
      <c r="AN6" s="8" t="e">
        <f>#REF!</f>
        <v>#REF!</v>
      </c>
      <c r="AO6" s="8" t="e">
        <f>#REF!</f>
        <v>#REF!</v>
      </c>
      <c r="AP6" s="8" t="e">
        <f>#REF!</f>
        <v>#REF!</v>
      </c>
      <c r="AQ6" s="9" t="e">
        <f>#REF!</f>
        <v>#REF!</v>
      </c>
      <c r="AR6" s="9" t="e">
        <f>#REF!</f>
        <v>#REF!</v>
      </c>
      <c r="AS6" s="9" t="e">
        <f>#REF!</f>
        <v>#REF!</v>
      </c>
      <c r="AT6" s="9" t="e">
        <f>#REF!</f>
        <v>#REF!</v>
      </c>
      <c r="AU6" s="9" t="e">
        <f>#REF!</f>
        <v>#REF!</v>
      </c>
      <c r="AV6" s="9" t="e">
        <f>#REF!</f>
        <v>#REF!</v>
      </c>
      <c r="AW6" s="9" t="e">
        <f>#REF!</f>
        <v>#REF!</v>
      </c>
      <c r="AX6" s="9" t="e">
        <f>#REF!</f>
        <v>#REF!</v>
      </c>
      <c r="AY6" s="9" t="e">
        <f>#REF!</f>
        <v>#REF!</v>
      </c>
      <c r="AZ6" s="9" t="e">
        <f>#REF!</f>
        <v>#REF!</v>
      </c>
      <c r="BA6" s="9" t="e">
        <f>#REF!</f>
        <v>#REF!</v>
      </c>
    </row>
    <row r="7" spans="1:53">
      <c r="A7" s="10" t="s">
        <v>4</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row>
    <row r="8" spans="1:53">
      <c r="A8" s="10">
        <v>1</v>
      </c>
      <c r="B8" s="12" t="e">
        <f>#REF!</f>
        <v>#REF!</v>
      </c>
      <c r="C8" s="13" t="e">
        <f>#REF!</f>
        <v>#REF!</v>
      </c>
      <c r="D8" s="13" t="e">
        <f>#REF!</f>
        <v>#REF!</v>
      </c>
      <c r="E8" s="13" t="e">
        <f>#REF!</f>
        <v>#REF!</v>
      </c>
      <c r="F8" s="13" t="e">
        <f>#REF!</f>
        <v>#REF!</v>
      </c>
      <c r="G8" s="13" t="e">
        <f>#REF!</f>
        <v>#REF!</v>
      </c>
      <c r="H8" s="13" t="e">
        <f>#REF!</f>
        <v>#REF!</v>
      </c>
      <c r="I8" s="13" t="e">
        <f>#REF!</f>
        <v>#REF!</v>
      </c>
      <c r="J8" s="13" t="e">
        <f>#REF!</f>
        <v>#REF!</v>
      </c>
      <c r="K8" s="13" t="e">
        <f>#REF!</f>
        <v>#REF!</v>
      </c>
      <c r="L8" s="13" t="e">
        <f>#REF!</f>
        <v>#REF!</v>
      </c>
      <c r="M8" s="13" t="e">
        <f>#REF!</f>
        <v>#REF!</v>
      </c>
      <c r="N8" s="13" t="e">
        <f>#REF!</f>
        <v>#REF!</v>
      </c>
      <c r="O8" s="13" t="e">
        <f>#REF!</f>
        <v>#REF!</v>
      </c>
      <c r="P8" s="13" t="e">
        <f>#REF!</f>
        <v>#REF!</v>
      </c>
      <c r="Q8" s="13" t="e">
        <f>#REF!</f>
        <v>#REF!</v>
      </c>
      <c r="R8" s="13" t="e">
        <f>#REF!</f>
        <v>#REF!</v>
      </c>
      <c r="S8" s="13" t="e">
        <f>#REF!</f>
        <v>#REF!</v>
      </c>
      <c r="T8" s="13" t="e">
        <f>#REF!</f>
        <v>#REF!</v>
      </c>
      <c r="U8" s="13" t="e">
        <f>#REF!</f>
        <v>#REF!</v>
      </c>
      <c r="V8" s="13" t="e">
        <f>#REF!</f>
        <v>#REF!</v>
      </c>
      <c r="W8" s="13" t="e">
        <f>#REF!</f>
        <v>#REF!</v>
      </c>
      <c r="X8" s="13" t="e">
        <f>#REF!</f>
        <v>#REF!</v>
      </c>
      <c r="Y8" s="13" t="e">
        <f>#REF!</f>
        <v>#REF!</v>
      </c>
      <c r="Z8" s="13" t="e">
        <f>#REF!</f>
        <v>#REF!</v>
      </c>
      <c r="AA8" s="13" t="e">
        <f>#REF!</f>
        <v>#REF!</v>
      </c>
      <c r="AB8" s="13" t="e">
        <f>#REF!</f>
        <v>#REF!</v>
      </c>
      <c r="AC8" s="13" t="e">
        <f>#REF!</f>
        <v>#REF!</v>
      </c>
      <c r="AD8" s="13" t="e">
        <f>#REF!</f>
        <v>#REF!</v>
      </c>
      <c r="AE8" s="13" t="e">
        <f>#REF!</f>
        <v>#REF!</v>
      </c>
      <c r="AF8" s="13" t="e">
        <f>#REF!</f>
        <v>#REF!</v>
      </c>
      <c r="AG8" s="13" t="e">
        <f>#REF!</f>
        <v>#REF!</v>
      </c>
      <c r="AH8" s="13" t="e">
        <f>#REF!</f>
        <v>#REF!</v>
      </c>
      <c r="AI8" s="13" t="e">
        <f>#REF!</f>
        <v>#REF!</v>
      </c>
      <c r="AJ8" s="13" t="e">
        <f>#REF!</f>
        <v>#REF!</v>
      </c>
      <c r="AK8" s="13" t="e">
        <f>#REF!</f>
        <v>#REF!</v>
      </c>
      <c r="AL8" s="13" t="e">
        <f>#REF!</f>
        <v>#REF!</v>
      </c>
      <c r="AM8" s="13" t="e">
        <f>#REF!</f>
        <v>#REF!</v>
      </c>
      <c r="AN8" s="13" t="e">
        <f>#REF!</f>
        <v>#REF!</v>
      </c>
      <c r="AO8" s="13" t="e">
        <f>#REF!</f>
        <v>#REF!</v>
      </c>
      <c r="AP8" s="13" t="e">
        <f>#REF!</f>
        <v>#REF!</v>
      </c>
      <c r="AQ8" s="13" t="e">
        <f>#REF!</f>
        <v>#REF!</v>
      </c>
      <c r="AR8" s="13" t="e">
        <f>#REF!</f>
        <v>#REF!</v>
      </c>
      <c r="AS8" s="13" t="e">
        <f>#REF!</f>
        <v>#REF!</v>
      </c>
      <c r="AT8" s="13" t="e">
        <f>#REF!</f>
        <v>#REF!</v>
      </c>
      <c r="AU8" s="13" t="e">
        <f>#REF!</f>
        <v>#REF!</v>
      </c>
      <c r="AV8" s="13" t="e">
        <f>#REF!</f>
        <v>#REF!</v>
      </c>
      <c r="AW8" s="13" t="e">
        <f>#REF!</f>
        <v>#REF!</v>
      </c>
      <c r="AX8" s="13" t="e">
        <f>#REF!</f>
        <v>#REF!</v>
      </c>
      <c r="AY8" s="13" t="e">
        <f>#REF!</f>
        <v>#REF!</v>
      </c>
      <c r="AZ8" s="13" t="e">
        <f>#REF!</f>
        <v>#REF!</v>
      </c>
      <c r="BA8" s="13" t="e">
        <f>#REF!</f>
        <v>#REF!</v>
      </c>
    </row>
    <row r="9" spans="1:53">
      <c r="A9" s="10">
        <v>2</v>
      </c>
      <c r="B9" s="12" t="e">
        <f>#REF!</f>
        <v>#REF!</v>
      </c>
      <c r="C9" s="13" t="e">
        <f>#REF!</f>
        <v>#REF!</v>
      </c>
      <c r="D9" s="13" t="e">
        <f>#REF!</f>
        <v>#REF!</v>
      </c>
      <c r="E9" s="13" t="e">
        <f>#REF!</f>
        <v>#REF!</v>
      </c>
      <c r="F9" s="13" t="e">
        <f>#REF!</f>
        <v>#REF!</v>
      </c>
      <c r="G9" s="13" t="e">
        <f>#REF!</f>
        <v>#REF!</v>
      </c>
      <c r="H9" s="13" t="e">
        <f>#REF!</f>
        <v>#REF!</v>
      </c>
      <c r="I9" s="13" t="e">
        <f>#REF!</f>
        <v>#REF!</v>
      </c>
      <c r="J9" s="13" t="e">
        <f>#REF!</f>
        <v>#REF!</v>
      </c>
      <c r="K9" s="13" t="e">
        <f>#REF!</f>
        <v>#REF!</v>
      </c>
      <c r="L9" s="13" t="e">
        <f>#REF!</f>
        <v>#REF!</v>
      </c>
      <c r="M9" s="13" t="e">
        <f>#REF!</f>
        <v>#REF!</v>
      </c>
      <c r="N9" s="13" t="e">
        <f>#REF!</f>
        <v>#REF!</v>
      </c>
      <c r="O9" s="13" t="e">
        <f>#REF!</f>
        <v>#REF!</v>
      </c>
      <c r="P9" s="13" t="e">
        <f>#REF!</f>
        <v>#REF!</v>
      </c>
      <c r="Q9" s="13" t="e">
        <f>#REF!</f>
        <v>#REF!</v>
      </c>
      <c r="R9" s="13" t="e">
        <f>#REF!</f>
        <v>#REF!</v>
      </c>
      <c r="S9" s="13" t="e">
        <f>#REF!</f>
        <v>#REF!</v>
      </c>
      <c r="T9" s="13" t="e">
        <f>#REF!</f>
        <v>#REF!</v>
      </c>
      <c r="U9" s="13" t="e">
        <f>#REF!</f>
        <v>#REF!</v>
      </c>
      <c r="V9" s="13" t="e">
        <f>#REF!</f>
        <v>#REF!</v>
      </c>
      <c r="W9" s="13" t="e">
        <f>#REF!</f>
        <v>#REF!</v>
      </c>
      <c r="X9" s="13" t="e">
        <f>#REF!</f>
        <v>#REF!</v>
      </c>
      <c r="Y9" s="13" t="e">
        <f>#REF!</f>
        <v>#REF!</v>
      </c>
      <c r="Z9" s="13" t="e">
        <f>#REF!</f>
        <v>#REF!</v>
      </c>
      <c r="AA9" s="13" t="e">
        <f>#REF!</f>
        <v>#REF!</v>
      </c>
      <c r="AB9" s="13" t="e">
        <f>#REF!</f>
        <v>#REF!</v>
      </c>
      <c r="AC9" s="13" t="e">
        <f>#REF!</f>
        <v>#REF!</v>
      </c>
      <c r="AD9" s="13" t="e">
        <f>#REF!</f>
        <v>#REF!</v>
      </c>
      <c r="AE9" s="13" t="e">
        <f>#REF!</f>
        <v>#REF!</v>
      </c>
      <c r="AF9" s="13" t="e">
        <f>#REF!</f>
        <v>#REF!</v>
      </c>
      <c r="AG9" s="13" t="e">
        <f>#REF!</f>
        <v>#REF!</v>
      </c>
      <c r="AH9" s="13" t="e">
        <f>#REF!</f>
        <v>#REF!</v>
      </c>
      <c r="AI9" s="13" t="e">
        <f>#REF!</f>
        <v>#REF!</v>
      </c>
      <c r="AJ9" s="13" t="e">
        <f>#REF!</f>
        <v>#REF!</v>
      </c>
      <c r="AK9" s="13" t="e">
        <f>#REF!</f>
        <v>#REF!</v>
      </c>
      <c r="AL9" s="13" t="e">
        <f>#REF!</f>
        <v>#REF!</v>
      </c>
      <c r="AM9" s="13" t="e">
        <f>#REF!</f>
        <v>#REF!</v>
      </c>
      <c r="AN9" s="13" t="e">
        <f>#REF!</f>
        <v>#REF!</v>
      </c>
      <c r="AO9" s="13" t="e">
        <f>#REF!</f>
        <v>#REF!</v>
      </c>
      <c r="AP9" s="13" t="e">
        <f>#REF!</f>
        <v>#REF!</v>
      </c>
      <c r="AQ9" s="13" t="e">
        <f>#REF!</f>
        <v>#REF!</v>
      </c>
      <c r="AR9" s="13" t="e">
        <f>#REF!</f>
        <v>#REF!</v>
      </c>
      <c r="AS9" s="13" t="e">
        <f>#REF!</f>
        <v>#REF!</v>
      </c>
      <c r="AT9" s="13" t="e">
        <f>#REF!</f>
        <v>#REF!</v>
      </c>
      <c r="AU9" s="13" t="e">
        <f>#REF!</f>
        <v>#REF!</v>
      </c>
      <c r="AV9" s="13" t="e">
        <f>#REF!</f>
        <v>#REF!</v>
      </c>
      <c r="AW9" s="13" t="e">
        <f>#REF!</f>
        <v>#REF!</v>
      </c>
      <c r="AX9" s="13" t="e">
        <f>#REF!</f>
        <v>#REF!</v>
      </c>
      <c r="AY9" s="13" t="e">
        <f>#REF!</f>
        <v>#REF!</v>
      </c>
      <c r="AZ9" s="13" t="e">
        <f>#REF!</f>
        <v>#REF!</v>
      </c>
      <c r="BA9" s="13" t="e">
        <f>#REF!</f>
        <v>#REF!</v>
      </c>
    </row>
    <row r="10" spans="1:53">
      <c r="A10" s="10" t="s">
        <v>5</v>
      </c>
      <c r="B10" s="12"/>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row>
    <row r="11" spans="1:53">
      <c r="A11" s="10">
        <v>1</v>
      </c>
      <c r="B11" s="12" t="e">
        <f>#REF!</f>
        <v>#REF!</v>
      </c>
      <c r="C11" s="13" t="e">
        <f>#REF!</f>
        <v>#REF!</v>
      </c>
      <c r="D11" s="13" t="e">
        <f>#REF!</f>
        <v>#REF!</v>
      </c>
      <c r="E11" s="13" t="e">
        <f>#REF!</f>
        <v>#REF!</v>
      </c>
      <c r="F11" s="13" t="e">
        <f>#REF!</f>
        <v>#REF!</v>
      </c>
      <c r="G11" s="13" t="e">
        <f>#REF!</f>
        <v>#REF!</v>
      </c>
      <c r="H11" s="13" t="e">
        <f>#REF!</f>
        <v>#REF!</v>
      </c>
      <c r="I11" s="13" t="e">
        <f>#REF!</f>
        <v>#REF!</v>
      </c>
      <c r="J11" s="13" t="e">
        <f>#REF!</f>
        <v>#REF!</v>
      </c>
      <c r="K11" s="13" t="e">
        <f>#REF!</f>
        <v>#REF!</v>
      </c>
      <c r="L11" s="13" t="e">
        <f>#REF!</f>
        <v>#REF!</v>
      </c>
      <c r="M11" s="13" t="e">
        <f>#REF!</f>
        <v>#REF!</v>
      </c>
      <c r="N11" s="13" t="e">
        <f>#REF!</f>
        <v>#REF!</v>
      </c>
      <c r="O11" s="13" t="e">
        <f>#REF!</f>
        <v>#REF!</v>
      </c>
      <c r="P11" s="13" t="e">
        <f>#REF!</f>
        <v>#REF!</v>
      </c>
      <c r="Q11" s="13" t="e">
        <f>#REF!</f>
        <v>#REF!</v>
      </c>
      <c r="R11" s="13" t="e">
        <f>#REF!</f>
        <v>#REF!</v>
      </c>
      <c r="S11" s="13" t="e">
        <f>#REF!</f>
        <v>#REF!</v>
      </c>
      <c r="T11" s="13" t="e">
        <f>#REF!</f>
        <v>#REF!</v>
      </c>
      <c r="U11" s="13" t="e">
        <f>#REF!</f>
        <v>#REF!</v>
      </c>
      <c r="V11" s="13" t="e">
        <f>#REF!</f>
        <v>#REF!</v>
      </c>
      <c r="W11" s="13" t="e">
        <f>#REF!</f>
        <v>#REF!</v>
      </c>
      <c r="X11" s="13" t="e">
        <f>#REF!</f>
        <v>#REF!</v>
      </c>
      <c r="Y11" s="13" t="e">
        <f>#REF!</f>
        <v>#REF!</v>
      </c>
      <c r="Z11" s="13" t="e">
        <f>#REF!</f>
        <v>#REF!</v>
      </c>
      <c r="AA11" s="13" t="e">
        <f>#REF!</f>
        <v>#REF!</v>
      </c>
      <c r="AB11" s="13" t="e">
        <f>#REF!</f>
        <v>#REF!</v>
      </c>
      <c r="AC11" s="13" t="e">
        <f>#REF!</f>
        <v>#REF!</v>
      </c>
      <c r="AD11" s="13" t="e">
        <f>#REF!</f>
        <v>#REF!</v>
      </c>
      <c r="AE11" s="13" t="e">
        <f>#REF!</f>
        <v>#REF!</v>
      </c>
      <c r="AF11" s="13" t="e">
        <f>#REF!</f>
        <v>#REF!</v>
      </c>
      <c r="AG11" s="13" t="e">
        <f>#REF!</f>
        <v>#REF!</v>
      </c>
      <c r="AH11" s="13" t="e">
        <f>#REF!</f>
        <v>#REF!</v>
      </c>
      <c r="AI11" s="13" t="e">
        <f>#REF!</f>
        <v>#REF!</v>
      </c>
      <c r="AJ11" s="13" t="e">
        <f>#REF!</f>
        <v>#REF!</v>
      </c>
      <c r="AK11" s="13" t="e">
        <f>#REF!</f>
        <v>#REF!</v>
      </c>
      <c r="AL11" s="13" t="e">
        <f>#REF!</f>
        <v>#REF!</v>
      </c>
      <c r="AM11" s="13" t="e">
        <f>#REF!</f>
        <v>#REF!</v>
      </c>
      <c r="AN11" s="13" t="e">
        <f>#REF!</f>
        <v>#REF!</v>
      </c>
      <c r="AO11" s="13" t="e">
        <f>#REF!</f>
        <v>#REF!</v>
      </c>
      <c r="AP11" s="13" t="e">
        <f>#REF!</f>
        <v>#REF!</v>
      </c>
      <c r="AQ11" s="13" t="e">
        <f>#REF!</f>
        <v>#REF!</v>
      </c>
      <c r="AR11" s="13" t="e">
        <f>#REF!</f>
        <v>#REF!</v>
      </c>
      <c r="AS11" s="13" t="e">
        <f>#REF!</f>
        <v>#REF!</v>
      </c>
      <c r="AT11" s="13" t="e">
        <f>#REF!</f>
        <v>#REF!</v>
      </c>
      <c r="AU11" s="13" t="e">
        <f>#REF!</f>
        <v>#REF!</v>
      </c>
      <c r="AV11" s="13" t="e">
        <f>#REF!</f>
        <v>#REF!</v>
      </c>
      <c r="AW11" s="13" t="e">
        <f>#REF!</f>
        <v>#REF!</v>
      </c>
      <c r="AX11" s="13" t="e">
        <f>#REF!</f>
        <v>#REF!</v>
      </c>
      <c r="AY11" s="13" t="e">
        <f>#REF!</f>
        <v>#REF!</v>
      </c>
      <c r="AZ11" s="13" t="e">
        <f>#REF!</f>
        <v>#REF!</v>
      </c>
      <c r="BA11" s="13" t="e">
        <f>#REF!</f>
        <v>#REF!</v>
      </c>
    </row>
    <row r="12" spans="1:53">
      <c r="A12" s="10">
        <v>2</v>
      </c>
      <c r="B12" s="12" t="e">
        <f>#REF!</f>
        <v>#REF!</v>
      </c>
      <c r="C12" s="13" t="e">
        <f>#REF!</f>
        <v>#REF!</v>
      </c>
      <c r="D12" s="13" t="e">
        <f>#REF!</f>
        <v>#REF!</v>
      </c>
      <c r="E12" s="13" t="e">
        <f>#REF!</f>
        <v>#REF!</v>
      </c>
      <c r="F12" s="13" t="e">
        <f>#REF!</f>
        <v>#REF!</v>
      </c>
      <c r="G12" s="13" t="e">
        <f>#REF!</f>
        <v>#REF!</v>
      </c>
      <c r="H12" s="13" t="e">
        <f>#REF!</f>
        <v>#REF!</v>
      </c>
      <c r="I12" s="13" t="e">
        <f>#REF!</f>
        <v>#REF!</v>
      </c>
      <c r="J12" s="13" t="e">
        <f>#REF!</f>
        <v>#REF!</v>
      </c>
      <c r="K12" s="13" t="e">
        <f>#REF!</f>
        <v>#REF!</v>
      </c>
      <c r="L12" s="13" t="e">
        <f>#REF!</f>
        <v>#REF!</v>
      </c>
      <c r="M12" s="13" t="e">
        <f>#REF!</f>
        <v>#REF!</v>
      </c>
      <c r="N12" s="13" t="e">
        <f>#REF!</f>
        <v>#REF!</v>
      </c>
      <c r="O12" s="13" t="e">
        <f>#REF!</f>
        <v>#REF!</v>
      </c>
      <c r="P12" s="13" t="e">
        <f>#REF!</f>
        <v>#REF!</v>
      </c>
      <c r="Q12" s="13" t="e">
        <f>#REF!</f>
        <v>#REF!</v>
      </c>
      <c r="R12" s="13" t="e">
        <f>#REF!</f>
        <v>#REF!</v>
      </c>
      <c r="S12" s="13" t="e">
        <f>#REF!</f>
        <v>#REF!</v>
      </c>
      <c r="T12" s="13" t="e">
        <f>#REF!</f>
        <v>#REF!</v>
      </c>
      <c r="U12" s="13" t="e">
        <f>#REF!</f>
        <v>#REF!</v>
      </c>
      <c r="V12" s="13" t="e">
        <f>#REF!</f>
        <v>#REF!</v>
      </c>
      <c r="W12" s="13" t="e">
        <f>#REF!</f>
        <v>#REF!</v>
      </c>
      <c r="X12" s="13" t="e">
        <f>#REF!</f>
        <v>#REF!</v>
      </c>
      <c r="Y12" s="13" t="e">
        <f>#REF!</f>
        <v>#REF!</v>
      </c>
      <c r="Z12" s="13" t="e">
        <f>#REF!</f>
        <v>#REF!</v>
      </c>
      <c r="AA12" s="13" t="e">
        <f>#REF!</f>
        <v>#REF!</v>
      </c>
      <c r="AB12" s="13" t="e">
        <f>#REF!</f>
        <v>#REF!</v>
      </c>
      <c r="AC12" s="13" t="e">
        <f>#REF!</f>
        <v>#REF!</v>
      </c>
      <c r="AD12" s="13" t="e">
        <f>#REF!</f>
        <v>#REF!</v>
      </c>
      <c r="AE12" s="13" t="e">
        <f>#REF!</f>
        <v>#REF!</v>
      </c>
      <c r="AF12" s="13" t="e">
        <f>#REF!</f>
        <v>#REF!</v>
      </c>
      <c r="AG12" s="13" t="e">
        <f>#REF!</f>
        <v>#REF!</v>
      </c>
      <c r="AH12" s="13" t="e">
        <f>#REF!</f>
        <v>#REF!</v>
      </c>
      <c r="AI12" s="13" t="e">
        <f>#REF!</f>
        <v>#REF!</v>
      </c>
      <c r="AJ12" s="13" t="e">
        <f>#REF!</f>
        <v>#REF!</v>
      </c>
      <c r="AK12" s="13" t="e">
        <f>#REF!</f>
        <v>#REF!</v>
      </c>
      <c r="AL12" s="13" t="e">
        <f>#REF!</f>
        <v>#REF!</v>
      </c>
      <c r="AM12" s="13" t="e">
        <f>#REF!</f>
        <v>#REF!</v>
      </c>
      <c r="AN12" s="13" t="e">
        <f>#REF!</f>
        <v>#REF!</v>
      </c>
      <c r="AO12" s="13" t="e">
        <f>#REF!</f>
        <v>#REF!</v>
      </c>
      <c r="AP12" s="13" t="e">
        <f>#REF!</f>
        <v>#REF!</v>
      </c>
      <c r="AQ12" s="13" t="e">
        <f>#REF!</f>
        <v>#REF!</v>
      </c>
      <c r="AR12" s="13" t="e">
        <f>#REF!</f>
        <v>#REF!</v>
      </c>
      <c r="AS12" s="13" t="e">
        <f>#REF!</f>
        <v>#REF!</v>
      </c>
      <c r="AT12" s="13" t="e">
        <f>#REF!</f>
        <v>#REF!</v>
      </c>
      <c r="AU12" s="13" t="e">
        <f>#REF!</f>
        <v>#REF!</v>
      </c>
      <c r="AV12" s="13" t="e">
        <f>#REF!</f>
        <v>#REF!</v>
      </c>
      <c r="AW12" s="13" t="e">
        <f>#REF!</f>
        <v>#REF!</v>
      </c>
      <c r="AX12" s="13" t="e">
        <f>#REF!</f>
        <v>#REF!</v>
      </c>
      <c r="AY12" s="13" t="e">
        <f>#REF!</f>
        <v>#REF!</v>
      </c>
      <c r="AZ12" s="13" t="e">
        <f>#REF!</f>
        <v>#REF!</v>
      </c>
      <c r="BA12" s="13" t="e">
        <f>#REF!</f>
        <v>#REF!</v>
      </c>
    </row>
    <row r="13" spans="1:53">
      <c r="A13" s="14" t="s">
        <v>7</v>
      </c>
      <c r="B13" s="12"/>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c r="A14" s="10">
        <v>1</v>
      </c>
      <c r="B14" s="12" t="e">
        <f>#REF!</f>
        <v>#REF!</v>
      </c>
      <c r="C14" s="13" t="e">
        <f>#REF!</f>
        <v>#REF!</v>
      </c>
      <c r="D14" s="13" t="e">
        <f>#REF!</f>
        <v>#REF!</v>
      </c>
      <c r="E14" s="13" t="e">
        <f>#REF!</f>
        <v>#REF!</v>
      </c>
      <c r="F14" s="13" t="e">
        <f>#REF!</f>
        <v>#REF!</v>
      </c>
      <c r="G14" s="13" t="e">
        <f>#REF!</f>
        <v>#REF!</v>
      </c>
      <c r="H14" s="13" t="e">
        <f>#REF!</f>
        <v>#REF!</v>
      </c>
      <c r="I14" s="13" t="e">
        <f>#REF!</f>
        <v>#REF!</v>
      </c>
      <c r="J14" s="13" t="e">
        <f>#REF!</f>
        <v>#REF!</v>
      </c>
      <c r="K14" s="13" t="e">
        <f>#REF!</f>
        <v>#REF!</v>
      </c>
      <c r="L14" s="13" t="e">
        <f>#REF!</f>
        <v>#REF!</v>
      </c>
      <c r="M14" s="13" t="e">
        <f>#REF!</f>
        <v>#REF!</v>
      </c>
      <c r="N14" s="13" t="e">
        <f>#REF!</f>
        <v>#REF!</v>
      </c>
      <c r="O14" s="13" t="e">
        <f>#REF!</f>
        <v>#REF!</v>
      </c>
      <c r="P14" s="13" t="e">
        <f>#REF!</f>
        <v>#REF!</v>
      </c>
      <c r="Q14" s="13" t="e">
        <f>#REF!</f>
        <v>#REF!</v>
      </c>
      <c r="R14" s="13" t="e">
        <f>#REF!</f>
        <v>#REF!</v>
      </c>
      <c r="S14" s="13" t="e">
        <f>#REF!</f>
        <v>#REF!</v>
      </c>
      <c r="T14" s="13" t="e">
        <f>#REF!</f>
        <v>#REF!</v>
      </c>
      <c r="U14" s="13" t="e">
        <f>#REF!</f>
        <v>#REF!</v>
      </c>
      <c r="V14" s="13" t="e">
        <f>#REF!</f>
        <v>#REF!</v>
      </c>
      <c r="W14" s="13" t="e">
        <f>#REF!</f>
        <v>#REF!</v>
      </c>
      <c r="X14" s="13" t="e">
        <f>#REF!</f>
        <v>#REF!</v>
      </c>
      <c r="Y14" s="13" t="e">
        <f>#REF!</f>
        <v>#REF!</v>
      </c>
      <c r="Z14" s="13" t="e">
        <f>#REF!</f>
        <v>#REF!</v>
      </c>
      <c r="AA14" s="13" t="e">
        <f>#REF!</f>
        <v>#REF!</v>
      </c>
      <c r="AB14" s="13" t="e">
        <f>#REF!</f>
        <v>#REF!</v>
      </c>
      <c r="AC14" s="13" t="e">
        <f>#REF!</f>
        <v>#REF!</v>
      </c>
      <c r="AD14" s="13" t="e">
        <f>#REF!</f>
        <v>#REF!</v>
      </c>
      <c r="AE14" s="13" t="e">
        <f>#REF!</f>
        <v>#REF!</v>
      </c>
      <c r="AF14" s="13" t="e">
        <f>#REF!</f>
        <v>#REF!</v>
      </c>
      <c r="AG14" s="13" t="e">
        <f>#REF!</f>
        <v>#REF!</v>
      </c>
      <c r="AH14" s="13" t="e">
        <f>#REF!</f>
        <v>#REF!</v>
      </c>
      <c r="AI14" s="13" t="e">
        <f>#REF!</f>
        <v>#REF!</v>
      </c>
      <c r="AJ14" s="13" t="e">
        <f>#REF!</f>
        <v>#REF!</v>
      </c>
      <c r="AK14" s="13" t="e">
        <f>#REF!</f>
        <v>#REF!</v>
      </c>
      <c r="AL14" s="13" t="e">
        <f>#REF!</f>
        <v>#REF!</v>
      </c>
      <c r="AM14" s="13" t="e">
        <f>#REF!</f>
        <v>#REF!</v>
      </c>
      <c r="AN14" s="13" t="e">
        <f>#REF!</f>
        <v>#REF!</v>
      </c>
      <c r="AO14" s="13" t="e">
        <f>#REF!</f>
        <v>#REF!</v>
      </c>
      <c r="AP14" s="13" t="e">
        <f>#REF!</f>
        <v>#REF!</v>
      </c>
      <c r="AQ14" s="13" t="e">
        <f>#REF!</f>
        <v>#REF!</v>
      </c>
      <c r="AR14" s="13" t="e">
        <f>#REF!</f>
        <v>#REF!</v>
      </c>
      <c r="AS14" s="13" t="e">
        <f>#REF!</f>
        <v>#REF!</v>
      </c>
      <c r="AT14" s="13" t="e">
        <f>#REF!</f>
        <v>#REF!</v>
      </c>
      <c r="AU14" s="13" t="e">
        <f>#REF!</f>
        <v>#REF!</v>
      </c>
      <c r="AV14" s="13" t="e">
        <f>#REF!</f>
        <v>#REF!</v>
      </c>
      <c r="AW14" s="13" t="e">
        <f>#REF!</f>
        <v>#REF!</v>
      </c>
      <c r="AX14" s="13" t="e">
        <f>#REF!</f>
        <v>#REF!</v>
      </c>
      <c r="AY14" s="13" t="e">
        <f>#REF!</f>
        <v>#REF!</v>
      </c>
      <c r="AZ14" s="13" t="e">
        <f>#REF!</f>
        <v>#REF!</v>
      </c>
      <c r="BA14" s="13" t="e">
        <f>#REF!</f>
        <v>#REF!</v>
      </c>
    </row>
    <row r="15" spans="1:53">
      <c r="A15" s="10">
        <v>2</v>
      </c>
      <c r="B15" s="12" t="e">
        <f>#REF!</f>
        <v>#REF!</v>
      </c>
      <c r="C15" s="13" t="e">
        <f>#REF!</f>
        <v>#REF!</v>
      </c>
      <c r="D15" s="13" t="e">
        <f>#REF!</f>
        <v>#REF!</v>
      </c>
      <c r="E15" s="13" t="e">
        <f>#REF!</f>
        <v>#REF!</v>
      </c>
      <c r="F15" s="13" t="e">
        <f>#REF!</f>
        <v>#REF!</v>
      </c>
      <c r="G15" s="13" t="e">
        <f>#REF!</f>
        <v>#REF!</v>
      </c>
      <c r="H15" s="13" t="e">
        <f>#REF!</f>
        <v>#REF!</v>
      </c>
      <c r="I15" s="13" t="e">
        <f>#REF!</f>
        <v>#REF!</v>
      </c>
      <c r="J15" s="13" t="e">
        <f>#REF!</f>
        <v>#REF!</v>
      </c>
      <c r="K15" s="13" t="e">
        <f>#REF!</f>
        <v>#REF!</v>
      </c>
      <c r="L15" s="13" t="e">
        <f>#REF!</f>
        <v>#REF!</v>
      </c>
      <c r="M15" s="13" t="e">
        <f>#REF!</f>
        <v>#REF!</v>
      </c>
      <c r="N15" s="13" t="e">
        <f>#REF!</f>
        <v>#REF!</v>
      </c>
      <c r="O15" s="13" t="e">
        <f>#REF!</f>
        <v>#REF!</v>
      </c>
      <c r="P15" s="13" t="e">
        <f>#REF!</f>
        <v>#REF!</v>
      </c>
      <c r="Q15" s="13" t="e">
        <f>#REF!</f>
        <v>#REF!</v>
      </c>
      <c r="R15" s="13" t="e">
        <f>#REF!</f>
        <v>#REF!</v>
      </c>
      <c r="S15" s="13" t="e">
        <f>#REF!</f>
        <v>#REF!</v>
      </c>
      <c r="T15" s="13" t="e">
        <f>#REF!</f>
        <v>#REF!</v>
      </c>
      <c r="U15" s="13" t="e">
        <f>#REF!</f>
        <v>#REF!</v>
      </c>
      <c r="V15" s="13" t="e">
        <f>#REF!</f>
        <v>#REF!</v>
      </c>
      <c r="W15" s="13" t="e">
        <f>#REF!</f>
        <v>#REF!</v>
      </c>
      <c r="X15" s="13" t="e">
        <f>#REF!</f>
        <v>#REF!</v>
      </c>
      <c r="Y15" s="13" t="e">
        <f>#REF!</f>
        <v>#REF!</v>
      </c>
      <c r="Z15" s="13" t="e">
        <f>#REF!</f>
        <v>#REF!</v>
      </c>
      <c r="AA15" s="13" t="e">
        <f>#REF!</f>
        <v>#REF!</v>
      </c>
      <c r="AB15" s="13" t="e">
        <f>#REF!</f>
        <v>#REF!</v>
      </c>
      <c r="AC15" s="13" t="e">
        <f>#REF!</f>
        <v>#REF!</v>
      </c>
      <c r="AD15" s="13" t="e">
        <f>#REF!</f>
        <v>#REF!</v>
      </c>
      <c r="AE15" s="13" t="e">
        <f>#REF!</f>
        <v>#REF!</v>
      </c>
      <c r="AF15" s="13" t="e">
        <f>#REF!</f>
        <v>#REF!</v>
      </c>
      <c r="AG15" s="13" t="e">
        <f>#REF!</f>
        <v>#REF!</v>
      </c>
      <c r="AH15" s="13" t="e">
        <f>#REF!</f>
        <v>#REF!</v>
      </c>
      <c r="AI15" s="13" t="e">
        <f>#REF!</f>
        <v>#REF!</v>
      </c>
      <c r="AJ15" s="13" t="e">
        <f>#REF!</f>
        <v>#REF!</v>
      </c>
      <c r="AK15" s="13" t="e">
        <f>#REF!</f>
        <v>#REF!</v>
      </c>
      <c r="AL15" s="13" t="e">
        <f>#REF!</f>
        <v>#REF!</v>
      </c>
      <c r="AM15" s="13" t="e">
        <f>#REF!</f>
        <v>#REF!</v>
      </c>
      <c r="AN15" s="13" t="e">
        <f>#REF!</f>
        <v>#REF!</v>
      </c>
      <c r="AO15" s="13" t="e">
        <f>#REF!</f>
        <v>#REF!</v>
      </c>
      <c r="AP15" s="13" t="e">
        <f>#REF!</f>
        <v>#REF!</v>
      </c>
      <c r="AQ15" s="13" t="e">
        <f>#REF!</f>
        <v>#REF!</v>
      </c>
      <c r="AR15" s="13" t="e">
        <f>#REF!</f>
        <v>#REF!</v>
      </c>
      <c r="AS15" s="13" t="e">
        <f>#REF!</f>
        <v>#REF!</v>
      </c>
      <c r="AT15" s="13" t="e">
        <f>#REF!</f>
        <v>#REF!</v>
      </c>
      <c r="AU15" s="13" t="e">
        <f>#REF!</f>
        <v>#REF!</v>
      </c>
      <c r="AV15" s="13" t="e">
        <f>#REF!</f>
        <v>#REF!</v>
      </c>
      <c r="AW15" s="13" t="e">
        <f>#REF!</f>
        <v>#REF!</v>
      </c>
      <c r="AX15" s="13" t="e">
        <f>#REF!</f>
        <v>#REF!</v>
      </c>
      <c r="AY15" s="13" t="e">
        <f>#REF!</f>
        <v>#REF!</v>
      </c>
      <c r="AZ15" s="13" t="e">
        <f>#REF!</f>
        <v>#REF!</v>
      </c>
      <c r="BA15" s="13" t="e">
        <f>#REF!</f>
        <v>#REF!</v>
      </c>
    </row>
    <row r="16" spans="1:53">
      <c r="A16" s="15" t="s">
        <v>8</v>
      </c>
      <c r="B16" s="12"/>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row>
    <row r="17" spans="1:53">
      <c r="A17" s="10">
        <v>1</v>
      </c>
      <c r="B17" s="12" t="e">
        <f>#REF!</f>
        <v>#REF!</v>
      </c>
      <c r="C17" s="13" t="e">
        <f>#REF!</f>
        <v>#REF!</v>
      </c>
      <c r="D17" s="13" t="e">
        <f>#REF!</f>
        <v>#REF!</v>
      </c>
      <c r="E17" s="13" t="e">
        <f>#REF!</f>
        <v>#REF!</v>
      </c>
      <c r="F17" s="13" t="e">
        <f>#REF!</f>
        <v>#REF!</v>
      </c>
      <c r="G17" s="13" t="e">
        <f>#REF!</f>
        <v>#REF!</v>
      </c>
      <c r="H17" s="13" t="e">
        <f>#REF!</f>
        <v>#REF!</v>
      </c>
      <c r="I17" s="13" t="e">
        <f>#REF!</f>
        <v>#REF!</v>
      </c>
      <c r="J17" s="13" t="e">
        <f>#REF!</f>
        <v>#REF!</v>
      </c>
      <c r="K17" s="13" t="e">
        <f>#REF!</f>
        <v>#REF!</v>
      </c>
      <c r="L17" s="13" t="e">
        <f>#REF!</f>
        <v>#REF!</v>
      </c>
      <c r="M17" s="13" t="e">
        <f>#REF!</f>
        <v>#REF!</v>
      </c>
      <c r="N17" s="13" t="e">
        <f>#REF!</f>
        <v>#REF!</v>
      </c>
      <c r="O17" s="13" t="e">
        <f>#REF!</f>
        <v>#REF!</v>
      </c>
      <c r="P17" s="13" t="e">
        <f>#REF!</f>
        <v>#REF!</v>
      </c>
      <c r="Q17" s="13" t="e">
        <f>#REF!</f>
        <v>#REF!</v>
      </c>
      <c r="R17" s="13" t="e">
        <f>#REF!</f>
        <v>#REF!</v>
      </c>
      <c r="S17" s="13" t="e">
        <f>#REF!</f>
        <v>#REF!</v>
      </c>
      <c r="T17" s="13" t="e">
        <f>#REF!</f>
        <v>#REF!</v>
      </c>
      <c r="U17" s="13" t="e">
        <f>#REF!</f>
        <v>#REF!</v>
      </c>
      <c r="V17" s="13" t="e">
        <f>#REF!</f>
        <v>#REF!</v>
      </c>
      <c r="W17" s="13" t="e">
        <f>#REF!</f>
        <v>#REF!</v>
      </c>
      <c r="X17" s="13" t="e">
        <f>#REF!</f>
        <v>#REF!</v>
      </c>
      <c r="Y17" s="13" t="e">
        <f>#REF!</f>
        <v>#REF!</v>
      </c>
      <c r="Z17" s="13" t="e">
        <f>#REF!</f>
        <v>#REF!</v>
      </c>
      <c r="AA17" s="13" t="e">
        <f>#REF!</f>
        <v>#REF!</v>
      </c>
      <c r="AB17" s="13" t="e">
        <f>#REF!</f>
        <v>#REF!</v>
      </c>
      <c r="AC17" s="13" t="e">
        <f>#REF!</f>
        <v>#REF!</v>
      </c>
      <c r="AD17" s="13" t="e">
        <f>#REF!</f>
        <v>#REF!</v>
      </c>
      <c r="AE17" s="13" t="e">
        <f>#REF!</f>
        <v>#REF!</v>
      </c>
      <c r="AF17" s="13" t="e">
        <f>#REF!</f>
        <v>#REF!</v>
      </c>
      <c r="AG17" s="13" t="e">
        <f>#REF!</f>
        <v>#REF!</v>
      </c>
      <c r="AH17" s="13" t="e">
        <f>#REF!</f>
        <v>#REF!</v>
      </c>
      <c r="AI17" s="13" t="e">
        <f>#REF!</f>
        <v>#REF!</v>
      </c>
      <c r="AJ17" s="13" t="e">
        <f>#REF!</f>
        <v>#REF!</v>
      </c>
      <c r="AK17" s="13" t="e">
        <f>#REF!</f>
        <v>#REF!</v>
      </c>
      <c r="AL17" s="13" t="e">
        <f>#REF!</f>
        <v>#REF!</v>
      </c>
      <c r="AM17" s="13" t="e">
        <f>#REF!</f>
        <v>#REF!</v>
      </c>
      <c r="AN17" s="13" t="e">
        <f>#REF!</f>
        <v>#REF!</v>
      </c>
      <c r="AO17" s="13" t="e">
        <f>#REF!</f>
        <v>#REF!</v>
      </c>
      <c r="AP17" s="13" t="e">
        <f>#REF!</f>
        <v>#REF!</v>
      </c>
      <c r="AQ17" s="13" t="e">
        <f>#REF!</f>
        <v>#REF!</v>
      </c>
      <c r="AR17" s="13" t="e">
        <f>#REF!</f>
        <v>#REF!</v>
      </c>
      <c r="AS17" s="13" t="e">
        <f>#REF!</f>
        <v>#REF!</v>
      </c>
      <c r="AT17" s="13" t="e">
        <f>#REF!</f>
        <v>#REF!</v>
      </c>
      <c r="AU17" s="13" t="e">
        <f>#REF!</f>
        <v>#REF!</v>
      </c>
      <c r="AV17" s="13" t="e">
        <f>#REF!</f>
        <v>#REF!</v>
      </c>
      <c r="AW17" s="13" t="e">
        <f>#REF!</f>
        <v>#REF!</v>
      </c>
      <c r="AX17" s="13" t="e">
        <f>#REF!</f>
        <v>#REF!</v>
      </c>
      <c r="AY17" s="13" t="e">
        <f>#REF!</f>
        <v>#REF!</v>
      </c>
      <c r="AZ17" s="13" t="e">
        <f>#REF!</f>
        <v>#REF!</v>
      </c>
      <c r="BA17" s="13" t="e">
        <f>#REF!</f>
        <v>#REF!</v>
      </c>
    </row>
    <row r="18" spans="1:53">
      <c r="A18" s="10">
        <v>2</v>
      </c>
      <c r="B18" s="12" t="e">
        <f>#REF!</f>
        <v>#REF!</v>
      </c>
      <c r="C18" s="13" t="e">
        <f>#REF!</f>
        <v>#REF!</v>
      </c>
      <c r="D18" s="13" t="e">
        <f>#REF!</f>
        <v>#REF!</v>
      </c>
      <c r="E18" s="13" t="e">
        <f>#REF!</f>
        <v>#REF!</v>
      </c>
      <c r="F18" s="13" t="e">
        <f>#REF!</f>
        <v>#REF!</v>
      </c>
      <c r="G18" s="13" t="e">
        <f>#REF!</f>
        <v>#REF!</v>
      </c>
      <c r="H18" s="13" t="e">
        <f>#REF!</f>
        <v>#REF!</v>
      </c>
      <c r="I18" s="13" t="e">
        <f>#REF!</f>
        <v>#REF!</v>
      </c>
      <c r="J18" s="13" t="e">
        <f>#REF!</f>
        <v>#REF!</v>
      </c>
      <c r="K18" s="13" t="e">
        <f>#REF!</f>
        <v>#REF!</v>
      </c>
      <c r="L18" s="13" t="e">
        <f>#REF!</f>
        <v>#REF!</v>
      </c>
      <c r="M18" s="13" t="e">
        <f>#REF!</f>
        <v>#REF!</v>
      </c>
      <c r="N18" s="13" t="e">
        <f>#REF!</f>
        <v>#REF!</v>
      </c>
      <c r="O18" s="13" t="e">
        <f>#REF!</f>
        <v>#REF!</v>
      </c>
      <c r="P18" s="13" t="e">
        <f>#REF!</f>
        <v>#REF!</v>
      </c>
      <c r="Q18" s="13" t="e">
        <f>#REF!</f>
        <v>#REF!</v>
      </c>
      <c r="R18" s="13" t="e">
        <f>#REF!</f>
        <v>#REF!</v>
      </c>
      <c r="S18" s="13" t="e">
        <f>#REF!</f>
        <v>#REF!</v>
      </c>
      <c r="T18" s="13" t="e">
        <f>#REF!</f>
        <v>#REF!</v>
      </c>
      <c r="U18" s="13" t="e">
        <f>#REF!</f>
        <v>#REF!</v>
      </c>
      <c r="V18" s="13" t="e">
        <f>#REF!</f>
        <v>#REF!</v>
      </c>
      <c r="W18" s="13" t="e">
        <f>#REF!</f>
        <v>#REF!</v>
      </c>
      <c r="X18" s="13" t="e">
        <f>#REF!</f>
        <v>#REF!</v>
      </c>
      <c r="Y18" s="13" t="e">
        <f>#REF!</f>
        <v>#REF!</v>
      </c>
      <c r="Z18" s="13" t="e">
        <f>#REF!</f>
        <v>#REF!</v>
      </c>
      <c r="AA18" s="13" t="e">
        <f>#REF!</f>
        <v>#REF!</v>
      </c>
      <c r="AB18" s="13" t="e">
        <f>#REF!</f>
        <v>#REF!</v>
      </c>
      <c r="AC18" s="13" t="e">
        <f>#REF!</f>
        <v>#REF!</v>
      </c>
      <c r="AD18" s="13" t="e">
        <f>#REF!</f>
        <v>#REF!</v>
      </c>
      <c r="AE18" s="13" t="e">
        <f>#REF!</f>
        <v>#REF!</v>
      </c>
      <c r="AF18" s="13" t="e">
        <f>#REF!</f>
        <v>#REF!</v>
      </c>
      <c r="AG18" s="13" t="e">
        <f>#REF!</f>
        <v>#REF!</v>
      </c>
      <c r="AH18" s="13" t="e">
        <f>#REF!</f>
        <v>#REF!</v>
      </c>
      <c r="AI18" s="13" t="e">
        <f>#REF!</f>
        <v>#REF!</v>
      </c>
      <c r="AJ18" s="13" t="e">
        <f>#REF!</f>
        <v>#REF!</v>
      </c>
      <c r="AK18" s="13" t="e">
        <f>#REF!</f>
        <v>#REF!</v>
      </c>
      <c r="AL18" s="13" t="e">
        <f>#REF!</f>
        <v>#REF!</v>
      </c>
      <c r="AM18" s="13" t="e">
        <f>#REF!</f>
        <v>#REF!</v>
      </c>
      <c r="AN18" s="13" t="e">
        <f>#REF!</f>
        <v>#REF!</v>
      </c>
      <c r="AO18" s="13" t="e">
        <f>#REF!</f>
        <v>#REF!</v>
      </c>
      <c r="AP18" s="13" t="e">
        <f>#REF!</f>
        <v>#REF!</v>
      </c>
      <c r="AQ18" s="13" t="e">
        <f>#REF!</f>
        <v>#REF!</v>
      </c>
      <c r="AR18" s="13" t="e">
        <f>#REF!</f>
        <v>#REF!</v>
      </c>
      <c r="AS18" s="13" t="e">
        <f>#REF!</f>
        <v>#REF!</v>
      </c>
      <c r="AT18" s="13" t="e">
        <f>#REF!</f>
        <v>#REF!</v>
      </c>
      <c r="AU18" s="13" t="e">
        <f>#REF!</f>
        <v>#REF!</v>
      </c>
      <c r="AV18" s="13" t="e">
        <f>#REF!</f>
        <v>#REF!</v>
      </c>
      <c r="AW18" s="13" t="e">
        <f>#REF!</f>
        <v>#REF!</v>
      </c>
      <c r="AX18" s="13" t="e">
        <f>#REF!</f>
        <v>#REF!</v>
      </c>
      <c r="AY18" s="13" t="e">
        <f>#REF!</f>
        <v>#REF!</v>
      </c>
      <c r="AZ18" s="13" t="e">
        <f>#REF!</f>
        <v>#REF!</v>
      </c>
      <c r="BA18" s="13" t="e">
        <f>#REF!</f>
        <v>#REF!</v>
      </c>
    </row>
    <row r="19" spans="1:53">
      <c r="A19" s="16" t="s">
        <v>9</v>
      </c>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row>
    <row r="20" spans="1:53">
      <c r="A20" s="17" t="s">
        <v>10</v>
      </c>
      <c r="B20" s="12" t="e">
        <f>#REF!</f>
        <v>#REF!</v>
      </c>
      <c r="C20" s="13" t="e">
        <f>#REF!</f>
        <v>#REF!</v>
      </c>
      <c r="D20" s="13" t="e">
        <f>#REF!</f>
        <v>#REF!</v>
      </c>
      <c r="E20" s="13" t="e">
        <f>#REF!</f>
        <v>#REF!</v>
      </c>
      <c r="F20" s="13" t="e">
        <f>#REF!</f>
        <v>#REF!</v>
      </c>
      <c r="G20" s="13" t="e">
        <f>#REF!</f>
        <v>#REF!</v>
      </c>
      <c r="H20" s="13" t="e">
        <f>#REF!</f>
        <v>#REF!</v>
      </c>
      <c r="I20" s="13" t="e">
        <f>#REF!</f>
        <v>#REF!</v>
      </c>
      <c r="J20" s="13" t="e">
        <f>#REF!</f>
        <v>#REF!</v>
      </c>
      <c r="K20" s="13" t="e">
        <f>#REF!</f>
        <v>#REF!</v>
      </c>
      <c r="L20" s="13" t="e">
        <f>#REF!</f>
        <v>#REF!</v>
      </c>
      <c r="M20" s="13" t="e">
        <f>#REF!</f>
        <v>#REF!</v>
      </c>
      <c r="N20" s="13" t="e">
        <f>#REF!</f>
        <v>#REF!</v>
      </c>
      <c r="O20" s="13" t="e">
        <f>#REF!</f>
        <v>#REF!</v>
      </c>
      <c r="P20" s="13" t="e">
        <f>#REF!</f>
        <v>#REF!</v>
      </c>
      <c r="Q20" s="13" t="e">
        <f>#REF!</f>
        <v>#REF!</v>
      </c>
      <c r="R20" s="13" t="e">
        <f>#REF!</f>
        <v>#REF!</v>
      </c>
      <c r="S20" s="13" t="e">
        <f>#REF!</f>
        <v>#REF!</v>
      </c>
      <c r="T20" s="13" t="e">
        <f>#REF!</f>
        <v>#REF!</v>
      </c>
      <c r="U20" s="13" t="e">
        <f>#REF!</f>
        <v>#REF!</v>
      </c>
      <c r="V20" s="13" t="e">
        <f>#REF!</f>
        <v>#REF!</v>
      </c>
      <c r="W20" s="13" t="e">
        <f>#REF!</f>
        <v>#REF!</v>
      </c>
      <c r="X20" s="13" t="e">
        <f>#REF!</f>
        <v>#REF!</v>
      </c>
      <c r="Y20" s="13" t="e">
        <f>#REF!</f>
        <v>#REF!</v>
      </c>
      <c r="Z20" s="13" t="e">
        <f>#REF!</f>
        <v>#REF!</v>
      </c>
      <c r="AA20" s="13" t="e">
        <f>#REF!</f>
        <v>#REF!</v>
      </c>
      <c r="AB20" s="13" t="e">
        <f>#REF!</f>
        <v>#REF!</v>
      </c>
      <c r="AC20" s="13" t="e">
        <f>#REF!</f>
        <v>#REF!</v>
      </c>
      <c r="AD20" s="13" t="e">
        <f>#REF!</f>
        <v>#REF!</v>
      </c>
      <c r="AE20" s="13" t="e">
        <f>#REF!</f>
        <v>#REF!</v>
      </c>
      <c r="AF20" s="13" t="e">
        <f>#REF!</f>
        <v>#REF!</v>
      </c>
      <c r="AG20" s="13" t="e">
        <f>#REF!</f>
        <v>#REF!</v>
      </c>
      <c r="AH20" s="13" t="e">
        <f>#REF!</f>
        <v>#REF!</v>
      </c>
      <c r="AI20" s="13" t="e">
        <f>#REF!</f>
        <v>#REF!</v>
      </c>
      <c r="AJ20" s="13" t="e">
        <f>#REF!</f>
        <v>#REF!</v>
      </c>
      <c r="AK20" s="13" t="e">
        <f>#REF!</f>
        <v>#REF!</v>
      </c>
      <c r="AL20" s="13" t="e">
        <f>#REF!</f>
        <v>#REF!</v>
      </c>
      <c r="AM20" s="13" t="e">
        <f>#REF!</f>
        <v>#REF!</v>
      </c>
      <c r="AN20" s="13" t="e">
        <f>#REF!</f>
        <v>#REF!</v>
      </c>
      <c r="AO20" s="13" t="e">
        <f>#REF!</f>
        <v>#REF!</v>
      </c>
      <c r="AP20" s="13" t="e">
        <f>#REF!</f>
        <v>#REF!</v>
      </c>
      <c r="AQ20" s="13" t="e">
        <f>#REF!</f>
        <v>#REF!</v>
      </c>
      <c r="AR20" s="13" t="e">
        <f>#REF!</f>
        <v>#REF!</v>
      </c>
      <c r="AS20" s="13" t="e">
        <f>#REF!</f>
        <v>#REF!</v>
      </c>
      <c r="AT20" s="13" t="e">
        <f>#REF!</f>
        <v>#REF!</v>
      </c>
      <c r="AU20" s="13" t="e">
        <f>#REF!</f>
        <v>#REF!</v>
      </c>
      <c r="AV20" s="13" t="e">
        <f>#REF!</f>
        <v>#REF!</v>
      </c>
      <c r="AW20" s="13" t="e">
        <f>#REF!</f>
        <v>#REF!</v>
      </c>
      <c r="AX20" s="13" t="e">
        <f>#REF!</f>
        <v>#REF!</v>
      </c>
      <c r="AY20" s="13" t="e">
        <f>#REF!</f>
        <v>#REF!</v>
      </c>
      <c r="AZ20" s="13" t="e">
        <f>#REF!</f>
        <v>#REF!</v>
      </c>
      <c r="BA20" s="13" t="e">
        <f>#REF!</f>
        <v>#REF!</v>
      </c>
    </row>
    <row r="21" spans="1:53" hidden="1">
      <c r="A21" s="16" t="s">
        <v>11</v>
      </c>
      <c r="B21" s="12"/>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c r="W21" s="18" t="e">
        <f>'РБ ВВ 10(2025) | FIT15)'!#REF!</f>
        <v>#REF!</v>
      </c>
      <c r="X21" s="18" t="e">
        <f>'РБ ВВ 10(2025) | FIT15)'!#REF!</f>
        <v>#REF!</v>
      </c>
      <c r="Y21" s="18" t="e">
        <f>'РБ ВВ 10(2025) | FIT15)'!#REF!</f>
        <v>#REF!</v>
      </c>
      <c r="Z21" s="18" t="e">
        <f>'РБ ВВ 10(2025) | FIT15)'!#REF!</f>
        <v>#REF!</v>
      </c>
      <c r="AA21" s="18" t="e">
        <f>'РБ ВВ 10(2025) | FIT15)'!#REF!</f>
        <v>#REF!</v>
      </c>
      <c r="AB21" s="18" t="e">
        <f>'РБ ВВ 10(2025) | FIT15)'!#REF!</f>
        <v>#REF!</v>
      </c>
      <c r="AC21" s="18" t="e">
        <f>'РБ ВВ 10(2025) | FIT15)'!#REF!</f>
        <v>#REF!</v>
      </c>
      <c r="AD21" s="18" t="e">
        <f>'РБ ВВ 10(2025) | FIT15)'!#REF!</f>
        <v>#REF!</v>
      </c>
      <c r="AE21" s="18" t="e">
        <f>'РБ ВВ 10(2025) | FIT15)'!#REF!</f>
        <v>#REF!</v>
      </c>
      <c r="AF21" s="18" t="e">
        <f>'РБ ВВ 10(2025) | FIT15)'!#REF!</f>
        <v>#REF!</v>
      </c>
      <c r="AG21" s="18" t="e">
        <f>'РБ ВВ 10(2025) | FIT15)'!#REF!</f>
        <v>#REF!</v>
      </c>
      <c r="AH21" s="18" t="e">
        <f>'РБ ВВ 10(2025) | FIT15)'!#REF!</f>
        <v>#REF!</v>
      </c>
      <c r="AI21" s="18" t="e">
        <f>'РБ ВВ 10(2025) | FIT15)'!#REF!</f>
        <v>#REF!</v>
      </c>
      <c r="AJ21" s="18" t="e">
        <f>'РБ ВВ 10(2025) | FIT15)'!#REF!</f>
        <v>#REF!</v>
      </c>
      <c r="AK21" s="18" t="e">
        <f>'РБ ВВ 10(2025) | FIT15)'!#REF!</f>
        <v>#REF!</v>
      </c>
      <c r="AL21" s="18" t="e">
        <f>'РБ ВВ 10(2025) | FIT15)'!#REF!</f>
        <v>#REF!</v>
      </c>
      <c r="AM21" s="18" t="e">
        <f>'РБ ВВ 10(2025) | FIT15)'!#REF!</f>
        <v>#REF!</v>
      </c>
      <c r="AN21" s="18" t="e">
        <f>'РБ ВВ 10(2025) | FIT15)'!#REF!</f>
        <v>#REF!</v>
      </c>
      <c r="AO21" s="18" t="e">
        <f>'РБ ВВ 10(2025) | FIT15)'!#REF!</f>
        <v>#REF!</v>
      </c>
      <c r="AP21" s="18" t="e">
        <f>'РБ ВВ 10(2025) | FIT15)'!#REF!</f>
        <v>#REF!</v>
      </c>
      <c r="AQ21" s="18" t="e">
        <f>'РБ ВВ 10(2025) | FIT15)'!#REF!</f>
        <v>#REF!</v>
      </c>
      <c r="AR21" s="18" t="e">
        <f>'РБ ВВ 10(2025) | FIT15)'!#REF!</f>
        <v>#REF!</v>
      </c>
      <c r="AS21" s="18" t="e">
        <f>'РБ ВВ 10(2025) | FIT15)'!#REF!</f>
        <v>#REF!</v>
      </c>
      <c r="AT21" s="18" t="e">
        <f>'РБ ВВ 10(2025) | FIT15)'!#REF!</f>
        <v>#REF!</v>
      </c>
      <c r="AU21" s="18" t="e">
        <f>'РБ ВВ 10(2025) | FIT15)'!#REF!</f>
        <v>#REF!</v>
      </c>
      <c r="AV21" s="18" t="e">
        <f>'РБ ВВ 10(2025) | FIT15)'!#REF!</f>
        <v>#REF!</v>
      </c>
      <c r="AW21" s="18" t="e">
        <f>'РБ ВВ 10(2025) | FIT15)'!#REF!</f>
        <v>#REF!</v>
      </c>
      <c r="AX21" s="18" t="e">
        <f>'РБ ВВ 10(2025) | FIT15)'!#REF!</f>
        <v>#REF!</v>
      </c>
      <c r="AY21" s="18" t="e">
        <f>'РБ ВВ 10(2025) | FIT15)'!#REF!</f>
        <v>#REF!</v>
      </c>
      <c r="AZ21" s="18" t="e">
        <f>'РБ ВВ 10(2025) | FIT15)'!#REF!</f>
        <v>#REF!</v>
      </c>
      <c r="BA21" s="18" t="e">
        <f>'РБ ВВ 10(2025) | FIT15)'!#REF!</f>
        <v>#REF!</v>
      </c>
    </row>
    <row r="22" spans="1:53" hidden="1">
      <c r="A22" s="17" t="s">
        <v>12</v>
      </c>
      <c r="B22" s="12" t="e">
        <f>'C завтраками| Bed and breakfast'!#REF!*0.9</f>
        <v>#REF!</v>
      </c>
      <c r="C22" s="18" t="e">
        <f>'РБ ВВ 10(2025) | FIT15)'!#REF!</f>
        <v>#REF!</v>
      </c>
      <c r="D22" s="18" t="e">
        <f>'РБ ВВ 10(2025) | FIT15)'!#REF!</f>
        <v>#REF!</v>
      </c>
      <c r="E22" s="18" t="e">
        <f>'РБ ВВ 10(2025) | FIT15)'!#REF!</f>
        <v>#REF!</v>
      </c>
      <c r="F22" s="18" t="e">
        <f>'РБ ВВ 10(2025) | FIT15)'!#REF!</f>
        <v>#REF!</v>
      </c>
      <c r="G22" s="18" t="e">
        <f>'РБ ВВ 10(2025) | FIT15)'!#REF!</f>
        <v>#REF!</v>
      </c>
      <c r="H22" s="18" t="e">
        <f>'РБ ВВ 10(2025) | FIT15)'!#REF!</f>
        <v>#REF!</v>
      </c>
      <c r="I22" s="18" t="e">
        <f>'РБ ВВ 10(2025) | FIT15)'!#REF!</f>
        <v>#REF!</v>
      </c>
      <c r="J22" s="18" t="e">
        <f>'РБ ВВ 10(2025) | FIT15)'!#REF!</f>
        <v>#REF!</v>
      </c>
      <c r="K22" s="18" t="e">
        <f>'РБ ВВ 10(2025) | FIT15)'!#REF!</f>
        <v>#REF!</v>
      </c>
      <c r="L22" s="18" t="e">
        <f>'РБ ВВ 10(2025) | FIT15)'!#REF!</f>
        <v>#REF!</v>
      </c>
      <c r="M22" s="18" t="e">
        <f>'РБ ВВ 10(2025) | FIT15)'!#REF!</f>
        <v>#REF!</v>
      </c>
      <c r="N22" s="18" t="e">
        <f>'РБ ВВ 10(2025) | FIT15)'!#REF!</f>
        <v>#REF!</v>
      </c>
      <c r="O22" s="18" t="e">
        <f>'РБ ВВ 10(2025) | FIT15)'!#REF!</f>
        <v>#REF!</v>
      </c>
      <c r="P22" s="18" t="e">
        <f>'РБ ВВ 10(2025) | FIT15)'!#REF!</f>
        <v>#REF!</v>
      </c>
      <c r="Q22" s="18" t="e">
        <f>'РБ ВВ 10(2025) | FIT15)'!#REF!</f>
        <v>#REF!</v>
      </c>
      <c r="R22" s="18" t="e">
        <f>'РБ ВВ 10(2025) | FIT15)'!#REF!</f>
        <v>#REF!</v>
      </c>
      <c r="S22" s="18" t="e">
        <f>'РБ ВВ 10(2025) | FIT15)'!#REF!</f>
        <v>#REF!</v>
      </c>
      <c r="T22" s="18" t="e">
        <f>'РБ ВВ 10(2025) | FIT15)'!#REF!</f>
        <v>#REF!</v>
      </c>
      <c r="U22" s="18" t="e">
        <f>'РБ ВВ 10(2025) | FIT15)'!#REF!</f>
        <v>#REF!</v>
      </c>
      <c r="V22" s="18" t="e">
        <f>'РБ ВВ 10(2025) | FIT15)'!#REF!</f>
        <v>#REF!</v>
      </c>
      <c r="W22" s="18" t="e">
        <f>'РБ ВВ 10(2025) | FIT15)'!#REF!</f>
        <v>#REF!</v>
      </c>
      <c r="X22" s="18" t="e">
        <f>'РБ ВВ 10(2025) | FIT15)'!#REF!</f>
        <v>#REF!</v>
      </c>
      <c r="Y22" s="18" t="e">
        <f>'РБ ВВ 10(2025) | FIT15)'!#REF!</f>
        <v>#REF!</v>
      </c>
      <c r="Z22" s="18" t="e">
        <f>'РБ ВВ 10(2025) | FIT15)'!#REF!</f>
        <v>#REF!</v>
      </c>
      <c r="AA22" s="18" t="e">
        <f>'РБ ВВ 10(2025) | FIT15)'!#REF!</f>
        <v>#REF!</v>
      </c>
      <c r="AB22" s="18" t="e">
        <f>'РБ ВВ 10(2025) | FIT15)'!#REF!</f>
        <v>#REF!</v>
      </c>
      <c r="AC22" s="18" t="e">
        <f>'РБ ВВ 10(2025) | FIT15)'!#REF!</f>
        <v>#REF!</v>
      </c>
      <c r="AD22" s="18" t="e">
        <f>'РБ ВВ 10(2025) | FIT15)'!#REF!</f>
        <v>#REF!</v>
      </c>
      <c r="AE22" s="18" t="e">
        <f>'РБ ВВ 10(2025) | FIT15)'!#REF!</f>
        <v>#REF!</v>
      </c>
      <c r="AF22" s="18" t="e">
        <f>'РБ ВВ 10(2025) | FIT15)'!#REF!</f>
        <v>#REF!</v>
      </c>
      <c r="AG22" s="18" t="e">
        <f>'РБ ВВ 10(2025) | FIT15)'!#REF!</f>
        <v>#REF!</v>
      </c>
      <c r="AH22" s="18" t="e">
        <f>'РБ ВВ 10(2025) | FIT15)'!#REF!</f>
        <v>#REF!</v>
      </c>
      <c r="AI22" s="18" t="e">
        <f>'РБ ВВ 10(2025) | FIT15)'!#REF!</f>
        <v>#REF!</v>
      </c>
      <c r="AJ22" s="18" t="e">
        <f>'РБ ВВ 10(2025) | FIT15)'!#REF!</f>
        <v>#REF!</v>
      </c>
      <c r="AK22" s="18" t="e">
        <f>'РБ ВВ 10(2025) | FIT15)'!#REF!</f>
        <v>#REF!</v>
      </c>
      <c r="AL22" s="18" t="e">
        <f>'РБ ВВ 10(2025) | FIT15)'!#REF!</f>
        <v>#REF!</v>
      </c>
      <c r="AM22" s="18" t="e">
        <f>'РБ ВВ 10(2025) | FIT15)'!#REF!</f>
        <v>#REF!</v>
      </c>
      <c r="AN22" s="18" t="e">
        <f>'РБ ВВ 10(2025) | FIT15)'!#REF!</f>
        <v>#REF!</v>
      </c>
      <c r="AO22" s="18" t="e">
        <f>'РБ ВВ 10(2025) | FIT15)'!#REF!</f>
        <v>#REF!</v>
      </c>
      <c r="AP22" s="18" t="e">
        <f>'РБ ВВ 10(2025) | FIT15)'!#REF!</f>
        <v>#REF!</v>
      </c>
      <c r="AQ22" s="18" t="e">
        <f>'РБ ВВ 10(2025) | FIT15)'!#REF!</f>
        <v>#REF!</v>
      </c>
      <c r="AR22" s="18" t="e">
        <f>'РБ ВВ 10(2025) | FIT15)'!#REF!</f>
        <v>#REF!</v>
      </c>
      <c r="AS22" s="18" t="e">
        <f>'РБ ВВ 10(2025) | FIT15)'!#REF!</f>
        <v>#REF!</v>
      </c>
      <c r="AT22" s="18" t="e">
        <f>'РБ ВВ 10(2025) | FIT15)'!#REF!</f>
        <v>#REF!</v>
      </c>
      <c r="AU22" s="18" t="e">
        <f>'РБ ВВ 10(2025) | FIT15)'!#REF!</f>
        <v>#REF!</v>
      </c>
      <c r="AV22" s="18" t="e">
        <f>'РБ ВВ 10(2025) | FIT15)'!#REF!</f>
        <v>#REF!</v>
      </c>
      <c r="AW22" s="18" t="e">
        <f>'РБ ВВ 10(2025) | FIT15)'!#REF!</f>
        <v>#REF!</v>
      </c>
      <c r="AX22" s="18" t="e">
        <f>'РБ ВВ 10(2025) | FIT15)'!#REF!</f>
        <v>#REF!</v>
      </c>
      <c r="AY22" s="18" t="e">
        <f>'РБ ВВ 10(2025) | FIT15)'!#REF!</f>
        <v>#REF!</v>
      </c>
      <c r="AZ22" s="18" t="e">
        <f>'РБ ВВ 10(2025) | FIT15)'!#REF!</f>
        <v>#REF!</v>
      </c>
      <c r="BA22" s="18" t="e">
        <f>'РБ ВВ 10(2025) | FIT15)'!#REF!</f>
        <v>#REF!</v>
      </c>
    </row>
    <row r="23" spans="1:53" ht="17.25" customHeight="1">
      <c r="A23" s="27" t="s">
        <v>41</v>
      </c>
      <c r="B23" s="28"/>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1:53">
      <c r="A24" s="7" t="s">
        <v>3</v>
      </c>
      <c r="B24" s="8" t="e">
        <f t="shared" ref="B24:C25" si="0">B5</f>
        <v>#REF!</v>
      </c>
      <c r="C24" s="9" t="e">
        <f t="shared" si="0"/>
        <v>#REF!</v>
      </c>
      <c r="D24" s="9" t="e">
        <f t="shared" ref="D24:BA24" si="1">D5</f>
        <v>#REF!</v>
      </c>
      <c r="E24" s="8" t="e">
        <f t="shared" si="1"/>
        <v>#REF!</v>
      </c>
      <c r="F24" s="9" t="e">
        <f t="shared" si="1"/>
        <v>#REF!</v>
      </c>
      <c r="G24" s="9" t="e">
        <f t="shared" si="1"/>
        <v>#REF!</v>
      </c>
      <c r="H24" s="9" t="e">
        <f t="shared" si="1"/>
        <v>#REF!</v>
      </c>
      <c r="I24" s="9" t="e">
        <f t="shared" si="1"/>
        <v>#REF!</v>
      </c>
      <c r="J24" s="9" t="e">
        <f t="shared" si="1"/>
        <v>#REF!</v>
      </c>
      <c r="K24" s="9" t="e">
        <f t="shared" si="1"/>
        <v>#REF!</v>
      </c>
      <c r="L24" s="9" t="e">
        <f t="shared" si="1"/>
        <v>#REF!</v>
      </c>
      <c r="M24" s="9" t="e">
        <f t="shared" si="1"/>
        <v>#REF!</v>
      </c>
      <c r="N24" s="8" t="e">
        <f t="shared" si="1"/>
        <v>#REF!</v>
      </c>
      <c r="O24" s="9" t="e">
        <f t="shared" si="1"/>
        <v>#REF!</v>
      </c>
      <c r="P24" s="9" t="e">
        <f t="shared" si="1"/>
        <v>#REF!</v>
      </c>
      <c r="Q24" s="9" t="e">
        <f t="shared" si="1"/>
        <v>#REF!</v>
      </c>
      <c r="R24" s="9" t="e">
        <f t="shared" si="1"/>
        <v>#REF!</v>
      </c>
      <c r="S24" s="9" t="e">
        <f t="shared" si="1"/>
        <v>#REF!</v>
      </c>
      <c r="T24" s="9" t="e">
        <f t="shared" si="1"/>
        <v>#REF!</v>
      </c>
      <c r="U24" s="9" t="e">
        <f t="shared" si="1"/>
        <v>#REF!</v>
      </c>
      <c r="V24" s="9" t="e">
        <f t="shared" si="1"/>
        <v>#REF!</v>
      </c>
      <c r="W24" s="9" t="e">
        <f t="shared" si="1"/>
        <v>#REF!</v>
      </c>
      <c r="X24" s="9" t="e">
        <f t="shared" si="1"/>
        <v>#REF!</v>
      </c>
      <c r="Y24" s="9" t="e">
        <f t="shared" si="1"/>
        <v>#REF!</v>
      </c>
      <c r="Z24" s="9" t="e">
        <f t="shared" si="1"/>
        <v>#REF!</v>
      </c>
      <c r="AA24" s="9" t="e">
        <f t="shared" si="1"/>
        <v>#REF!</v>
      </c>
      <c r="AB24" s="9" t="e">
        <f t="shared" si="1"/>
        <v>#REF!</v>
      </c>
      <c r="AC24" s="9" t="e">
        <f t="shared" si="1"/>
        <v>#REF!</v>
      </c>
      <c r="AD24" s="9" t="e">
        <f t="shared" si="1"/>
        <v>#REF!</v>
      </c>
      <c r="AE24" s="9" t="e">
        <f t="shared" si="1"/>
        <v>#REF!</v>
      </c>
      <c r="AF24" s="9" t="e">
        <f t="shared" si="1"/>
        <v>#REF!</v>
      </c>
      <c r="AG24" s="9" t="e">
        <f t="shared" si="1"/>
        <v>#REF!</v>
      </c>
      <c r="AH24" s="9" t="e">
        <f t="shared" si="1"/>
        <v>#REF!</v>
      </c>
      <c r="AI24" s="9" t="e">
        <f t="shared" si="1"/>
        <v>#REF!</v>
      </c>
      <c r="AJ24" s="9" t="e">
        <f t="shared" si="1"/>
        <v>#REF!</v>
      </c>
      <c r="AK24" s="9" t="e">
        <f t="shared" si="1"/>
        <v>#REF!</v>
      </c>
      <c r="AL24" s="9" t="e">
        <f t="shared" si="1"/>
        <v>#REF!</v>
      </c>
      <c r="AM24" s="9" t="e">
        <f t="shared" si="1"/>
        <v>#REF!</v>
      </c>
      <c r="AN24" s="8" t="e">
        <f t="shared" si="1"/>
        <v>#REF!</v>
      </c>
      <c r="AO24" s="8" t="e">
        <f t="shared" si="1"/>
        <v>#REF!</v>
      </c>
      <c r="AP24" s="8" t="e">
        <f t="shared" si="1"/>
        <v>#REF!</v>
      </c>
      <c r="AQ24" s="9" t="e">
        <f t="shared" si="1"/>
        <v>#REF!</v>
      </c>
      <c r="AR24" s="9" t="e">
        <f t="shared" si="1"/>
        <v>#REF!</v>
      </c>
      <c r="AS24" s="9" t="e">
        <f t="shared" si="1"/>
        <v>#REF!</v>
      </c>
      <c r="AT24" s="9" t="e">
        <f t="shared" si="1"/>
        <v>#REF!</v>
      </c>
      <c r="AU24" s="9" t="e">
        <f t="shared" si="1"/>
        <v>#REF!</v>
      </c>
      <c r="AV24" s="9" t="e">
        <f t="shared" si="1"/>
        <v>#REF!</v>
      </c>
      <c r="AW24" s="9" t="e">
        <f t="shared" si="1"/>
        <v>#REF!</v>
      </c>
      <c r="AX24" s="9" t="e">
        <f t="shared" si="1"/>
        <v>#REF!</v>
      </c>
      <c r="AY24" s="9" t="e">
        <f t="shared" si="1"/>
        <v>#REF!</v>
      </c>
      <c r="AZ24" s="9" t="e">
        <f t="shared" si="1"/>
        <v>#REF!</v>
      </c>
      <c r="BA24" s="9" t="e">
        <f t="shared" si="1"/>
        <v>#REF!</v>
      </c>
    </row>
    <row r="25" spans="1:53" ht="20.25" customHeight="1">
      <c r="A25" s="7"/>
      <c r="B25" s="8" t="e">
        <f t="shared" si="0"/>
        <v>#REF!</v>
      </c>
      <c r="C25" s="9" t="e">
        <f t="shared" si="0"/>
        <v>#REF!</v>
      </c>
      <c r="D25" s="9" t="e">
        <f t="shared" ref="D25:BA25" si="2">D6</f>
        <v>#REF!</v>
      </c>
      <c r="E25" s="8" t="e">
        <f t="shared" si="2"/>
        <v>#REF!</v>
      </c>
      <c r="F25" s="9" t="e">
        <f t="shared" si="2"/>
        <v>#REF!</v>
      </c>
      <c r="G25" s="9" t="e">
        <f t="shared" si="2"/>
        <v>#REF!</v>
      </c>
      <c r="H25" s="9" t="e">
        <f t="shared" si="2"/>
        <v>#REF!</v>
      </c>
      <c r="I25" s="9" t="e">
        <f t="shared" si="2"/>
        <v>#REF!</v>
      </c>
      <c r="J25" s="9" t="e">
        <f t="shared" si="2"/>
        <v>#REF!</v>
      </c>
      <c r="K25" s="9" t="e">
        <f t="shared" si="2"/>
        <v>#REF!</v>
      </c>
      <c r="L25" s="9" t="e">
        <f t="shared" si="2"/>
        <v>#REF!</v>
      </c>
      <c r="M25" s="9" t="e">
        <f t="shared" si="2"/>
        <v>#REF!</v>
      </c>
      <c r="N25" s="8" t="e">
        <f t="shared" si="2"/>
        <v>#REF!</v>
      </c>
      <c r="O25" s="9" t="e">
        <f t="shared" si="2"/>
        <v>#REF!</v>
      </c>
      <c r="P25" s="9" t="e">
        <f t="shared" si="2"/>
        <v>#REF!</v>
      </c>
      <c r="Q25" s="9" t="e">
        <f t="shared" si="2"/>
        <v>#REF!</v>
      </c>
      <c r="R25" s="9" t="e">
        <f t="shared" si="2"/>
        <v>#REF!</v>
      </c>
      <c r="S25" s="9" t="e">
        <f t="shared" si="2"/>
        <v>#REF!</v>
      </c>
      <c r="T25" s="9" t="e">
        <f t="shared" si="2"/>
        <v>#REF!</v>
      </c>
      <c r="U25" s="9" t="e">
        <f t="shared" si="2"/>
        <v>#REF!</v>
      </c>
      <c r="V25" s="9" t="e">
        <f t="shared" si="2"/>
        <v>#REF!</v>
      </c>
      <c r="W25" s="9" t="e">
        <f t="shared" si="2"/>
        <v>#REF!</v>
      </c>
      <c r="X25" s="9" t="e">
        <f t="shared" si="2"/>
        <v>#REF!</v>
      </c>
      <c r="Y25" s="9" t="e">
        <f t="shared" si="2"/>
        <v>#REF!</v>
      </c>
      <c r="Z25" s="9" t="e">
        <f t="shared" si="2"/>
        <v>#REF!</v>
      </c>
      <c r="AA25" s="9" t="e">
        <f t="shared" si="2"/>
        <v>#REF!</v>
      </c>
      <c r="AB25" s="9" t="e">
        <f t="shared" si="2"/>
        <v>#REF!</v>
      </c>
      <c r="AC25" s="9" t="e">
        <f t="shared" si="2"/>
        <v>#REF!</v>
      </c>
      <c r="AD25" s="9" t="e">
        <f t="shared" si="2"/>
        <v>#REF!</v>
      </c>
      <c r="AE25" s="9" t="e">
        <f t="shared" si="2"/>
        <v>#REF!</v>
      </c>
      <c r="AF25" s="9" t="e">
        <f t="shared" si="2"/>
        <v>#REF!</v>
      </c>
      <c r="AG25" s="9" t="e">
        <f t="shared" si="2"/>
        <v>#REF!</v>
      </c>
      <c r="AH25" s="9" t="e">
        <f t="shared" si="2"/>
        <v>#REF!</v>
      </c>
      <c r="AI25" s="9" t="e">
        <f t="shared" si="2"/>
        <v>#REF!</v>
      </c>
      <c r="AJ25" s="9" t="e">
        <f t="shared" si="2"/>
        <v>#REF!</v>
      </c>
      <c r="AK25" s="9" t="e">
        <f t="shared" si="2"/>
        <v>#REF!</v>
      </c>
      <c r="AL25" s="9" t="e">
        <f t="shared" si="2"/>
        <v>#REF!</v>
      </c>
      <c r="AM25" s="9" t="e">
        <f t="shared" si="2"/>
        <v>#REF!</v>
      </c>
      <c r="AN25" s="8" t="e">
        <f t="shared" si="2"/>
        <v>#REF!</v>
      </c>
      <c r="AO25" s="8" t="e">
        <f t="shared" si="2"/>
        <v>#REF!</v>
      </c>
      <c r="AP25" s="8" t="e">
        <f t="shared" si="2"/>
        <v>#REF!</v>
      </c>
      <c r="AQ25" s="9" t="e">
        <f t="shared" si="2"/>
        <v>#REF!</v>
      </c>
      <c r="AR25" s="9" t="e">
        <f t="shared" si="2"/>
        <v>#REF!</v>
      </c>
      <c r="AS25" s="9" t="e">
        <f t="shared" si="2"/>
        <v>#REF!</v>
      </c>
      <c r="AT25" s="9" t="e">
        <f t="shared" si="2"/>
        <v>#REF!</v>
      </c>
      <c r="AU25" s="9" t="e">
        <f t="shared" si="2"/>
        <v>#REF!</v>
      </c>
      <c r="AV25" s="9" t="e">
        <f t="shared" si="2"/>
        <v>#REF!</v>
      </c>
      <c r="AW25" s="9" t="e">
        <f t="shared" si="2"/>
        <v>#REF!</v>
      </c>
      <c r="AX25" s="9" t="e">
        <f t="shared" si="2"/>
        <v>#REF!</v>
      </c>
      <c r="AY25" s="9" t="e">
        <f t="shared" si="2"/>
        <v>#REF!</v>
      </c>
      <c r="AZ25" s="9" t="e">
        <f t="shared" si="2"/>
        <v>#REF!</v>
      </c>
      <c r="BA25" s="9" t="e">
        <f t="shared" si="2"/>
        <v>#REF!</v>
      </c>
    </row>
    <row r="26" spans="1:53">
      <c r="A26" s="10" t="s">
        <v>4</v>
      </c>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row>
    <row r="27" spans="1:53">
      <c r="A27" s="10">
        <v>1</v>
      </c>
      <c r="B27" s="12" t="e">
        <f t="shared" ref="B27:B28" si="3">ROUNDUP(B8*0.87,)</f>
        <v>#REF!</v>
      </c>
      <c r="C27" s="18" t="e">
        <f>ROUNDUP(C8*0.85,)+35</f>
        <v>#REF!</v>
      </c>
      <c r="D27" s="18" t="e">
        <f t="shared" ref="D27:BA34" si="4">ROUNDUP(D8*0.85,)+35</f>
        <v>#REF!</v>
      </c>
      <c r="E27" s="18" t="e">
        <f t="shared" si="4"/>
        <v>#REF!</v>
      </c>
      <c r="F27" s="18" t="e">
        <f t="shared" si="4"/>
        <v>#REF!</v>
      </c>
      <c r="G27" s="18" t="e">
        <f t="shared" si="4"/>
        <v>#REF!</v>
      </c>
      <c r="H27" s="18" t="e">
        <f t="shared" si="4"/>
        <v>#REF!</v>
      </c>
      <c r="I27" s="18" t="e">
        <f t="shared" si="4"/>
        <v>#REF!</v>
      </c>
      <c r="J27" s="18" t="e">
        <f t="shared" si="4"/>
        <v>#REF!</v>
      </c>
      <c r="K27" s="18" t="e">
        <f t="shared" si="4"/>
        <v>#REF!</v>
      </c>
      <c r="L27" s="18" t="e">
        <f t="shared" si="4"/>
        <v>#REF!</v>
      </c>
      <c r="M27" s="18" t="e">
        <f t="shared" si="4"/>
        <v>#REF!</v>
      </c>
      <c r="N27" s="18" t="e">
        <f t="shared" si="4"/>
        <v>#REF!</v>
      </c>
      <c r="O27" s="18" t="e">
        <f t="shared" si="4"/>
        <v>#REF!</v>
      </c>
      <c r="P27" s="18" t="e">
        <f t="shared" si="4"/>
        <v>#REF!</v>
      </c>
      <c r="Q27" s="18" t="e">
        <f t="shared" si="4"/>
        <v>#REF!</v>
      </c>
      <c r="R27" s="18" t="e">
        <f t="shared" si="4"/>
        <v>#REF!</v>
      </c>
      <c r="S27" s="18" t="e">
        <f t="shared" si="4"/>
        <v>#REF!</v>
      </c>
      <c r="T27" s="18" t="e">
        <f t="shared" si="4"/>
        <v>#REF!</v>
      </c>
      <c r="U27" s="18" t="e">
        <f t="shared" si="4"/>
        <v>#REF!</v>
      </c>
      <c r="V27" s="18" t="e">
        <f t="shared" si="4"/>
        <v>#REF!</v>
      </c>
      <c r="W27" s="18" t="e">
        <f t="shared" si="4"/>
        <v>#REF!</v>
      </c>
      <c r="X27" s="18" t="e">
        <f t="shared" si="4"/>
        <v>#REF!</v>
      </c>
      <c r="Y27" s="18" t="e">
        <f t="shared" si="4"/>
        <v>#REF!</v>
      </c>
      <c r="Z27" s="18" t="e">
        <f t="shared" si="4"/>
        <v>#REF!</v>
      </c>
      <c r="AA27" s="18" t="e">
        <f t="shared" si="4"/>
        <v>#REF!</v>
      </c>
      <c r="AB27" s="18" t="e">
        <f t="shared" si="4"/>
        <v>#REF!</v>
      </c>
      <c r="AC27" s="18" t="e">
        <f t="shared" si="4"/>
        <v>#REF!</v>
      </c>
      <c r="AD27" s="18" t="e">
        <f t="shared" si="4"/>
        <v>#REF!</v>
      </c>
      <c r="AE27" s="18" t="e">
        <f t="shared" si="4"/>
        <v>#REF!</v>
      </c>
      <c r="AF27" s="18" t="e">
        <f t="shared" si="4"/>
        <v>#REF!</v>
      </c>
      <c r="AG27" s="18" t="e">
        <f t="shared" si="4"/>
        <v>#REF!</v>
      </c>
      <c r="AH27" s="18" t="e">
        <f t="shared" si="4"/>
        <v>#REF!</v>
      </c>
      <c r="AI27" s="18" t="e">
        <f t="shared" si="4"/>
        <v>#REF!</v>
      </c>
      <c r="AJ27" s="18" t="e">
        <f t="shared" si="4"/>
        <v>#REF!</v>
      </c>
      <c r="AK27" s="18" t="e">
        <f t="shared" si="4"/>
        <v>#REF!</v>
      </c>
      <c r="AL27" s="18" t="e">
        <f t="shared" si="4"/>
        <v>#REF!</v>
      </c>
      <c r="AM27" s="18" t="e">
        <f t="shared" si="4"/>
        <v>#REF!</v>
      </c>
      <c r="AN27" s="18" t="e">
        <f t="shared" si="4"/>
        <v>#REF!</v>
      </c>
      <c r="AO27" s="18" t="e">
        <f t="shared" si="4"/>
        <v>#REF!</v>
      </c>
      <c r="AP27" s="18" t="e">
        <f t="shared" si="4"/>
        <v>#REF!</v>
      </c>
      <c r="AQ27" s="18" t="e">
        <f t="shared" si="4"/>
        <v>#REF!</v>
      </c>
      <c r="AR27" s="18" t="e">
        <f t="shared" si="4"/>
        <v>#REF!</v>
      </c>
      <c r="AS27" s="18" t="e">
        <f t="shared" si="4"/>
        <v>#REF!</v>
      </c>
      <c r="AT27" s="18" t="e">
        <f t="shared" si="4"/>
        <v>#REF!</v>
      </c>
      <c r="AU27" s="18" t="e">
        <f t="shared" si="4"/>
        <v>#REF!</v>
      </c>
      <c r="AV27" s="18" t="e">
        <f t="shared" si="4"/>
        <v>#REF!</v>
      </c>
      <c r="AW27" s="18" t="e">
        <f t="shared" si="4"/>
        <v>#REF!</v>
      </c>
      <c r="AX27" s="18" t="e">
        <f t="shared" si="4"/>
        <v>#REF!</v>
      </c>
      <c r="AY27" s="18" t="e">
        <f t="shared" si="4"/>
        <v>#REF!</v>
      </c>
      <c r="AZ27" s="18" t="e">
        <f t="shared" si="4"/>
        <v>#REF!</v>
      </c>
      <c r="BA27" s="18" t="e">
        <f t="shared" si="4"/>
        <v>#REF!</v>
      </c>
    </row>
    <row r="28" spans="1:53">
      <c r="A28" s="10">
        <v>2</v>
      </c>
      <c r="B28" s="10" t="e">
        <f t="shared" si="3"/>
        <v>#REF!</v>
      </c>
      <c r="C28" s="18" t="e">
        <f t="shared" ref="C28:R39" si="5">ROUNDUP(C9*0.85,)+35</f>
        <v>#REF!</v>
      </c>
      <c r="D28" s="18" t="e">
        <f t="shared" si="5"/>
        <v>#REF!</v>
      </c>
      <c r="E28" s="18" t="e">
        <f t="shared" si="5"/>
        <v>#REF!</v>
      </c>
      <c r="F28" s="18" t="e">
        <f t="shared" si="5"/>
        <v>#REF!</v>
      </c>
      <c r="G28" s="18" t="e">
        <f t="shared" si="5"/>
        <v>#REF!</v>
      </c>
      <c r="H28" s="18" t="e">
        <f t="shared" si="5"/>
        <v>#REF!</v>
      </c>
      <c r="I28" s="18" t="e">
        <f t="shared" si="5"/>
        <v>#REF!</v>
      </c>
      <c r="J28" s="18" t="e">
        <f t="shared" si="5"/>
        <v>#REF!</v>
      </c>
      <c r="K28" s="18" t="e">
        <f t="shared" si="5"/>
        <v>#REF!</v>
      </c>
      <c r="L28" s="18" t="e">
        <f t="shared" si="5"/>
        <v>#REF!</v>
      </c>
      <c r="M28" s="18" t="e">
        <f t="shared" si="5"/>
        <v>#REF!</v>
      </c>
      <c r="N28" s="18" t="e">
        <f t="shared" si="5"/>
        <v>#REF!</v>
      </c>
      <c r="O28" s="18" t="e">
        <f t="shared" si="5"/>
        <v>#REF!</v>
      </c>
      <c r="P28" s="18" t="e">
        <f t="shared" si="5"/>
        <v>#REF!</v>
      </c>
      <c r="Q28" s="18" t="e">
        <f t="shared" si="5"/>
        <v>#REF!</v>
      </c>
      <c r="R28" s="18" t="e">
        <f t="shared" si="5"/>
        <v>#REF!</v>
      </c>
      <c r="S28" s="18" t="e">
        <f t="shared" si="4"/>
        <v>#REF!</v>
      </c>
      <c r="T28" s="18" t="e">
        <f t="shared" si="4"/>
        <v>#REF!</v>
      </c>
      <c r="U28" s="18" t="e">
        <f t="shared" si="4"/>
        <v>#REF!</v>
      </c>
      <c r="V28" s="18" t="e">
        <f t="shared" si="4"/>
        <v>#REF!</v>
      </c>
      <c r="W28" s="18" t="e">
        <f t="shared" si="4"/>
        <v>#REF!</v>
      </c>
      <c r="X28" s="18" t="e">
        <f t="shared" si="4"/>
        <v>#REF!</v>
      </c>
      <c r="Y28" s="18" t="e">
        <f t="shared" si="4"/>
        <v>#REF!</v>
      </c>
      <c r="Z28" s="18" t="e">
        <f t="shared" si="4"/>
        <v>#REF!</v>
      </c>
      <c r="AA28" s="18" t="e">
        <f t="shared" si="4"/>
        <v>#REF!</v>
      </c>
      <c r="AB28" s="18" t="e">
        <f t="shared" si="4"/>
        <v>#REF!</v>
      </c>
      <c r="AC28" s="18" t="e">
        <f t="shared" si="4"/>
        <v>#REF!</v>
      </c>
      <c r="AD28" s="18" t="e">
        <f t="shared" si="4"/>
        <v>#REF!</v>
      </c>
      <c r="AE28" s="18" t="e">
        <f t="shared" si="4"/>
        <v>#REF!</v>
      </c>
      <c r="AF28" s="18" t="e">
        <f t="shared" si="4"/>
        <v>#REF!</v>
      </c>
      <c r="AG28" s="18" t="e">
        <f t="shared" si="4"/>
        <v>#REF!</v>
      </c>
      <c r="AH28" s="18" t="e">
        <f t="shared" si="4"/>
        <v>#REF!</v>
      </c>
      <c r="AI28" s="18" t="e">
        <f t="shared" si="4"/>
        <v>#REF!</v>
      </c>
      <c r="AJ28" s="18" t="e">
        <f t="shared" si="4"/>
        <v>#REF!</v>
      </c>
      <c r="AK28" s="18" t="e">
        <f t="shared" si="4"/>
        <v>#REF!</v>
      </c>
      <c r="AL28" s="18" t="e">
        <f t="shared" si="4"/>
        <v>#REF!</v>
      </c>
      <c r="AM28" s="18" t="e">
        <f t="shared" si="4"/>
        <v>#REF!</v>
      </c>
      <c r="AN28" s="18" t="e">
        <f t="shared" si="4"/>
        <v>#REF!</v>
      </c>
      <c r="AO28" s="18" t="e">
        <f t="shared" si="4"/>
        <v>#REF!</v>
      </c>
      <c r="AP28" s="18" t="e">
        <f t="shared" si="4"/>
        <v>#REF!</v>
      </c>
      <c r="AQ28" s="18" t="e">
        <f t="shared" si="4"/>
        <v>#REF!</v>
      </c>
      <c r="AR28" s="18" t="e">
        <f t="shared" si="4"/>
        <v>#REF!</v>
      </c>
      <c r="AS28" s="18" t="e">
        <f t="shared" si="4"/>
        <v>#REF!</v>
      </c>
      <c r="AT28" s="18" t="e">
        <f t="shared" si="4"/>
        <v>#REF!</v>
      </c>
      <c r="AU28" s="18" t="e">
        <f t="shared" si="4"/>
        <v>#REF!</v>
      </c>
      <c r="AV28" s="18" t="e">
        <f t="shared" si="4"/>
        <v>#REF!</v>
      </c>
      <c r="AW28" s="18" t="e">
        <f t="shared" si="4"/>
        <v>#REF!</v>
      </c>
      <c r="AX28" s="18" t="e">
        <f t="shared" si="4"/>
        <v>#REF!</v>
      </c>
      <c r="AY28" s="18" t="e">
        <f t="shared" si="4"/>
        <v>#REF!</v>
      </c>
      <c r="AZ28" s="18" t="e">
        <f t="shared" si="4"/>
        <v>#REF!</v>
      </c>
      <c r="BA28" s="18" t="e">
        <f t="shared" si="4"/>
        <v>#REF!</v>
      </c>
    </row>
    <row r="29" spans="1:53">
      <c r="A29" s="10" t="s">
        <v>5</v>
      </c>
      <c r="B29" s="10"/>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row>
    <row r="30" spans="1:53">
      <c r="A30" s="10">
        <v>1</v>
      </c>
      <c r="B30" s="10" t="e">
        <f t="shared" ref="B30:B31" si="6">ROUNDUP(B11*0.87,)</f>
        <v>#REF!</v>
      </c>
      <c r="C30" s="18" t="e">
        <f t="shared" si="5"/>
        <v>#REF!</v>
      </c>
      <c r="D30" s="18" t="e">
        <f t="shared" si="4"/>
        <v>#REF!</v>
      </c>
      <c r="E30" s="18" t="e">
        <f t="shared" si="4"/>
        <v>#REF!</v>
      </c>
      <c r="F30" s="18" t="e">
        <f t="shared" si="4"/>
        <v>#REF!</v>
      </c>
      <c r="G30" s="18" t="e">
        <f t="shared" si="4"/>
        <v>#REF!</v>
      </c>
      <c r="H30" s="18" t="e">
        <f t="shared" si="4"/>
        <v>#REF!</v>
      </c>
      <c r="I30" s="18" t="e">
        <f t="shared" si="4"/>
        <v>#REF!</v>
      </c>
      <c r="J30" s="18" t="e">
        <f t="shared" si="4"/>
        <v>#REF!</v>
      </c>
      <c r="K30" s="18" t="e">
        <f t="shared" si="4"/>
        <v>#REF!</v>
      </c>
      <c r="L30" s="18" t="e">
        <f t="shared" si="4"/>
        <v>#REF!</v>
      </c>
      <c r="M30" s="18" t="e">
        <f t="shared" si="4"/>
        <v>#REF!</v>
      </c>
      <c r="N30" s="18" t="e">
        <f t="shared" si="4"/>
        <v>#REF!</v>
      </c>
      <c r="O30" s="18" t="e">
        <f t="shared" si="4"/>
        <v>#REF!</v>
      </c>
      <c r="P30" s="18" t="e">
        <f t="shared" si="4"/>
        <v>#REF!</v>
      </c>
      <c r="Q30" s="18" t="e">
        <f t="shared" si="4"/>
        <v>#REF!</v>
      </c>
      <c r="R30" s="18" t="e">
        <f t="shared" si="4"/>
        <v>#REF!</v>
      </c>
      <c r="S30" s="18" t="e">
        <f t="shared" si="4"/>
        <v>#REF!</v>
      </c>
      <c r="T30" s="18" t="e">
        <f t="shared" si="4"/>
        <v>#REF!</v>
      </c>
      <c r="U30" s="18" t="e">
        <f t="shared" si="4"/>
        <v>#REF!</v>
      </c>
      <c r="V30" s="18" t="e">
        <f t="shared" si="4"/>
        <v>#REF!</v>
      </c>
      <c r="W30" s="18" t="e">
        <f t="shared" si="4"/>
        <v>#REF!</v>
      </c>
      <c r="X30" s="18" t="e">
        <f t="shared" si="4"/>
        <v>#REF!</v>
      </c>
      <c r="Y30" s="18" t="e">
        <f t="shared" si="4"/>
        <v>#REF!</v>
      </c>
      <c r="Z30" s="18" t="e">
        <f t="shared" si="4"/>
        <v>#REF!</v>
      </c>
      <c r="AA30" s="18" t="e">
        <f t="shared" si="4"/>
        <v>#REF!</v>
      </c>
      <c r="AB30" s="18" t="e">
        <f t="shared" si="4"/>
        <v>#REF!</v>
      </c>
      <c r="AC30" s="18" t="e">
        <f t="shared" si="4"/>
        <v>#REF!</v>
      </c>
      <c r="AD30" s="18" t="e">
        <f t="shared" si="4"/>
        <v>#REF!</v>
      </c>
      <c r="AE30" s="18" t="e">
        <f t="shared" si="4"/>
        <v>#REF!</v>
      </c>
      <c r="AF30" s="18" t="e">
        <f t="shared" si="4"/>
        <v>#REF!</v>
      </c>
      <c r="AG30" s="18" t="e">
        <f t="shared" si="4"/>
        <v>#REF!</v>
      </c>
      <c r="AH30" s="18" t="e">
        <f t="shared" si="4"/>
        <v>#REF!</v>
      </c>
      <c r="AI30" s="18" t="e">
        <f t="shared" si="4"/>
        <v>#REF!</v>
      </c>
      <c r="AJ30" s="18" t="e">
        <f t="shared" si="4"/>
        <v>#REF!</v>
      </c>
      <c r="AK30" s="18" t="e">
        <f t="shared" si="4"/>
        <v>#REF!</v>
      </c>
      <c r="AL30" s="18" t="e">
        <f t="shared" si="4"/>
        <v>#REF!</v>
      </c>
      <c r="AM30" s="18" t="e">
        <f t="shared" si="4"/>
        <v>#REF!</v>
      </c>
      <c r="AN30" s="18" t="e">
        <f t="shared" si="4"/>
        <v>#REF!</v>
      </c>
      <c r="AO30" s="18" t="e">
        <f t="shared" si="4"/>
        <v>#REF!</v>
      </c>
      <c r="AP30" s="18" t="e">
        <f t="shared" si="4"/>
        <v>#REF!</v>
      </c>
      <c r="AQ30" s="18" t="e">
        <f t="shared" si="4"/>
        <v>#REF!</v>
      </c>
      <c r="AR30" s="18" t="e">
        <f t="shared" si="4"/>
        <v>#REF!</v>
      </c>
      <c r="AS30" s="18" t="e">
        <f t="shared" si="4"/>
        <v>#REF!</v>
      </c>
      <c r="AT30" s="18" t="e">
        <f t="shared" si="4"/>
        <v>#REF!</v>
      </c>
      <c r="AU30" s="18" t="e">
        <f t="shared" si="4"/>
        <v>#REF!</v>
      </c>
      <c r="AV30" s="18" t="e">
        <f t="shared" si="4"/>
        <v>#REF!</v>
      </c>
      <c r="AW30" s="18" t="e">
        <f t="shared" si="4"/>
        <v>#REF!</v>
      </c>
      <c r="AX30" s="18" t="e">
        <f t="shared" si="4"/>
        <v>#REF!</v>
      </c>
      <c r="AY30" s="18" t="e">
        <f t="shared" si="4"/>
        <v>#REF!</v>
      </c>
      <c r="AZ30" s="18" t="e">
        <f t="shared" si="4"/>
        <v>#REF!</v>
      </c>
      <c r="BA30" s="18" t="e">
        <f t="shared" si="4"/>
        <v>#REF!</v>
      </c>
    </row>
    <row r="31" spans="1:53">
      <c r="A31" s="10">
        <v>2</v>
      </c>
      <c r="B31" s="10" t="e">
        <f t="shared" si="6"/>
        <v>#REF!</v>
      </c>
      <c r="C31" s="18" t="e">
        <f t="shared" si="5"/>
        <v>#REF!</v>
      </c>
      <c r="D31" s="18" t="e">
        <f t="shared" si="4"/>
        <v>#REF!</v>
      </c>
      <c r="E31" s="18" t="e">
        <f t="shared" si="4"/>
        <v>#REF!</v>
      </c>
      <c r="F31" s="18" t="e">
        <f t="shared" si="4"/>
        <v>#REF!</v>
      </c>
      <c r="G31" s="18" t="e">
        <f t="shared" si="4"/>
        <v>#REF!</v>
      </c>
      <c r="H31" s="18" t="e">
        <f t="shared" si="4"/>
        <v>#REF!</v>
      </c>
      <c r="I31" s="18" t="e">
        <f t="shared" si="4"/>
        <v>#REF!</v>
      </c>
      <c r="J31" s="18" t="e">
        <f t="shared" si="4"/>
        <v>#REF!</v>
      </c>
      <c r="K31" s="18" t="e">
        <f t="shared" si="4"/>
        <v>#REF!</v>
      </c>
      <c r="L31" s="18" t="e">
        <f t="shared" si="4"/>
        <v>#REF!</v>
      </c>
      <c r="M31" s="18" t="e">
        <f t="shared" si="4"/>
        <v>#REF!</v>
      </c>
      <c r="N31" s="18" t="e">
        <f t="shared" si="4"/>
        <v>#REF!</v>
      </c>
      <c r="O31" s="18" t="e">
        <f t="shared" si="4"/>
        <v>#REF!</v>
      </c>
      <c r="P31" s="18" t="e">
        <f t="shared" si="4"/>
        <v>#REF!</v>
      </c>
      <c r="Q31" s="18" t="e">
        <f t="shared" si="4"/>
        <v>#REF!</v>
      </c>
      <c r="R31" s="18" t="e">
        <f t="shared" si="4"/>
        <v>#REF!</v>
      </c>
      <c r="S31" s="18" t="e">
        <f t="shared" si="4"/>
        <v>#REF!</v>
      </c>
      <c r="T31" s="18" t="e">
        <f t="shared" si="4"/>
        <v>#REF!</v>
      </c>
      <c r="U31" s="18" t="e">
        <f t="shared" si="4"/>
        <v>#REF!</v>
      </c>
      <c r="V31" s="18" t="e">
        <f t="shared" si="4"/>
        <v>#REF!</v>
      </c>
      <c r="W31" s="18" t="e">
        <f t="shared" si="4"/>
        <v>#REF!</v>
      </c>
      <c r="X31" s="18" t="e">
        <f t="shared" si="4"/>
        <v>#REF!</v>
      </c>
      <c r="Y31" s="18" t="e">
        <f t="shared" si="4"/>
        <v>#REF!</v>
      </c>
      <c r="Z31" s="18" t="e">
        <f t="shared" si="4"/>
        <v>#REF!</v>
      </c>
      <c r="AA31" s="18" t="e">
        <f t="shared" si="4"/>
        <v>#REF!</v>
      </c>
      <c r="AB31" s="18" t="e">
        <f t="shared" si="4"/>
        <v>#REF!</v>
      </c>
      <c r="AC31" s="18" t="e">
        <f t="shared" si="4"/>
        <v>#REF!</v>
      </c>
      <c r="AD31" s="18" t="e">
        <f t="shared" si="4"/>
        <v>#REF!</v>
      </c>
      <c r="AE31" s="18" t="e">
        <f t="shared" si="4"/>
        <v>#REF!</v>
      </c>
      <c r="AF31" s="18" t="e">
        <f t="shared" si="4"/>
        <v>#REF!</v>
      </c>
      <c r="AG31" s="18" t="e">
        <f t="shared" si="4"/>
        <v>#REF!</v>
      </c>
      <c r="AH31" s="18" t="e">
        <f t="shared" si="4"/>
        <v>#REF!</v>
      </c>
      <c r="AI31" s="18" t="e">
        <f t="shared" si="4"/>
        <v>#REF!</v>
      </c>
      <c r="AJ31" s="18" t="e">
        <f t="shared" si="4"/>
        <v>#REF!</v>
      </c>
      <c r="AK31" s="18" t="e">
        <f t="shared" si="4"/>
        <v>#REF!</v>
      </c>
      <c r="AL31" s="18" t="e">
        <f t="shared" si="4"/>
        <v>#REF!</v>
      </c>
      <c r="AM31" s="18" t="e">
        <f t="shared" si="4"/>
        <v>#REF!</v>
      </c>
      <c r="AN31" s="18" t="e">
        <f t="shared" si="4"/>
        <v>#REF!</v>
      </c>
      <c r="AO31" s="18" t="e">
        <f t="shared" si="4"/>
        <v>#REF!</v>
      </c>
      <c r="AP31" s="18" t="e">
        <f t="shared" si="4"/>
        <v>#REF!</v>
      </c>
      <c r="AQ31" s="18" t="e">
        <f t="shared" si="4"/>
        <v>#REF!</v>
      </c>
      <c r="AR31" s="18" t="e">
        <f t="shared" si="4"/>
        <v>#REF!</v>
      </c>
      <c r="AS31" s="18" t="e">
        <f t="shared" si="4"/>
        <v>#REF!</v>
      </c>
      <c r="AT31" s="18" t="e">
        <f t="shared" si="4"/>
        <v>#REF!</v>
      </c>
      <c r="AU31" s="18" t="e">
        <f t="shared" si="4"/>
        <v>#REF!</v>
      </c>
      <c r="AV31" s="18" t="e">
        <f t="shared" si="4"/>
        <v>#REF!</v>
      </c>
      <c r="AW31" s="18" t="e">
        <f t="shared" si="4"/>
        <v>#REF!</v>
      </c>
      <c r="AX31" s="18" t="e">
        <f t="shared" si="4"/>
        <v>#REF!</v>
      </c>
      <c r="AY31" s="18" t="e">
        <f t="shared" si="4"/>
        <v>#REF!</v>
      </c>
      <c r="AZ31" s="18" t="e">
        <f t="shared" si="4"/>
        <v>#REF!</v>
      </c>
      <c r="BA31" s="18" t="e">
        <f t="shared" si="4"/>
        <v>#REF!</v>
      </c>
    </row>
    <row r="32" spans="1:53">
      <c r="A32" s="14" t="s">
        <v>7</v>
      </c>
      <c r="B32" s="10"/>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row>
    <row r="33" spans="1:53">
      <c r="A33" s="10">
        <v>1</v>
      </c>
      <c r="B33" s="10" t="e">
        <f t="shared" ref="B33:B34" si="7">ROUNDUP(B14*0.87,)</f>
        <v>#REF!</v>
      </c>
      <c r="C33" s="18" t="e">
        <f t="shared" si="5"/>
        <v>#REF!</v>
      </c>
      <c r="D33" s="18" t="e">
        <f t="shared" si="4"/>
        <v>#REF!</v>
      </c>
      <c r="E33" s="18" t="e">
        <f t="shared" si="4"/>
        <v>#REF!</v>
      </c>
      <c r="F33" s="18" t="e">
        <f t="shared" si="4"/>
        <v>#REF!</v>
      </c>
      <c r="G33" s="18" t="e">
        <f t="shared" si="4"/>
        <v>#REF!</v>
      </c>
      <c r="H33" s="18" t="e">
        <f t="shared" si="4"/>
        <v>#REF!</v>
      </c>
      <c r="I33" s="18" t="e">
        <f t="shared" si="4"/>
        <v>#REF!</v>
      </c>
      <c r="J33" s="18" t="e">
        <f t="shared" si="4"/>
        <v>#REF!</v>
      </c>
      <c r="K33" s="18" t="e">
        <f t="shared" si="4"/>
        <v>#REF!</v>
      </c>
      <c r="L33" s="18" t="e">
        <f t="shared" si="4"/>
        <v>#REF!</v>
      </c>
      <c r="M33" s="18" t="e">
        <f t="shared" si="4"/>
        <v>#REF!</v>
      </c>
      <c r="N33" s="18" t="e">
        <f t="shared" si="4"/>
        <v>#REF!</v>
      </c>
      <c r="O33" s="18" t="e">
        <f t="shared" si="4"/>
        <v>#REF!</v>
      </c>
      <c r="P33" s="18" t="e">
        <f t="shared" si="4"/>
        <v>#REF!</v>
      </c>
      <c r="Q33" s="18" t="e">
        <f t="shared" si="4"/>
        <v>#REF!</v>
      </c>
      <c r="R33" s="18" t="e">
        <f t="shared" si="4"/>
        <v>#REF!</v>
      </c>
      <c r="S33" s="18" t="e">
        <f t="shared" si="4"/>
        <v>#REF!</v>
      </c>
      <c r="T33" s="18" t="e">
        <f t="shared" si="4"/>
        <v>#REF!</v>
      </c>
      <c r="U33" s="18" t="e">
        <f t="shared" si="4"/>
        <v>#REF!</v>
      </c>
      <c r="V33" s="18" t="e">
        <f t="shared" si="4"/>
        <v>#REF!</v>
      </c>
      <c r="W33" s="18" t="e">
        <f t="shared" si="4"/>
        <v>#REF!</v>
      </c>
      <c r="X33" s="18" t="e">
        <f t="shared" si="4"/>
        <v>#REF!</v>
      </c>
      <c r="Y33" s="18" t="e">
        <f t="shared" si="4"/>
        <v>#REF!</v>
      </c>
      <c r="Z33" s="18" t="e">
        <f t="shared" si="4"/>
        <v>#REF!</v>
      </c>
      <c r="AA33" s="18" t="e">
        <f t="shared" si="4"/>
        <v>#REF!</v>
      </c>
      <c r="AB33" s="18" t="e">
        <f t="shared" si="4"/>
        <v>#REF!</v>
      </c>
      <c r="AC33" s="18" t="e">
        <f t="shared" si="4"/>
        <v>#REF!</v>
      </c>
      <c r="AD33" s="18" t="e">
        <f t="shared" si="4"/>
        <v>#REF!</v>
      </c>
      <c r="AE33" s="18" t="e">
        <f t="shared" si="4"/>
        <v>#REF!</v>
      </c>
      <c r="AF33" s="18" t="e">
        <f t="shared" si="4"/>
        <v>#REF!</v>
      </c>
      <c r="AG33" s="18" t="e">
        <f t="shared" si="4"/>
        <v>#REF!</v>
      </c>
      <c r="AH33" s="18" t="e">
        <f t="shared" si="4"/>
        <v>#REF!</v>
      </c>
      <c r="AI33" s="18" t="e">
        <f t="shared" si="4"/>
        <v>#REF!</v>
      </c>
      <c r="AJ33" s="18" t="e">
        <f t="shared" si="4"/>
        <v>#REF!</v>
      </c>
      <c r="AK33" s="18" t="e">
        <f t="shared" si="4"/>
        <v>#REF!</v>
      </c>
      <c r="AL33" s="18" t="e">
        <f t="shared" si="4"/>
        <v>#REF!</v>
      </c>
      <c r="AM33" s="18" t="e">
        <f t="shared" si="4"/>
        <v>#REF!</v>
      </c>
      <c r="AN33" s="18" t="e">
        <f t="shared" si="4"/>
        <v>#REF!</v>
      </c>
      <c r="AO33" s="18" t="e">
        <f t="shared" si="4"/>
        <v>#REF!</v>
      </c>
      <c r="AP33" s="18" t="e">
        <f t="shared" si="4"/>
        <v>#REF!</v>
      </c>
      <c r="AQ33" s="18" t="e">
        <f t="shared" si="4"/>
        <v>#REF!</v>
      </c>
      <c r="AR33" s="18" t="e">
        <f t="shared" si="4"/>
        <v>#REF!</v>
      </c>
      <c r="AS33" s="18" t="e">
        <f t="shared" si="4"/>
        <v>#REF!</v>
      </c>
      <c r="AT33" s="18" t="e">
        <f t="shared" si="4"/>
        <v>#REF!</v>
      </c>
      <c r="AU33" s="18" t="e">
        <f t="shared" si="4"/>
        <v>#REF!</v>
      </c>
      <c r="AV33" s="18" t="e">
        <f t="shared" si="4"/>
        <v>#REF!</v>
      </c>
      <c r="AW33" s="18" t="e">
        <f t="shared" si="4"/>
        <v>#REF!</v>
      </c>
      <c r="AX33" s="18" t="e">
        <f t="shared" si="4"/>
        <v>#REF!</v>
      </c>
      <c r="AY33" s="18" t="e">
        <f t="shared" si="4"/>
        <v>#REF!</v>
      </c>
      <c r="AZ33" s="18" t="e">
        <f t="shared" si="4"/>
        <v>#REF!</v>
      </c>
      <c r="BA33" s="18" t="e">
        <f t="shared" si="4"/>
        <v>#REF!</v>
      </c>
    </row>
    <row r="34" spans="1:53">
      <c r="A34" s="10">
        <v>2</v>
      </c>
      <c r="B34" s="10" t="e">
        <f t="shared" si="7"/>
        <v>#REF!</v>
      </c>
      <c r="C34" s="18" t="e">
        <f t="shared" si="5"/>
        <v>#REF!</v>
      </c>
      <c r="D34" s="18" t="e">
        <f t="shared" si="4"/>
        <v>#REF!</v>
      </c>
      <c r="E34" s="18" t="e">
        <f t="shared" si="4"/>
        <v>#REF!</v>
      </c>
      <c r="F34" s="18" t="e">
        <f t="shared" si="4"/>
        <v>#REF!</v>
      </c>
      <c r="G34" s="18" t="e">
        <f t="shared" si="4"/>
        <v>#REF!</v>
      </c>
      <c r="H34" s="18" t="e">
        <f t="shared" si="4"/>
        <v>#REF!</v>
      </c>
      <c r="I34" s="18" t="e">
        <f t="shared" si="4"/>
        <v>#REF!</v>
      </c>
      <c r="J34" s="18" t="e">
        <f t="shared" si="4"/>
        <v>#REF!</v>
      </c>
      <c r="K34" s="18" t="e">
        <f t="shared" si="4"/>
        <v>#REF!</v>
      </c>
      <c r="L34" s="18" t="e">
        <f t="shared" si="4"/>
        <v>#REF!</v>
      </c>
      <c r="M34" s="18" t="e">
        <f t="shared" si="4"/>
        <v>#REF!</v>
      </c>
      <c r="N34" s="18" t="e">
        <f t="shared" si="4"/>
        <v>#REF!</v>
      </c>
      <c r="O34" s="18" t="e">
        <f t="shared" si="4"/>
        <v>#REF!</v>
      </c>
      <c r="P34" s="18" t="e">
        <f t="shared" si="4"/>
        <v>#REF!</v>
      </c>
      <c r="Q34" s="18" t="e">
        <f t="shared" si="4"/>
        <v>#REF!</v>
      </c>
      <c r="R34" s="18" t="e">
        <f t="shared" si="4"/>
        <v>#REF!</v>
      </c>
      <c r="S34" s="18" t="e">
        <f t="shared" si="4"/>
        <v>#REF!</v>
      </c>
      <c r="T34" s="18" t="e">
        <f t="shared" si="4"/>
        <v>#REF!</v>
      </c>
      <c r="U34" s="18" t="e">
        <f t="shared" si="4"/>
        <v>#REF!</v>
      </c>
      <c r="V34" s="18" t="e">
        <f t="shared" si="4"/>
        <v>#REF!</v>
      </c>
      <c r="W34" s="18" t="e">
        <f t="shared" si="4"/>
        <v>#REF!</v>
      </c>
      <c r="X34" s="18" t="e">
        <f t="shared" ref="D34:BA39" si="8">ROUNDUP(X15*0.85,)+35</f>
        <v>#REF!</v>
      </c>
      <c r="Y34" s="18" t="e">
        <f t="shared" si="8"/>
        <v>#REF!</v>
      </c>
      <c r="Z34" s="18" t="e">
        <f t="shared" si="8"/>
        <v>#REF!</v>
      </c>
      <c r="AA34" s="18" t="e">
        <f t="shared" si="8"/>
        <v>#REF!</v>
      </c>
      <c r="AB34" s="18" t="e">
        <f t="shared" si="8"/>
        <v>#REF!</v>
      </c>
      <c r="AC34" s="18" t="e">
        <f t="shared" si="8"/>
        <v>#REF!</v>
      </c>
      <c r="AD34" s="18" t="e">
        <f t="shared" si="8"/>
        <v>#REF!</v>
      </c>
      <c r="AE34" s="18" t="e">
        <f t="shared" si="8"/>
        <v>#REF!</v>
      </c>
      <c r="AF34" s="18" t="e">
        <f t="shared" si="8"/>
        <v>#REF!</v>
      </c>
      <c r="AG34" s="18" t="e">
        <f t="shared" si="8"/>
        <v>#REF!</v>
      </c>
      <c r="AH34" s="18" t="e">
        <f t="shared" si="8"/>
        <v>#REF!</v>
      </c>
      <c r="AI34" s="18" t="e">
        <f t="shared" si="8"/>
        <v>#REF!</v>
      </c>
      <c r="AJ34" s="18" t="e">
        <f t="shared" si="8"/>
        <v>#REF!</v>
      </c>
      <c r="AK34" s="18" t="e">
        <f t="shared" si="8"/>
        <v>#REF!</v>
      </c>
      <c r="AL34" s="18" t="e">
        <f t="shared" si="8"/>
        <v>#REF!</v>
      </c>
      <c r="AM34" s="18" t="e">
        <f t="shared" si="8"/>
        <v>#REF!</v>
      </c>
      <c r="AN34" s="18" t="e">
        <f t="shared" si="8"/>
        <v>#REF!</v>
      </c>
      <c r="AO34" s="18" t="e">
        <f t="shared" si="8"/>
        <v>#REF!</v>
      </c>
      <c r="AP34" s="18" t="e">
        <f t="shared" si="8"/>
        <v>#REF!</v>
      </c>
      <c r="AQ34" s="18" t="e">
        <f t="shared" si="8"/>
        <v>#REF!</v>
      </c>
      <c r="AR34" s="18" t="e">
        <f t="shared" si="8"/>
        <v>#REF!</v>
      </c>
      <c r="AS34" s="18" t="e">
        <f t="shared" si="8"/>
        <v>#REF!</v>
      </c>
      <c r="AT34" s="18" t="e">
        <f t="shared" si="8"/>
        <v>#REF!</v>
      </c>
      <c r="AU34" s="18" t="e">
        <f t="shared" si="8"/>
        <v>#REF!</v>
      </c>
      <c r="AV34" s="18" t="e">
        <f t="shared" si="8"/>
        <v>#REF!</v>
      </c>
      <c r="AW34" s="18" t="e">
        <f t="shared" si="8"/>
        <v>#REF!</v>
      </c>
      <c r="AX34" s="18" t="e">
        <f t="shared" si="8"/>
        <v>#REF!</v>
      </c>
      <c r="AY34" s="18" t="e">
        <f t="shared" si="8"/>
        <v>#REF!</v>
      </c>
      <c r="AZ34" s="18" t="e">
        <f t="shared" si="8"/>
        <v>#REF!</v>
      </c>
      <c r="BA34" s="18" t="e">
        <f t="shared" si="8"/>
        <v>#REF!</v>
      </c>
    </row>
    <row r="35" spans="1:53">
      <c r="A35" s="15" t="s">
        <v>8</v>
      </c>
      <c r="B35" s="10"/>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row>
    <row r="36" spans="1:53">
      <c r="A36" s="10">
        <v>1</v>
      </c>
      <c r="B36" s="10" t="e">
        <f t="shared" ref="B36:B37" si="9">ROUNDUP(B17*0.87,)</f>
        <v>#REF!</v>
      </c>
      <c r="C36" s="18" t="e">
        <f t="shared" si="5"/>
        <v>#REF!</v>
      </c>
      <c r="D36" s="18" t="e">
        <f t="shared" si="8"/>
        <v>#REF!</v>
      </c>
      <c r="E36" s="18" t="e">
        <f t="shared" si="8"/>
        <v>#REF!</v>
      </c>
      <c r="F36" s="18" t="e">
        <f t="shared" si="8"/>
        <v>#REF!</v>
      </c>
      <c r="G36" s="18" t="e">
        <f t="shared" si="8"/>
        <v>#REF!</v>
      </c>
      <c r="H36" s="18" t="e">
        <f t="shared" si="8"/>
        <v>#REF!</v>
      </c>
      <c r="I36" s="18" t="e">
        <f t="shared" si="8"/>
        <v>#REF!</v>
      </c>
      <c r="J36" s="18" t="e">
        <f t="shared" si="8"/>
        <v>#REF!</v>
      </c>
      <c r="K36" s="18" t="e">
        <f t="shared" si="8"/>
        <v>#REF!</v>
      </c>
      <c r="L36" s="18" t="e">
        <f t="shared" si="8"/>
        <v>#REF!</v>
      </c>
      <c r="M36" s="18" t="e">
        <f t="shared" si="8"/>
        <v>#REF!</v>
      </c>
      <c r="N36" s="18" t="e">
        <f t="shared" si="8"/>
        <v>#REF!</v>
      </c>
      <c r="O36" s="18" t="e">
        <f t="shared" si="8"/>
        <v>#REF!</v>
      </c>
      <c r="P36" s="18" t="e">
        <f t="shared" si="8"/>
        <v>#REF!</v>
      </c>
      <c r="Q36" s="18" t="e">
        <f t="shared" si="8"/>
        <v>#REF!</v>
      </c>
      <c r="R36" s="18" t="e">
        <f t="shared" si="8"/>
        <v>#REF!</v>
      </c>
      <c r="S36" s="18" t="e">
        <f t="shared" si="8"/>
        <v>#REF!</v>
      </c>
      <c r="T36" s="18" t="e">
        <f t="shared" si="8"/>
        <v>#REF!</v>
      </c>
      <c r="U36" s="18" t="e">
        <f t="shared" si="8"/>
        <v>#REF!</v>
      </c>
      <c r="V36" s="18" t="e">
        <f t="shared" si="8"/>
        <v>#REF!</v>
      </c>
      <c r="W36" s="18" t="e">
        <f t="shared" si="8"/>
        <v>#REF!</v>
      </c>
      <c r="X36" s="18" t="e">
        <f t="shared" si="8"/>
        <v>#REF!</v>
      </c>
      <c r="Y36" s="18" t="e">
        <f t="shared" si="8"/>
        <v>#REF!</v>
      </c>
      <c r="Z36" s="18" t="e">
        <f t="shared" si="8"/>
        <v>#REF!</v>
      </c>
      <c r="AA36" s="18" t="e">
        <f t="shared" si="8"/>
        <v>#REF!</v>
      </c>
      <c r="AB36" s="18" t="e">
        <f t="shared" si="8"/>
        <v>#REF!</v>
      </c>
      <c r="AC36" s="18" t="e">
        <f t="shared" si="8"/>
        <v>#REF!</v>
      </c>
      <c r="AD36" s="18" t="e">
        <f t="shared" si="8"/>
        <v>#REF!</v>
      </c>
      <c r="AE36" s="18" t="e">
        <f t="shared" si="8"/>
        <v>#REF!</v>
      </c>
      <c r="AF36" s="18" t="e">
        <f t="shared" si="8"/>
        <v>#REF!</v>
      </c>
      <c r="AG36" s="18" t="e">
        <f t="shared" si="8"/>
        <v>#REF!</v>
      </c>
      <c r="AH36" s="18" t="e">
        <f t="shared" si="8"/>
        <v>#REF!</v>
      </c>
      <c r="AI36" s="18" t="e">
        <f t="shared" si="8"/>
        <v>#REF!</v>
      </c>
      <c r="AJ36" s="18" t="e">
        <f t="shared" si="8"/>
        <v>#REF!</v>
      </c>
      <c r="AK36" s="18" t="e">
        <f t="shared" si="8"/>
        <v>#REF!</v>
      </c>
      <c r="AL36" s="18" t="e">
        <f t="shared" si="8"/>
        <v>#REF!</v>
      </c>
      <c r="AM36" s="18" t="e">
        <f t="shared" si="8"/>
        <v>#REF!</v>
      </c>
      <c r="AN36" s="18" t="e">
        <f t="shared" si="8"/>
        <v>#REF!</v>
      </c>
      <c r="AO36" s="18" t="e">
        <f t="shared" si="8"/>
        <v>#REF!</v>
      </c>
      <c r="AP36" s="18" t="e">
        <f t="shared" si="8"/>
        <v>#REF!</v>
      </c>
      <c r="AQ36" s="18" t="e">
        <f t="shared" si="8"/>
        <v>#REF!</v>
      </c>
      <c r="AR36" s="18" t="e">
        <f t="shared" si="8"/>
        <v>#REF!</v>
      </c>
      <c r="AS36" s="18" t="e">
        <f t="shared" si="8"/>
        <v>#REF!</v>
      </c>
      <c r="AT36" s="18" t="e">
        <f t="shared" si="8"/>
        <v>#REF!</v>
      </c>
      <c r="AU36" s="18" t="e">
        <f t="shared" si="8"/>
        <v>#REF!</v>
      </c>
      <c r="AV36" s="18" t="e">
        <f t="shared" si="8"/>
        <v>#REF!</v>
      </c>
      <c r="AW36" s="18" t="e">
        <f t="shared" si="8"/>
        <v>#REF!</v>
      </c>
      <c r="AX36" s="18" t="e">
        <f t="shared" si="8"/>
        <v>#REF!</v>
      </c>
      <c r="AY36" s="18" t="e">
        <f t="shared" si="8"/>
        <v>#REF!</v>
      </c>
      <c r="AZ36" s="18" t="e">
        <f t="shared" si="8"/>
        <v>#REF!</v>
      </c>
      <c r="BA36" s="18" t="e">
        <f t="shared" si="8"/>
        <v>#REF!</v>
      </c>
    </row>
    <row r="37" spans="1:53">
      <c r="A37" s="10">
        <v>2</v>
      </c>
      <c r="B37" s="10" t="e">
        <f t="shared" si="9"/>
        <v>#REF!</v>
      </c>
      <c r="C37" s="18" t="e">
        <f t="shared" si="5"/>
        <v>#REF!</v>
      </c>
      <c r="D37" s="18" t="e">
        <f t="shared" si="8"/>
        <v>#REF!</v>
      </c>
      <c r="E37" s="18" t="e">
        <f t="shared" si="8"/>
        <v>#REF!</v>
      </c>
      <c r="F37" s="18" t="e">
        <f t="shared" si="8"/>
        <v>#REF!</v>
      </c>
      <c r="G37" s="18" t="e">
        <f t="shared" si="8"/>
        <v>#REF!</v>
      </c>
      <c r="H37" s="18" t="e">
        <f t="shared" si="8"/>
        <v>#REF!</v>
      </c>
      <c r="I37" s="18" t="e">
        <f t="shared" si="8"/>
        <v>#REF!</v>
      </c>
      <c r="J37" s="18" t="e">
        <f t="shared" si="8"/>
        <v>#REF!</v>
      </c>
      <c r="K37" s="18" t="e">
        <f t="shared" si="8"/>
        <v>#REF!</v>
      </c>
      <c r="L37" s="18" t="e">
        <f t="shared" si="8"/>
        <v>#REF!</v>
      </c>
      <c r="M37" s="18" t="e">
        <f t="shared" si="8"/>
        <v>#REF!</v>
      </c>
      <c r="N37" s="18" t="e">
        <f t="shared" si="8"/>
        <v>#REF!</v>
      </c>
      <c r="O37" s="18" t="e">
        <f t="shared" si="8"/>
        <v>#REF!</v>
      </c>
      <c r="P37" s="18" t="e">
        <f t="shared" si="8"/>
        <v>#REF!</v>
      </c>
      <c r="Q37" s="18" t="e">
        <f t="shared" si="8"/>
        <v>#REF!</v>
      </c>
      <c r="R37" s="18" t="e">
        <f t="shared" si="8"/>
        <v>#REF!</v>
      </c>
      <c r="S37" s="18" t="e">
        <f t="shared" si="8"/>
        <v>#REF!</v>
      </c>
      <c r="T37" s="18" t="e">
        <f t="shared" si="8"/>
        <v>#REF!</v>
      </c>
      <c r="U37" s="18" t="e">
        <f t="shared" si="8"/>
        <v>#REF!</v>
      </c>
      <c r="V37" s="18" t="e">
        <f t="shared" si="8"/>
        <v>#REF!</v>
      </c>
      <c r="W37" s="18" t="e">
        <f t="shared" si="8"/>
        <v>#REF!</v>
      </c>
      <c r="X37" s="18" t="e">
        <f t="shared" si="8"/>
        <v>#REF!</v>
      </c>
      <c r="Y37" s="18" t="e">
        <f t="shared" si="8"/>
        <v>#REF!</v>
      </c>
      <c r="Z37" s="18" t="e">
        <f t="shared" si="8"/>
        <v>#REF!</v>
      </c>
      <c r="AA37" s="18" t="e">
        <f t="shared" si="8"/>
        <v>#REF!</v>
      </c>
      <c r="AB37" s="18" t="e">
        <f t="shared" si="8"/>
        <v>#REF!</v>
      </c>
      <c r="AC37" s="18" t="e">
        <f t="shared" si="8"/>
        <v>#REF!</v>
      </c>
      <c r="AD37" s="18" t="e">
        <f t="shared" si="8"/>
        <v>#REF!</v>
      </c>
      <c r="AE37" s="18" t="e">
        <f t="shared" si="8"/>
        <v>#REF!</v>
      </c>
      <c r="AF37" s="18" t="e">
        <f t="shared" si="8"/>
        <v>#REF!</v>
      </c>
      <c r="AG37" s="18" t="e">
        <f t="shared" si="8"/>
        <v>#REF!</v>
      </c>
      <c r="AH37" s="18" t="e">
        <f t="shared" si="8"/>
        <v>#REF!</v>
      </c>
      <c r="AI37" s="18" t="e">
        <f t="shared" si="8"/>
        <v>#REF!</v>
      </c>
      <c r="AJ37" s="18" t="e">
        <f t="shared" si="8"/>
        <v>#REF!</v>
      </c>
      <c r="AK37" s="18" t="e">
        <f t="shared" si="8"/>
        <v>#REF!</v>
      </c>
      <c r="AL37" s="18" t="e">
        <f t="shared" si="8"/>
        <v>#REF!</v>
      </c>
      <c r="AM37" s="18" t="e">
        <f t="shared" si="8"/>
        <v>#REF!</v>
      </c>
      <c r="AN37" s="18" t="e">
        <f t="shared" si="8"/>
        <v>#REF!</v>
      </c>
      <c r="AO37" s="18" t="e">
        <f t="shared" si="8"/>
        <v>#REF!</v>
      </c>
      <c r="AP37" s="18" t="e">
        <f t="shared" si="8"/>
        <v>#REF!</v>
      </c>
      <c r="AQ37" s="18" t="e">
        <f t="shared" si="8"/>
        <v>#REF!</v>
      </c>
      <c r="AR37" s="18" t="e">
        <f t="shared" si="8"/>
        <v>#REF!</v>
      </c>
      <c r="AS37" s="18" t="e">
        <f t="shared" si="8"/>
        <v>#REF!</v>
      </c>
      <c r="AT37" s="18" t="e">
        <f t="shared" si="8"/>
        <v>#REF!</v>
      </c>
      <c r="AU37" s="18" t="e">
        <f t="shared" si="8"/>
        <v>#REF!</v>
      </c>
      <c r="AV37" s="18" t="e">
        <f t="shared" si="8"/>
        <v>#REF!</v>
      </c>
      <c r="AW37" s="18" t="e">
        <f t="shared" si="8"/>
        <v>#REF!</v>
      </c>
      <c r="AX37" s="18" t="e">
        <f t="shared" si="8"/>
        <v>#REF!</v>
      </c>
      <c r="AY37" s="18" t="e">
        <f t="shared" si="8"/>
        <v>#REF!</v>
      </c>
      <c r="AZ37" s="18" t="e">
        <f t="shared" si="8"/>
        <v>#REF!</v>
      </c>
      <c r="BA37" s="18" t="e">
        <f t="shared" si="8"/>
        <v>#REF!</v>
      </c>
    </row>
    <row r="38" spans="1:53">
      <c r="A38" s="16" t="s">
        <v>9</v>
      </c>
      <c r="B38" s="10"/>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row>
    <row r="39" spans="1:53">
      <c r="A39" s="17" t="s">
        <v>10</v>
      </c>
      <c r="B39" s="31" t="e">
        <f t="shared" ref="B39" si="10">ROUNDUP(B20*0.87,)</f>
        <v>#REF!</v>
      </c>
      <c r="C39" s="18" t="e">
        <f t="shared" si="5"/>
        <v>#REF!</v>
      </c>
      <c r="D39" s="18" t="e">
        <f t="shared" si="8"/>
        <v>#REF!</v>
      </c>
      <c r="E39" s="18" t="e">
        <f t="shared" si="8"/>
        <v>#REF!</v>
      </c>
      <c r="F39" s="18" t="e">
        <f t="shared" si="8"/>
        <v>#REF!</v>
      </c>
      <c r="G39" s="18" t="e">
        <f t="shared" si="8"/>
        <v>#REF!</v>
      </c>
      <c r="H39" s="18" t="e">
        <f t="shared" si="8"/>
        <v>#REF!</v>
      </c>
      <c r="I39" s="18" t="e">
        <f t="shared" si="8"/>
        <v>#REF!</v>
      </c>
      <c r="J39" s="18" t="e">
        <f t="shared" si="8"/>
        <v>#REF!</v>
      </c>
      <c r="K39" s="18" t="e">
        <f t="shared" si="8"/>
        <v>#REF!</v>
      </c>
      <c r="L39" s="18" t="e">
        <f t="shared" si="8"/>
        <v>#REF!</v>
      </c>
      <c r="M39" s="18" t="e">
        <f t="shared" si="8"/>
        <v>#REF!</v>
      </c>
      <c r="N39" s="18" t="e">
        <f t="shared" si="8"/>
        <v>#REF!</v>
      </c>
      <c r="O39" s="18" t="e">
        <f t="shared" si="8"/>
        <v>#REF!</v>
      </c>
      <c r="P39" s="18" t="e">
        <f t="shared" si="8"/>
        <v>#REF!</v>
      </c>
      <c r="Q39" s="18" t="e">
        <f t="shared" si="8"/>
        <v>#REF!</v>
      </c>
      <c r="R39" s="18" t="e">
        <f t="shared" si="8"/>
        <v>#REF!</v>
      </c>
      <c r="S39" s="18" t="e">
        <f t="shared" si="8"/>
        <v>#REF!</v>
      </c>
      <c r="T39" s="18" t="e">
        <f t="shared" si="8"/>
        <v>#REF!</v>
      </c>
      <c r="U39" s="18" t="e">
        <f t="shared" si="8"/>
        <v>#REF!</v>
      </c>
      <c r="V39" s="18" t="e">
        <f t="shared" si="8"/>
        <v>#REF!</v>
      </c>
      <c r="W39" s="18" t="e">
        <f t="shared" si="8"/>
        <v>#REF!</v>
      </c>
      <c r="X39" s="18" t="e">
        <f t="shared" si="8"/>
        <v>#REF!</v>
      </c>
      <c r="Y39" s="18" t="e">
        <f t="shared" si="8"/>
        <v>#REF!</v>
      </c>
      <c r="Z39" s="18" t="e">
        <f t="shared" si="8"/>
        <v>#REF!</v>
      </c>
      <c r="AA39" s="18" t="e">
        <f t="shared" si="8"/>
        <v>#REF!</v>
      </c>
      <c r="AB39" s="18" t="e">
        <f t="shared" si="8"/>
        <v>#REF!</v>
      </c>
      <c r="AC39" s="18" t="e">
        <f t="shared" si="8"/>
        <v>#REF!</v>
      </c>
      <c r="AD39" s="18" t="e">
        <f t="shared" si="8"/>
        <v>#REF!</v>
      </c>
      <c r="AE39" s="18" t="e">
        <f t="shared" si="8"/>
        <v>#REF!</v>
      </c>
      <c r="AF39" s="18" t="e">
        <f t="shared" si="8"/>
        <v>#REF!</v>
      </c>
      <c r="AG39" s="18" t="e">
        <f t="shared" si="8"/>
        <v>#REF!</v>
      </c>
      <c r="AH39" s="18" t="e">
        <f t="shared" si="8"/>
        <v>#REF!</v>
      </c>
      <c r="AI39" s="18" t="e">
        <f t="shared" si="8"/>
        <v>#REF!</v>
      </c>
      <c r="AJ39" s="18" t="e">
        <f t="shared" si="8"/>
        <v>#REF!</v>
      </c>
      <c r="AK39" s="18" t="e">
        <f t="shared" si="8"/>
        <v>#REF!</v>
      </c>
      <c r="AL39" s="18" t="e">
        <f t="shared" si="8"/>
        <v>#REF!</v>
      </c>
      <c r="AM39" s="18" t="e">
        <f t="shared" si="8"/>
        <v>#REF!</v>
      </c>
      <c r="AN39" s="18" t="e">
        <f t="shared" si="8"/>
        <v>#REF!</v>
      </c>
      <c r="AO39" s="18" t="e">
        <f t="shared" si="8"/>
        <v>#REF!</v>
      </c>
      <c r="AP39" s="18" t="e">
        <f t="shared" si="8"/>
        <v>#REF!</v>
      </c>
      <c r="AQ39" s="18" t="e">
        <f t="shared" si="8"/>
        <v>#REF!</v>
      </c>
      <c r="AR39" s="18" t="e">
        <f t="shared" si="8"/>
        <v>#REF!</v>
      </c>
      <c r="AS39" s="18" t="e">
        <f t="shared" si="8"/>
        <v>#REF!</v>
      </c>
      <c r="AT39" s="18" t="e">
        <f t="shared" si="8"/>
        <v>#REF!</v>
      </c>
      <c r="AU39" s="18" t="e">
        <f t="shared" si="8"/>
        <v>#REF!</v>
      </c>
      <c r="AV39" s="18" t="e">
        <f t="shared" si="8"/>
        <v>#REF!</v>
      </c>
      <c r="AW39" s="18" t="e">
        <f t="shared" si="8"/>
        <v>#REF!</v>
      </c>
      <c r="AX39" s="18" t="e">
        <f t="shared" si="8"/>
        <v>#REF!</v>
      </c>
      <c r="AY39" s="18" t="e">
        <f t="shared" si="8"/>
        <v>#REF!</v>
      </c>
      <c r="AZ39" s="18" t="e">
        <f t="shared" si="8"/>
        <v>#REF!</v>
      </c>
      <c r="BA39" s="18" t="e">
        <f t="shared" si="8"/>
        <v>#REF!</v>
      </c>
    </row>
    <row r="40" spans="1:53" hidden="1">
      <c r="A40" s="16" t="s">
        <v>11</v>
      </c>
    </row>
    <row r="41" spans="1:53" hidden="1">
      <c r="A41" s="17" t="s">
        <v>12</v>
      </c>
    </row>
    <row r="42" spans="1:53" ht="12" customHeight="1"/>
    <row r="43" spans="1:53" ht="9.6" customHeight="1"/>
    <row r="44" spans="1:53" ht="11.45" customHeight="1">
      <c r="A44" s="4" t="s">
        <v>13</v>
      </c>
    </row>
    <row r="45" spans="1:53" ht="11.45" customHeight="1">
      <c r="A45" s="19" t="s">
        <v>14</v>
      </c>
    </row>
    <row r="46" spans="1:53" ht="11.45" customHeight="1">
      <c r="A46" s="19" t="s">
        <v>15</v>
      </c>
    </row>
    <row r="47" spans="1:53" ht="11.45" customHeight="1">
      <c r="A47" s="19" t="s">
        <v>16</v>
      </c>
    </row>
    <row r="48" spans="1:53" ht="11.45" customHeight="1">
      <c r="A48" s="20" t="s">
        <v>17</v>
      </c>
    </row>
    <row r="49" spans="1:1" ht="11.45" customHeight="1"/>
    <row r="50" spans="1:1">
      <c r="A50" s="21" t="s">
        <v>27</v>
      </c>
    </row>
    <row r="51" spans="1:1">
      <c r="A51" s="22" t="s">
        <v>162</v>
      </c>
    </row>
    <row r="52" spans="1:1">
      <c r="A52" s="23"/>
    </row>
    <row r="53" spans="1:1">
      <c r="A53" s="24" t="s">
        <v>18</v>
      </c>
    </row>
    <row r="54" spans="1:1" ht="48">
      <c r="A54" s="25" t="s">
        <v>29</v>
      </c>
    </row>
    <row r="56" spans="1:1">
      <c r="A56" s="21" t="s">
        <v>23</v>
      </c>
    </row>
    <row r="57" spans="1:1">
      <c r="A57" s="26" t="s">
        <v>296</v>
      </c>
    </row>
  </sheetData>
  <pageMargins left="0.7" right="0.7" top="0.75" bottom="0.75" header="0.3" footer="0.3"/>
  <pageSetup paperSize="9" orientation="portrai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BA57"/>
  <sheetViews>
    <sheetView zoomScale="110" zoomScaleNormal="110" workbookViewId="0">
      <selection activeCell="A2" sqref="A2"/>
    </sheetView>
  </sheetViews>
  <sheetFormatPr defaultColWidth="9.140625" defaultRowHeight="12"/>
  <cols>
    <col min="1" max="1" width="91.5703125" style="2" customWidth="1"/>
    <col min="2" max="2" width="9.140625" style="2" hidden="1" customWidth="1"/>
    <col min="3" max="17" width="9.140625" style="2"/>
    <col min="18" max="18" width="9.140625" style="2" customWidth="1"/>
    <col min="19" max="19" width="9.140625" style="2"/>
    <col min="20" max="20" width="9.140625" style="2" customWidth="1"/>
    <col min="21" max="21" width="9.140625" style="2" hidden="1" customWidth="1"/>
    <col min="22" max="23" width="9.140625" style="2" customWidth="1"/>
    <col min="24" max="24" width="9.140625" style="2"/>
    <col min="25" max="25" width="9.140625" style="2" customWidth="1"/>
    <col min="26" max="26" width="9.140625" style="2" hidden="1" customWidth="1"/>
    <col min="27" max="16384" width="9.140625" style="2"/>
  </cols>
  <sheetData>
    <row r="1" spans="1:53" ht="12" customHeight="1">
      <c r="A1" s="3" t="s">
        <v>0</v>
      </c>
    </row>
    <row r="2" spans="1:53" ht="12" customHeight="1">
      <c r="A2" s="4" t="s">
        <v>25</v>
      </c>
    </row>
    <row r="3" spans="1:53" ht="10.35" customHeight="1">
      <c r="A3" s="5"/>
    </row>
    <row r="4" spans="1:53" ht="11.45" customHeight="1">
      <c r="A4" s="6" t="s">
        <v>2</v>
      </c>
    </row>
    <row r="5" spans="1:53" s="1" customFormat="1" ht="33.75" customHeight="1">
      <c r="A5" s="7" t="s">
        <v>3</v>
      </c>
      <c r="B5" s="8" t="e">
        <f>#REF!</f>
        <v>#REF!</v>
      </c>
      <c r="C5" s="9" t="e">
        <f>#REF!</f>
        <v>#REF!</v>
      </c>
      <c r="D5" s="9" t="e">
        <f>#REF!</f>
        <v>#REF!</v>
      </c>
      <c r="E5" s="8" t="e">
        <f>#REF!</f>
        <v>#REF!</v>
      </c>
      <c r="F5" s="9" t="e">
        <f>#REF!</f>
        <v>#REF!</v>
      </c>
      <c r="G5" s="9" t="e">
        <f>#REF!</f>
        <v>#REF!</v>
      </c>
      <c r="H5" s="9" t="e">
        <f>#REF!</f>
        <v>#REF!</v>
      </c>
      <c r="I5" s="9" t="e">
        <f>#REF!</f>
        <v>#REF!</v>
      </c>
      <c r="J5" s="9" t="e">
        <f>#REF!</f>
        <v>#REF!</v>
      </c>
      <c r="K5" s="9" t="e">
        <f>#REF!</f>
        <v>#REF!</v>
      </c>
      <c r="L5" s="9" t="e">
        <f>#REF!</f>
        <v>#REF!</v>
      </c>
      <c r="M5" s="9" t="e">
        <f>#REF!</f>
        <v>#REF!</v>
      </c>
      <c r="N5" s="8" t="e">
        <f>#REF!</f>
        <v>#REF!</v>
      </c>
      <c r="O5" s="9" t="e">
        <f>#REF!</f>
        <v>#REF!</v>
      </c>
      <c r="P5" s="9" t="e">
        <f>#REF!</f>
        <v>#REF!</v>
      </c>
      <c r="Q5" s="9" t="e">
        <f>#REF!</f>
        <v>#REF!</v>
      </c>
      <c r="R5" s="9" t="e">
        <f>#REF!</f>
        <v>#REF!</v>
      </c>
      <c r="S5" s="9" t="e">
        <f>#REF!</f>
        <v>#REF!</v>
      </c>
      <c r="T5" s="9" t="e">
        <f>#REF!</f>
        <v>#REF!</v>
      </c>
      <c r="U5" s="9" t="e">
        <f>#REF!</f>
        <v>#REF!</v>
      </c>
      <c r="V5" s="9" t="e">
        <f>#REF!</f>
        <v>#REF!</v>
      </c>
      <c r="W5" s="9" t="e">
        <f>#REF!</f>
        <v>#REF!</v>
      </c>
      <c r="X5" s="9" t="e">
        <f>#REF!</f>
        <v>#REF!</v>
      </c>
      <c r="Y5" s="9" t="e">
        <f>#REF!</f>
        <v>#REF!</v>
      </c>
      <c r="Z5" s="9" t="e">
        <f>#REF!</f>
        <v>#REF!</v>
      </c>
      <c r="AA5" s="9" t="e">
        <f>#REF!</f>
        <v>#REF!</v>
      </c>
      <c r="AB5" s="9" t="e">
        <f>#REF!</f>
        <v>#REF!</v>
      </c>
      <c r="AC5" s="9" t="e">
        <f>#REF!</f>
        <v>#REF!</v>
      </c>
      <c r="AD5" s="9" t="e">
        <f>#REF!</f>
        <v>#REF!</v>
      </c>
      <c r="AE5" s="9" t="e">
        <f>#REF!</f>
        <v>#REF!</v>
      </c>
      <c r="AF5" s="9" t="e">
        <f>#REF!</f>
        <v>#REF!</v>
      </c>
      <c r="AG5" s="9" t="e">
        <f>#REF!</f>
        <v>#REF!</v>
      </c>
      <c r="AH5" s="9" t="e">
        <f>#REF!</f>
        <v>#REF!</v>
      </c>
      <c r="AI5" s="9" t="e">
        <f>#REF!</f>
        <v>#REF!</v>
      </c>
      <c r="AJ5" s="9" t="e">
        <f>#REF!</f>
        <v>#REF!</v>
      </c>
      <c r="AK5" s="9" t="e">
        <f>#REF!</f>
        <v>#REF!</v>
      </c>
      <c r="AL5" s="9" t="e">
        <f>#REF!</f>
        <v>#REF!</v>
      </c>
      <c r="AM5" s="9" t="e">
        <f>#REF!</f>
        <v>#REF!</v>
      </c>
      <c r="AN5" s="8" t="e">
        <f>#REF!</f>
        <v>#REF!</v>
      </c>
      <c r="AO5" s="8" t="e">
        <f>#REF!</f>
        <v>#REF!</v>
      </c>
      <c r="AP5" s="8" t="e">
        <f>#REF!</f>
        <v>#REF!</v>
      </c>
      <c r="AQ5" s="9" t="e">
        <f>#REF!</f>
        <v>#REF!</v>
      </c>
      <c r="AR5" s="9" t="e">
        <f>#REF!</f>
        <v>#REF!</v>
      </c>
      <c r="AS5" s="9" t="e">
        <f>#REF!</f>
        <v>#REF!</v>
      </c>
      <c r="AT5" s="9" t="e">
        <f>#REF!</f>
        <v>#REF!</v>
      </c>
      <c r="AU5" s="9" t="e">
        <f>#REF!</f>
        <v>#REF!</v>
      </c>
      <c r="AV5" s="9" t="e">
        <f>#REF!</f>
        <v>#REF!</v>
      </c>
      <c r="AW5" s="9" t="e">
        <f>#REF!</f>
        <v>#REF!</v>
      </c>
      <c r="AX5" s="9" t="e">
        <f>#REF!</f>
        <v>#REF!</v>
      </c>
      <c r="AY5" s="9" t="e">
        <f>#REF!</f>
        <v>#REF!</v>
      </c>
      <c r="AZ5" s="9" t="e">
        <f>#REF!</f>
        <v>#REF!</v>
      </c>
      <c r="BA5" s="9" t="e">
        <f>#REF!</f>
        <v>#REF!</v>
      </c>
    </row>
    <row r="6" spans="1:53">
      <c r="A6" s="7"/>
      <c r="B6" s="8" t="e">
        <f>#REF!</f>
        <v>#REF!</v>
      </c>
      <c r="C6" s="9" t="e">
        <f>#REF!</f>
        <v>#REF!</v>
      </c>
      <c r="D6" s="9" t="e">
        <f>#REF!</f>
        <v>#REF!</v>
      </c>
      <c r="E6" s="8" t="e">
        <f>#REF!</f>
        <v>#REF!</v>
      </c>
      <c r="F6" s="9" t="e">
        <f>#REF!</f>
        <v>#REF!</v>
      </c>
      <c r="G6" s="9" t="e">
        <f>#REF!</f>
        <v>#REF!</v>
      </c>
      <c r="H6" s="9" t="e">
        <f>#REF!</f>
        <v>#REF!</v>
      </c>
      <c r="I6" s="9" t="e">
        <f>#REF!</f>
        <v>#REF!</v>
      </c>
      <c r="J6" s="9" t="e">
        <f>#REF!</f>
        <v>#REF!</v>
      </c>
      <c r="K6" s="9" t="e">
        <f>#REF!</f>
        <v>#REF!</v>
      </c>
      <c r="L6" s="9" t="e">
        <f>#REF!</f>
        <v>#REF!</v>
      </c>
      <c r="M6" s="9" t="e">
        <f>#REF!</f>
        <v>#REF!</v>
      </c>
      <c r="N6" s="8" t="e">
        <f>#REF!</f>
        <v>#REF!</v>
      </c>
      <c r="O6" s="9" t="e">
        <f>#REF!</f>
        <v>#REF!</v>
      </c>
      <c r="P6" s="9" t="e">
        <f>#REF!</f>
        <v>#REF!</v>
      </c>
      <c r="Q6" s="9" t="e">
        <f>#REF!</f>
        <v>#REF!</v>
      </c>
      <c r="R6" s="9" t="e">
        <f>#REF!</f>
        <v>#REF!</v>
      </c>
      <c r="S6" s="9" t="e">
        <f>#REF!</f>
        <v>#REF!</v>
      </c>
      <c r="T6" s="9" t="e">
        <f>#REF!</f>
        <v>#REF!</v>
      </c>
      <c r="U6" s="9" t="e">
        <f>#REF!</f>
        <v>#REF!</v>
      </c>
      <c r="V6" s="9" t="e">
        <f>#REF!</f>
        <v>#REF!</v>
      </c>
      <c r="W6" s="9" t="e">
        <f>#REF!</f>
        <v>#REF!</v>
      </c>
      <c r="X6" s="9" t="e">
        <f>#REF!</f>
        <v>#REF!</v>
      </c>
      <c r="Y6" s="9" t="e">
        <f>#REF!</f>
        <v>#REF!</v>
      </c>
      <c r="Z6" s="9" t="e">
        <f>#REF!</f>
        <v>#REF!</v>
      </c>
      <c r="AA6" s="9" t="e">
        <f>#REF!</f>
        <v>#REF!</v>
      </c>
      <c r="AB6" s="9" t="e">
        <f>#REF!</f>
        <v>#REF!</v>
      </c>
      <c r="AC6" s="9" t="e">
        <f>#REF!</f>
        <v>#REF!</v>
      </c>
      <c r="AD6" s="9" t="e">
        <f>#REF!</f>
        <v>#REF!</v>
      </c>
      <c r="AE6" s="9" t="e">
        <f>#REF!</f>
        <v>#REF!</v>
      </c>
      <c r="AF6" s="9" t="e">
        <f>#REF!</f>
        <v>#REF!</v>
      </c>
      <c r="AG6" s="9" t="e">
        <f>#REF!</f>
        <v>#REF!</v>
      </c>
      <c r="AH6" s="9" t="e">
        <f>#REF!</f>
        <v>#REF!</v>
      </c>
      <c r="AI6" s="9" t="e">
        <f>#REF!</f>
        <v>#REF!</v>
      </c>
      <c r="AJ6" s="9" t="e">
        <f>#REF!</f>
        <v>#REF!</v>
      </c>
      <c r="AK6" s="9" t="e">
        <f>#REF!</f>
        <v>#REF!</v>
      </c>
      <c r="AL6" s="9" t="e">
        <f>#REF!</f>
        <v>#REF!</v>
      </c>
      <c r="AM6" s="9" t="e">
        <f>#REF!</f>
        <v>#REF!</v>
      </c>
      <c r="AN6" s="8" t="e">
        <f>#REF!</f>
        <v>#REF!</v>
      </c>
      <c r="AO6" s="8" t="e">
        <f>#REF!</f>
        <v>#REF!</v>
      </c>
      <c r="AP6" s="8" t="e">
        <f>#REF!</f>
        <v>#REF!</v>
      </c>
      <c r="AQ6" s="9" t="e">
        <f>#REF!</f>
        <v>#REF!</v>
      </c>
      <c r="AR6" s="9" t="e">
        <f>#REF!</f>
        <v>#REF!</v>
      </c>
      <c r="AS6" s="9" t="e">
        <f>#REF!</f>
        <v>#REF!</v>
      </c>
      <c r="AT6" s="9" t="e">
        <f>#REF!</f>
        <v>#REF!</v>
      </c>
      <c r="AU6" s="9" t="e">
        <f>#REF!</f>
        <v>#REF!</v>
      </c>
      <c r="AV6" s="9" t="e">
        <f>#REF!</f>
        <v>#REF!</v>
      </c>
      <c r="AW6" s="9" t="e">
        <f>#REF!</f>
        <v>#REF!</v>
      </c>
      <c r="AX6" s="9" t="e">
        <f>#REF!</f>
        <v>#REF!</v>
      </c>
      <c r="AY6" s="9" t="e">
        <f>#REF!</f>
        <v>#REF!</v>
      </c>
      <c r="AZ6" s="9" t="e">
        <f>#REF!</f>
        <v>#REF!</v>
      </c>
      <c r="BA6" s="9" t="e">
        <f>#REF!</f>
        <v>#REF!</v>
      </c>
    </row>
    <row r="7" spans="1:53">
      <c r="A7" s="10" t="s">
        <v>4</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row>
    <row r="8" spans="1:53">
      <c r="A8" s="10">
        <v>1</v>
      </c>
      <c r="B8" s="12" t="e">
        <f>#REF!</f>
        <v>#REF!</v>
      </c>
      <c r="C8" s="13" t="e">
        <f>#REF!</f>
        <v>#REF!</v>
      </c>
      <c r="D8" s="13" t="e">
        <f>#REF!</f>
        <v>#REF!</v>
      </c>
      <c r="E8" s="13" t="e">
        <f>#REF!</f>
        <v>#REF!</v>
      </c>
      <c r="F8" s="13" t="e">
        <f>#REF!</f>
        <v>#REF!</v>
      </c>
      <c r="G8" s="13" t="e">
        <f>#REF!</f>
        <v>#REF!</v>
      </c>
      <c r="H8" s="13" t="e">
        <f>#REF!</f>
        <v>#REF!</v>
      </c>
      <c r="I8" s="13" t="e">
        <f>#REF!</f>
        <v>#REF!</v>
      </c>
      <c r="J8" s="13" t="e">
        <f>#REF!</f>
        <v>#REF!</v>
      </c>
      <c r="K8" s="13" t="e">
        <f>#REF!</f>
        <v>#REF!</v>
      </c>
      <c r="L8" s="13" t="e">
        <f>#REF!</f>
        <v>#REF!</v>
      </c>
      <c r="M8" s="13" t="e">
        <f>#REF!</f>
        <v>#REF!</v>
      </c>
      <c r="N8" s="13" t="e">
        <f>#REF!</f>
        <v>#REF!</v>
      </c>
      <c r="O8" s="13" t="e">
        <f>#REF!</f>
        <v>#REF!</v>
      </c>
      <c r="P8" s="13" t="e">
        <f>#REF!</f>
        <v>#REF!</v>
      </c>
      <c r="Q8" s="13" t="e">
        <f>#REF!</f>
        <v>#REF!</v>
      </c>
      <c r="R8" s="13" t="e">
        <f>#REF!</f>
        <v>#REF!</v>
      </c>
      <c r="S8" s="13" t="e">
        <f>#REF!</f>
        <v>#REF!</v>
      </c>
      <c r="T8" s="13" t="e">
        <f>#REF!</f>
        <v>#REF!</v>
      </c>
      <c r="U8" s="13" t="e">
        <f>#REF!</f>
        <v>#REF!</v>
      </c>
      <c r="V8" s="13" t="e">
        <f>#REF!</f>
        <v>#REF!</v>
      </c>
      <c r="W8" s="13" t="e">
        <f>#REF!</f>
        <v>#REF!</v>
      </c>
      <c r="X8" s="13" t="e">
        <f>#REF!</f>
        <v>#REF!</v>
      </c>
      <c r="Y8" s="13" t="e">
        <f>#REF!</f>
        <v>#REF!</v>
      </c>
      <c r="Z8" s="13" t="e">
        <f>#REF!</f>
        <v>#REF!</v>
      </c>
      <c r="AA8" s="13" t="e">
        <f>#REF!</f>
        <v>#REF!</v>
      </c>
      <c r="AB8" s="13" t="e">
        <f>#REF!</f>
        <v>#REF!</v>
      </c>
      <c r="AC8" s="13" t="e">
        <f>#REF!</f>
        <v>#REF!</v>
      </c>
      <c r="AD8" s="13" t="e">
        <f>#REF!</f>
        <v>#REF!</v>
      </c>
      <c r="AE8" s="13" t="e">
        <f>#REF!</f>
        <v>#REF!</v>
      </c>
      <c r="AF8" s="13" t="e">
        <f>#REF!</f>
        <v>#REF!</v>
      </c>
      <c r="AG8" s="13" t="e">
        <f>#REF!</f>
        <v>#REF!</v>
      </c>
      <c r="AH8" s="13" t="e">
        <f>#REF!</f>
        <v>#REF!</v>
      </c>
      <c r="AI8" s="13" t="e">
        <f>#REF!</f>
        <v>#REF!</v>
      </c>
      <c r="AJ8" s="13" t="e">
        <f>#REF!</f>
        <v>#REF!</v>
      </c>
      <c r="AK8" s="13" t="e">
        <f>#REF!</f>
        <v>#REF!</v>
      </c>
      <c r="AL8" s="13" t="e">
        <f>#REF!</f>
        <v>#REF!</v>
      </c>
      <c r="AM8" s="13" t="e">
        <f>#REF!</f>
        <v>#REF!</v>
      </c>
      <c r="AN8" s="13" t="e">
        <f>#REF!</f>
        <v>#REF!</v>
      </c>
      <c r="AO8" s="13" t="e">
        <f>#REF!</f>
        <v>#REF!</v>
      </c>
      <c r="AP8" s="13" t="e">
        <f>#REF!</f>
        <v>#REF!</v>
      </c>
      <c r="AQ8" s="13" t="e">
        <f>#REF!</f>
        <v>#REF!</v>
      </c>
      <c r="AR8" s="13" t="e">
        <f>#REF!</f>
        <v>#REF!</v>
      </c>
      <c r="AS8" s="13" t="e">
        <f>#REF!</f>
        <v>#REF!</v>
      </c>
      <c r="AT8" s="13" t="e">
        <f>#REF!</f>
        <v>#REF!</v>
      </c>
      <c r="AU8" s="13" t="e">
        <f>#REF!</f>
        <v>#REF!</v>
      </c>
      <c r="AV8" s="13" t="e">
        <f>#REF!</f>
        <v>#REF!</v>
      </c>
      <c r="AW8" s="13" t="e">
        <f>#REF!</f>
        <v>#REF!</v>
      </c>
      <c r="AX8" s="13" t="e">
        <f>#REF!</f>
        <v>#REF!</v>
      </c>
      <c r="AY8" s="13" t="e">
        <f>#REF!</f>
        <v>#REF!</v>
      </c>
      <c r="AZ8" s="13" t="e">
        <f>#REF!</f>
        <v>#REF!</v>
      </c>
      <c r="BA8" s="13" t="e">
        <f>#REF!</f>
        <v>#REF!</v>
      </c>
    </row>
    <row r="9" spans="1:53">
      <c r="A9" s="10">
        <v>2</v>
      </c>
      <c r="B9" s="12" t="e">
        <f>#REF!</f>
        <v>#REF!</v>
      </c>
      <c r="C9" s="13" t="e">
        <f>#REF!</f>
        <v>#REF!</v>
      </c>
      <c r="D9" s="13" t="e">
        <f>#REF!</f>
        <v>#REF!</v>
      </c>
      <c r="E9" s="13" t="e">
        <f>#REF!</f>
        <v>#REF!</v>
      </c>
      <c r="F9" s="13" t="e">
        <f>#REF!</f>
        <v>#REF!</v>
      </c>
      <c r="G9" s="13" t="e">
        <f>#REF!</f>
        <v>#REF!</v>
      </c>
      <c r="H9" s="13" t="e">
        <f>#REF!</f>
        <v>#REF!</v>
      </c>
      <c r="I9" s="13" t="e">
        <f>#REF!</f>
        <v>#REF!</v>
      </c>
      <c r="J9" s="13" t="e">
        <f>#REF!</f>
        <v>#REF!</v>
      </c>
      <c r="K9" s="13" t="e">
        <f>#REF!</f>
        <v>#REF!</v>
      </c>
      <c r="L9" s="13" t="e">
        <f>#REF!</f>
        <v>#REF!</v>
      </c>
      <c r="M9" s="13" t="e">
        <f>#REF!</f>
        <v>#REF!</v>
      </c>
      <c r="N9" s="13" t="e">
        <f>#REF!</f>
        <v>#REF!</v>
      </c>
      <c r="O9" s="13" t="e">
        <f>#REF!</f>
        <v>#REF!</v>
      </c>
      <c r="P9" s="13" t="e">
        <f>#REF!</f>
        <v>#REF!</v>
      </c>
      <c r="Q9" s="13" t="e">
        <f>#REF!</f>
        <v>#REF!</v>
      </c>
      <c r="R9" s="13" t="e">
        <f>#REF!</f>
        <v>#REF!</v>
      </c>
      <c r="S9" s="13" t="e">
        <f>#REF!</f>
        <v>#REF!</v>
      </c>
      <c r="T9" s="13" t="e">
        <f>#REF!</f>
        <v>#REF!</v>
      </c>
      <c r="U9" s="13" t="e">
        <f>#REF!</f>
        <v>#REF!</v>
      </c>
      <c r="V9" s="13" t="e">
        <f>#REF!</f>
        <v>#REF!</v>
      </c>
      <c r="W9" s="13" t="e">
        <f>#REF!</f>
        <v>#REF!</v>
      </c>
      <c r="X9" s="13" t="e">
        <f>#REF!</f>
        <v>#REF!</v>
      </c>
      <c r="Y9" s="13" t="e">
        <f>#REF!</f>
        <v>#REF!</v>
      </c>
      <c r="Z9" s="13" t="e">
        <f>#REF!</f>
        <v>#REF!</v>
      </c>
      <c r="AA9" s="13" t="e">
        <f>#REF!</f>
        <v>#REF!</v>
      </c>
      <c r="AB9" s="13" t="e">
        <f>#REF!</f>
        <v>#REF!</v>
      </c>
      <c r="AC9" s="13" t="e">
        <f>#REF!</f>
        <v>#REF!</v>
      </c>
      <c r="AD9" s="13" t="e">
        <f>#REF!</f>
        <v>#REF!</v>
      </c>
      <c r="AE9" s="13" t="e">
        <f>#REF!</f>
        <v>#REF!</v>
      </c>
      <c r="AF9" s="13" t="e">
        <f>#REF!</f>
        <v>#REF!</v>
      </c>
      <c r="AG9" s="13" t="e">
        <f>#REF!</f>
        <v>#REF!</v>
      </c>
      <c r="AH9" s="13" t="e">
        <f>#REF!</f>
        <v>#REF!</v>
      </c>
      <c r="AI9" s="13" t="e">
        <f>#REF!</f>
        <v>#REF!</v>
      </c>
      <c r="AJ9" s="13" t="e">
        <f>#REF!</f>
        <v>#REF!</v>
      </c>
      <c r="AK9" s="13" t="e">
        <f>#REF!</f>
        <v>#REF!</v>
      </c>
      <c r="AL9" s="13" t="e">
        <f>#REF!</f>
        <v>#REF!</v>
      </c>
      <c r="AM9" s="13" t="e">
        <f>#REF!</f>
        <v>#REF!</v>
      </c>
      <c r="AN9" s="13" t="e">
        <f>#REF!</f>
        <v>#REF!</v>
      </c>
      <c r="AO9" s="13" t="e">
        <f>#REF!</f>
        <v>#REF!</v>
      </c>
      <c r="AP9" s="13" t="e">
        <f>#REF!</f>
        <v>#REF!</v>
      </c>
      <c r="AQ9" s="13" t="e">
        <f>#REF!</f>
        <v>#REF!</v>
      </c>
      <c r="AR9" s="13" t="e">
        <f>#REF!</f>
        <v>#REF!</v>
      </c>
      <c r="AS9" s="13" t="e">
        <f>#REF!</f>
        <v>#REF!</v>
      </c>
      <c r="AT9" s="13" t="e">
        <f>#REF!</f>
        <v>#REF!</v>
      </c>
      <c r="AU9" s="13" t="e">
        <f>#REF!</f>
        <v>#REF!</v>
      </c>
      <c r="AV9" s="13" t="e">
        <f>#REF!</f>
        <v>#REF!</v>
      </c>
      <c r="AW9" s="13" t="e">
        <f>#REF!</f>
        <v>#REF!</v>
      </c>
      <c r="AX9" s="13" t="e">
        <f>#REF!</f>
        <v>#REF!</v>
      </c>
      <c r="AY9" s="13" t="e">
        <f>#REF!</f>
        <v>#REF!</v>
      </c>
      <c r="AZ9" s="13" t="e">
        <f>#REF!</f>
        <v>#REF!</v>
      </c>
      <c r="BA9" s="13" t="e">
        <f>#REF!</f>
        <v>#REF!</v>
      </c>
    </row>
    <row r="10" spans="1:53">
      <c r="A10" s="10" t="s">
        <v>5</v>
      </c>
      <c r="B10" s="12"/>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row>
    <row r="11" spans="1:53">
      <c r="A11" s="10">
        <v>1</v>
      </c>
      <c r="B11" s="12" t="e">
        <f>#REF!</f>
        <v>#REF!</v>
      </c>
      <c r="C11" s="13" t="e">
        <f>#REF!</f>
        <v>#REF!</v>
      </c>
      <c r="D11" s="13" t="e">
        <f>#REF!</f>
        <v>#REF!</v>
      </c>
      <c r="E11" s="13" t="e">
        <f>#REF!</f>
        <v>#REF!</v>
      </c>
      <c r="F11" s="13" t="e">
        <f>#REF!</f>
        <v>#REF!</v>
      </c>
      <c r="G11" s="13" t="e">
        <f>#REF!</f>
        <v>#REF!</v>
      </c>
      <c r="H11" s="13" t="e">
        <f>#REF!</f>
        <v>#REF!</v>
      </c>
      <c r="I11" s="13" t="e">
        <f>#REF!</f>
        <v>#REF!</v>
      </c>
      <c r="J11" s="13" t="e">
        <f>#REF!</f>
        <v>#REF!</v>
      </c>
      <c r="K11" s="13" t="e">
        <f>#REF!</f>
        <v>#REF!</v>
      </c>
      <c r="L11" s="13" t="e">
        <f>#REF!</f>
        <v>#REF!</v>
      </c>
      <c r="M11" s="13" t="e">
        <f>#REF!</f>
        <v>#REF!</v>
      </c>
      <c r="N11" s="13" t="e">
        <f>#REF!</f>
        <v>#REF!</v>
      </c>
      <c r="O11" s="13" t="e">
        <f>#REF!</f>
        <v>#REF!</v>
      </c>
      <c r="P11" s="13" t="e">
        <f>#REF!</f>
        <v>#REF!</v>
      </c>
      <c r="Q11" s="13" t="e">
        <f>#REF!</f>
        <v>#REF!</v>
      </c>
      <c r="R11" s="13" t="e">
        <f>#REF!</f>
        <v>#REF!</v>
      </c>
      <c r="S11" s="13" t="e">
        <f>#REF!</f>
        <v>#REF!</v>
      </c>
      <c r="T11" s="13" t="e">
        <f>#REF!</f>
        <v>#REF!</v>
      </c>
      <c r="U11" s="13" t="e">
        <f>#REF!</f>
        <v>#REF!</v>
      </c>
      <c r="V11" s="13" t="e">
        <f>#REF!</f>
        <v>#REF!</v>
      </c>
      <c r="W11" s="13" t="e">
        <f>#REF!</f>
        <v>#REF!</v>
      </c>
      <c r="X11" s="13" t="e">
        <f>#REF!</f>
        <v>#REF!</v>
      </c>
      <c r="Y11" s="13" t="e">
        <f>#REF!</f>
        <v>#REF!</v>
      </c>
      <c r="Z11" s="13" t="e">
        <f>#REF!</f>
        <v>#REF!</v>
      </c>
      <c r="AA11" s="13" t="e">
        <f>#REF!</f>
        <v>#REF!</v>
      </c>
      <c r="AB11" s="13" t="e">
        <f>#REF!</f>
        <v>#REF!</v>
      </c>
      <c r="AC11" s="13" t="e">
        <f>#REF!</f>
        <v>#REF!</v>
      </c>
      <c r="AD11" s="13" t="e">
        <f>#REF!</f>
        <v>#REF!</v>
      </c>
      <c r="AE11" s="13" t="e">
        <f>#REF!</f>
        <v>#REF!</v>
      </c>
      <c r="AF11" s="13" t="e">
        <f>#REF!</f>
        <v>#REF!</v>
      </c>
      <c r="AG11" s="13" t="e">
        <f>#REF!</f>
        <v>#REF!</v>
      </c>
      <c r="AH11" s="13" t="e">
        <f>#REF!</f>
        <v>#REF!</v>
      </c>
      <c r="AI11" s="13" t="e">
        <f>#REF!</f>
        <v>#REF!</v>
      </c>
      <c r="AJ11" s="13" t="e">
        <f>#REF!</f>
        <v>#REF!</v>
      </c>
      <c r="AK11" s="13" t="e">
        <f>#REF!</f>
        <v>#REF!</v>
      </c>
      <c r="AL11" s="13" t="e">
        <f>#REF!</f>
        <v>#REF!</v>
      </c>
      <c r="AM11" s="13" t="e">
        <f>#REF!</f>
        <v>#REF!</v>
      </c>
      <c r="AN11" s="13" t="e">
        <f>#REF!</f>
        <v>#REF!</v>
      </c>
      <c r="AO11" s="13" t="e">
        <f>#REF!</f>
        <v>#REF!</v>
      </c>
      <c r="AP11" s="13" t="e">
        <f>#REF!</f>
        <v>#REF!</v>
      </c>
      <c r="AQ11" s="13" t="e">
        <f>#REF!</f>
        <v>#REF!</v>
      </c>
      <c r="AR11" s="13" t="e">
        <f>#REF!</f>
        <v>#REF!</v>
      </c>
      <c r="AS11" s="13" t="e">
        <f>#REF!</f>
        <v>#REF!</v>
      </c>
      <c r="AT11" s="13" t="e">
        <f>#REF!</f>
        <v>#REF!</v>
      </c>
      <c r="AU11" s="13" t="e">
        <f>#REF!</f>
        <v>#REF!</v>
      </c>
      <c r="AV11" s="13" t="e">
        <f>#REF!</f>
        <v>#REF!</v>
      </c>
      <c r="AW11" s="13" t="e">
        <f>#REF!</f>
        <v>#REF!</v>
      </c>
      <c r="AX11" s="13" t="e">
        <f>#REF!</f>
        <v>#REF!</v>
      </c>
      <c r="AY11" s="13" t="e">
        <f>#REF!</f>
        <v>#REF!</v>
      </c>
      <c r="AZ11" s="13" t="e">
        <f>#REF!</f>
        <v>#REF!</v>
      </c>
      <c r="BA11" s="13" t="e">
        <f>#REF!</f>
        <v>#REF!</v>
      </c>
    </row>
    <row r="12" spans="1:53">
      <c r="A12" s="10">
        <v>2</v>
      </c>
      <c r="B12" s="12" t="e">
        <f>#REF!</f>
        <v>#REF!</v>
      </c>
      <c r="C12" s="13" t="e">
        <f>#REF!</f>
        <v>#REF!</v>
      </c>
      <c r="D12" s="13" t="e">
        <f>#REF!</f>
        <v>#REF!</v>
      </c>
      <c r="E12" s="13" t="e">
        <f>#REF!</f>
        <v>#REF!</v>
      </c>
      <c r="F12" s="13" t="e">
        <f>#REF!</f>
        <v>#REF!</v>
      </c>
      <c r="G12" s="13" t="e">
        <f>#REF!</f>
        <v>#REF!</v>
      </c>
      <c r="H12" s="13" t="e">
        <f>#REF!</f>
        <v>#REF!</v>
      </c>
      <c r="I12" s="13" t="e">
        <f>#REF!</f>
        <v>#REF!</v>
      </c>
      <c r="J12" s="13" t="e">
        <f>#REF!</f>
        <v>#REF!</v>
      </c>
      <c r="K12" s="13" t="e">
        <f>#REF!</f>
        <v>#REF!</v>
      </c>
      <c r="L12" s="13" t="e">
        <f>#REF!</f>
        <v>#REF!</v>
      </c>
      <c r="M12" s="13" t="e">
        <f>#REF!</f>
        <v>#REF!</v>
      </c>
      <c r="N12" s="13" t="e">
        <f>#REF!</f>
        <v>#REF!</v>
      </c>
      <c r="O12" s="13" t="e">
        <f>#REF!</f>
        <v>#REF!</v>
      </c>
      <c r="P12" s="13" t="e">
        <f>#REF!</f>
        <v>#REF!</v>
      </c>
      <c r="Q12" s="13" t="e">
        <f>#REF!</f>
        <v>#REF!</v>
      </c>
      <c r="R12" s="13" t="e">
        <f>#REF!</f>
        <v>#REF!</v>
      </c>
      <c r="S12" s="13" t="e">
        <f>#REF!</f>
        <v>#REF!</v>
      </c>
      <c r="T12" s="13" t="e">
        <f>#REF!</f>
        <v>#REF!</v>
      </c>
      <c r="U12" s="13" t="e">
        <f>#REF!</f>
        <v>#REF!</v>
      </c>
      <c r="V12" s="13" t="e">
        <f>#REF!</f>
        <v>#REF!</v>
      </c>
      <c r="W12" s="13" t="e">
        <f>#REF!</f>
        <v>#REF!</v>
      </c>
      <c r="X12" s="13" t="e">
        <f>#REF!</f>
        <v>#REF!</v>
      </c>
      <c r="Y12" s="13" t="e">
        <f>#REF!</f>
        <v>#REF!</v>
      </c>
      <c r="Z12" s="13" t="e">
        <f>#REF!</f>
        <v>#REF!</v>
      </c>
      <c r="AA12" s="13" t="e">
        <f>#REF!</f>
        <v>#REF!</v>
      </c>
      <c r="AB12" s="13" t="e">
        <f>#REF!</f>
        <v>#REF!</v>
      </c>
      <c r="AC12" s="13" t="e">
        <f>#REF!</f>
        <v>#REF!</v>
      </c>
      <c r="AD12" s="13" t="e">
        <f>#REF!</f>
        <v>#REF!</v>
      </c>
      <c r="AE12" s="13" t="e">
        <f>#REF!</f>
        <v>#REF!</v>
      </c>
      <c r="AF12" s="13" t="e">
        <f>#REF!</f>
        <v>#REF!</v>
      </c>
      <c r="AG12" s="13" t="e">
        <f>#REF!</f>
        <v>#REF!</v>
      </c>
      <c r="AH12" s="13" t="e">
        <f>#REF!</f>
        <v>#REF!</v>
      </c>
      <c r="AI12" s="13" t="e">
        <f>#REF!</f>
        <v>#REF!</v>
      </c>
      <c r="AJ12" s="13" t="e">
        <f>#REF!</f>
        <v>#REF!</v>
      </c>
      <c r="AK12" s="13" t="e">
        <f>#REF!</f>
        <v>#REF!</v>
      </c>
      <c r="AL12" s="13" t="e">
        <f>#REF!</f>
        <v>#REF!</v>
      </c>
      <c r="AM12" s="13" t="e">
        <f>#REF!</f>
        <v>#REF!</v>
      </c>
      <c r="AN12" s="13" t="e">
        <f>#REF!</f>
        <v>#REF!</v>
      </c>
      <c r="AO12" s="13" t="e">
        <f>#REF!</f>
        <v>#REF!</v>
      </c>
      <c r="AP12" s="13" t="e">
        <f>#REF!</f>
        <v>#REF!</v>
      </c>
      <c r="AQ12" s="13" t="e">
        <f>#REF!</f>
        <v>#REF!</v>
      </c>
      <c r="AR12" s="13" t="e">
        <f>#REF!</f>
        <v>#REF!</v>
      </c>
      <c r="AS12" s="13" t="e">
        <f>#REF!</f>
        <v>#REF!</v>
      </c>
      <c r="AT12" s="13" t="e">
        <f>#REF!</f>
        <v>#REF!</v>
      </c>
      <c r="AU12" s="13" t="e">
        <f>#REF!</f>
        <v>#REF!</v>
      </c>
      <c r="AV12" s="13" t="e">
        <f>#REF!</f>
        <v>#REF!</v>
      </c>
      <c r="AW12" s="13" t="e">
        <f>#REF!</f>
        <v>#REF!</v>
      </c>
      <c r="AX12" s="13" t="e">
        <f>#REF!</f>
        <v>#REF!</v>
      </c>
      <c r="AY12" s="13" t="e">
        <f>#REF!</f>
        <v>#REF!</v>
      </c>
      <c r="AZ12" s="13" t="e">
        <f>#REF!</f>
        <v>#REF!</v>
      </c>
      <c r="BA12" s="13" t="e">
        <f>#REF!</f>
        <v>#REF!</v>
      </c>
    </row>
    <row r="13" spans="1:53">
      <c r="A13" s="14" t="s">
        <v>7</v>
      </c>
      <c r="B13" s="12"/>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c r="A14" s="10">
        <v>1</v>
      </c>
      <c r="B14" s="12" t="e">
        <f>#REF!</f>
        <v>#REF!</v>
      </c>
      <c r="C14" s="13" t="e">
        <f>#REF!</f>
        <v>#REF!</v>
      </c>
      <c r="D14" s="13" t="e">
        <f>#REF!</f>
        <v>#REF!</v>
      </c>
      <c r="E14" s="13" t="e">
        <f>#REF!</f>
        <v>#REF!</v>
      </c>
      <c r="F14" s="13" t="e">
        <f>#REF!</f>
        <v>#REF!</v>
      </c>
      <c r="G14" s="13" t="e">
        <f>#REF!</f>
        <v>#REF!</v>
      </c>
      <c r="H14" s="13" t="e">
        <f>#REF!</f>
        <v>#REF!</v>
      </c>
      <c r="I14" s="13" t="e">
        <f>#REF!</f>
        <v>#REF!</v>
      </c>
      <c r="J14" s="13" t="e">
        <f>#REF!</f>
        <v>#REF!</v>
      </c>
      <c r="K14" s="13" t="e">
        <f>#REF!</f>
        <v>#REF!</v>
      </c>
      <c r="L14" s="13" t="e">
        <f>#REF!</f>
        <v>#REF!</v>
      </c>
      <c r="M14" s="13" t="e">
        <f>#REF!</f>
        <v>#REF!</v>
      </c>
      <c r="N14" s="13" t="e">
        <f>#REF!</f>
        <v>#REF!</v>
      </c>
      <c r="O14" s="13" t="e">
        <f>#REF!</f>
        <v>#REF!</v>
      </c>
      <c r="P14" s="13" t="e">
        <f>#REF!</f>
        <v>#REF!</v>
      </c>
      <c r="Q14" s="13" t="e">
        <f>#REF!</f>
        <v>#REF!</v>
      </c>
      <c r="R14" s="13" t="e">
        <f>#REF!</f>
        <v>#REF!</v>
      </c>
      <c r="S14" s="13" t="e">
        <f>#REF!</f>
        <v>#REF!</v>
      </c>
      <c r="T14" s="13" t="e">
        <f>#REF!</f>
        <v>#REF!</v>
      </c>
      <c r="U14" s="13" t="e">
        <f>#REF!</f>
        <v>#REF!</v>
      </c>
      <c r="V14" s="13" t="e">
        <f>#REF!</f>
        <v>#REF!</v>
      </c>
      <c r="W14" s="13" t="e">
        <f>#REF!</f>
        <v>#REF!</v>
      </c>
      <c r="X14" s="13" t="e">
        <f>#REF!</f>
        <v>#REF!</v>
      </c>
      <c r="Y14" s="13" t="e">
        <f>#REF!</f>
        <v>#REF!</v>
      </c>
      <c r="Z14" s="13" t="e">
        <f>#REF!</f>
        <v>#REF!</v>
      </c>
      <c r="AA14" s="13" t="e">
        <f>#REF!</f>
        <v>#REF!</v>
      </c>
      <c r="AB14" s="13" t="e">
        <f>#REF!</f>
        <v>#REF!</v>
      </c>
      <c r="AC14" s="13" t="e">
        <f>#REF!</f>
        <v>#REF!</v>
      </c>
      <c r="AD14" s="13" t="e">
        <f>#REF!</f>
        <v>#REF!</v>
      </c>
      <c r="AE14" s="13" t="e">
        <f>#REF!</f>
        <v>#REF!</v>
      </c>
      <c r="AF14" s="13" t="e">
        <f>#REF!</f>
        <v>#REF!</v>
      </c>
      <c r="AG14" s="13" t="e">
        <f>#REF!</f>
        <v>#REF!</v>
      </c>
      <c r="AH14" s="13" t="e">
        <f>#REF!</f>
        <v>#REF!</v>
      </c>
      <c r="AI14" s="13" t="e">
        <f>#REF!</f>
        <v>#REF!</v>
      </c>
      <c r="AJ14" s="13" t="e">
        <f>#REF!</f>
        <v>#REF!</v>
      </c>
      <c r="AK14" s="13" t="e">
        <f>#REF!</f>
        <v>#REF!</v>
      </c>
      <c r="AL14" s="13" t="e">
        <f>#REF!</f>
        <v>#REF!</v>
      </c>
      <c r="AM14" s="13" t="e">
        <f>#REF!</f>
        <v>#REF!</v>
      </c>
      <c r="AN14" s="13" t="e">
        <f>#REF!</f>
        <v>#REF!</v>
      </c>
      <c r="AO14" s="13" t="e">
        <f>#REF!</f>
        <v>#REF!</v>
      </c>
      <c r="AP14" s="13" t="e">
        <f>#REF!</f>
        <v>#REF!</v>
      </c>
      <c r="AQ14" s="13" t="e">
        <f>#REF!</f>
        <v>#REF!</v>
      </c>
      <c r="AR14" s="13" t="e">
        <f>#REF!</f>
        <v>#REF!</v>
      </c>
      <c r="AS14" s="13" t="e">
        <f>#REF!</f>
        <v>#REF!</v>
      </c>
      <c r="AT14" s="13" t="e">
        <f>#REF!</f>
        <v>#REF!</v>
      </c>
      <c r="AU14" s="13" t="e">
        <f>#REF!</f>
        <v>#REF!</v>
      </c>
      <c r="AV14" s="13" t="e">
        <f>#REF!</f>
        <v>#REF!</v>
      </c>
      <c r="AW14" s="13" t="e">
        <f>#REF!</f>
        <v>#REF!</v>
      </c>
      <c r="AX14" s="13" t="e">
        <f>#REF!</f>
        <v>#REF!</v>
      </c>
      <c r="AY14" s="13" t="e">
        <f>#REF!</f>
        <v>#REF!</v>
      </c>
      <c r="AZ14" s="13" t="e">
        <f>#REF!</f>
        <v>#REF!</v>
      </c>
      <c r="BA14" s="13" t="e">
        <f>#REF!</f>
        <v>#REF!</v>
      </c>
    </row>
    <row r="15" spans="1:53">
      <c r="A15" s="10">
        <v>2</v>
      </c>
      <c r="B15" s="12" t="e">
        <f>#REF!</f>
        <v>#REF!</v>
      </c>
      <c r="C15" s="13" t="e">
        <f>#REF!</f>
        <v>#REF!</v>
      </c>
      <c r="D15" s="13" t="e">
        <f>#REF!</f>
        <v>#REF!</v>
      </c>
      <c r="E15" s="13" t="e">
        <f>#REF!</f>
        <v>#REF!</v>
      </c>
      <c r="F15" s="13" t="e">
        <f>#REF!</f>
        <v>#REF!</v>
      </c>
      <c r="G15" s="13" t="e">
        <f>#REF!</f>
        <v>#REF!</v>
      </c>
      <c r="H15" s="13" t="e">
        <f>#REF!</f>
        <v>#REF!</v>
      </c>
      <c r="I15" s="13" t="e">
        <f>#REF!</f>
        <v>#REF!</v>
      </c>
      <c r="J15" s="13" t="e">
        <f>#REF!</f>
        <v>#REF!</v>
      </c>
      <c r="K15" s="13" t="e">
        <f>#REF!</f>
        <v>#REF!</v>
      </c>
      <c r="L15" s="13" t="e">
        <f>#REF!</f>
        <v>#REF!</v>
      </c>
      <c r="M15" s="13" t="e">
        <f>#REF!</f>
        <v>#REF!</v>
      </c>
      <c r="N15" s="13" t="e">
        <f>#REF!</f>
        <v>#REF!</v>
      </c>
      <c r="O15" s="13" t="e">
        <f>#REF!</f>
        <v>#REF!</v>
      </c>
      <c r="P15" s="13" t="e">
        <f>#REF!</f>
        <v>#REF!</v>
      </c>
      <c r="Q15" s="13" t="e">
        <f>#REF!</f>
        <v>#REF!</v>
      </c>
      <c r="R15" s="13" t="e">
        <f>#REF!</f>
        <v>#REF!</v>
      </c>
      <c r="S15" s="13" t="e">
        <f>#REF!</f>
        <v>#REF!</v>
      </c>
      <c r="T15" s="13" t="e">
        <f>#REF!</f>
        <v>#REF!</v>
      </c>
      <c r="U15" s="13" t="e">
        <f>#REF!</f>
        <v>#REF!</v>
      </c>
      <c r="V15" s="13" t="e">
        <f>#REF!</f>
        <v>#REF!</v>
      </c>
      <c r="W15" s="13" t="e">
        <f>#REF!</f>
        <v>#REF!</v>
      </c>
      <c r="X15" s="13" t="e">
        <f>#REF!</f>
        <v>#REF!</v>
      </c>
      <c r="Y15" s="13" t="e">
        <f>#REF!</f>
        <v>#REF!</v>
      </c>
      <c r="Z15" s="13" t="e">
        <f>#REF!</f>
        <v>#REF!</v>
      </c>
      <c r="AA15" s="13" t="e">
        <f>#REF!</f>
        <v>#REF!</v>
      </c>
      <c r="AB15" s="13" t="e">
        <f>#REF!</f>
        <v>#REF!</v>
      </c>
      <c r="AC15" s="13" t="e">
        <f>#REF!</f>
        <v>#REF!</v>
      </c>
      <c r="AD15" s="13" t="e">
        <f>#REF!</f>
        <v>#REF!</v>
      </c>
      <c r="AE15" s="13" t="e">
        <f>#REF!</f>
        <v>#REF!</v>
      </c>
      <c r="AF15" s="13" t="e">
        <f>#REF!</f>
        <v>#REF!</v>
      </c>
      <c r="AG15" s="13" t="e">
        <f>#REF!</f>
        <v>#REF!</v>
      </c>
      <c r="AH15" s="13" t="e">
        <f>#REF!</f>
        <v>#REF!</v>
      </c>
      <c r="AI15" s="13" t="e">
        <f>#REF!</f>
        <v>#REF!</v>
      </c>
      <c r="AJ15" s="13" t="e">
        <f>#REF!</f>
        <v>#REF!</v>
      </c>
      <c r="AK15" s="13" t="e">
        <f>#REF!</f>
        <v>#REF!</v>
      </c>
      <c r="AL15" s="13" t="e">
        <f>#REF!</f>
        <v>#REF!</v>
      </c>
      <c r="AM15" s="13" t="e">
        <f>#REF!</f>
        <v>#REF!</v>
      </c>
      <c r="AN15" s="13" t="e">
        <f>#REF!</f>
        <v>#REF!</v>
      </c>
      <c r="AO15" s="13" t="e">
        <f>#REF!</f>
        <v>#REF!</v>
      </c>
      <c r="AP15" s="13" t="e">
        <f>#REF!</f>
        <v>#REF!</v>
      </c>
      <c r="AQ15" s="13" t="e">
        <f>#REF!</f>
        <v>#REF!</v>
      </c>
      <c r="AR15" s="13" t="e">
        <f>#REF!</f>
        <v>#REF!</v>
      </c>
      <c r="AS15" s="13" t="e">
        <f>#REF!</f>
        <v>#REF!</v>
      </c>
      <c r="AT15" s="13" t="e">
        <f>#REF!</f>
        <v>#REF!</v>
      </c>
      <c r="AU15" s="13" t="e">
        <f>#REF!</f>
        <v>#REF!</v>
      </c>
      <c r="AV15" s="13" t="e">
        <f>#REF!</f>
        <v>#REF!</v>
      </c>
      <c r="AW15" s="13" t="e">
        <f>#REF!</f>
        <v>#REF!</v>
      </c>
      <c r="AX15" s="13" t="e">
        <f>#REF!</f>
        <v>#REF!</v>
      </c>
      <c r="AY15" s="13" t="e">
        <f>#REF!</f>
        <v>#REF!</v>
      </c>
      <c r="AZ15" s="13" t="e">
        <f>#REF!</f>
        <v>#REF!</v>
      </c>
      <c r="BA15" s="13" t="e">
        <f>#REF!</f>
        <v>#REF!</v>
      </c>
    </row>
    <row r="16" spans="1:53">
      <c r="A16" s="15" t="s">
        <v>8</v>
      </c>
      <c r="B16" s="12"/>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row>
    <row r="17" spans="1:53">
      <c r="A17" s="10">
        <v>1</v>
      </c>
      <c r="B17" s="12" t="e">
        <f>#REF!</f>
        <v>#REF!</v>
      </c>
      <c r="C17" s="13" t="e">
        <f>#REF!</f>
        <v>#REF!</v>
      </c>
      <c r="D17" s="13" t="e">
        <f>#REF!</f>
        <v>#REF!</v>
      </c>
      <c r="E17" s="13" t="e">
        <f>#REF!</f>
        <v>#REF!</v>
      </c>
      <c r="F17" s="13" t="e">
        <f>#REF!</f>
        <v>#REF!</v>
      </c>
      <c r="G17" s="13" t="e">
        <f>#REF!</f>
        <v>#REF!</v>
      </c>
      <c r="H17" s="13" t="e">
        <f>#REF!</f>
        <v>#REF!</v>
      </c>
      <c r="I17" s="13" t="e">
        <f>#REF!</f>
        <v>#REF!</v>
      </c>
      <c r="J17" s="13" t="e">
        <f>#REF!</f>
        <v>#REF!</v>
      </c>
      <c r="K17" s="13" t="e">
        <f>#REF!</f>
        <v>#REF!</v>
      </c>
      <c r="L17" s="13" t="e">
        <f>#REF!</f>
        <v>#REF!</v>
      </c>
      <c r="M17" s="13" t="e">
        <f>#REF!</f>
        <v>#REF!</v>
      </c>
      <c r="N17" s="13" t="e">
        <f>#REF!</f>
        <v>#REF!</v>
      </c>
      <c r="O17" s="13" t="e">
        <f>#REF!</f>
        <v>#REF!</v>
      </c>
      <c r="P17" s="13" t="e">
        <f>#REF!</f>
        <v>#REF!</v>
      </c>
      <c r="Q17" s="13" t="e">
        <f>#REF!</f>
        <v>#REF!</v>
      </c>
      <c r="R17" s="13" t="e">
        <f>#REF!</f>
        <v>#REF!</v>
      </c>
      <c r="S17" s="13" t="e">
        <f>#REF!</f>
        <v>#REF!</v>
      </c>
      <c r="T17" s="13" t="e">
        <f>#REF!</f>
        <v>#REF!</v>
      </c>
      <c r="U17" s="13" t="e">
        <f>#REF!</f>
        <v>#REF!</v>
      </c>
      <c r="V17" s="13" t="e">
        <f>#REF!</f>
        <v>#REF!</v>
      </c>
      <c r="W17" s="13" t="e">
        <f>#REF!</f>
        <v>#REF!</v>
      </c>
      <c r="X17" s="13" t="e">
        <f>#REF!</f>
        <v>#REF!</v>
      </c>
      <c r="Y17" s="13" t="e">
        <f>#REF!</f>
        <v>#REF!</v>
      </c>
      <c r="Z17" s="13" t="e">
        <f>#REF!</f>
        <v>#REF!</v>
      </c>
      <c r="AA17" s="13" t="e">
        <f>#REF!</f>
        <v>#REF!</v>
      </c>
      <c r="AB17" s="13" t="e">
        <f>#REF!</f>
        <v>#REF!</v>
      </c>
      <c r="AC17" s="13" t="e">
        <f>#REF!</f>
        <v>#REF!</v>
      </c>
      <c r="AD17" s="13" t="e">
        <f>#REF!</f>
        <v>#REF!</v>
      </c>
      <c r="AE17" s="13" t="e">
        <f>#REF!</f>
        <v>#REF!</v>
      </c>
      <c r="AF17" s="13" t="e">
        <f>#REF!</f>
        <v>#REF!</v>
      </c>
      <c r="AG17" s="13" t="e">
        <f>#REF!</f>
        <v>#REF!</v>
      </c>
      <c r="AH17" s="13" t="e">
        <f>#REF!</f>
        <v>#REF!</v>
      </c>
      <c r="AI17" s="13" t="e">
        <f>#REF!</f>
        <v>#REF!</v>
      </c>
      <c r="AJ17" s="13" t="e">
        <f>#REF!</f>
        <v>#REF!</v>
      </c>
      <c r="AK17" s="13" t="e">
        <f>#REF!</f>
        <v>#REF!</v>
      </c>
      <c r="AL17" s="13" t="e">
        <f>#REF!</f>
        <v>#REF!</v>
      </c>
      <c r="AM17" s="13" t="e">
        <f>#REF!</f>
        <v>#REF!</v>
      </c>
      <c r="AN17" s="13" t="e">
        <f>#REF!</f>
        <v>#REF!</v>
      </c>
      <c r="AO17" s="13" t="e">
        <f>#REF!</f>
        <v>#REF!</v>
      </c>
      <c r="AP17" s="13" t="e">
        <f>#REF!</f>
        <v>#REF!</v>
      </c>
      <c r="AQ17" s="13" t="e">
        <f>#REF!</f>
        <v>#REF!</v>
      </c>
      <c r="AR17" s="13" t="e">
        <f>#REF!</f>
        <v>#REF!</v>
      </c>
      <c r="AS17" s="13" t="e">
        <f>#REF!</f>
        <v>#REF!</v>
      </c>
      <c r="AT17" s="13" t="e">
        <f>#REF!</f>
        <v>#REF!</v>
      </c>
      <c r="AU17" s="13" t="e">
        <f>#REF!</f>
        <v>#REF!</v>
      </c>
      <c r="AV17" s="13" t="e">
        <f>#REF!</f>
        <v>#REF!</v>
      </c>
      <c r="AW17" s="13" t="e">
        <f>#REF!</f>
        <v>#REF!</v>
      </c>
      <c r="AX17" s="13" t="e">
        <f>#REF!</f>
        <v>#REF!</v>
      </c>
      <c r="AY17" s="13" t="e">
        <f>#REF!</f>
        <v>#REF!</v>
      </c>
      <c r="AZ17" s="13" t="e">
        <f>#REF!</f>
        <v>#REF!</v>
      </c>
      <c r="BA17" s="13" t="e">
        <f>#REF!</f>
        <v>#REF!</v>
      </c>
    </row>
    <row r="18" spans="1:53">
      <c r="A18" s="10">
        <v>2</v>
      </c>
      <c r="B18" s="12" t="e">
        <f>#REF!</f>
        <v>#REF!</v>
      </c>
      <c r="C18" s="13" t="e">
        <f>#REF!</f>
        <v>#REF!</v>
      </c>
      <c r="D18" s="13" t="e">
        <f>#REF!</f>
        <v>#REF!</v>
      </c>
      <c r="E18" s="13" t="e">
        <f>#REF!</f>
        <v>#REF!</v>
      </c>
      <c r="F18" s="13" t="e">
        <f>#REF!</f>
        <v>#REF!</v>
      </c>
      <c r="G18" s="13" t="e">
        <f>#REF!</f>
        <v>#REF!</v>
      </c>
      <c r="H18" s="13" t="e">
        <f>#REF!</f>
        <v>#REF!</v>
      </c>
      <c r="I18" s="13" t="e">
        <f>#REF!</f>
        <v>#REF!</v>
      </c>
      <c r="J18" s="13" t="e">
        <f>#REF!</f>
        <v>#REF!</v>
      </c>
      <c r="K18" s="13" t="e">
        <f>#REF!</f>
        <v>#REF!</v>
      </c>
      <c r="L18" s="13" t="e">
        <f>#REF!</f>
        <v>#REF!</v>
      </c>
      <c r="M18" s="13" t="e">
        <f>#REF!</f>
        <v>#REF!</v>
      </c>
      <c r="N18" s="13" t="e">
        <f>#REF!</f>
        <v>#REF!</v>
      </c>
      <c r="O18" s="13" t="e">
        <f>#REF!</f>
        <v>#REF!</v>
      </c>
      <c r="P18" s="13" t="e">
        <f>#REF!</f>
        <v>#REF!</v>
      </c>
      <c r="Q18" s="13" t="e">
        <f>#REF!</f>
        <v>#REF!</v>
      </c>
      <c r="R18" s="13" t="e">
        <f>#REF!</f>
        <v>#REF!</v>
      </c>
      <c r="S18" s="13" t="e">
        <f>#REF!</f>
        <v>#REF!</v>
      </c>
      <c r="T18" s="13" t="e">
        <f>#REF!</f>
        <v>#REF!</v>
      </c>
      <c r="U18" s="13" t="e">
        <f>#REF!</f>
        <v>#REF!</v>
      </c>
      <c r="V18" s="13" t="e">
        <f>#REF!</f>
        <v>#REF!</v>
      </c>
      <c r="W18" s="13" t="e">
        <f>#REF!</f>
        <v>#REF!</v>
      </c>
      <c r="X18" s="13" t="e">
        <f>#REF!</f>
        <v>#REF!</v>
      </c>
      <c r="Y18" s="13" t="e">
        <f>#REF!</f>
        <v>#REF!</v>
      </c>
      <c r="Z18" s="13" t="e">
        <f>#REF!</f>
        <v>#REF!</v>
      </c>
      <c r="AA18" s="13" t="e">
        <f>#REF!</f>
        <v>#REF!</v>
      </c>
      <c r="AB18" s="13" t="e">
        <f>#REF!</f>
        <v>#REF!</v>
      </c>
      <c r="AC18" s="13" t="e">
        <f>#REF!</f>
        <v>#REF!</v>
      </c>
      <c r="AD18" s="13" t="e">
        <f>#REF!</f>
        <v>#REF!</v>
      </c>
      <c r="AE18" s="13" t="e">
        <f>#REF!</f>
        <v>#REF!</v>
      </c>
      <c r="AF18" s="13" t="e">
        <f>#REF!</f>
        <v>#REF!</v>
      </c>
      <c r="AG18" s="13" t="e">
        <f>#REF!</f>
        <v>#REF!</v>
      </c>
      <c r="AH18" s="13" t="e">
        <f>#REF!</f>
        <v>#REF!</v>
      </c>
      <c r="AI18" s="13" t="e">
        <f>#REF!</f>
        <v>#REF!</v>
      </c>
      <c r="AJ18" s="13" t="e">
        <f>#REF!</f>
        <v>#REF!</v>
      </c>
      <c r="AK18" s="13" t="e">
        <f>#REF!</f>
        <v>#REF!</v>
      </c>
      <c r="AL18" s="13" t="e">
        <f>#REF!</f>
        <v>#REF!</v>
      </c>
      <c r="AM18" s="13" t="e">
        <f>#REF!</f>
        <v>#REF!</v>
      </c>
      <c r="AN18" s="13" t="e">
        <f>#REF!</f>
        <v>#REF!</v>
      </c>
      <c r="AO18" s="13" t="e">
        <f>#REF!</f>
        <v>#REF!</v>
      </c>
      <c r="AP18" s="13" t="e">
        <f>#REF!</f>
        <v>#REF!</v>
      </c>
      <c r="AQ18" s="13" t="e">
        <f>#REF!</f>
        <v>#REF!</v>
      </c>
      <c r="AR18" s="13" t="e">
        <f>#REF!</f>
        <v>#REF!</v>
      </c>
      <c r="AS18" s="13" t="e">
        <f>#REF!</f>
        <v>#REF!</v>
      </c>
      <c r="AT18" s="13" t="e">
        <f>#REF!</f>
        <v>#REF!</v>
      </c>
      <c r="AU18" s="13" t="e">
        <f>#REF!</f>
        <v>#REF!</v>
      </c>
      <c r="AV18" s="13" t="e">
        <f>#REF!</f>
        <v>#REF!</v>
      </c>
      <c r="AW18" s="13" t="e">
        <f>#REF!</f>
        <v>#REF!</v>
      </c>
      <c r="AX18" s="13" t="e">
        <f>#REF!</f>
        <v>#REF!</v>
      </c>
      <c r="AY18" s="13" t="e">
        <f>#REF!</f>
        <v>#REF!</v>
      </c>
      <c r="AZ18" s="13" t="e">
        <f>#REF!</f>
        <v>#REF!</v>
      </c>
      <c r="BA18" s="13" t="e">
        <f>#REF!</f>
        <v>#REF!</v>
      </c>
    </row>
    <row r="19" spans="1:53">
      <c r="A19" s="16" t="s">
        <v>9</v>
      </c>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row>
    <row r="20" spans="1:53">
      <c r="A20" s="17" t="s">
        <v>10</v>
      </c>
      <c r="B20" s="12" t="e">
        <f>#REF!</f>
        <v>#REF!</v>
      </c>
      <c r="C20" s="13" t="e">
        <f>#REF!</f>
        <v>#REF!</v>
      </c>
      <c r="D20" s="13" t="e">
        <f>#REF!</f>
        <v>#REF!</v>
      </c>
      <c r="E20" s="13" t="e">
        <f>#REF!</f>
        <v>#REF!</v>
      </c>
      <c r="F20" s="13" t="e">
        <f>#REF!</f>
        <v>#REF!</v>
      </c>
      <c r="G20" s="13" t="e">
        <f>#REF!</f>
        <v>#REF!</v>
      </c>
      <c r="H20" s="13" t="e">
        <f>#REF!</f>
        <v>#REF!</v>
      </c>
      <c r="I20" s="13" t="e">
        <f>#REF!</f>
        <v>#REF!</v>
      </c>
      <c r="J20" s="13" t="e">
        <f>#REF!</f>
        <v>#REF!</v>
      </c>
      <c r="K20" s="13" t="e">
        <f>#REF!</f>
        <v>#REF!</v>
      </c>
      <c r="L20" s="13" t="e">
        <f>#REF!</f>
        <v>#REF!</v>
      </c>
      <c r="M20" s="13" t="e">
        <f>#REF!</f>
        <v>#REF!</v>
      </c>
      <c r="N20" s="13" t="e">
        <f>#REF!</f>
        <v>#REF!</v>
      </c>
      <c r="O20" s="13" t="e">
        <f>#REF!</f>
        <v>#REF!</v>
      </c>
      <c r="P20" s="13" t="e">
        <f>#REF!</f>
        <v>#REF!</v>
      </c>
      <c r="Q20" s="13" t="e">
        <f>#REF!</f>
        <v>#REF!</v>
      </c>
      <c r="R20" s="13" t="e">
        <f>#REF!</f>
        <v>#REF!</v>
      </c>
      <c r="S20" s="13" t="e">
        <f>#REF!</f>
        <v>#REF!</v>
      </c>
      <c r="T20" s="13" t="e">
        <f>#REF!</f>
        <v>#REF!</v>
      </c>
      <c r="U20" s="13" t="e">
        <f>#REF!</f>
        <v>#REF!</v>
      </c>
      <c r="V20" s="13" t="e">
        <f>#REF!</f>
        <v>#REF!</v>
      </c>
      <c r="W20" s="13" t="e">
        <f>#REF!</f>
        <v>#REF!</v>
      </c>
      <c r="X20" s="13" t="e">
        <f>#REF!</f>
        <v>#REF!</v>
      </c>
      <c r="Y20" s="13" t="e">
        <f>#REF!</f>
        <v>#REF!</v>
      </c>
      <c r="Z20" s="13" t="e">
        <f>#REF!</f>
        <v>#REF!</v>
      </c>
      <c r="AA20" s="13" t="e">
        <f>#REF!</f>
        <v>#REF!</v>
      </c>
      <c r="AB20" s="13" t="e">
        <f>#REF!</f>
        <v>#REF!</v>
      </c>
      <c r="AC20" s="13" t="e">
        <f>#REF!</f>
        <v>#REF!</v>
      </c>
      <c r="AD20" s="13" t="e">
        <f>#REF!</f>
        <v>#REF!</v>
      </c>
      <c r="AE20" s="13" t="e">
        <f>#REF!</f>
        <v>#REF!</v>
      </c>
      <c r="AF20" s="13" t="e">
        <f>#REF!</f>
        <v>#REF!</v>
      </c>
      <c r="AG20" s="13" t="e">
        <f>#REF!</f>
        <v>#REF!</v>
      </c>
      <c r="AH20" s="13" t="e">
        <f>#REF!</f>
        <v>#REF!</v>
      </c>
      <c r="AI20" s="13" t="e">
        <f>#REF!</f>
        <v>#REF!</v>
      </c>
      <c r="AJ20" s="13" t="e">
        <f>#REF!</f>
        <v>#REF!</v>
      </c>
      <c r="AK20" s="13" t="e">
        <f>#REF!</f>
        <v>#REF!</v>
      </c>
      <c r="AL20" s="13" t="e">
        <f>#REF!</f>
        <v>#REF!</v>
      </c>
      <c r="AM20" s="13" t="e">
        <f>#REF!</f>
        <v>#REF!</v>
      </c>
      <c r="AN20" s="13" t="e">
        <f>#REF!</f>
        <v>#REF!</v>
      </c>
      <c r="AO20" s="13" t="e">
        <f>#REF!</f>
        <v>#REF!</v>
      </c>
      <c r="AP20" s="13" t="e">
        <f>#REF!</f>
        <v>#REF!</v>
      </c>
      <c r="AQ20" s="13" t="e">
        <f>#REF!</f>
        <v>#REF!</v>
      </c>
      <c r="AR20" s="13" t="e">
        <f>#REF!</f>
        <v>#REF!</v>
      </c>
      <c r="AS20" s="13" t="e">
        <f>#REF!</f>
        <v>#REF!</v>
      </c>
      <c r="AT20" s="13" t="e">
        <f>#REF!</f>
        <v>#REF!</v>
      </c>
      <c r="AU20" s="13" t="e">
        <f>#REF!</f>
        <v>#REF!</v>
      </c>
      <c r="AV20" s="13" t="e">
        <f>#REF!</f>
        <v>#REF!</v>
      </c>
      <c r="AW20" s="13" t="e">
        <f>#REF!</f>
        <v>#REF!</v>
      </c>
      <c r="AX20" s="13" t="e">
        <f>#REF!</f>
        <v>#REF!</v>
      </c>
      <c r="AY20" s="13" t="e">
        <f>#REF!</f>
        <v>#REF!</v>
      </c>
      <c r="AZ20" s="13" t="e">
        <f>#REF!</f>
        <v>#REF!</v>
      </c>
      <c r="BA20" s="13" t="e">
        <f>#REF!</f>
        <v>#REF!</v>
      </c>
    </row>
    <row r="21" spans="1:53" hidden="1">
      <c r="A21" s="16" t="s">
        <v>11</v>
      </c>
      <c r="B21" s="12"/>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c r="W21" s="18" t="e">
        <f>'РБ ВВ 10(2025) | FIT15)'!#REF!</f>
        <v>#REF!</v>
      </c>
      <c r="X21" s="18" t="e">
        <f>'РБ ВВ 10(2025) | FIT15)'!#REF!</f>
        <v>#REF!</v>
      </c>
      <c r="Y21" s="18" t="e">
        <f>'РБ ВВ 10(2025) | FIT15)'!#REF!</f>
        <v>#REF!</v>
      </c>
      <c r="Z21" s="18" t="e">
        <f>'РБ ВВ 10(2025) | FIT15)'!#REF!</f>
        <v>#REF!</v>
      </c>
      <c r="AA21" s="18" t="e">
        <f>'РБ ВВ 10(2025) | FIT15)'!#REF!</f>
        <v>#REF!</v>
      </c>
      <c r="AB21" s="18" t="e">
        <f>'РБ ВВ 10(2025) | FIT15)'!#REF!</f>
        <v>#REF!</v>
      </c>
      <c r="AC21" s="18" t="e">
        <f>'РБ ВВ 10(2025) | FIT15)'!#REF!</f>
        <v>#REF!</v>
      </c>
      <c r="AD21" s="18" t="e">
        <f>'РБ ВВ 10(2025) | FIT15)'!#REF!</f>
        <v>#REF!</v>
      </c>
      <c r="AE21" s="18" t="e">
        <f>'РБ ВВ 10(2025) | FIT15)'!#REF!</f>
        <v>#REF!</v>
      </c>
      <c r="AF21" s="18" t="e">
        <f>'РБ ВВ 10(2025) | FIT15)'!#REF!</f>
        <v>#REF!</v>
      </c>
      <c r="AG21" s="18" t="e">
        <f>'РБ ВВ 10(2025) | FIT15)'!#REF!</f>
        <v>#REF!</v>
      </c>
      <c r="AH21" s="18" t="e">
        <f>'РБ ВВ 10(2025) | FIT15)'!#REF!</f>
        <v>#REF!</v>
      </c>
      <c r="AI21" s="18" t="e">
        <f>'РБ ВВ 10(2025) | FIT15)'!#REF!</f>
        <v>#REF!</v>
      </c>
      <c r="AJ21" s="18" t="e">
        <f>'РБ ВВ 10(2025) | FIT15)'!#REF!</f>
        <v>#REF!</v>
      </c>
      <c r="AK21" s="18" t="e">
        <f>'РБ ВВ 10(2025) | FIT15)'!#REF!</f>
        <v>#REF!</v>
      </c>
      <c r="AL21" s="18" t="e">
        <f>'РБ ВВ 10(2025) | FIT15)'!#REF!</f>
        <v>#REF!</v>
      </c>
      <c r="AM21" s="18" t="e">
        <f>'РБ ВВ 10(2025) | FIT15)'!#REF!</f>
        <v>#REF!</v>
      </c>
      <c r="AN21" s="18" t="e">
        <f>'РБ ВВ 10(2025) | FIT15)'!#REF!</f>
        <v>#REF!</v>
      </c>
      <c r="AO21" s="18" t="e">
        <f>'РБ ВВ 10(2025) | FIT15)'!#REF!</f>
        <v>#REF!</v>
      </c>
      <c r="AP21" s="18" t="e">
        <f>'РБ ВВ 10(2025) | FIT15)'!#REF!</f>
        <v>#REF!</v>
      </c>
      <c r="AQ21" s="18" t="e">
        <f>'РБ ВВ 10(2025) | FIT15)'!#REF!</f>
        <v>#REF!</v>
      </c>
      <c r="AR21" s="18" t="e">
        <f>'РБ ВВ 10(2025) | FIT15)'!#REF!</f>
        <v>#REF!</v>
      </c>
      <c r="AS21" s="18" t="e">
        <f>'РБ ВВ 10(2025) | FIT15)'!#REF!</f>
        <v>#REF!</v>
      </c>
      <c r="AT21" s="18" t="e">
        <f>'РБ ВВ 10(2025) | FIT15)'!#REF!</f>
        <v>#REF!</v>
      </c>
      <c r="AU21" s="18" t="e">
        <f>'РБ ВВ 10(2025) | FIT15)'!#REF!</f>
        <v>#REF!</v>
      </c>
      <c r="AV21" s="18" t="e">
        <f>'РБ ВВ 10(2025) | FIT15)'!#REF!</f>
        <v>#REF!</v>
      </c>
      <c r="AW21" s="18" t="e">
        <f>'РБ ВВ 10(2025) | FIT15)'!#REF!</f>
        <v>#REF!</v>
      </c>
      <c r="AX21" s="18" t="e">
        <f>'РБ ВВ 10(2025) | FIT15)'!#REF!</f>
        <v>#REF!</v>
      </c>
      <c r="AY21" s="18" t="e">
        <f>'РБ ВВ 10(2025) | FIT15)'!#REF!</f>
        <v>#REF!</v>
      </c>
      <c r="AZ21" s="18" t="e">
        <f>'РБ ВВ 10(2025) | FIT15)'!#REF!</f>
        <v>#REF!</v>
      </c>
      <c r="BA21" s="18" t="e">
        <f>'РБ ВВ 10(2025) | FIT15)'!#REF!</f>
        <v>#REF!</v>
      </c>
    </row>
    <row r="22" spans="1:53" hidden="1">
      <c r="A22" s="17" t="s">
        <v>12</v>
      </c>
      <c r="B22" s="12" t="e">
        <f>'C завтраками| Bed and breakfast'!#REF!*0.9</f>
        <v>#REF!</v>
      </c>
      <c r="C22" s="18" t="e">
        <f>'РБ ВВ 10(2025) | FIT15)'!#REF!</f>
        <v>#REF!</v>
      </c>
      <c r="D22" s="18" t="e">
        <f>'РБ ВВ 10(2025) | FIT15)'!#REF!</f>
        <v>#REF!</v>
      </c>
      <c r="E22" s="18" t="e">
        <f>'РБ ВВ 10(2025) | FIT15)'!#REF!</f>
        <v>#REF!</v>
      </c>
      <c r="F22" s="18" t="e">
        <f>'РБ ВВ 10(2025) | FIT15)'!#REF!</f>
        <v>#REF!</v>
      </c>
      <c r="G22" s="18" t="e">
        <f>'РБ ВВ 10(2025) | FIT15)'!#REF!</f>
        <v>#REF!</v>
      </c>
      <c r="H22" s="18" t="e">
        <f>'РБ ВВ 10(2025) | FIT15)'!#REF!</f>
        <v>#REF!</v>
      </c>
      <c r="I22" s="18" t="e">
        <f>'РБ ВВ 10(2025) | FIT15)'!#REF!</f>
        <v>#REF!</v>
      </c>
      <c r="J22" s="18" t="e">
        <f>'РБ ВВ 10(2025) | FIT15)'!#REF!</f>
        <v>#REF!</v>
      </c>
      <c r="K22" s="18" t="e">
        <f>'РБ ВВ 10(2025) | FIT15)'!#REF!</f>
        <v>#REF!</v>
      </c>
      <c r="L22" s="18" t="e">
        <f>'РБ ВВ 10(2025) | FIT15)'!#REF!</f>
        <v>#REF!</v>
      </c>
      <c r="M22" s="18" t="e">
        <f>'РБ ВВ 10(2025) | FIT15)'!#REF!</f>
        <v>#REF!</v>
      </c>
      <c r="N22" s="18" t="e">
        <f>'РБ ВВ 10(2025) | FIT15)'!#REF!</f>
        <v>#REF!</v>
      </c>
      <c r="O22" s="18" t="e">
        <f>'РБ ВВ 10(2025) | FIT15)'!#REF!</f>
        <v>#REF!</v>
      </c>
      <c r="P22" s="18" t="e">
        <f>'РБ ВВ 10(2025) | FIT15)'!#REF!</f>
        <v>#REF!</v>
      </c>
      <c r="Q22" s="18" t="e">
        <f>'РБ ВВ 10(2025) | FIT15)'!#REF!</f>
        <v>#REF!</v>
      </c>
      <c r="R22" s="18" t="e">
        <f>'РБ ВВ 10(2025) | FIT15)'!#REF!</f>
        <v>#REF!</v>
      </c>
      <c r="S22" s="18" t="e">
        <f>'РБ ВВ 10(2025) | FIT15)'!#REF!</f>
        <v>#REF!</v>
      </c>
      <c r="T22" s="18" t="e">
        <f>'РБ ВВ 10(2025) | FIT15)'!#REF!</f>
        <v>#REF!</v>
      </c>
      <c r="U22" s="18" t="e">
        <f>'РБ ВВ 10(2025) | FIT15)'!#REF!</f>
        <v>#REF!</v>
      </c>
      <c r="V22" s="18" t="e">
        <f>'РБ ВВ 10(2025) | FIT15)'!#REF!</f>
        <v>#REF!</v>
      </c>
      <c r="W22" s="18" t="e">
        <f>'РБ ВВ 10(2025) | FIT15)'!#REF!</f>
        <v>#REF!</v>
      </c>
      <c r="X22" s="18" t="e">
        <f>'РБ ВВ 10(2025) | FIT15)'!#REF!</f>
        <v>#REF!</v>
      </c>
      <c r="Y22" s="18" t="e">
        <f>'РБ ВВ 10(2025) | FIT15)'!#REF!</f>
        <v>#REF!</v>
      </c>
      <c r="Z22" s="18" t="e">
        <f>'РБ ВВ 10(2025) | FIT15)'!#REF!</f>
        <v>#REF!</v>
      </c>
      <c r="AA22" s="18" t="e">
        <f>'РБ ВВ 10(2025) | FIT15)'!#REF!</f>
        <v>#REF!</v>
      </c>
      <c r="AB22" s="18" t="e">
        <f>'РБ ВВ 10(2025) | FIT15)'!#REF!</f>
        <v>#REF!</v>
      </c>
      <c r="AC22" s="18" t="e">
        <f>'РБ ВВ 10(2025) | FIT15)'!#REF!</f>
        <v>#REF!</v>
      </c>
      <c r="AD22" s="18" t="e">
        <f>'РБ ВВ 10(2025) | FIT15)'!#REF!</f>
        <v>#REF!</v>
      </c>
      <c r="AE22" s="18" t="e">
        <f>'РБ ВВ 10(2025) | FIT15)'!#REF!</f>
        <v>#REF!</v>
      </c>
      <c r="AF22" s="18" t="e">
        <f>'РБ ВВ 10(2025) | FIT15)'!#REF!</f>
        <v>#REF!</v>
      </c>
      <c r="AG22" s="18" t="e">
        <f>'РБ ВВ 10(2025) | FIT15)'!#REF!</f>
        <v>#REF!</v>
      </c>
      <c r="AH22" s="18" t="e">
        <f>'РБ ВВ 10(2025) | FIT15)'!#REF!</f>
        <v>#REF!</v>
      </c>
      <c r="AI22" s="18" t="e">
        <f>'РБ ВВ 10(2025) | FIT15)'!#REF!</f>
        <v>#REF!</v>
      </c>
      <c r="AJ22" s="18" t="e">
        <f>'РБ ВВ 10(2025) | FIT15)'!#REF!</f>
        <v>#REF!</v>
      </c>
      <c r="AK22" s="18" t="e">
        <f>'РБ ВВ 10(2025) | FIT15)'!#REF!</f>
        <v>#REF!</v>
      </c>
      <c r="AL22" s="18" t="e">
        <f>'РБ ВВ 10(2025) | FIT15)'!#REF!</f>
        <v>#REF!</v>
      </c>
      <c r="AM22" s="18" t="e">
        <f>'РБ ВВ 10(2025) | FIT15)'!#REF!</f>
        <v>#REF!</v>
      </c>
      <c r="AN22" s="18" t="e">
        <f>'РБ ВВ 10(2025) | FIT15)'!#REF!</f>
        <v>#REF!</v>
      </c>
      <c r="AO22" s="18" t="e">
        <f>'РБ ВВ 10(2025) | FIT15)'!#REF!</f>
        <v>#REF!</v>
      </c>
      <c r="AP22" s="18" t="e">
        <f>'РБ ВВ 10(2025) | FIT15)'!#REF!</f>
        <v>#REF!</v>
      </c>
      <c r="AQ22" s="18" t="e">
        <f>'РБ ВВ 10(2025) | FIT15)'!#REF!</f>
        <v>#REF!</v>
      </c>
      <c r="AR22" s="18" t="e">
        <f>'РБ ВВ 10(2025) | FIT15)'!#REF!</f>
        <v>#REF!</v>
      </c>
      <c r="AS22" s="18" t="e">
        <f>'РБ ВВ 10(2025) | FIT15)'!#REF!</f>
        <v>#REF!</v>
      </c>
      <c r="AT22" s="18" t="e">
        <f>'РБ ВВ 10(2025) | FIT15)'!#REF!</f>
        <v>#REF!</v>
      </c>
      <c r="AU22" s="18" t="e">
        <f>'РБ ВВ 10(2025) | FIT15)'!#REF!</f>
        <v>#REF!</v>
      </c>
      <c r="AV22" s="18" t="e">
        <f>'РБ ВВ 10(2025) | FIT15)'!#REF!</f>
        <v>#REF!</v>
      </c>
      <c r="AW22" s="18" t="e">
        <f>'РБ ВВ 10(2025) | FIT15)'!#REF!</f>
        <v>#REF!</v>
      </c>
      <c r="AX22" s="18" t="e">
        <f>'РБ ВВ 10(2025) | FIT15)'!#REF!</f>
        <v>#REF!</v>
      </c>
      <c r="AY22" s="18" t="e">
        <f>'РБ ВВ 10(2025) | FIT15)'!#REF!</f>
        <v>#REF!</v>
      </c>
      <c r="AZ22" s="18" t="e">
        <f>'РБ ВВ 10(2025) | FIT15)'!#REF!</f>
        <v>#REF!</v>
      </c>
      <c r="BA22" s="18" t="e">
        <f>'РБ ВВ 10(2025) | FIT15)'!#REF!</f>
        <v>#REF!</v>
      </c>
    </row>
    <row r="23" spans="1:53" ht="17.25" customHeight="1">
      <c r="A23" s="27" t="s">
        <v>41</v>
      </c>
      <c r="B23" s="28"/>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1:53">
      <c r="A24" s="7" t="s">
        <v>3</v>
      </c>
      <c r="B24" s="8" t="e">
        <f t="shared" ref="B24:C25" si="0">B5</f>
        <v>#REF!</v>
      </c>
      <c r="C24" s="9" t="e">
        <f t="shared" si="0"/>
        <v>#REF!</v>
      </c>
      <c r="D24" s="9" t="e">
        <f t="shared" ref="D24:BA24" si="1">D5</f>
        <v>#REF!</v>
      </c>
      <c r="E24" s="8" t="e">
        <f t="shared" si="1"/>
        <v>#REF!</v>
      </c>
      <c r="F24" s="9" t="e">
        <f t="shared" si="1"/>
        <v>#REF!</v>
      </c>
      <c r="G24" s="9" t="e">
        <f t="shared" si="1"/>
        <v>#REF!</v>
      </c>
      <c r="H24" s="9" t="e">
        <f t="shared" si="1"/>
        <v>#REF!</v>
      </c>
      <c r="I24" s="9" t="e">
        <f t="shared" si="1"/>
        <v>#REF!</v>
      </c>
      <c r="J24" s="9" t="e">
        <f t="shared" si="1"/>
        <v>#REF!</v>
      </c>
      <c r="K24" s="9" t="e">
        <f t="shared" si="1"/>
        <v>#REF!</v>
      </c>
      <c r="L24" s="9" t="e">
        <f t="shared" si="1"/>
        <v>#REF!</v>
      </c>
      <c r="M24" s="9" t="e">
        <f t="shared" si="1"/>
        <v>#REF!</v>
      </c>
      <c r="N24" s="8" t="e">
        <f t="shared" si="1"/>
        <v>#REF!</v>
      </c>
      <c r="O24" s="9" t="e">
        <f t="shared" si="1"/>
        <v>#REF!</v>
      </c>
      <c r="P24" s="9" t="e">
        <f t="shared" si="1"/>
        <v>#REF!</v>
      </c>
      <c r="Q24" s="9" t="e">
        <f t="shared" si="1"/>
        <v>#REF!</v>
      </c>
      <c r="R24" s="9" t="e">
        <f t="shared" si="1"/>
        <v>#REF!</v>
      </c>
      <c r="S24" s="9" t="e">
        <f t="shared" si="1"/>
        <v>#REF!</v>
      </c>
      <c r="T24" s="9" t="e">
        <f t="shared" si="1"/>
        <v>#REF!</v>
      </c>
      <c r="U24" s="9" t="e">
        <f t="shared" si="1"/>
        <v>#REF!</v>
      </c>
      <c r="V24" s="9" t="e">
        <f t="shared" si="1"/>
        <v>#REF!</v>
      </c>
      <c r="W24" s="9" t="e">
        <f t="shared" si="1"/>
        <v>#REF!</v>
      </c>
      <c r="X24" s="9" t="e">
        <f t="shared" si="1"/>
        <v>#REF!</v>
      </c>
      <c r="Y24" s="9" t="e">
        <f t="shared" si="1"/>
        <v>#REF!</v>
      </c>
      <c r="Z24" s="9" t="e">
        <f t="shared" si="1"/>
        <v>#REF!</v>
      </c>
      <c r="AA24" s="9" t="e">
        <f t="shared" si="1"/>
        <v>#REF!</v>
      </c>
      <c r="AB24" s="9" t="e">
        <f t="shared" si="1"/>
        <v>#REF!</v>
      </c>
      <c r="AC24" s="9" t="e">
        <f t="shared" si="1"/>
        <v>#REF!</v>
      </c>
      <c r="AD24" s="9" t="e">
        <f t="shared" si="1"/>
        <v>#REF!</v>
      </c>
      <c r="AE24" s="9" t="e">
        <f t="shared" si="1"/>
        <v>#REF!</v>
      </c>
      <c r="AF24" s="9" t="e">
        <f t="shared" si="1"/>
        <v>#REF!</v>
      </c>
      <c r="AG24" s="9" t="e">
        <f t="shared" si="1"/>
        <v>#REF!</v>
      </c>
      <c r="AH24" s="9" t="e">
        <f t="shared" si="1"/>
        <v>#REF!</v>
      </c>
      <c r="AI24" s="9" t="e">
        <f t="shared" si="1"/>
        <v>#REF!</v>
      </c>
      <c r="AJ24" s="9" t="e">
        <f t="shared" si="1"/>
        <v>#REF!</v>
      </c>
      <c r="AK24" s="9" t="e">
        <f t="shared" si="1"/>
        <v>#REF!</v>
      </c>
      <c r="AL24" s="9" t="e">
        <f t="shared" si="1"/>
        <v>#REF!</v>
      </c>
      <c r="AM24" s="9" t="e">
        <f t="shared" si="1"/>
        <v>#REF!</v>
      </c>
      <c r="AN24" s="8" t="e">
        <f t="shared" si="1"/>
        <v>#REF!</v>
      </c>
      <c r="AO24" s="8" t="e">
        <f t="shared" si="1"/>
        <v>#REF!</v>
      </c>
      <c r="AP24" s="8" t="e">
        <f t="shared" si="1"/>
        <v>#REF!</v>
      </c>
      <c r="AQ24" s="9" t="e">
        <f t="shared" si="1"/>
        <v>#REF!</v>
      </c>
      <c r="AR24" s="9" t="e">
        <f t="shared" si="1"/>
        <v>#REF!</v>
      </c>
      <c r="AS24" s="9" t="e">
        <f t="shared" si="1"/>
        <v>#REF!</v>
      </c>
      <c r="AT24" s="9" t="e">
        <f t="shared" si="1"/>
        <v>#REF!</v>
      </c>
      <c r="AU24" s="9" t="e">
        <f t="shared" si="1"/>
        <v>#REF!</v>
      </c>
      <c r="AV24" s="9" t="e">
        <f t="shared" si="1"/>
        <v>#REF!</v>
      </c>
      <c r="AW24" s="9" t="e">
        <f t="shared" si="1"/>
        <v>#REF!</v>
      </c>
      <c r="AX24" s="9" t="e">
        <f t="shared" si="1"/>
        <v>#REF!</v>
      </c>
      <c r="AY24" s="9" t="e">
        <f t="shared" si="1"/>
        <v>#REF!</v>
      </c>
      <c r="AZ24" s="9" t="e">
        <f t="shared" si="1"/>
        <v>#REF!</v>
      </c>
      <c r="BA24" s="9" t="e">
        <f t="shared" si="1"/>
        <v>#REF!</v>
      </c>
    </row>
    <row r="25" spans="1:53" ht="20.25" customHeight="1">
      <c r="A25" s="7"/>
      <c r="B25" s="8" t="e">
        <f t="shared" si="0"/>
        <v>#REF!</v>
      </c>
      <c r="C25" s="9" t="e">
        <f t="shared" si="0"/>
        <v>#REF!</v>
      </c>
      <c r="D25" s="9" t="e">
        <f t="shared" ref="D25:BA25" si="2">D6</f>
        <v>#REF!</v>
      </c>
      <c r="E25" s="8" t="e">
        <f t="shared" si="2"/>
        <v>#REF!</v>
      </c>
      <c r="F25" s="9" t="e">
        <f t="shared" si="2"/>
        <v>#REF!</v>
      </c>
      <c r="G25" s="9" t="e">
        <f t="shared" si="2"/>
        <v>#REF!</v>
      </c>
      <c r="H25" s="9" t="e">
        <f t="shared" si="2"/>
        <v>#REF!</v>
      </c>
      <c r="I25" s="9" t="e">
        <f t="shared" si="2"/>
        <v>#REF!</v>
      </c>
      <c r="J25" s="9" t="e">
        <f t="shared" si="2"/>
        <v>#REF!</v>
      </c>
      <c r="K25" s="9" t="e">
        <f t="shared" si="2"/>
        <v>#REF!</v>
      </c>
      <c r="L25" s="9" t="e">
        <f t="shared" si="2"/>
        <v>#REF!</v>
      </c>
      <c r="M25" s="9" t="e">
        <f t="shared" si="2"/>
        <v>#REF!</v>
      </c>
      <c r="N25" s="8" t="e">
        <f t="shared" si="2"/>
        <v>#REF!</v>
      </c>
      <c r="O25" s="9" t="e">
        <f t="shared" si="2"/>
        <v>#REF!</v>
      </c>
      <c r="P25" s="9" t="e">
        <f t="shared" si="2"/>
        <v>#REF!</v>
      </c>
      <c r="Q25" s="9" t="e">
        <f t="shared" si="2"/>
        <v>#REF!</v>
      </c>
      <c r="R25" s="9" t="e">
        <f t="shared" si="2"/>
        <v>#REF!</v>
      </c>
      <c r="S25" s="9" t="e">
        <f t="shared" si="2"/>
        <v>#REF!</v>
      </c>
      <c r="T25" s="9" t="e">
        <f t="shared" si="2"/>
        <v>#REF!</v>
      </c>
      <c r="U25" s="9" t="e">
        <f t="shared" si="2"/>
        <v>#REF!</v>
      </c>
      <c r="V25" s="9" t="e">
        <f t="shared" si="2"/>
        <v>#REF!</v>
      </c>
      <c r="W25" s="9" t="e">
        <f t="shared" si="2"/>
        <v>#REF!</v>
      </c>
      <c r="X25" s="9" t="e">
        <f t="shared" si="2"/>
        <v>#REF!</v>
      </c>
      <c r="Y25" s="9" t="e">
        <f t="shared" si="2"/>
        <v>#REF!</v>
      </c>
      <c r="Z25" s="9" t="e">
        <f t="shared" si="2"/>
        <v>#REF!</v>
      </c>
      <c r="AA25" s="9" t="e">
        <f t="shared" si="2"/>
        <v>#REF!</v>
      </c>
      <c r="AB25" s="9" t="e">
        <f t="shared" si="2"/>
        <v>#REF!</v>
      </c>
      <c r="AC25" s="9" t="e">
        <f t="shared" si="2"/>
        <v>#REF!</v>
      </c>
      <c r="AD25" s="9" t="e">
        <f t="shared" si="2"/>
        <v>#REF!</v>
      </c>
      <c r="AE25" s="9" t="e">
        <f t="shared" si="2"/>
        <v>#REF!</v>
      </c>
      <c r="AF25" s="9" t="e">
        <f t="shared" si="2"/>
        <v>#REF!</v>
      </c>
      <c r="AG25" s="9" t="e">
        <f t="shared" si="2"/>
        <v>#REF!</v>
      </c>
      <c r="AH25" s="9" t="e">
        <f t="shared" si="2"/>
        <v>#REF!</v>
      </c>
      <c r="AI25" s="9" t="e">
        <f t="shared" si="2"/>
        <v>#REF!</v>
      </c>
      <c r="AJ25" s="9" t="e">
        <f t="shared" si="2"/>
        <v>#REF!</v>
      </c>
      <c r="AK25" s="9" t="e">
        <f t="shared" si="2"/>
        <v>#REF!</v>
      </c>
      <c r="AL25" s="9" t="e">
        <f t="shared" si="2"/>
        <v>#REF!</v>
      </c>
      <c r="AM25" s="9" t="e">
        <f t="shared" si="2"/>
        <v>#REF!</v>
      </c>
      <c r="AN25" s="8" t="e">
        <f t="shared" si="2"/>
        <v>#REF!</v>
      </c>
      <c r="AO25" s="8" t="e">
        <f t="shared" si="2"/>
        <v>#REF!</v>
      </c>
      <c r="AP25" s="8" t="e">
        <f t="shared" si="2"/>
        <v>#REF!</v>
      </c>
      <c r="AQ25" s="9" t="e">
        <f t="shared" si="2"/>
        <v>#REF!</v>
      </c>
      <c r="AR25" s="9" t="e">
        <f t="shared" si="2"/>
        <v>#REF!</v>
      </c>
      <c r="AS25" s="9" t="e">
        <f t="shared" si="2"/>
        <v>#REF!</v>
      </c>
      <c r="AT25" s="9" t="e">
        <f t="shared" si="2"/>
        <v>#REF!</v>
      </c>
      <c r="AU25" s="9" t="e">
        <f t="shared" si="2"/>
        <v>#REF!</v>
      </c>
      <c r="AV25" s="9" t="e">
        <f t="shared" si="2"/>
        <v>#REF!</v>
      </c>
      <c r="AW25" s="9" t="e">
        <f t="shared" si="2"/>
        <v>#REF!</v>
      </c>
      <c r="AX25" s="9" t="e">
        <f t="shared" si="2"/>
        <v>#REF!</v>
      </c>
      <c r="AY25" s="9" t="e">
        <f t="shared" si="2"/>
        <v>#REF!</v>
      </c>
      <c r="AZ25" s="9" t="e">
        <f t="shared" si="2"/>
        <v>#REF!</v>
      </c>
      <c r="BA25" s="9" t="e">
        <f t="shared" si="2"/>
        <v>#REF!</v>
      </c>
    </row>
    <row r="26" spans="1:53">
      <c r="A26" s="10" t="s">
        <v>4</v>
      </c>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row>
    <row r="27" spans="1:53">
      <c r="A27" s="10">
        <v>1</v>
      </c>
      <c r="B27" s="12" t="e">
        <f t="shared" ref="B27:B28" si="3">ROUNDUP(B8*0.87,)</f>
        <v>#REF!</v>
      </c>
      <c r="C27" s="18" t="e">
        <f>ROUNDUP(C8*0.87,)+25</f>
        <v>#REF!</v>
      </c>
      <c r="D27" s="18" t="e">
        <f t="shared" ref="D27:AZ34" si="4">ROUNDUP(D8*0.87,)+25</f>
        <v>#REF!</v>
      </c>
      <c r="E27" s="18" t="e">
        <f t="shared" si="4"/>
        <v>#REF!</v>
      </c>
      <c r="F27" s="18" t="e">
        <f t="shared" si="4"/>
        <v>#REF!</v>
      </c>
      <c r="G27" s="18" t="e">
        <f t="shared" si="4"/>
        <v>#REF!</v>
      </c>
      <c r="H27" s="18" t="e">
        <f t="shared" si="4"/>
        <v>#REF!</v>
      </c>
      <c r="I27" s="18" t="e">
        <f t="shared" si="4"/>
        <v>#REF!</v>
      </c>
      <c r="J27" s="18" t="e">
        <f t="shared" si="4"/>
        <v>#REF!</v>
      </c>
      <c r="K27" s="18" t="e">
        <f t="shared" si="4"/>
        <v>#REF!</v>
      </c>
      <c r="L27" s="18" t="e">
        <f t="shared" si="4"/>
        <v>#REF!</v>
      </c>
      <c r="M27" s="18" t="e">
        <f t="shared" si="4"/>
        <v>#REF!</v>
      </c>
      <c r="N27" s="18" t="e">
        <f t="shared" si="4"/>
        <v>#REF!</v>
      </c>
      <c r="O27" s="18" t="e">
        <f t="shared" si="4"/>
        <v>#REF!</v>
      </c>
      <c r="P27" s="18" t="e">
        <f t="shared" si="4"/>
        <v>#REF!</v>
      </c>
      <c r="Q27" s="18" t="e">
        <f t="shared" si="4"/>
        <v>#REF!</v>
      </c>
      <c r="R27" s="18" t="e">
        <f t="shared" si="4"/>
        <v>#REF!</v>
      </c>
      <c r="S27" s="18" t="e">
        <f t="shared" si="4"/>
        <v>#REF!</v>
      </c>
      <c r="T27" s="18" t="e">
        <f t="shared" si="4"/>
        <v>#REF!</v>
      </c>
      <c r="U27" s="18" t="e">
        <f t="shared" si="4"/>
        <v>#REF!</v>
      </c>
      <c r="V27" s="18" t="e">
        <f t="shared" si="4"/>
        <v>#REF!</v>
      </c>
      <c r="W27" s="18" t="e">
        <f t="shared" si="4"/>
        <v>#REF!</v>
      </c>
      <c r="X27" s="18" t="e">
        <f t="shared" si="4"/>
        <v>#REF!</v>
      </c>
      <c r="Y27" s="18" t="e">
        <f t="shared" si="4"/>
        <v>#REF!</v>
      </c>
      <c r="Z27" s="18" t="e">
        <f t="shared" si="4"/>
        <v>#REF!</v>
      </c>
      <c r="AA27" s="18" t="e">
        <f t="shared" si="4"/>
        <v>#REF!</v>
      </c>
      <c r="AB27" s="18" t="e">
        <f t="shared" si="4"/>
        <v>#REF!</v>
      </c>
      <c r="AC27" s="18" t="e">
        <f t="shared" si="4"/>
        <v>#REF!</v>
      </c>
      <c r="AD27" s="18" t="e">
        <f t="shared" si="4"/>
        <v>#REF!</v>
      </c>
      <c r="AE27" s="18" t="e">
        <f t="shared" si="4"/>
        <v>#REF!</v>
      </c>
      <c r="AF27" s="18" t="e">
        <f t="shared" si="4"/>
        <v>#REF!</v>
      </c>
      <c r="AG27" s="18" t="e">
        <f t="shared" si="4"/>
        <v>#REF!</v>
      </c>
      <c r="AH27" s="18" t="e">
        <f t="shared" si="4"/>
        <v>#REF!</v>
      </c>
      <c r="AI27" s="18" t="e">
        <f t="shared" si="4"/>
        <v>#REF!</v>
      </c>
      <c r="AJ27" s="18" t="e">
        <f t="shared" si="4"/>
        <v>#REF!</v>
      </c>
      <c r="AK27" s="18" t="e">
        <f t="shared" si="4"/>
        <v>#REF!</v>
      </c>
      <c r="AL27" s="18" t="e">
        <f t="shared" si="4"/>
        <v>#REF!</v>
      </c>
      <c r="AM27" s="18" t="e">
        <f t="shared" si="4"/>
        <v>#REF!</v>
      </c>
      <c r="AN27" s="18" t="e">
        <f t="shared" si="4"/>
        <v>#REF!</v>
      </c>
      <c r="AO27" s="18" t="e">
        <f t="shared" si="4"/>
        <v>#REF!</v>
      </c>
      <c r="AP27" s="18" t="e">
        <f t="shared" si="4"/>
        <v>#REF!</v>
      </c>
      <c r="AQ27" s="18" t="e">
        <f t="shared" si="4"/>
        <v>#REF!</v>
      </c>
      <c r="AR27" s="18" t="e">
        <f t="shared" si="4"/>
        <v>#REF!</v>
      </c>
      <c r="AS27" s="18" t="e">
        <f t="shared" si="4"/>
        <v>#REF!</v>
      </c>
      <c r="AT27" s="18" t="e">
        <f t="shared" si="4"/>
        <v>#REF!</v>
      </c>
      <c r="AU27" s="18" t="e">
        <f t="shared" si="4"/>
        <v>#REF!</v>
      </c>
      <c r="AV27" s="18" t="e">
        <f t="shared" si="4"/>
        <v>#REF!</v>
      </c>
      <c r="AW27" s="18" t="e">
        <f t="shared" si="4"/>
        <v>#REF!</v>
      </c>
      <c r="AX27" s="18" t="e">
        <f t="shared" si="4"/>
        <v>#REF!</v>
      </c>
      <c r="AY27" s="18" t="e">
        <f t="shared" si="4"/>
        <v>#REF!</v>
      </c>
      <c r="AZ27" s="18" t="e">
        <f t="shared" si="4"/>
        <v>#REF!</v>
      </c>
      <c r="BA27" s="18" t="e">
        <f>ROUNDUP(BA8*0.87,)+25</f>
        <v>#REF!</v>
      </c>
    </row>
    <row r="28" spans="1:53">
      <c r="A28" s="10">
        <v>2</v>
      </c>
      <c r="B28" s="10" t="e">
        <f t="shared" si="3"/>
        <v>#REF!</v>
      </c>
      <c r="C28" s="18" t="e">
        <f t="shared" ref="C28:R39" si="5">ROUNDUP(C9*0.87,)+25</f>
        <v>#REF!</v>
      </c>
      <c r="D28" s="18" t="e">
        <f t="shared" si="5"/>
        <v>#REF!</v>
      </c>
      <c r="E28" s="18" t="e">
        <f t="shared" si="5"/>
        <v>#REF!</v>
      </c>
      <c r="F28" s="18" t="e">
        <f t="shared" si="5"/>
        <v>#REF!</v>
      </c>
      <c r="G28" s="18" t="e">
        <f t="shared" si="5"/>
        <v>#REF!</v>
      </c>
      <c r="H28" s="18" t="e">
        <f t="shared" si="5"/>
        <v>#REF!</v>
      </c>
      <c r="I28" s="18" t="e">
        <f t="shared" si="5"/>
        <v>#REF!</v>
      </c>
      <c r="J28" s="18" t="e">
        <f t="shared" si="5"/>
        <v>#REF!</v>
      </c>
      <c r="K28" s="18" t="e">
        <f t="shared" si="5"/>
        <v>#REF!</v>
      </c>
      <c r="L28" s="18" t="e">
        <f t="shared" si="5"/>
        <v>#REF!</v>
      </c>
      <c r="M28" s="18" t="e">
        <f t="shared" si="5"/>
        <v>#REF!</v>
      </c>
      <c r="N28" s="18" t="e">
        <f t="shared" si="5"/>
        <v>#REF!</v>
      </c>
      <c r="O28" s="18" t="e">
        <f t="shared" si="5"/>
        <v>#REF!</v>
      </c>
      <c r="P28" s="18" t="e">
        <f t="shared" si="5"/>
        <v>#REF!</v>
      </c>
      <c r="Q28" s="18" t="e">
        <f t="shared" si="5"/>
        <v>#REF!</v>
      </c>
      <c r="R28" s="18" t="e">
        <f t="shared" si="5"/>
        <v>#REF!</v>
      </c>
      <c r="S28" s="18" t="e">
        <f t="shared" si="4"/>
        <v>#REF!</v>
      </c>
      <c r="T28" s="18" t="e">
        <f t="shared" si="4"/>
        <v>#REF!</v>
      </c>
      <c r="U28" s="18" t="e">
        <f t="shared" si="4"/>
        <v>#REF!</v>
      </c>
      <c r="V28" s="18" t="e">
        <f t="shared" si="4"/>
        <v>#REF!</v>
      </c>
      <c r="W28" s="18" t="e">
        <f t="shared" si="4"/>
        <v>#REF!</v>
      </c>
      <c r="X28" s="18" t="e">
        <f t="shared" si="4"/>
        <v>#REF!</v>
      </c>
      <c r="Y28" s="18" t="e">
        <f t="shared" si="4"/>
        <v>#REF!</v>
      </c>
      <c r="Z28" s="18" t="e">
        <f t="shared" si="4"/>
        <v>#REF!</v>
      </c>
      <c r="AA28" s="18" t="e">
        <f t="shared" si="4"/>
        <v>#REF!</v>
      </c>
      <c r="AB28" s="18" t="e">
        <f t="shared" si="4"/>
        <v>#REF!</v>
      </c>
      <c r="AC28" s="18" t="e">
        <f t="shared" si="4"/>
        <v>#REF!</v>
      </c>
      <c r="AD28" s="18" t="e">
        <f t="shared" si="4"/>
        <v>#REF!</v>
      </c>
      <c r="AE28" s="18" t="e">
        <f t="shared" si="4"/>
        <v>#REF!</v>
      </c>
      <c r="AF28" s="18" t="e">
        <f t="shared" si="4"/>
        <v>#REF!</v>
      </c>
      <c r="AG28" s="18" t="e">
        <f t="shared" si="4"/>
        <v>#REF!</v>
      </c>
      <c r="AH28" s="18" t="e">
        <f t="shared" si="4"/>
        <v>#REF!</v>
      </c>
      <c r="AI28" s="18" t="e">
        <f t="shared" si="4"/>
        <v>#REF!</v>
      </c>
      <c r="AJ28" s="18" t="e">
        <f t="shared" si="4"/>
        <v>#REF!</v>
      </c>
      <c r="AK28" s="18" t="e">
        <f t="shared" si="4"/>
        <v>#REF!</v>
      </c>
      <c r="AL28" s="18" t="e">
        <f t="shared" si="4"/>
        <v>#REF!</v>
      </c>
      <c r="AM28" s="18" t="e">
        <f t="shared" si="4"/>
        <v>#REF!</v>
      </c>
      <c r="AN28" s="18" t="e">
        <f t="shared" si="4"/>
        <v>#REF!</v>
      </c>
      <c r="AO28" s="18" t="e">
        <f t="shared" si="4"/>
        <v>#REF!</v>
      </c>
      <c r="AP28" s="18" t="e">
        <f t="shared" si="4"/>
        <v>#REF!</v>
      </c>
      <c r="AQ28" s="18" t="e">
        <f t="shared" si="4"/>
        <v>#REF!</v>
      </c>
      <c r="AR28" s="18" t="e">
        <f t="shared" si="4"/>
        <v>#REF!</v>
      </c>
      <c r="AS28" s="18" t="e">
        <f t="shared" si="4"/>
        <v>#REF!</v>
      </c>
      <c r="AT28" s="18" t="e">
        <f t="shared" si="4"/>
        <v>#REF!</v>
      </c>
      <c r="AU28" s="18" t="e">
        <f t="shared" si="4"/>
        <v>#REF!</v>
      </c>
      <c r="AV28" s="18" t="e">
        <f t="shared" si="4"/>
        <v>#REF!</v>
      </c>
      <c r="AW28" s="18" t="e">
        <f t="shared" si="4"/>
        <v>#REF!</v>
      </c>
      <c r="AX28" s="18" t="e">
        <f t="shared" si="4"/>
        <v>#REF!</v>
      </c>
      <c r="AY28" s="18" t="e">
        <f t="shared" si="4"/>
        <v>#REF!</v>
      </c>
      <c r="AZ28" s="18" t="e">
        <f t="shared" si="4"/>
        <v>#REF!</v>
      </c>
      <c r="BA28" s="18" t="e">
        <f t="shared" ref="BA28" si="6">ROUNDUP(BA9*0.87,)+25</f>
        <v>#REF!</v>
      </c>
    </row>
    <row r="29" spans="1:53">
      <c r="A29" s="10" t="s">
        <v>5</v>
      </c>
      <c r="B29" s="10"/>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row>
    <row r="30" spans="1:53">
      <c r="A30" s="10">
        <v>1</v>
      </c>
      <c r="B30" s="10" t="e">
        <f t="shared" ref="B30:B31" si="7">ROUNDUP(B11*0.87,)</f>
        <v>#REF!</v>
      </c>
      <c r="C30" s="18" t="e">
        <f t="shared" si="5"/>
        <v>#REF!</v>
      </c>
      <c r="D30" s="18" t="e">
        <f t="shared" si="4"/>
        <v>#REF!</v>
      </c>
      <c r="E30" s="18" t="e">
        <f t="shared" si="4"/>
        <v>#REF!</v>
      </c>
      <c r="F30" s="18" t="e">
        <f t="shared" si="4"/>
        <v>#REF!</v>
      </c>
      <c r="G30" s="18" t="e">
        <f t="shared" si="4"/>
        <v>#REF!</v>
      </c>
      <c r="H30" s="18" t="e">
        <f t="shared" si="4"/>
        <v>#REF!</v>
      </c>
      <c r="I30" s="18" t="e">
        <f t="shared" si="4"/>
        <v>#REF!</v>
      </c>
      <c r="J30" s="18" t="e">
        <f t="shared" si="4"/>
        <v>#REF!</v>
      </c>
      <c r="K30" s="18" t="e">
        <f t="shared" si="4"/>
        <v>#REF!</v>
      </c>
      <c r="L30" s="18" t="e">
        <f t="shared" si="4"/>
        <v>#REF!</v>
      </c>
      <c r="M30" s="18" t="e">
        <f t="shared" si="4"/>
        <v>#REF!</v>
      </c>
      <c r="N30" s="18" t="e">
        <f t="shared" si="4"/>
        <v>#REF!</v>
      </c>
      <c r="O30" s="18" t="e">
        <f t="shared" si="4"/>
        <v>#REF!</v>
      </c>
      <c r="P30" s="18" t="e">
        <f t="shared" si="4"/>
        <v>#REF!</v>
      </c>
      <c r="Q30" s="18" t="e">
        <f t="shared" si="4"/>
        <v>#REF!</v>
      </c>
      <c r="R30" s="18" t="e">
        <f t="shared" si="4"/>
        <v>#REF!</v>
      </c>
      <c r="S30" s="18" t="e">
        <f t="shared" si="4"/>
        <v>#REF!</v>
      </c>
      <c r="T30" s="18" t="e">
        <f t="shared" si="4"/>
        <v>#REF!</v>
      </c>
      <c r="U30" s="18" t="e">
        <f t="shared" si="4"/>
        <v>#REF!</v>
      </c>
      <c r="V30" s="18" t="e">
        <f t="shared" si="4"/>
        <v>#REF!</v>
      </c>
      <c r="W30" s="18" t="e">
        <f t="shared" si="4"/>
        <v>#REF!</v>
      </c>
      <c r="X30" s="18" t="e">
        <f t="shared" si="4"/>
        <v>#REF!</v>
      </c>
      <c r="Y30" s="18" t="e">
        <f t="shared" si="4"/>
        <v>#REF!</v>
      </c>
      <c r="Z30" s="18" t="e">
        <f t="shared" si="4"/>
        <v>#REF!</v>
      </c>
      <c r="AA30" s="18" t="e">
        <f t="shared" si="4"/>
        <v>#REF!</v>
      </c>
      <c r="AB30" s="18" t="e">
        <f t="shared" si="4"/>
        <v>#REF!</v>
      </c>
      <c r="AC30" s="18" t="e">
        <f t="shared" si="4"/>
        <v>#REF!</v>
      </c>
      <c r="AD30" s="18" t="e">
        <f t="shared" si="4"/>
        <v>#REF!</v>
      </c>
      <c r="AE30" s="18" t="e">
        <f t="shared" si="4"/>
        <v>#REF!</v>
      </c>
      <c r="AF30" s="18" t="e">
        <f t="shared" si="4"/>
        <v>#REF!</v>
      </c>
      <c r="AG30" s="18" t="e">
        <f t="shared" si="4"/>
        <v>#REF!</v>
      </c>
      <c r="AH30" s="18" t="e">
        <f t="shared" si="4"/>
        <v>#REF!</v>
      </c>
      <c r="AI30" s="18" t="e">
        <f t="shared" si="4"/>
        <v>#REF!</v>
      </c>
      <c r="AJ30" s="18" t="e">
        <f t="shared" si="4"/>
        <v>#REF!</v>
      </c>
      <c r="AK30" s="18" t="e">
        <f t="shared" si="4"/>
        <v>#REF!</v>
      </c>
      <c r="AL30" s="18" t="e">
        <f t="shared" si="4"/>
        <v>#REF!</v>
      </c>
      <c r="AM30" s="18" t="e">
        <f t="shared" si="4"/>
        <v>#REF!</v>
      </c>
      <c r="AN30" s="18" t="e">
        <f t="shared" si="4"/>
        <v>#REF!</v>
      </c>
      <c r="AO30" s="18" t="e">
        <f t="shared" si="4"/>
        <v>#REF!</v>
      </c>
      <c r="AP30" s="18" t="e">
        <f t="shared" si="4"/>
        <v>#REF!</v>
      </c>
      <c r="AQ30" s="18" t="e">
        <f t="shared" si="4"/>
        <v>#REF!</v>
      </c>
      <c r="AR30" s="18" t="e">
        <f t="shared" si="4"/>
        <v>#REF!</v>
      </c>
      <c r="AS30" s="18" t="e">
        <f t="shared" si="4"/>
        <v>#REF!</v>
      </c>
      <c r="AT30" s="18" t="e">
        <f t="shared" si="4"/>
        <v>#REF!</v>
      </c>
      <c r="AU30" s="18" t="e">
        <f t="shared" si="4"/>
        <v>#REF!</v>
      </c>
      <c r="AV30" s="18" t="e">
        <f t="shared" si="4"/>
        <v>#REF!</v>
      </c>
      <c r="AW30" s="18" t="e">
        <f t="shared" si="4"/>
        <v>#REF!</v>
      </c>
      <c r="AX30" s="18" t="e">
        <f t="shared" si="4"/>
        <v>#REF!</v>
      </c>
      <c r="AY30" s="18" t="e">
        <f t="shared" si="4"/>
        <v>#REF!</v>
      </c>
      <c r="AZ30" s="18" t="e">
        <f t="shared" si="4"/>
        <v>#REF!</v>
      </c>
      <c r="BA30" s="18" t="e">
        <f t="shared" ref="BA30" si="8">ROUNDUP(BA11*0.87,)+25</f>
        <v>#REF!</v>
      </c>
    </row>
    <row r="31" spans="1:53">
      <c r="A31" s="10">
        <v>2</v>
      </c>
      <c r="B31" s="10" t="e">
        <f t="shared" si="7"/>
        <v>#REF!</v>
      </c>
      <c r="C31" s="18" t="e">
        <f t="shared" si="5"/>
        <v>#REF!</v>
      </c>
      <c r="D31" s="18" t="e">
        <f t="shared" si="4"/>
        <v>#REF!</v>
      </c>
      <c r="E31" s="18" t="e">
        <f t="shared" si="4"/>
        <v>#REF!</v>
      </c>
      <c r="F31" s="18" t="e">
        <f t="shared" si="4"/>
        <v>#REF!</v>
      </c>
      <c r="G31" s="18" t="e">
        <f t="shared" si="4"/>
        <v>#REF!</v>
      </c>
      <c r="H31" s="18" t="e">
        <f t="shared" si="4"/>
        <v>#REF!</v>
      </c>
      <c r="I31" s="18" t="e">
        <f t="shared" si="4"/>
        <v>#REF!</v>
      </c>
      <c r="J31" s="18" t="e">
        <f t="shared" si="4"/>
        <v>#REF!</v>
      </c>
      <c r="K31" s="18" t="e">
        <f t="shared" si="4"/>
        <v>#REF!</v>
      </c>
      <c r="L31" s="18" t="e">
        <f t="shared" si="4"/>
        <v>#REF!</v>
      </c>
      <c r="M31" s="18" t="e">
        <f t="shared" si="4"/>
        <v>#REF!</v>
      </c>
      <c r="N31" s="18" t="e">
        <f t="shared" si="4"/>
        <v>#REF!</v>
      </c>
      <c r="O31" s="18" t="e">
        <f t="shared" si="4"/>
        <v>#REF!</v>
      </c>
      <c r="P31" s="18" t="e">
        <f t="shared" si="4"/>
        <v>#REF!</v>
      </c>
      <c r="Q31" s="18" t="e">
        <f t="shared" si="4"/>
        <v>#REF!</v>
      </c>
      <c r="R31" s="18" t="e">
        <f t="shared" si="4"/>
        <v>#REF!</v>
      </c>
      <c r="S31" s="18" t="e">
        <f t="shared" si="4"/>
        <v>#REF!</v>
      </c>
      <c r="T31" s="18" t="e">
        <f t="shared" si="4"/>
        <v>#REF!</v>
      </c>
      <c r="U31" s="18" t="e">
        <f t="shared" si="4"/>
        <v>#REF!</v>
      </c>
      <c r="V31" s="18" t="e">
        <f t="shared" si="4"/>
        <v>#REF!</v>
      </c>
      <c r="W31" s="18" t="e">
        <f t="shared" si="4"/>
        <v>#REF!</v>
      </c>
      <c r="X31" s="18" t="e">
        <f t="shared" si="4"/>
        <v>#REF!</v>
      </c>
      <c r="Y31" s="18" t="e">
        <f t="shared" si="4"/>
        <v>#REF!</v>
      </c>
      <c r="Z31" s="18" t="e">
        <f t="shared" si="4"/>
        <v>#REF!</v>
      </c>
      <c r="AA31" s="18" t="e">
        <f t="shared" si="4"/>
        <v>#REF!</v>
      </c>
      <c r="AB31" s="18" t="e">
        <f t="shared" si="4"/>
        <v>#REF!</v>
      </c>
      <c r="AC31" s="18" t="e">
        <f t="shared" si="4"/>
        <v>#REF!</v>
      </c>
      <c r="AD31" s="18" t="e">
        <f t="shared" si="4"/>
        <v>#REF!</v>
      </c>
      <c r="AE31" s="18" t="e">
        <f t="shared" si="4"/>
        <v>#REF!</v>
      </c>
      <c r="AF31" s="18" t="e">
        <f t="shared" si="4"/>
        <v>#REF!</v>
      </c>
      <c r="AG31" s="18" t="e">
        <f t="shared" si="4"/>
        <v>#REF!</v>
      </c>
      <c r="AH31" s="18" t="e">
        <f t="shared" si="4"/>
        <v>#REF!</v>
      </c>
      <c r="AI31" s="18" t="e">
        <f t="shared" si="4"/>
        <v>#REF!</v>
      </c>
      <c r="AJ31" s="18" t="e">
        <f t="shared" si="4"/>
        <v>#REF!</v>
      </c>
      <c r="AK31" s="18" t="e">
        <f t="shared" si="4"/>
        <v>#REF!</v>
      </c>
      <c r="AL31" s="18" t="e">
        <f t="shared" si="4"/>
        <v>#REF!</v>
      </c>
      <c r="AM31" s="18" t="e">
        <f t="shared" si="4"/>
        <v>#REF!</v>
      </c>
      <c r="AN31" s="18" t="e">
        <f t="shared" si="4"/>
        <v>#REF!</v>
      </c>
      <c r="AO31" s="18" t="e">
        <f t="shared" si="4"/>
        <v>#REF!</v>
      </c>
      <c r="AP31" s="18" t="e">
        <f t="shared" si="4"/>
        <v>#REF!</v>
      </c>
      <c r="AQ31" s="18" t="e">
        <f t="shared" si="4"/>
        <v>#REF!</v>
      </c>
      <c r="AR31" s="18" t="e">
        <f t="shared" si="4"/>
        <v>#REF!</v>
      </c>
      <c r="AS31" s="18" t="e">
        <f t="shared" si="4"/>
        <v>#REF!</v>
      </c>
      <c r="AT31" s="18" t="e">
        <f t="shared" si="4"/>
        <v>#REF!</v>
      </c>
      <c r="AU31" s="18" t="e">
        <f t="shared" si="4"/>
        <v>#REF!</v>
      </c>
      <c r="AV31" s="18" t="e">
        <f t="shared" si="4"/>
        <v>#REF!</v>
      </c>
      <c r="AW31" s="18" t="e">
        <f t="shared" si="4"/>
        <v>#REF!</v>
      </c>
      <c r="AX31" s="18" t="e">
        <f t="shared" si="4"/>
        <v>#REF!</v>
      </c>
      <c r="AY31" s="18" t="e">
        <f t="shared" si="4"/>
        <v>#REF!</v>
      </c>
      <c r="AZ31" s="18" t="e">
        <f t="shared" si="4"/>
        <v>#REF!</v>
      </c>
      <c r="BA31" s="18" t="e">
        <f t="shared" ref="BA31" si="9">ROUNDUP(BA12*0.87,)+25</f>
        <v>#REF!</v>
      </c>
    </row>
    <row r="32" spans="1:53">
      <c r="A32" s="14" t="s">
        <v>7</v>
      </c>
      <c r="B32" s="10"/>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row>
    <row r="33" spans="1:53">
      <c r="A33" s="10">
        <v>1</v>
      </c>
      <c r="B33" s="10" t="e">
        <f t="shared" ref="B33:B34" si="10">ROUNDUP(B14*0.87,)</f>
        <v>#REF!</v>
      </c>
      <c r="C33" s="18" t="e">
        <f t="shared" si="5"/>
        <v>#REF!</v>
      </c>
      <c r="D33" s="18" t="e">
        <f t="shared" si="4"/>
        <v>#REF!</v>
      </c>
      <c r="E33" s="18" t="e">
        <f t="shared" si="4"/>
        <v>#REF!</v>
      </c>
      <c r="F33" s="18" t="e">
        <f t="shared" si="4"/>
        <v>#REF!</v>
      </c>
      <c r="G33" s="18" t="e">
        <f t="shared" si="4"/>
        <v>#REF!</v>
      </c>
      <c r="H33" s="18" t="e">
        <f t="shared" si="4"/>
        <v>#REF!</v>
      </c>
      <c r="I33" s="18" t="e">
        <f t="shared" si="4"/>
        <v>#REF!</v>
      </c>
      <c r="J33" s="18" t="e">
        <f t="shared" si="4"/>
        <v>#REF!</v>
      </c>
      <c r="K33" s="18" t="e">
        <f t="shared" si="4"/>
        <v>#REF!</v>
      </c>
      <c r="L33" s="18" t="e">
        <f t="shared" si="4"/>
        <v>#REF!</v>
      </c>
      <c r="M33" s="18" t="e">
        <f t="shared" si="4"/>
        <v>#REF!</v>
      </c>
      <c r="N33" s="18" t="e">
        <f t="shared" si="4"/>
        <v>#REF!</v>
      </c>
      <c r="O33" s="18" t="e">
        <f t="shared" si="4"/>
        <v>#REF!</v>
      </c>
      <c r="P33" s="18" t="e">
        <f t="shared" si="4"/>
        <v>#REF!</v>
      </c>
      <c r="Q33" s="18" t="e">
        <f t="shared" si="4"/>
        <v>#REF!</v>
      </c>
      <c r="R33" s="18" t="e">
        <f t="shared" si="4"/>
        <v>#REF!</v>
      </c>
      <c r="S33" s="18" t="e">
        <f t="shared" si="4"/>
        <v>#REF!</v>
      </c>
      <c r="T33" s="18" t="e">
        <f t="shared" si="4"/>
        <v>#REF!</v>
      </c>
      <c r="U33" s="18" t="e">
        <f t="shared" si="4"/>
        <v>#REF!</v>
      </c>
      <c r="V33" s="18" t="e">
        <f t="shared" si="4"/>
        <v>#REF!</v>
      </c>
      <c r="W33" s="18" t="e">
        <f t="shared" si="4"/>
        <v>#REF!</v>
      </c>
      <c r="X33" s="18" t="e">
        <f t="shared" si="4"/>
        <v>#REF!</v>
      </c>
      <c r="Y33" s="18" t="e">
        <f t="shared" si="4"/>
        <v>#REF!</v>
      </c>
      <c r="Z33" s="18" t="e">
        <f t="shared" si="4"/>
        <v>#REF!</v>
      </c>
      <c r="AA33" s="18" t="e">
        <f t="shared" si="4"/>
        <v>#REF!</v>
      </c>
      <c r="AB33" s="18" t="e">
        <f t="shared" si="4"/>
        <v>#REF!</v>
      </c>
      <c r="AC33" s="18" t="e">
        <f t="shared" si="4"/>
        <v>#REF!</v>
      </c>
      <c r="AD33" s="18" t="e">
        <f t="shared" si="4"/>
        <v>#REF!</v>
      </c>
      <c r="AE33" s="18" t="e">
        <f t="shared" si="4"/>
        <v>#REF!</v>
      </c>
      <c r="AF33" s="18" t="e">
        <f t="shared" si="4"/>
        <v>#REF!</v>
      </c>
      <c r="AG33" s="18" t="e">
        <f t="shared" si="4"/>
        <v>#REF!</v>
      </c>
      <c r="AH33" s="18" t="e">
        <f t="shared" si="4"/>
        <v>#REF!</v>
      </c>
      <c r="AI33" s="18" t="e">
        <f t="shared" si="4"/>
        <v>#REF!</v>
      </c>
      <c r="AJ33" s="18" t="e">
        <f t="shared" si="4"/>
        <v>#REF!</v>
      </c>
      <c r="AK33" s="18" t="e">
        <f t="shared" si="4"/>
        <v>#REF!</v>
      </c>
      <c r="AL33" s="18" t="e">
        <f t="shared" si="4"/>
        <v>#REF!</v>
      </c>
      <c r="AM33" s="18" t="e">
        <f t="shared" si="4"/>
        <v>#REF!</v>
      </c>
      <c r="AN33" s="18" t="e">
        <f t="shared" si="4"/>
        <v>#REF!</v>
      </c>
      <c r="AO33" s="18" t="e">
        <f t="shared" si="4"/>
        <v>#REF!</v>
      </c>
      <c r="AP33" s="18" t="e">
        <f t="shared" si="4"/>
        <v>#REF!</v>
      </c>
      <c r="AQ33" s="18" t="e">
        <f t="shared" si="4"/>
        <v>#REF!</v>
      </c>
      <c r="AR33" s="18" t="e">
        <f t="shared" si="4"/>
        <v>#REF!</v>
      </c>
      <c r="AS33" s="18" t="e">
        <f t="shared" si="4"/>
        <v>#REF!</v>
      </c>
      <c r="AT33" s="18" t="e">
        <f t="shared" si="4"/>
        <v>#REF!</v>
      </c>
      <c r="AU33" s="18" t="e">
        <f t="shared" si="4"/>
        <v>#REF!</v>
      </c>
      <c r="AV33" s="18" t="e">
        <f t="shared" si="4"/>
        <v>#REF!</v>
      </c>
      <c r="AW33" s="18" t="e">
        <f t="shared" si="4"/>
        <v>#REF!</v>
      </c>
      <c r="AX33" s="18" t="e">
        <f t="shared" si="4"/>
        <v>#REF!</v>
      </c>
      <c r="AY33" s="18" t="e">
        <f t="shared" si="4"/>
        <v>#REF!</v>
      </c>
      <c r="AZ33" s="18" t="e">
        <f t="shared" si="4"/>
        <v>#REF!</v>
      </c>
      <c r="BA33" s="18" t="e">
        <f t="shared" ref="BA33" si="11">ROUNDUP(BA14*0.87,)+25</f>
        <v>#REF!</v>
      </c>
    </row>
    <row r="34" spans="1:53">
      <c r="A34" s="10">
        <v>2</v>
      </c>
      <c r="B34" s="10" t="e">
        <f t="shared" si="10"/>
        <v>#REF!</v>
      </c>
      <c r="C34" s="18" t="e">
        <f t="shared" si="5"/>
        <v>#REF!</v>
      </c>
      <c r="D34" s="18" t="e">
        <f t="shared" si="4"/>
        <v>#REF!</v>
      </c>
      <c r="E34" s="18" t="e">
        <f t="shared" si="4"/>
        <v>#REF!</v>
      </c>
      <c r="F34" s="18" t="e">
        <f t="shared" si="4"/>
        <v>#REF!</v>
      </c>
      <c r="G34" s="18" t="e">
        <f t="shared" si="4"/>
        <v>#REF!</v>
      </c>
      <c r="H34" s="18" t="e">
        <f t="shared" si="4"/>
        <v>#REF!</v>
      </c>
      <c r="I34" s="18" t="e">
        <f t="shared" si="4"/>
        <v>#REF!</v>
      </c>
      <c r="J34" s="18" t="e">
        <f t="shared" si="4"/>
        <v>#REF!</v>
      </c>
      <c r="K34" s="18" t="e">
        <f t="shared" si="4"/>
        <v>#REF!</v>
      </c>
      <c r="L34" s="18" t="e">
        <f t="shared" si="4"/>
        <v>#REF!</v>
      </c>
      <c r="M34" s="18" t="e">
        <f t="shared" si="4"/>
        <v>#REF!</v>
      </c>
      <c r="N34" s="18" t="e">
        <f t="shared" si="4"/>
        <v>#REF!</v>
      </c>
      <c r="O34" s="18" t="e">
        <f t="shared" si="4"/>
        <v>#REF!</v>
      </c>
      <c r="P34" s="18" t="e">
        <f t="shared" si="4"/>
        <v>#REF!</v>
      </c>
      <c r="Q34" s="18" t="e">
        <f t="shared" si="4"/>
        <v>#REF!</v>
      </c>
      <c r="R34" s="18" t="e">
        <f t="shared" si="4"/>
        <v>#REF!</v>
      </c>
      <c r="S34" s="18" t="e">
        <f t="shared" si="4"/>
        <v>#REF!</v>
      </c>
      <c r="T34" s="18" t="e">
        <f t="shared" si="4"/>
        <v>#REF!</v>
      </c>
      <c r="U34" s="18" t="e">
        <f t="shared" si="4"/>
        <v>#REF!</v>
      </c>
      <c r="V34" s="18" t="e">
        <f t="shared" si="4"/>
        <v>#REF!</v>
      </c>
      <c r="W34" s="18" t="e">
        <f t="shared" si="4"/>
        <v>#REF!</v>
      </c>
      <c r="X34" s="18" t="e">
        <f t="shared" si="4"/>
        <v>#REF!</v>
      </c>
      <c r="Y34" s="18" t="e">
        <f t="shared" si="4"/>
        <v>#REF!</v>
      </c>
      <c r="Z34" s="18" t="e">
        <f t="shared" si="4"/>
        <v>#REF!</v>
      </c>
      <c r="AA34" s="18" t="e">
        <f t="shared" si="4"/>
        <v>#REF!</v>
      </c>
      <c r="AB34" s="18" t="e">
        <f t="shared" si="4"/>
        <v>#REF!</v>
      </c>
      <c r="AC34" s="18" t="e">
        <f t="shared" ref="D34:AZ39" si="12">ROUNDUP(AC15*0.87,)+25</f>
        <v>#REF!</v>
      </c>
      <c r="AD34" s="18" t="e">
        <f t="shared" si="12"/>
        <v>#REF!</v>
      </c>
      <c r="AE34" s="18" t="e">
        <f t="shared" si="12"/>
        <v>#REF!</v>
      </c>
      <c r="AF34" s="18" t="e">
        <f t="shared" si="12"/>
        <v>#REF!</v>
      </c>
      <c r="AG34" s="18" t="e">
        <f t="shared" si="12"/>
        <v>#REF!</v>
      </c>
      <c r="AH34" s="18" t="e">
        <f t="shared" si="12"/>
        <v>#REF!</v>
      </c>
      <c r="AI34" s="18" t="e">
        <f t="shared" si="12"/>
        <v>#REF!</v>
      </c>
      <c r="AJ34" s="18" t="e">
        <f t="shared" si="12"/>
        <v>#REF!</v>
      </c>
      <c r="AK34" s="18" t="e">
        <f t="shared" si="12"/>
        <v>#REF!</v>
      </c>
      <c r="AL34" s="18" t="e">
        <f t="shared" si="12"/>
        <v>#REF!</v>
      </c>
      <c r="AM34" s="18" t="e">
        <f t="shared" si="12"/>
        <v>#REF!</v>
      </c>
      <c r="AN34" s="18" t="e">
        <f t="shared" si="12"/>
        <v>#REF!</v>
      </c>
      <c r="AO34" s="18" t="e">
        <f t="shared" si="12"/>
        <v>#REF!</v>
      </c>
      <c r="AP34" s="18" t="e">
        <f t="shared" si="12"/>
        <v>#REF!</v>
      </c>
      <c r="AQ34" s="18" t="e">
        <f t="shared" si="12"/>
        <v>#REF!</v>
      </c>
      <c r="AR34" s="18" t="e">
        <f t="shared" si="12"/>
        <v>#REF!</v>
      </c>
      <c r="AS34" s="18" t="e">
        <f t="shared" si="12"/>
        <v>#REF!</v>
      </c>
      <c r="AT34" s="18" t="e">
        <f t="shared" si="12"/>
        <v>#REF!</v>
      </c>
      <c r="AU34" s="18" t="e">
        <f t="shared" si="12"/>
        <v>#REF!</v>
      </c>
      <c r="AV34" s="18" t="e">
        <f t="shared" si="12"/>
        <v>#REF!</v>
      </c>
      <c r="AW34" s="18" t="e">
        <f t="shared" si="12"/>
        <v>#REF!</v>
      </c>
      <c r="AX34" s="18" t="e">
        <f t="shared" si="12"/>
        <v>#REF!</v>
      </c>
      <c r="AY34" s="18" t="e">
        <f t="shared" si="12"/>
        <v>#REF!</v>
      </c>
      <c r="AZ34" s="18" t="e">
        <f t="shared" si="12"/>
        <v>#REF!</v>
      </c>
      <c r="BA34" s="18" t="e">
        <f t="shared" ref="BA34" si="13">ROUNDUP(BA15*0.87,)+25</f>
        <v>#REF!</v>
      </c>
    </row>
    <row r="35" spans="1:53">
      <c r="A35" s="15" t="s">
        <v>8</v>
      </c>
      <c r="B35" s="10"/>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row>
    <row r="36" spans="1:53">
      <c r="A36" s="10">
        <v>1</v>
      </c>
      <c r="B36" s="10" t="e">
        <f t="shared" ref="B36:B37" si="14">ROUNDUP(B17*0.87,)</f>
        <v>#REF!</v>
      </c>
      <c r="C36" s="18" t="e">
        <f t="shared" si="5"/>
        <v>#REF!</v>
      </c>
      <c r="D36" s="18" t="e">
        <f t="shared" si="12"/>
        <v>#REF!</v>
      </c>
      <c r="E36" s="18" t="e">
        <f t="shared" si="12"/>
        <v>#REF!</v>
      </c>
      <c r="F36" s="18" t="e">
        <f t="shared" si="12"/>
        <v>#REF!</v>
      </c>
      <c r="G36" s="18" t="e">
        <f t="shared" si="12"/>
        <v>#REF!</v>
      </c>
      <c r="H36" s="18" t="e">
        <f t="shared" si="12"/>
        <v>#REF!</v>
      </c>
      <c r="I36" s="18" t="e">
        <f t="shared" si="12"/>
        <v>#REF!</v>
      </c>
      <c r="J36" s="18" t="e">
        <f t="shared" si="12"/>
        <v>#REF!</v>
      </c>
      <c r="K36" s="18" t="e">
        <f t="shared" si="12"/>
        <v>#REF!</v>
      </c>
      <c r="L36" s="18" t="e">
        <f t="shared" si="12"/>
        <v>#REF!</v>
      </c>
      <c r="M36" s="18" t="e">
        <f t="shared" si="12"/>
        <v>#REF!</v>
      </c>
      <c r="N36" s="18" t="e">
        <f t="shared" si="12"/>
        <v>#REF!</v>
      </c>
      <c r="O36" s="18" t="e">
        <f t="shared" si="12"/>
        <v>#REF!</v>
      </c>
      <c r="P36" s="18" t="e">
        <f t="shared" si="12"/>
        <v>#REF!</v>
      </c>
      <c r="Q36" s="18" t="e">
        <f t="shared" si="12"/>
        <v>#REF!</v>
      </c>
      <c r="R36" s="18" t="e">
        <f t="shared" si="12"/>
        <v>#REF!</v>
      </c>
      <c r="S36" s="18" t="e">
        <f t="shared" si="12"/>
        <v>#REF!</v>
      </c>
      <c r="T36" s="18" t="e">
        <f t="shared" si="12"/>
        <v>#REF!</v>
      </c>
      <c r="U36" s="18" t="e">
        <f t="shared" si="12"/>
        <v>#REF!</v>
      </c>
      <c r="V36" s="18" t="e">
        <f t="shared" si="12"/>
        <v>#REF!</v>
      </c>
      <c r="W36" s="18" t="e">
        <f t="shared" si="12"/>
        <v>#REF!</v>
      </c>
      <c r="X36" s="18" t="e">
        <f t="shared" si="12"/>
        <v>#REF!</v>
      </c>
      <c r="Y36" s="18" t="e">
        <f t="shared" si="12"/>
        <v>#REF!</v>
      </c>
      <c r="Z36" s="18" t="e">
        <f t="shared" si="12"/>
        <v>#REF!</v>
      </c>
      <c r="AA36" s="18" t="e">
        <f t="shared" si="12"/>
        <v>#REF!</v>
      </c>
      <c r="AB36" s="18" t="e">
        <f t="shared" si="12"/>
        <v>#REF!</v>
      </c>
      <c r="AC36" s="18" t="e">
        <f t="shared" si="12"/>
        <v>#REF!</v>
      </c>
      <c r="AD36" s="18" t="e">
        <f t="shared" si="12"/>
        <v>#REF!</v>
      </c>
      <c r="AE36" s="18" t="e">
        <f t="shared" si="12"/>
        <v>#REF!</v>
      </c>
      <c r="AF36" s="18" t="e">
        <f t="shared" si="12"/>
        <v>#REF!</v>
      </c>
      <c r="AG36" s="18" t="e">
        <f t="shared" si="12"/>
        <v>#REF!</v>
      </c>
      <c r="AH36" s="18" t="e">
        <f t="shared" si="12"/>
        <v>#REF!</v>
      </c>
      <c r="AI36" s="18" t="e">
        <f t="shared" si="12"/>
        <v>#REF!</v>
      </c>
      <c r="AJ36" s="18" t="e">
        <f t="shared" si="12"/>
        <v>#REF!</v>
      </c>
      <c r="AK36" s="18" t="e">
        <f t="shared" si="12"/>
        <v>#REF!</v>
      </c>
      <c r="AL36" s="18" t="e">
        <f t="shared" si="12"/>
        <v>#REF!</v>
      </c>
      <c r="AM36" s="18" t="e">
        <f t="shared" si="12"/>
        <v>#REF!</v>
      </c>
      <c r="AN36" s="18" t="e">
        <f t="shared" si="12"/>
        <v>#REF!</v>
      </c>
      <c r="AO36" s="18" t="e">
        <f t="shared" si="12"/>
        <v>#REF!</v>
      </c>
      <c r="AP36" s="18" t="e">
        <f t="shared" si="12"/>
        <v>#REF!</v>
      </c>
      <c r="AQ36" s="18" t="e">
        <f t="shared" si="12"/>
        <v>#REF!</v>
      </c>
      <c r="AR36" s="18" t="e">
        <f t="shared" si="12"/>
        <v>#REF!</v>
      </c>
      <c r="AS36" s="18" t="e">
        <f t="shared" si="12"/>
        <v>#REF!</v>
      </c>
      <c r="AT36" s="18" t="e">
        <f t="shared" si="12"/>
        <v>#REF!</v>
      </c>
      <c r="AU36" s="18" t="e">
        <f t="shared" si="12"/>
        <v>#REF!</v>
      </c>
      <c r="AV36" s="18" t="e">
        <f t="shared" si="12"/>
        <v>#REF!</v>
      </c>
      <c r="AW36" s="18" t="e">
        <f t="shared" si="12"/>
        <v>#REF!</v>
      </c>
      <c r="AX36" s="18" t="e">
        <f t="shared" si="12"/>
        <v>#REF!</v>
      </c>
      <c r="AY36" s="18" t="e">
        <f t="shared" si="12"/>
        <v>#REF!</v>
      </c>
      <c r="AZ36" s="18" t="e">
        <f t="shared" si="12"/>
        <v>#REF!</v>
      </c>
      <c r="BA36" s="18" t="e">
        <f t="shared" ref="BA36" si="15">ROUNDUP(BA17*0.87,)+25</f>
        <v>#REF!</v>
      </c>
    </row>
    <row r="37" spans="1:53">
      <c r="A37" s="10">
        <v>2</v>
      </c>
      <c r="B37" s="10" t="e">
        <f t="shared" si="14"/>
        <v>#REF!</v>
      </c>
      <c r="C37" s="18" t="e">
        <f t="shared" si="5"/>
        <v>#REF!</v>
      </c>
      <c r="D37" s="18" t="e">
        <f t="shared" si="12"/>
        <v>#REF!</v>
      </c>
      <c r="E37" s="18" t="e">
        <f t="shared" si="12"/>
        <v>#REF!</v>
      </c>
      <c r="F37" s="18" t="e">
        <f t="shared" si="12"/>
        <v>#REF!</v>
      </c>
      <c r="G37" s="18" t="e">
        <f t="shared" si="12"/>
        <v>#REF!</v>
      </c>
      <c r="H37" s="18" t="e">
        <f t="shared" si="12"/>
        <v>#REF!</v>
      </c>
      <c r="I37" s="18" t="e">
        <f t="shared" si="12"/>
        <v>#REF!</v>
      </c>
      <c r="J37" s="18" t="e">
        <f t="shared" si="12"/>
        <v>#REF!</v>
      </c>
      <c r="K37" s="18" t="e">
        <f t="shared" si="12"/>
        <v>#REF!</v>
      </c>
      <c r="L37" s="18" t="e">
        <f t="shared" si="12"/>
        <v>#REF!</v>
      </c>
      <c r="M37" s="18" t="e">
        <f t="shared" si="12"/>
        <v>#REF!</v>
      </c>
      <c r="N37" s="18" t="e">
        <f t="shared" si="12"/>
        <v>#REF!</v>
      </c>
      <c r="O37" s="18" t="e">
        <f t="shared" si="12"/>
        <v>#REF!</v>
      </c>
      <c r="P37" s="18" t="e">
        <f t="shared" si="12"/>
        <v>#REF!</v>
      </c>
      <c r="Q37" s="18" t="e">
        <f t="shared" si="12"/>
        <v>#REF!</v>
      </c>
      <c r="R37" s="18" t="e">
        <f t="shared" si="12"/>
        <v>#REF!</v>
      </c>
      <c r="S37" s="18" t="e">
        <f t="shared" si="12"/>
        <v>#REF!</v>
      </c>
      <c r="T37" s="18" t="e">
        <f t="shared" si="12"/>
        <v>#REF!</v>
      </c>
      <c r="U37" s="18" t="e">
        <f t="shared" si="12"/>
        <v>#REF!</v>
      </c>
      <c r="V37" s="18" t="e">
        <f t="shared" si="12"/>
        <v>#REF!</v>
      </c>
      <c r="W37" s="18" t="e">
        <f t="shared" si="12"/>
        <v>#REF!</v>
      </c>
      <c r="X37" s="18" t="e">
        <f t="shared" si="12"/>
        <v>#REF!</v>
      </c>
      <c r="Y37" s="18" t="e">
        <f t="shared" si="12"/>
        <v>#REF!</v>
      </c>
      <c r="Z37" s="18" t="e">
        <f t="shared" si="12"/>
        <v>#REF!</v>
      </c>
      <c r="AA37" s="18" t="e">
        <f t="shared" si="12"/>
        <v>#REF!</v>
      </c>
      <c r="AB37" s="18" t="e">
        <f t="shared" si="12"/>
        <v>#REF!</v>
      </c>
      <c r="AC37" s="18" t="e">
        <f t="shared" si="12"/>
        <v>#REF!</v>
      </c>
      <c r="AD37" s="18" t="e">
        <f t="shared" si="12"/>
        <v>#REF!</v>
      </c>
      <c r="AE37" s="18" t="e">
        <f t="shared" si="12"/>
        <v>#REF!</v>
      </c>
      <c r="AF37" s="18" t="e">
        <f t="shared" si="12"/>
        <v>#REF!</v>
      </c>
      <c r="AG37" s="18" t="e">
        <f t="shared" si="12"/>
        <v>#REF!</v>
      </c>
      <c r="AH37" s="18" t="e">
        <f t="shared" si="12"/>
        <v>#REF!</v>
      </c>
      <c r="AI37" s="18" t="e">
        <f t="shared" si="12"/>
        <v>#REF!</v>
      </c>
      <c r="AJ37" s="18" t="e">
        <f t="shared" si="12"/>
        <v>#REF!</v>
      </c>
      <c r="AK37" s="18" t="e">
        <f t="shared" si="12"/>
        <v>#REF!</v>
      </c>
      <c r="AL37" s="18" t="e">
        <f t="shared" si="12"/>
        <v>#REF!</v>
      </c>
      <c r="AM37" s="18" t="e">
        <f t="shared" si="12"/>
        <v>#REF!</v>
      </c>
      <c r="AN37" s="18" t="e">
        <f t="shared" si="12"/>
        <v>#REF!</v>
      </c>
      <c r="AO37" s="18" t="e">
        <f t="shared" si="12"/>
        <v>#REF!</v>
      </c>
      <c r="AP37" s="18" t="e">
        <f t="shared" si="12"/>
        <v>#REF!</v>
      </c>
      <c r="AQ37" s="18" t="e">
        <f t="shared" si="12"/>
        <v>#REF!</v>
      </c>
      <c r="AR37" s="18" t="e">
        <f t="shared" si="12"/>
        <v>#REF!</v>
      </c>
      <c r="AS37" s="18" t="e">
        <f t="shared" si="12"/>
        <v>#REF!</v>
      </c>
      <c r="AT37" s="18" t="e">
        <f t="shared" si="12"/>
        <v>#REF!</v>
      </c>
      <c r="AU37" s="18" t="e">
        <f t="shared" si="12"/>
        <v>#REF!</v>
      </c>
      <c r="AV37" s="18" t="e">
        <f t="shared" si="12"/>
        <v>#REF!</v>
      </c>
      <c r="AW37" s="18" t="e">
        <f t="shared" si="12"/>
        <v>#REF!</v>
      </c>
      <c r="AX37" s="18" t="e">
        <f t="shared" si="12"/>
        <v>#REF!</v>
      </c>
      <c r="AY37" s="18" t="e">
        <f t="shared" si="12"/>
        <v>#REF!</v>
      </c>
      <c r="AZ37" s="18" t="e">
        <f t="shared" si="12"/>
        <v>#REF!</v>
      </c>
      <c r="BA37" s="18" t="e">
        <f t="shared" ref="BA37" si="16">ROUNDUP(BA18*0.87,)+25</f>
        <v>#REF!</v>
      </c>
    </row>
    <row r="38" spans="1:53">
      <c r="A38" s="16" t="s">
        <v>9</v>
      </c>
      <c r="B38" s="10"/>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row>
    <row r="39" spans="1:53">
      <c r="A39" s="17" t="s">
        <v>10</v>
      </c>
      <c r="B39" s="31" t="e">
        <f t="shared" ref="B39" si="17">ROUNDUP(B20*0.87,)</f>
        <v>#REF!</v>
      </c>
      <c r="C39" s="18" t="e">
        <f t="shared" si="5"/>
        <v>#REF!</v>
      </c>
      <c r="D39" s="18" t="e">
        <f t="shared" si="12"/>
        <v>#REF!</v>
      </c>
      <c r="E39" s="18" t="e">
        <f t="shared" si="12"/>
        <v>#REF!</v>
      </c>
      <c r="F39" s="18" t="e">
        <f t="shared" si="12"/>
        <v>#REF!</v>
      </c>
      <c r="G39" s="18" t="e">
        <f t="shared" si="12"/>
        <v>#REF!</v>
      </c>
      <c r="H39" s="18" t="e">
        <f t="shared" si="12"/>
        <v>#REF!</v>
      </c>
      <c r="I39" s="18" t="e">
        <f t="shared" si="12"/>
        <v>#REF!</v>
      </c>
      <c r="J39" s="18" t="e">
        <f t="shared" si="12"/>
        <v>#REF!</v>
      </c>
      <c r="K39" s="18" t="e">
        <f t="shared" si="12"/>
        <v>#REF!</v>
      </c>
      <c r="L39" s="18" t="e">
        <f t="shared" si="12"/>
        <v>#REF!</v>
      </c>
      <c r="M39" s="18" t="e">
        <f t="shared" si="12"/>
        <v>#REF!</v>
      </c>
      <c r="N39" s="18" t="e">
        <f t="shared" si="12"/>
        <v>#REF!</v>
      </c>
      <c r="O39" s="18" t="e">
        <f t="shared" si="12"/>
        <v>#REF!</v>
      </c>
      <c r="P39" s="18" t="e">
        <f t="shared" si="12"/>
        <v>#REF!</v>
      </c>
      <c r="Q39" s="18" t="e">
        <f t="shared" si="12"/>
        <v>#REF!</v>
      </c>
      <c r="R39" s="18" t="e">
        <f t="shared" si="12"/>
        <v>#REF!</v>
      </c>
      <c r="S39" s="18" t="e">
        <f t="shared" si="12"/>
        <v>#REF!</v>
      </c>
      <c r="T39" s="18" t="e">
        <f t="shared" si="12"/>
        <v>#REF!</v>
      </c>
      <c r="U39" s="18" t="e">
        <f t="shared" si="12"/>
        <v>#REF!</v>
      </c>
      <c r="V39" s="18" t="e">
        <f t="shared" si="12"/>
        <v>#REF!</v>
      </c>
      <c r="W39" s="18" t="e">
        <f t="shared" si="12"/>
        <v>#REF!</v>
      </c>
      <c r="X39" s="18" t="e">
        <f t="shared" si="12"/>
        <v>#REF!</v>
      </c>
      <c r="Y39" s="18" t="e">
        <f t="shared" si="12"/>
        <v>#REF!</v>
      </c>
      <c r="Z39" s="18" t="e">
        <f t="shared" si="12"/>
        <v>#REF!</v>
      </c>
      <c r="AA39" s="18" t="e">
        <f t="shared" si="12"/>
        <v>#REF!</v>
      </c>
      <c r="AB39" s="18" t="e">
        <f t="shared" si="12"/>
        <v>#REF!</v>
      </c>
      <c r="AC39" s="18" t="e">
        <f t="shared" si="12"/>
        <v>#REF!</v>
      </c>
      <c r="AD39" s="18" t="e">
        <f t="shared" si="12"/>
        <v>#REF!</v>
      </c>
      <c r="AE39" s="18" t="e">
        <f t="shared" si="12"/>
        <v>#REF!</v>
      </c>
      <c r="AF39" s="18" t="e">
        <f t="shared" si="12"/>
        <v>#REF!</v>
      </c>
      <c r="AG39" s="18" t="e">
        <f t="shared" si="12"/>
        <v>#REF!</v>
      </c>
      <c r="AH39" s="18" t="e">
        <f t="shared" si="12"/>
        <v>#REF!</v>
      </c>
      <c r="AI39" s="18" t="e">
        <f t="shared" si="12"/>
        <v>#REF!</v>
      </c>
      <c r="AJ39" s="18" t="e">
        <f t="shared" si="12"/>
        <v>#REF!</v>
      </c>
      <c r="AK39" s="18" t="e">
        <f t="shared" si="12"/>
        <v>#REF!</v>
      </c>
      <c r="AL39" s="18" t="e">
        <f t="shared" si="12"/>
        <v>#REF!</v>
      </c>
      <c r="AM39" s="18" t="e">
        <f t="shared" si="12"/>
        <v>#REF!</v>
      </c>
      <c r="AN39" s="18" t="e">
        <f t="shared" si="12"/>
        <v>#REF!</v>
      </c>
      <c r="AO39" s="18" t="e">
        <f t="shared" si="12"/>
        <v>#REF!</v>
      </c>
      <c r="AP39" s="18" t="e">
        <f t="shared" si="12"/>
        <v>#REF!</v>
      </c>
      <c r="AQ39" s="18" t="e">
        <f t="shared" si="12"/>
        <v>#REF!</v>
      </c>
      <c r="AR39" s="18" t="e">
        <f t="shared" si="12"/>
        <v>#REF!</v>
      </c>
      <c r="AS39" s="18" t="e">
        <f t="shared" si="12"/>
        <v>#REF!</v>
      </c>
      <c r="AT39" s="18" t="e">
        <f t="shared" si="12"/>
        <v>#REF!</v>
      </c>
      <c r="AU39" s="18" t="e">
        <f t="shared" si="12"/>
        <v>#REF!</v>
      </c>
      <c r="AV39" s="18" t="e">
        <f t="shared" si="12"/>
        <v>#REF!</v>
      </c>
      <c r="AW39" s="18" t="e">
        <f t="shared" si="12"/>
        <v>#REF!</v>
      </c>
      <c r="AX39" s="18" t="e">
        <f t="shared" si="12"/>
        <v>#REF!</v>
      </c>
      <c r="AY39" s="18" t="e">
        <f t="shared" si="12"/>
        <v>#REF!</v>
      </c>
      <c r="AZ39" s="18" t="e">
        <f t="shared" si="12"/>
        <v>#REF!</v>
      </c>
      <c r="BA39" s="18" t="e">
        <f t="shared" ref="BA39" si="18">ROUNDUP(BA20*0.87,)+25</f>
        <v>#REF!</v>
      </c>
    </row>
    <row r="40" spans="1:53" hidden="1">
      <c r="A40" s="16" t="s">
        <v>11</v>
      </c>
    </row>
    <row r="41" spans="1:53" hidden="1">
      <c r="A41" s="17" t="s">
        <v>12</v>
      </c>
    </row>
    <row r="42" spans="1:53" ht="12" customHeight="1"/>
    <row r="43" spans="1:53" ht="9.6" customHeight="1"/>
    <row r="44" spans="1:53" ht="11.45" customHeight="1">
      <c r="A44" s="4" t="s">
        <v>13</v>
      </c>
    </row>
    <row r="45" spans="1:53" ht="11.45" customHeight="1">
      <c r="A45" s="19" t="s">
        <v>14</v>
      </c>
    </row>
    <row r="46" spans="1:53" ht="11.45" customHeight="1">
      <c r="A46" s="19" t="s">
        <v>15</v>
      </c>
    </row>
    <row r="47" spans="1:53" ht="11.45" customHeight="1">
      <c r="A47" s="19" t="s">
        <v>16</v>
      </c>
    </row>
    <row r="48" spans="1:53" ht="11.45" customHeight="1">
      <c r="A48" s="20" t="s">
        <v>17</v>
      </c>
    </row>
    <row r="49" spans="1:1" ht="11.45" customHeight="1"/>
    <row r="50" spans="1:1">
      <c r="A50" s="21" t="s">
        <v>27</v>
      </c>
    </row>
    <row r="51" spans="1:1">
      <c r="A51" s="22" t="s">
        <v>162</v>
      </c>
    </row>
    <row r="52" spans="1:1">
      <c r="A52" s="23"/>
    </row>
    <row r="53" spans="1:1">
      <c r="A53" s="24" t="s">
        <v>18</v>
      </c>
    </row>
    <row r="54" spans="1:1" ht="48">
      <c r="A54" s="25" t="s">
        <v>29</v>
      </c>
    </row>
    <row r="56" spans="1:1">
      <c r="A56" s="21" t="s">
        <v>23</v>
      </c>
    </row>
    <row r="57" spans="1:1">
      <c r="A57" s="26" t="s">
        <v>296</v>
      </c>
    </row>
  </sheetData>
  <pageMargins left="0.7" right="0.7" top="0.75" bottom="0.75" header="0.3" footer="0.3"/>
  <pageSetup paperSize="9" orientation="portrai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BA57"/>
  <sheetViews>
    <sheetView topLeftCell="A3" zoomScale="110" zoomScaleNormal="110" workbookViewId="0">
      <selection activeCell="K13" sqref="K13"/>
    </sheetView>
  </sheetViews>
  <sheetFormatPr defaultColWidth="9.140625" defaultRowHeight="12"/>
  <cols>
    <col min="1" max="1" width="91.5703125" style="2" customWidth="1"/>
    <col min="2" max="2" width="9.140625" style="2" hidden="1" customWidth="1"/>
    <col min="3" max="17" width="9.140625" style="2"/>
    <col min="18" max="18" width="9.140625" style="2" customWidth="1"/>
    <col min="19" max="19" width="9.140625" style="2"/>
    <col min="20" max="20" width="9.140625" style="2" customWidth="1"/>
    <col min="21" max="21" width="9.140625" style="2" hidden="1" customWidth="1"/>
    <col min="22" max="23" width="9.140625" style="2" customWidth="1"/>
    <col min="24" max="24" width="9.140625" style="2"/>
    <col min="25" max="25" width="9.140625" style="2" customWidth="1"/>
    <col min="26" max="26" width="9.140625" style="2" hidden="1" customWidth="1"/>
    <col min="27" max="16384" width="9.140625" style="2"/>
  </cols>
  <sheetData>
    <row r="1" spans="1:53" ht="12" customHeight="1">
      <c r="A1" s="3" t="s">
        <v>0</v>
      </c>
    </row>
    <row r="2" spans="1:53" ht="12" customHeight="1">
      <c r="A2" s="4" t="s">
        <v>25</v>
      </c>
    </row>
    <row r="3" spans="1:53" ht="10.35" customHeight="1">
      <c r="A3" s="5"/>
    </row>
    <row r="4" spans="1:53" ht="11.45" customHeight="1">
      <c r="A4" s="6" t="s">
        <v>2</v>
      </c>
    </row>
    <row r="5" spans="1:53" s="1" customFormat="1" ht="33.75" customHeight="1">
      <c r="A5" s="7" t="s">
        <v>3</v>
      </c>
      <c r="B5" s="8" t="e">
        <f>#REF!</f>
        <v>#REF!</v>
      </c>
      <c r="C5" s="9" t="e">
        <f>#REF!</f>
        <v>#REF!</v>
      </c>
      <c r="D5" s="9" t="e">
        <f>#REF!</f>
        <v>#REF!</v>
      </c>
      <c r="E5" s="8" t="e">
        <f>#REF!</f>
        <v>#REF!</v>
      </c>
      <c r="F5" s="9" t="e">
        <f>#REF!</f>
        <v>#REF!</v>
      </c>
      <c r="G5" s="9" t="e">
        <f>#REF!</f>
        <v>#REF!</v>
      </c>
      <c r="H5" s="9" t="e">
        <f>#REF!</f>
        <v>#REF!</v>
      </c>
      <c r="I5" s="9" t="e">
        <f>#REF!</f>
        <v>#REF!</v>
      </c>
      <c r="J5" s="9" t="e">
        <f>#REF!</f>
        <v>#REF!</v>
      </c>
      <c r="K5" s="9" t="e">
        <f>#REF!</f>
        <v>#REF!</v>
      </c>
      <c r="L5" s="9" t="e">
        <f>#REF!</f>
        <v>#REF!</v>
      </c>
      <c r="M5" s="9" t="e">
        <f>#REF!</f>
        <v>#REF!</v>
      </c>
      <c r="N5" s="8" t="e">
        <f>#REF!</f>
        <v>#REF!</v>
      </c>
      <c r="O5" s="9" t="e">
        <f>#REF!</f>
        <v>#REF!</v>
      </c>
      <c r="P5" s="9" t="e">
        <f>#REF!</f>
        <v>#REF!</v>
      </c>
      <c r="Q5" s="9" t="e">
        <f>#REF!</f>
        <v>#REF!</v>
      </c>
      <c r="R5" s="9" t="e">
        <f>#REF!</f>
        <v>#REF!</v>
      </c>
      <c r="S5" s="9" t="e">
        <f>#REF!</f>
        <v>#REF!</v>
      </c>
      <c r="T5" s="9" t="e">
        <f>#REF!</f>
        <v>#REF!</v>
      </c>
      <c r="U5" s="9" t="e">
        <f>#REF!</f>
        <v>#REF!</v>
      </c>
      <c r="V5" s="9" t="e">
        <f>#REF!</f>
        <v>#REF!</v>
      </c>
      <c r="W5" s="9" t="e">
        <f>#REF!</f>
        <v>#REF!</v>
      </c>
      <c r="X5" s="9" t="e">
        <f>#REF!</f>
        <v>#REF!</v>
      </c>
      <c r="Y5" s="9" t="e">
        <f>#REF!</f>
        <v>#REF!</v>
      </c>
      <c r="Z5" s="9" t="e">
        <f>#REF!</f>
        <v>#REF!</v>
      </c>
      <c r="AA5" s="9" t="e">
        <f>#REF!</f>
        <v>#REF!</v>
      </c>
      <c r="AB5" s="9" t="e">
        <f>#REF!</f>
        <v>#REF!</v>
      </c>
      <c r="AC5" s="9" t="e">
        <f>#REF!</f>
        <v>#REF!</v>
      </c>
      <c r="AD5" s="9" t="e">
        <f>#REF!</f>
        <v>#REF!</v>
      </c>
      <c r="AE5" s="9" t="e">
        <f>#REF!</f>
        <v>#REF!</v>
      </c>
      <c r="AF5" s="9" t="e">
        <f>#REF!</f>
        <v>#REF!</v>
      </c>
      <c r="AG5" s="9" t="e">
        <f>#REF!</f>
        <v>#REF!</v>
      </c>
      <c r="AH5" s="9" t="e">
        <f>#REF!</f>
        <v>#REF!</v>
      </c>
      <c r="AI5" s="9" t="e">
        <f>#REF!</f>
        <v>#REF!</v>
      </c>
      <c r="AJ5" s="9" t="e">
        <f>#REF!</f>
        <v>#REF!</v>
      </c>
      <c r="AK5" s="9" t="e">
        <f>#REF!</f>
        <v>#REF!</v>
      </c>
      <c r="AL5" s="9" t="e">
        <f>#REF!</f>
        <v>#REF!</v>
      </c>
      <c r="AM5" s="9" t="e">
        <f>#REF!</f>
        <v>#REF!</v>
      </c>
      <c r="AN5" s="8" t="e">
        <f>#REF!</f>
        <v>#REF!</v>
      </c>
      <c r="AO5" s="8" t="e">
        <f>#REF!</f>
        <v>#REF!</v>
      </c>
      <c r="AP5" s="8" t="e">
        <f>#REF!</f>
        <v>#REF!</v>
      </c>
      <c r="AQ5" s="9" t="e">
        <f>#REF!</f>
        <v>#REF!</v>
      </c>
      <c r="AR5" s="9" t="e">
        <f>#REF!</f>
        <v>#REF!</v>
      </c>
      <c r="AS5" s="9" t="e">
        <f>#REF!</f>
        <v>#REF!</v>
      </c>
      <c r="AT5" s="9" t="e">
        <f>#REF!</f>
        <v>#REF!</v>
      </c>
      <c r="AU5" s="9" t="e">
        <f>#REF!</f>
        <v>#REF!</v>
      </c>
      <c r="AV5" s="9" t="e">
        <f>#REF!</f>
        <v>#REF!</v>
      </c>
      <c r="AW5" s="9" t="e">
        <f>#REF!</f>
        <v>#REF!</v>
      </c>
      <c r="AX5" s="9" t="e">
        <f>#REF!</f>
        <v>#REF!</v>
      </c>
      <c r="AY5" s="9" t="e">
        <f>#REF!</f>
        <v>#REF!</v>
      </c>
      <c r="AZ5" s="9" t="e">
        <f>#REF!</f>
        <v>#REF!</v>
      </c>
      <c r="BA5" s="9" t="e">
        <f>#REF!</f>
        <v>#REF!</v>
      </c>
    </row>
    <row r="6" spans="1:53">
      <c r="A6" s="7"/>
      <c r="B6" s="8" t="e">
        <f>#REF!</f>
        <v>#REF!</v>
      </c>
      <c r="C6" s="9" t="e">
        <f>#REF!</f>
        <v>#REF!</v>
      </c>
      <c r="D6" s="9" t="e">
        <f>#REF!</f>
        <v>#REF!</v>
      </c>
      <c r="E6" s="8" t="e">
        <f>#REF!</f>
        <v>#REF!</v>
      </c>
      <c r="F6" s="9" t="e">
        <f>#REF!</f>
        <v>#REF!</v>
      </c>
      <c r="G6" s="9" t="e">
        <f>#REF!</f>
        <v>#REF!</v>
      </c>
      <c r="H6" s="9" t="e">
        <f>#REF!</f>
        <v>#REF!</v>
      </c>
      <c r="I6" s="9" t="e">
        <f>#REF!</f>
        <v>#REF!</v>
      </c>
      <c r="J6" s="9" t="e">
        <f>#REF!</f>
        <v>#REF!</v>
      </c>
      <c r="K6" s="9" t="e">
        <f>#REF!</f>
        <v>#REF!</v>
      </c>
      <c r="L6" s="9" t="e">
        <f>#REF!</f>
        <v>#REF!</v>
      </c>
      <c r="M6" s="9" t="e">
        <f>#REF!</f>
        <v>#REF!</v>
      </c>
      <c r="N6" s="8" t="e">
        <f>#REF!</f>
        <v>#REF!</v>
      </c>
      <c r="O6" s="9" t="e">
        <f>#REF!</f>
        <v>#REF!</v>
      </c>
      <c r="P6" s="9" t="e">
        <f>#REF!</f>
        <v>#REF!</v>
      </c>
      <c r="Q6" s="9" t="e">
        <f>#REF!</f>
        <v>#REF!</v>
      </c>
      <c r="R6" s="9" t="e">
        <f>#REF!</f>
        <v>#REF!</v>
      </c>
      <c r="S6" s="9" t="e">
        <f>#REF!</f>
        <v>#REF!</v>
      </c>
      <c r="T6" s="9" t="e">
        <f>#REF!</f>
        <v>#REF!</v>
      </c>
      <c r="U6" s="9" t="e">
        <f>#REF!</f>
        <v>#REF!</v>
      </c>
      <c r="V6" s="9" t="e">
        <f>#REF!</f>
        <v>#REF!</v>
      </c>
      <c r="W6" s="9" t="e">
        <f>#REF!</f>
        <v>#REF!</v>
      </c>
      <c r="X6" s="9" t="e">
        <f>#REF!</f>
        <v>#REF!</v>
      </c>
      <c r="Y6" s="9" t="e">
        <f>#REF!</f>
        <v>#REF!</v>
      </c>
      <c r="Z6" s="9" t="e">
        <f>#REF!</f>
        <v>#REF!</v>
      </c>
      <c r="AA6" s="9" t="e">
        <f>#REF!</f>
        <v>#REF!</v>
      </c>
      <c r="AB6" s="9" t="e">
        <f>#REF!</f>
        <v>#REF!</v>
      </c>
      <c r="AC6" s="9" t="e">
        <f>#REF!</f>
        <v>#REF!</v>
      </c>
      <c r="AD6" s="9" t="e">
        <f>#REF!</f>
        <v>#REF!</v>
      </c>
      <c r="AE6" s="9" t="e">
        <f>#REF!</f>
        <v>#REF!</v>
      </c>
      <c r="AF6" s="9" t="e">
        <f>#REF!</f>
        <v>#REF!</v>
      </c>
      <c r="AG6" s="9" t="e">
        <f>#REF!</f>
        <v>#REF!</v>
      </c>
      <c r="AH6" s="9" t="e">
        <f>#REF!</f>
        <v>#REF!</v>
      </c>
      <c r="AI6" s="9" t="e">
        <f>#REF!</f>
        <v>#REF!</v>
      </c>
      <c r="AJ6" s="9" t="e">
        <f>#REF!</f>
        <v>#REF!</v>
      </c>
      <c r="AK6" s="9" t="e">
        <f>#REF!</f>
        <v>#REF!</v>
      </c>
      <c r="AL6" s="9" t="e">
        <f>#REF!</f>
        <v>#REF!</v>
      </c>
      <c r="AM6" s="9" t="e">
        <f>#REF!</f>
        <v>#REF!</v>
      </c>
      <c r="AN6" s="8" t="e">
        <f>#REF!</f>
        <v>#REF!</v>
      </c>
      <c r="AO6" s="8" t="e">
        <f>#REF!</f>
        <v>#REF!</v>
      </c>
      <c r="AP6" s="8" t="e">
        <f>#REF!</f>
        <v>#REF!</v>
      </c>
      <c r="AQ6" s="9" t="e">
        <f>#REF!</f>
        <v>#REF!</v>
      </c>
      <c r="AR6" s="9" t="e">
        <f>#REF!</f>
        <v>#REF!</v>
      </c>
      <c r="AS6" s="9" t="e">
        <f>#REF!</f>
        <v>#REF!</v>
      </c>
      <c r="AT6" s="9" t="e">
        <f>#REF!</f>
        <v>#REF!</v>
      </c>
      <c r="AU6" s="9" t="e">
        <f>#REF!</f>
        <v>#REF!</v>
      </c>
      <c r="AV6" s="9" t="e">
        <f>#REF!</f>
        <v>#REF!</v>
      </c>
      <c r="AW6" s="9" t="e">
        <f>#REF!</f>
        <v>#REF!</v>
      </c>
      <c r="AX6" s="9" t="e">
        <f>#REF!</f>
        <v>#REF!</v>
      </c>
      <c r="AY6" s="9" t="e">
        <f>#REF!</f>
        <v>#REF!</v>
      </c>
      <c r="AZ6" s="9" t="e">
        <f>#REF!</f>
        <v>#REF!</v>
      </c>
      <c r="BA6" s="9" t="e">
        <f>#REF!</f>
        <v>#REF!</v>
      </c>
    </row>
    <row r="7" spans="1:53">
      <c r="A7" s="10" t="s">
        <v>4</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row>
    <row r="8" spans="1:53">
      <c r="A8" s="10">
        <v>1</v>
      </c>
      <c r="B8" s="12" t="e">
        <f>#REF!</f>
        <v>#REF!</v>
      </c>
      <c r="C8" s="13" t="e">
        <f>#REF!</f>
        <v>#REF!</v>
      </c>
      <c r="D8" s="13" t="e">
        <f>#REF!</f>
        <v>#REF!</v>
      </c>
      <c r="E8" s="13" t="e">
        <f>#REF!</f>
        <v>#REF!</v>
      </c>
      <c r="F8" s="13" t="e">
        <f>#REF!</f>
        <v>#REF!</v>
      </c>
      <c r="G8" s="13" t="e">
        <f>#REF!</f>
        <v>#REF!</v>
      </c>
      <c r="H8" s="13" t="e">
        <f>#REF!</f>
        <v>#REF!</v>
      </c>
      <c r="I8" s="13" t="e">
        <f>#REF!</f>
        <v>#REF!</v>
      </c>
      <c r="J8" s="13" t="e">
        <f>#REF!</f>
        <v>#REF!</v>
      </c>
      <c r="K8" s="13" t="e">
        <f>#REF!</f>
        <v>#REF!</v>
      </c>
      <c r="L8" s="13" t="e">
        <f>#REF!</f>
        <v>#REF!</v>
      </c>
      <c r="M8" s="13" t="e">
        <f>#REF!</f>
        <v>#REF!</v>
      </c>
      <c r="N8" s="13" t="e">
        <f>#REF!</f>
        <v>#REF!</v>
      </c>
      <c r="O8" s="13" t="e">
        <f>#REF!</f>
        <v>#REF!</v>
      </c>
      <c r="P8" s="13" t="e">
        <f>#REF!</f>
        <v>#REF!</v>
      </c>
      <c r="Q8" s="13" t="e">
        <f>#REF!</f>
        <v>#REF!</v>
      </c>
      <c r="R8" s="13" t="e">
        <f>#REF!</f>
        <v>#REF!</v>
      </c>
      <c r="S8" s="13" t="e">
        <f>#REF!</f>
        <v>#REF!</v>
      </c>
      <c r="T8" s="13" t="e">
        <f>#REF!</f>
        <v>#REF!</v>
      </c>
      <c r="U8" s="13" t="e">
        <f>#REF!</f>
        <v>#REF!</v>
      </c>
      <c r="V8" s="13" t="e">
        <f>#REF!</f>
        <v>#REF!</v>
      </c>
      <c r="W8" s="13" t="e">
        <f>#REF!</f>
        <v>#REF!</v>
      </c>
      <c r="X8" s="13" t="e">
        <f>#REF!</f>
        <v>#REF!</v>
      </c>
      <c r="Y8" s="13" t="e">
        <f>#REF!</f>
        <v>#REF!</v>
      </c>
      <c r="Z8" s="13" t="e">
        <f>#REF!</f>
        <v>#REF!</v>
      </c>
      <c r="AA8" s="13" t="e">
        <f>#REF!</f>
        <v>#REF!</v>
      </c>
      <c r="AB8" s="13" t="e">
        <f>#REF!</f>
        <v>#REF!</v>
      </c>
      <c r="AC8" s="13" t="e">
        <f>#REF!</f>
        <v>#REF!</v>
      </c>
      <c r="AD8" s="13" t="e">
        <f>#REF!</f>
        <v>#REF!</v>
      </c>
      <c r="AE8" s="13" t="e">
        <f>#REF!</f>
        <v>#REF!</v>
      </c>
      <c r="AF8" s="13" t="e">
        <f>#REF!</f>
        <v>#REF!</v>
      </c>
      <c r="AG8" s="13" t="e">
        <f>#REF!</f>
        <v>#REF!</v>
      </c>
      <c r="AH8" s="13" t="e">
        <f>#REF!</f>
        <v>#REF!</v>
      </c>
      <c r="AI8" s="13" t="e">
        <f>#REF!</f>
        <v>#REF!</v>
      </c>
      <c r="AJ8" s="13" t="e">
        <f>#REF!</f>
        <v>#REF!</v>
      </c>
      <c r="AK8" s="13" t="e">
        <f>#REF!</f>
        <v>#REF!</v>
      </c>
      <c r="AL8" s="13" t="e">
        <f>#REF!</f>
        <v>#REF!</v>
      </c>
      <c r="AM8" s="13" t="e">
        <f>#REF!</f>
        <v>#REF!</v>
      </c>
      <c r="AN8" s="13" t="e">
        <f>#REF!</f>
        <v>#REF!</v>
      </c>
      <c r="AO8" s="13" t="e">
        <f>#REF!</f>
        <v>#REF!</v>
      </c>
      <c r="AP8" s="13" t="e">
        <f>#REF!</f>
        <v>#REF!</v>
      </c>
      <c r="AQ8" s="13" t="e">
        <f>#REF!</f>
        <v>#REF!</v>
      </c>
      <c r="AR8" s="13" t="e">
        <f>#REF!</f>
        <v>#REF!</v>
      </c>
      <c r="AS8" s="13" t="e">
        <f>#REF!</f>
        <v>#REF!</v>
      </c>
      <c r="AT8" s="13" t="e">
        <f>#REF!</f>
        <v>#REF!</v>
      </c>
      <c r="AU8" s="13" t="e">
        <f>#REF!</f>
        <v>#REF!</v>
      </c>
      <c r="AV8" s="13" t="e">
        <f>#REF!</f>
        <v>#REF!</v>
      </c>
      <c r="AW8" s="13" t="e">
        <f>#REF!</f>
        <v>#REF!</v>
      </c>
      <c r="AX8" s="13" t="e">
        <f>#REF!</f>
        <v>#REF!</v>
      </c>
      <c r="AY8" s="13" t="e">
        <f>#REF!</f>
        <v>#REF!</v>
      </c>
      <c r="AZ8" s="13" t="e">
        <f>#REF!</f>
        <v>#REF!</v>
      </c>
      <c r="BA8" s="13" t="e">
        <f>#REF!</f>
        <v>#REF!</v>
      </c>
    </row>
    <row r="9" spans="1:53">
      <c r="A9" s="10">
        <v>2</v>
      </c>
      <c r="B9" s="12" t="e">
        <f>#REF!</f>
        <v>#REF!</v>
      </c>
      <c r="C9" s="13" t="e">
        <f>#REF!</f>
        <v>#REF!</v>
      </c>
      <c r="D9" s="13" t="e">
        <f>#REF!</f>
        <v>#REF!</v>
      </c>
      <c r="E9" s="13" t="e">
        <f>#REF!</f>
        <v>#REF!</v>
      </c>
      <c r="F9" s="13" t="e">
        <f>#REF!</f>
        <v>#REF!</v>
      </c>
      <c r="G9" s="13" t="e">
        <f>#REF!</f>
        <v>#REF!</v>
      </c>
      <c r="H9" s="13" t="e">
        <f>#REF!</f>
        <v>#REF!</v>
      </c>
      <c r="I9" s="13" t="e">
        <f>#REF!</f>
        <v>#REF!</v>
      </c>
      <c r="J9" s="13" t="e">
        <f>#REF!</f>
        <v>#REF!</v>
      </c>
      <c r="K9" s="13" t="e">
        <f>#REF!</f>
        <v>#REF!</v>
      </c>
      <c r="L9" s="13" t="e">
        <f>#REF!</f>
        <v>#REF!</v>
      </c>
      <c r="M9" s="13" t="e">
        <f>#REF!</f>
        <v>#REF!</v>
      </c>
      <c r="N9" s="13" t="e">
        <f>#REF!</f>
        <v>#REF!</v>
      </c>
      <c r="O9" s="13" t="e">
        <f>#REF!</f>
        <v>#REF!</v>
      </c>
      <c r="P9" s="13" t="e">
        <f>#REF!</f>
        <v>#REF!</v>
      </c>
      <c r="Q9" s="13" t="e">
        <f>#REF!</f>
        <v>#REF!</v>
      </c>
      <c r="R9" s="13" t="e">
        <f>#REF!</f>
        <v>#REF!</v>
      </c>
      <c r="S9" s="13" t="e">
        <f>#REF!</f>
        <v>#REF!</v>
      </c>
      <c r="T9" s="13" t="e">
        <f>#REF!</f>
        <v>#REF!</v>
      </c>
      <c r="U9" s="13" t="e">
        <f>#REF!</f>
        <v>#REF!</v>
      </c>
      <c r="V9" s="13" t="e">
        <f>#REF!</f>
        <v>#REF!</v>
      </c>
      <c r="W9" s="13" t="e">
        <f>#REF!</f>
        <v>#REF!</v>
      </c>
      <c r="X9" s="13" t="e">
        <f>#REF!</f>
        <v>#REF!</v>
      </c>
      <c r="Y9" s="13" t="e">
        <f>#REF!</f>
        <v>#REF!</v>
      </c>
      <c r="Z9" s="13" t="e">
        <f>#REF!</f>
        <v>#REF!</v>
      </c>
      <c r="AA9" s="13" t="e">
        <f>#REF!</f>
        <v>#REF!</v>
      </c>
      <c r="AB9" s="13" t="e">
        <f>#REF!</f>
        <v>#REF!</v>
      </c>
      <c r="AC9" s="13" t="e">
        <f>#REF!</f>
        <v>#REF!</v>
      </c>
      <c r="AD9" s="13" t="e">
        <f>#REF!</f>
        <v>#REF!</v>
      </c>
      <c r="AE9" s="13" t="e">
        <f>#REF!</f>
        <v>#REF!</v>
      </c>
      <c r="AF9" s="13" t="e">
        <f>#REF!</f>
        <v>#REF!</v>
      </c>
      <c r="AG9" s="13" t="e">
        <f>#REF!</f>
        <v>#REF!</v>
      </c>
      <c r="AH9" s="13" t="e">
        <f>#REF!</f>
        <v>#REF!</v>
      </c>
      <c r="AI9" s="13" t="e">
        <f>#REF!</f>
        <v>#REF!</v>
      </c>
      <c r="AJ9" s="13" t="e">
        <f>#REF!</f>
        <v>#REF!</v>
      </c>
      <c r="AK9" s="13" t="e">
        <f>#REF!</f>
        <v>#REF!</v>
      </c>
      <c r="AL9" s="13" t="e">
        <f>#REF!</f>
        <v>#REF!</v>
      </c>
      <c r="AM9" s="13" t="e">
        <f>#REF!</f>
        <v>#REF!</v>
      </c>
      <c r="AN9" s="13" t="e">
        <f>#REF!</f>
        <v>#REF!</v>
      </c>
      <c r="AO9" s="13" t="e">
        <f>#REF!</f>
        <v>#REF!</v>
      </c>
      <c r="AP9" s="13" t="e">
        <f>#REF!</f>
        <v>#REF!</v>
      </c>
      <c r="AQ9" s="13" t="e">
        <f>#REF!</f>
        <v>#REF!</v>
      </c>
      <c r="AR9" s="13" t="e">
        <f>#REF!</f>
        <v>#REF!</v>
      </c>
      <c r="AS9" s="13" t="e">
        <f>#REF!</f>
        <v>#REF!</v>
      </c>
      <c r="AT9" s="13" t="e">
        <f>#REF!</f>
        <v>#REF!</v>
      </c>
      <c r="AU9" s="13" t="e">
        <f>#REF!</f>
        <v>#REF!</v>
      </c>
      <c r="AV9" s="13" t="e">
        <f>#REF!</f>
        <v>#REF!</v>
      </c>
      <c r="AW9" s="13" t="e">
        <f>#REF!</f>
        <v>#REF!</v>
      </c>
      <c r="AX9" s="13" t="e">
        <f>#REF!</f>
        <v>#REF!</v>
      </c>
      <c r="AY9" s="13" t="e">
        <f>#REF!</f>
        <v>#REF!</v>
      </c>
      <c r="AZ9" s="13" t="e">
        <f>#REF!</f>
        <v>#REF!</v>
      </c>
      <c r="BA9" s="13" t="e">
        <f>#REF!</f>
        <v>#REF!</v>
      </c>
    </row>
    <row r="10" spans="1:53">
      <c r="A10" s="10" t="s">
        <v>5</v>
      </c>
      <c r="B10" s="12"/>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row>
    <row r="11" spans="1:53">
      <c r="A11" s="10">
        <v>1</v>
      </c>
      <c r="B11" s="12" t="e">
        <f>#REF!</f>
        <v>#REF!</v>
      </c>
      <c r="C11" s="13" t="e">
        <f>#REF!</f>
        <v>#REF!</v>
      </c>
      <c r="D11" s="13" t="e">
        <f>#REF!</f>
        <v>#REF!</v>
      </c>
      <c r="E11" s="13" t="e">
        <f>#REF!</f>
        <v>#REF!</v>
      </c>
      <c r="F11" s="13" t="e">
        <f>#REF!</f>
        <v>#REF!</v>
      </c>
      <c r="G11" s="13" t="e">
        <f>#REF!</f>
        <v>#REF!</v>
      </c>
      <c r="H11" s="13" t="e">
        <f>#REF!</f>
        <v>#REF!</v>
      </c>
      <c r="I11" s="13" t="e">
        <f>#REF!</f>
        <v>#REF!</v>
      </c>
      <c r="J11" s="13" t="e">
        <f>#REF!</f>
        <v>#REF!</v>
      </c>
      <c r="K11" s="13" t="e">
        <f>#REF!</f>
        <v>#REF!</v>
      </c>
      <c r="L11" s="13" t="e">
        <f>#REF!</f>
        <v>#REF!</v>
      </c>
      <c r="M11" s="13" t="e">
        <f>#REF!</f>
        <v>#REF!</v>
      </c>
      <c r="N11" s="13" t="e">
        <f>#REF!</f>
        <v>#REF!</v>
      </c>
      <c r="O11" s="13" t="e">
        <f>#REF!</f>
        <v>#REF!</v>
      </c>
      <c r="P11" s="13" t="e">
        <f>#REF!</f>
        <v>#REF!</v>
      </c>
      <c r="Q11" s="13" t="e">
        <f>#REF!</f>
        <v>#REF!</v>
      </c>
      <c r="R11" s="13" t="e">
        <f>#REF!</f>
        <v>#REF!</v>
      </c>
      <c r="S11" s="13" t="e">
        <f>#REF!</f>
        <v>#REF!</v>
      </c>
      <c r="T11" s="13" t="e">
        <f>#REF!</f>
        <v>#REF!</v>
      </c>
      <c r="U11" s="13" t="e">
        <f>#REF!</f>
        <v>#REF!</v>
      </c>
      <c r="V11" s="13" t="e">
        <f>#REF!</f>
        <v>#REF!</v>
      </c>
      <c r="W11" s="13" t="e">
        <f>#REF!</f>
        <v>#REF!</v>
      </c>
      <c r="X11" s="13" t="e">
        <f>#REF!</f>
        <v>#REF!</v>
      </c>
      <c r="Y11" s="13" t="e">
        <f>#REF!</f>
        <v>#REF!</v>
      </c>
      <c r="Z11" s="13" t="e">
        <f>#REF!</f>
        <v>#REF!</v>
      </c>
      <c r="AA11" s="13" t="e">
        <f>#REF!</f>
        <v>#REF!</v>
      </c>
      <c r="AB11" s="13" t="e">
        <f>#REF!</f>
        <v>#REF!</v>
      </c>
      <c r="AC11" s="13" t="e">
        <f>#REF!</f>
        <v>#REF!</v>
      </c>
      <c r="AD11" s="13" t="e">
        <f>#REF!</f>
        <v>#REF!</v>
      </c>
      <c r="AE11" s="13" t="e">
        <f>#REF!</f>
        <v>#REF!</v>
      </c>
      <c r="AF11" s="13" t="e">
        <f>#REF!</f>
        <v>#REF!</v>
      </c>
      <c r="AG11" s="13" t="e">
        <f>#REF!</f>
        <v>#REF!</v>
      </c>
      <c r="AH11" s="13" t="e">
        <f>#REF!</f>
        <v>#REF!</v>
      </c>
      <c r="AI11" s="13" t="e">
        <f>#REF!</f>
        <v>#REF!</v>
      </c>
      <c r="AJ11" s="13" t="e">
        <f>#REF!</f>
        <v>#REF!</v>
      </c>
      <c r="AK11" s="13" t="e">
        <f>#REF!</f>
        <v>#REF!</v>
      </c>
      <c r="AL11" s="13" t="e">
        <f>#REF!</f>
        <v>#REF!</v>
      </c>
      <c r="AM11" s="13" t="e">
        <f>#REF!</f>
        <v>#REF!</v>
      </c>
      <c r="AN11" s="13" t="e">
        <f>#REF!</f>
        <v>#REF!</v>
      </c>
      <c r="AO11" s="13" t="e">
        <f>#REF!</f>
        <v>#REF!</v>
      </c>
      <c r="AP11" s="13" t="e">
        <f>#REF!</f>
        <v>#REF!</v>
      </c>
      <c r="AQ11" s="13" t="e">
        <f>#REF!</f>
        <v>#REF!</v>
      </c>
      <c r="AR11" s="13" t="e">
        <f>#REF!</f>
        <v>#REF!</v>
      </c>
      <c r="AS11" s="13" t="e">
        <f>#REF!</f>
        <v>#REF!</v>
      </c>
      <c r="AT11" s="13" t="e">
        <f>#REF!</f>
        <v>#REF!</v>
      </c>
      <c r="AU11" s="13" t="e">
        <f>#REF!</f>
        <v>#REF!</v>
      </c>
      <c r="AV11" s="13" t="e">
        <f>#REF!</f>
        <v>#REF!</v>
      </c>
      <c r="AW11" s="13" t="e">
        <f>#REF!</f>
        <v>#REF!</v>
      </c>
      <c r="AX11" s="13" t="e">
        <f>#REF!</f>
        <v>#REF!</v>
      </c>
      <c r="AY11" s="13" t="e">
        <f>#REF!</f>
        <v>#REF!</v>
      </c>
      <c r="AZ11" s="13" t="e">
        <f>#REF!</f>
        <v>#REF!</v>
      </c>
      <c r="BA11" s="13" t="e">
        <f>#REF!</f>
        <v>#REF!</v>
      </c>
    </row>
    <row r="12" spans="1:53">
      <c r="A12" s="10">
        <v>2</v>
      </c>
      <c r="B12" s="12" t="e">
        <f>#REF!</f>
        <v>#REF!</v>
      </c>
      <c r="C12" s="13" t="e">
        <f>#REF!</f>
        <v>#REF!</v>
      </c>
      <c r="D12" s="13" t="e">
        <f>#REF!</f>
        <v>#REF!</v>
      </c>
      <c r="E12" s="13" t="e">
        <f>#REF!</f>
        <v>#REF!</v>
      </c>
      <c r="F12" s="13" t="e">
        <f>#REF!</f>
        <v>#REF!</v>
      </c>
      <c r="G12" s="13" t="e">
        <f>#REF!</f>
        <v>#REF!</v>
      </c>
      <c r="H12" s="13" t="e">
        <f>#REF!</f>
        <v>#REF!</v>
      </c>
      <c r="I12" s="13" t="e">
        <f>#REF!</f>
        <v>#REF!</v>
      </c>
      <c r="J12" s="13" t="e">
        <f>#REF!</f>
        <v>#REF!</v>
      </c>
      <c r="K12" s="13" t="e">
        <f>#REF!</f>
        <v>#REF!</v>
      </c>
      <c r="L12" s="13" t="e">
        <f>#REF!</f>
        <v>#REF!</v>
      </c>
      <c r="M12" s="13" t="e">
        <f>#REF!</f>
        <v>#REF!</v>
      </c>
      <c r="N12" s="13" t="e">
        <f>#REF!</f>
        <v>#REF!</v>
      </c>
      <c r="O12" s="13" t="e">
        <f>#REF!</f>
        <v>#REF!</v>
      </c>
      <c r="P12" s="13" t="e">
        <f>#REF!</f>
        <v>#REF!</v>
      </c>
      <c r="Q12" s="13" t="e">
        <f>#REF!</f>
        <v>#REF!</v>
      </c>
      <c r="R12" s="13" t="e">
        <f>#REF!</f>
        <v>#REF!</v>
      </c>
      <c r="S12" s="13" t="e">
        <f>#REF!</f>
        <v>#REF!</v>
      </c>
      <c r="T12" s="13" t="e">
        <f>#REF!</f>
        <v>#REF!</v>
      </c>
      <c r="U12" s="13" t="e">
        <f>#REF!</f>
        <v>#REF!</v>
      </c>
      <c r="V12" s="13" t="e">
        <f>#REF!</f>
        <v>#REF!</v>
      </c>
      <c r="W12" s="13" t="e">
        <f>#REF!</f>
        <v>#REF!</v>
      </c>
      <c r="X12" s="13" t="e">
        <f>#REF!</f>
        <v>#REF!</v>
      </c>
      <c r="Y12" s="13" t="e">
        <f>#REF!</f>
        <v>#REF!</v>
      </c>
      <c r="Z12" s="13" t="e">
        <f>#REF!</f>
        <v>#REF!</v>
      </c>
      <c r="AA12" s="13" t="e">
        <f>#REF!</f>
        <v>#REF!</v>
      </c>
      <c r="AB12" s="13" t="e">
        <f>#REF!</f>
        <v>#REF!</v>
      </c>
      <c r="AC12" s="13" t="e">
        <f>#REF!</f>
        <v>#REF!</v>
      </c>
      <c r="AD12" s="13" t="e">
        <f>#REF!</f>
        <v>#REF!</v>
      </c>
      <c r="AE12" s="13" t="e">
        <f>#REF!</f>
        <v>#REF!</v>
      </c>
      <c r="AF12" s="13" t="e">
        <f>#REF!</f>
        <v>#REF!</v>
      </c>
      <c r="AG12" s="13" t="e">
        <f>#REF!</f>
        <v>#REF!</v>
      </c>
      <c r="AH12" s="13" t="e">
        <f>#REF!</f>
        <v>#REF!</v>
      </c>
      <c r="AI12" s="13" t="e">
        <f>#REF!</f>
        <v>#REF!</v>
      </c>
      <c r="AJ12" s="13" t="e">
        <f>#REF!</f>
        <v>#REF!</v>
      </c>
      <c r="AK12" s="13" t="e">
        <f>#REF!</f>
        <v>#REF!</v>
      </c>
      <c r="AL12" s="13" t="e">
        <f>#REF!</f>
        <v>#REF!</v>
      </c>
      <c r="AM12" s="13" t="e">
        <f>#REF!</f>
        <v>#REF!</v>
      </c>
      <c r="AN12" s="13" t="e">
        <f>#REF!</f>
        <v>#REF!</v>
      </c>
      <c r="AO12" s="13" t="e">
        <f>#REF!</f>
        <v>#REF!</v>
      </c>
      <c r="AP12" s="13" t="e">
        <f>#REF!</f>
        <v>#REF!</v>
      </c>
      <c r="AQ12" s="13" t="e">
        <f>#REF!</f>
        <v>#REF!</v>
      </c>
      <c r="AR12" s="13" t="e">
        <f>#REF!</f>
        <v>#REF!</v>
      </c>
      <c r="AS12" s="13" t="e">
        <f>#REF!</f>
        <v>#REF!</v>
      </c>
      <c r="AT12" s="13" t="e">
        <f>#REF!</f>
        <v>#REF!</v>
      </c>
      <c r="AU12" s="13" t="e">
        <f>#REF!</f>
        <v>#REF!</v>
      </c>
      <c r="AV12" s="13" t="e">
        <f>#REF!</f>
        <v>#REF!</v>
      </c>
      <c r="AW12" s="13" t="e">
        <f>#REF!</f>
        <v>#REF!</v>
      </c>
      <c r="AX12" s="13" t="e">
        <f>#REF!</f>
        <v>#REF!</v>
      </c>
      <c r="AY12" s="13" t="e">
        <f>#REF!</f>
        <v>#REF!</v>
      </c>
      <c r="AZ12" s="13" t="e">
        <f>#REF!</f>
        <v>#REF!</v>
      </c>
      <c r="BA12" s="13" t="e">
        <f>#REF!</f>
        <v>#REF!</v>
      </c>
    </row>
    <row r="13" spans="1:53">
      <c r="A13" s="14" t="s">
        <v>7</v>
      </c>
      <c r="B13" s="12"/>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c r="A14" s="10">
        <v>1</v>
      </c>
      <c r="B14" s="12" t="e">
        <f>#REF!</f>
        <v>#REF!</v>
      </c>
      <c r="C14" s="13" t="e">
        <f>#REF!</f>
        <v>#REF!</v>
      </c>
      <c r="D14" s="13" t="e">
        <f>#REF!</f>
        <v>#REF!</v>
      </c>
      <c r="E14" s="13" t="e">
        <f>#REF!</f>
        <v>#REF!</v>
      </c>
      <c r="F14" s="13" t="e">
        <f>#REF!</f>
        <v>#REF!</v>
      </c>
      <c r="G14" s="13" t="e">
        <f>#REF!</f>
        <v>#REF!</v>
      </c>
      <c r="H14" s="13" t="e">
        <f>#REF!</f>
        <v>#REF!</v>
      </c>
      <c r="I14" s="13" t="e">
        <f>#REF!</f>
        <v>#REF!</v>
      </c>
      <c r="J14" s="13" t="e">
        <f>#REF!</f>
        <v>#REF!</v>
      </c>
      <c r="K14" s="13" t="e">
        <f>#REF!</f>
        <v>#REF!</v>
      </c>
      <c r="L14" s="13" t="e">
        <f>#REF!</f>
        <v>#REF!</v>
      </c>
      <c r="M14" s="13" t="e">
        <f>#REF!</f>
        <v>#REF!</v>
      </c>
      <c r="N14" s="13" t="e">
        <f>#REF!</f>
        <v>#REF!</v>
      </c>
      <c r="O14" s="13" t="e">
        <f>#REF!</f>
        <v>#REF!</v>
      </c>
      <c r="P14" s="13" t="e">
        <f>#REF!</f>
        <v>#REF!</v>
      </c>
      <c r="Q14" s="13" t="e">
        <f>#REF!</f>
        <v>#REF!</v>
      </c>
      <c r="R14" s="13" t="e">
        <f>#REF!</f>
        <v>#REF!</v>
      </c>
      <c r="S14" s="13" t="e">
        <f>#REF!</f>
        <v>#REF!</v>
      </c>
      <c r="T14" s="13" t="e">
        <f>#REF!</f>
        <v>#REF!</v>
      </c>
      <c r="U14" s="13" t="e">
        <f>#REF!</f>
        <v>#REF!</v>
      </c>
      <c r="V14" s="13" t="e">
        <f>#REF!</f>
        <v>#REF!</v>
      </c>
      <c r="W14" s="13" t="e">
        <f>#REF!</f>
        <v>#REF!</v>
      </c>
      <c r="X14" s="13" t="e">
        <f>#REF!</f>
        <v>#REF!</v>
      </c>
      <c r="Y14" s="13" t="e">
        <f>#REF!</f>
        <v>#REF!</v>
      </c>
      <c r="Z14" s="13" t="e">
        <f>#REF!</f>
        <v>#REF!</v>
      </c>
      <c r="AA14" s="13" t="e">
        <f>#REF!</f>
        <v>#REF!</v>
      </c>
      <c r="AB14" s="13" t="e">
        <f>#REF!</f>
        <v>#REF!</v>
      </c>
      <c r="AC14" s="13" t="e">
        <f>#REF!</f>
        <v>#REF!</v>
      </c>
      <c r="AD14" s="13" t="e">
        <f>#REF!</f>
        <v>#REF!</v>
      </c>
      <c r="AE14" s="13" t="e">
        <f>#REF!</f>
        <v>#REF!</v>
      </c>
      <c r="AF14" s="13" t="e">
        <f>#REF!</f>
        <v>#REF!</v>
      </c>
      <c r="AG14" s="13" t="e">
        <f>#REF!</f>
        <v>#REF!</v>
      </c>
      <c r="AH14" s="13" t="e">
        <f>#REF!</f>
        <v>#REF!</v>
      </c>
      <c r="AI14" s="13" t="e">
        <f>#REF!</f>
        <v>#REF!</v>
      </c>
      <c r="AJ14" s="13" t="e">
        <f>#REF!</f>
        <v>#REF!</v>
      </c>
      <c r="AK14" s="13" t="e">
        <f>#REF!</f>
        <v>#REF!</v>
      </c>
      <c r="AL14" s="13" t="e">
        <f>#REF!</f>
        <v>#REF!</v>
      </c>
      <c r="AM14" s="13" t="e">
        <f>#REF!</f>
        <v>#REF!</v>
      </c>
      <c r="AN14" s="13" t="e">
        <f>#REF!</f>
        <v>#REF!</v>
      </c>
      <c r="AO14" s="13" t="e">
        <f>#REF!</f>
        <v>#REF!</v>
      </c>
      <c r="AP14" s="13" t="e">
        <f>#REF!</f>
        <v>#REF!</v>
      </c>
      <c r="AQ14" s="13" t="e">
        <f>#REF!</f>
        <v>#REF!</v>
      </c>
      <c r="AR14" s="13" t="e">
        <f>#REF!</f>
        <v>#REF!</v>
      </c>
      <c r="AS14" s="13" t="e">
        <f>#REF!</f>
        <v>#REF!</v>
      </c>
      <c r="AT14" s="13" t="e">
        <f>#REF!</f>
        <v>#REF!</v>
      </c>
      <c r="AU14" s="13" t="e">
        <f>#REF!</f>
        <v>#REF!</v>
      </c>
      <c r="AV14" s="13" t="e">
        <f>#REF!</f>
        <v>#REF!</v>
      </c>
      <c r="AW14" s="13" t="e">
        <f>#REF!</f>
        <v>#REF!</v>
      </c>
      <c r="AX14" s="13" t="e">
        <f>#REF!</f>
        <v>#REF!</v>
      </c>
      <c r="AY14" s="13" t="e">
        <f>#REF!</f>
        <v>#REF!</v>
      </c>
      <c r="AZ14" s="13" t="e">
        <f>#REF!</f>
        <v>#REF!</v>
      </c>
      <c r="BA14" s="13" t="e">
        <f>#REF!</f>
        <v>#REF!</v>
      </c>
    </row>
    <row r="15" spans="1:53">
      <c r="A15" s="10">
        <v>2</v>
      </c>
      <c r="B15" s="12" t="e">
        <f>#REF!</f>
        <v>#REF!</v>
      </c>
      <c r="C15" s="13" t="e">
        <f>#REF!</f>
        <v>#REF!</v>
      </c>
      <c r="D15" s="13" t="e">
        <f>#REF!</f>
        <v>#REF!</v>
      </c>
      <c r="E15" s="13" t="e">
        <f>#REF!</f>
        <v>#REF!</v>
      </c>
      <c r="F15" s="13" t="e">
        <f>#REF!</f>
        <v>#REF!</v>
      </c>
      <c r="G15" s="13" t="e">
        <f>#REF!</f>
        <v>#REF!</v>
      </c>
      <c r="H15" s="13" t="e">
        <f>#REF!</f>
        <v>#REF!</v>
      </c>
      <c r="I15" s="13" t="e">
        <f>#REF!</f>
        <v>#REF!</v>
      </c>
      <c r="J15" s="13" t="e">
        <f>#REF!</f>
        <v>#REF!</v>
      </c>
      <c r="K15" s="13" t="e">
        <f>#REF!</f>
        <v>#REF!</v>
      </c>
      <c r="L15" s="13" t="e">
        <f>#REF!</f>
        <v>#REF!</v>
      </c>
      <c r="M15" s="13" t="e">
        <f>#REF!</f>
        <v>#REF!</v>
      </c>
      <c r="N15" s="13" t="e">
        <f>#REF!</f>
        <v>#REF!</v>
      </c>
      <c r="O15" s="13" t="e">
        <f>#REF!</f>
        <v>#REF!</v>
      </c>
      <c r="P15" s="13" t="e">
        <f>#REF!</f>
        <v>#REF!</v>
      </c>
      <c r="Q15" s="13" t="e">
        <f>#REF!</f>
        <v>#REF!</v>
      </c>
      <c r="R15" s="13" t="e">
        <f>#REF!</f>
        <v>#REF!</v>
      </c>
      <c r="S15" s="13" t="e">
        <f>#REF!</f>
        <v>#REF!</v>
      </c>
      <c r="T15" s="13" t="e">
        <f>#REF!</f>
        <v>#REF!</v>
      </c>
      <c r="U15" s="13" t="e">
        <f>#REF!</f>
        <v>#REF!</v>
      </c>
      <c r="V15" s="13" t="e">
        <f>#REF!</f>
        <v>#REF!</v>
      </c>
      <c r="W15" s="13" t="e">
        <f>#REF!</f>
        <v>#REF!</v>
      </c>
      <c r="X15" s="13" t="e">
        <f>#REF!</f>
        <v>#REF!</v>
      </c>
      <c r="Y15" s="13" t="e">
        <f>#REF!</f>
        <v>#REF!</v>
      </c>
      <c r="Z15" s="13" t="e">
        <f>#REF!</f>
        <v>#REF!</v>
      </c>
      <c r="AA15" s="13" t="e">
        <f>#REF!</f>
        <v>#REF!</v>
      </c>
      <c r="AB15" s="13" t="e">
        <f>#REF!</f>
        <v>#REF!</v>
      </c>
      <c r="AC15" s="13" t="e">
        <f>#REF!</f>
        <v>#REF!</v>
      </c>
      <c r="AD15" s="13" t="e">
        <f>#REF!</f>
        <v>#REF!</v>
      </c>
      <c r="AE15" s="13" t="e">
        <f>#REF!</f>
        <v>#REF!</v>
      </c>
      <c r="AF15" s="13" t="e">
        <f>#REF!</f>
        <v>#REF!</v>
      </c>
      <c r="AG15" s="13" t="e">
        <f>#REF!</f>
        <v>#REF!</v>
      </c>
      <c r="AH15" s="13" t="e">
        <f>#REF!</f>
        <v>#REF!</v>
      </c>
      <c r="AI15" s="13" t="e">
        <f>#REF!</f>
        <v>#REF!</v>
      </c>
      <c r="AJ15" s="13" t="e">
        <f>#REF!</f>
        <v>#REF!</v>
      </c>
      <c r="AK15" s="13" t="e">
        <f>#REF!</f>
        <v>#REF!</v>
      </c>
      <c r="AL15" s="13" t="e">
        <f>#REF!</f>
        <v>#REF!</v>
      </c>
      <c r="AM15" s="13" t="e">
        <f>#REF!</f>
        <v>#REF!</v>
      </c>
      <c r="AN15" s="13" t="e">
        <f>#REF!</f>
        <v>#REF!</v>
      </c>
      <c r="AO15" s="13" t="e">
        <f>#REF!</f>
        <v>#REF!</v>
      </c>
      <c r="AP15" s="13" t="e">
        <f>#REF!</f>
        <v>#REF!</v>
      </c>
      <c r="AQ15" s="13" t="e">
        <f>#REF!</f>
        <v>#REF!</v>
      </c>
      <c r="AR15" s="13" t="e">
        <f>#REF!</f>
        <v>#REF!</v>
      </c>
      <c r="AS15" s="13" t="e">
        <f>#REF!</f>
        <v>#REF!</v>
      </c>
      <c r="AT15" s="13" t="e">
        <f>#REF!</f>
        <v>#REF!</v>
      </c>
      <c r="AU15" s="13" t="e">
        <f>#REF!</f>
        <v>#REF!</v>
      </c>
      <c r="AV15" s="13" t="e">
        <f>#REF!</f>
        <v>#REF!</v>
      </c>
      <c r="AW15" s="13" t="e">
        <f>#REF!</f>
        <v>#REF!</v>
      </c>
      <c r="AX15" s="13" t="e">
        <f>#REF!</f>
        <v>#REF!</v>
      </c>
      <c r="AY15" s="13" t="e">
        <f>#REF!</f>
        <v>#REF!</v>
      </c>
      <c r="AZ15" s="13" t="e">
        <f>#REF!</f>
        <v>#REF!</v>
      </c>
      <c r="BA15" s="13" t="e">
        <f>#REF!</f>
        <v>#REF!</v>
      </c>
    </row>
    <row r="16" spans="1:53">
      <c r="A16" s="15" t="s">
        <v>8</v>
      </c>
      <c r="B16" s="12"/>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row>
    <row r="17" spans="1:53">
      <c r="A17" s="10">
        <v>1</v>
      </c>
      <c r="B17" s="12" t="e">
        <f>#REF!</f>
        <v>#REF!</v>
      </c>
      <c r="C17" s="13" t="e">
        <f>#REF!</f>
        <v>#REF!</v>
      </c>
      <c r="D17" s="13" t="e">
        <f>#REF!</f>
        <v>#REF!</v>
      </c>
      <c r="E17" s="13" t="e">
        <f>#REF!</f>
        <v>#REF!</v>
      </c>
      <c r="F17" s="13" t="e">
        <f>#REF!</f>
        <v>#REF!</v>
      </c>
      <c r="G17" s="13" t="e">
        <f>#REF!</f>
        <v>#REF!</v>
      </c>
      <c r="H17" s="13" t="e">
        <f>#REF!</f>
        <v>#REF!</v>
      </c>
      <c r="I17" s="13" t="e">
        <f>#REF!</f>
        <v>#REF!</v>
      </c>
      <c r="J17" s="13" t="e">
        <f>#REF!</f>
        <v>#REF!</v>
      </c>
      <c r="K17" s="13" t="e">
        <f>#REF!</f>
        <v>#REF!</v>
      </c>
      <c r="L17" s="13" t="e">
        <f>#REF!</f>
        <v>#REF!</v>
      </c>
      <c r="M17" s="13" t="e">
        <f>#REF!</f>
        <v>#REF!</v>
      </c>
      <c r="N17" s="13" t="e">
        <f>#REF!</f>
        <v>#REF!</v>
      </c>
      <c r="O17" s="13" t="e">
        <f>#REF!</f>
        <v>#REF!</v>
      </c>
      <c r="P17" s="13" t="e">
        <f>#REF!</f>
        <v>#REF!</v>
      </c>
      <c r="Q17" s="13" t="e">
        <f>#REF!</f>
        <v>#REF!</v>
      </c>
      <c r="R17" s="13" t="e">
        <f>#REF!</f>
        <v>#REF!</v>
      </c>
      <c r="S17" s="13" t="e">
        <f>#REF!</f>
        <v>#REF!</v>
      </c>
      <c r="T17" s="13" t="e">
        <f>#REF!</f>
        <v>#REF!</v>
      </c>
      <c r="U17" s="13" t="e">
        <f>#REF!</f>
        <v>#REF!</v>
      </c>
      <c r="V17" s="13" t="e">
        <f>#REF!</f>
        <v>#REF!</v>
      </c>
      <c r="W17" s="13" t="e">
        <f>#REF!</f>
        <v>#REF!</v>
      </c>
      <c r="X17" s="13" t="e">
        <f>#REF!</f>
        <v>#REF!</v>
      </c>
      <c r="Y17" s="13" t="e">
        <f>#REF!</f>
        <v>#REF!</v>
      </c>
      <c r="Z17" s="13" t="e">
        <f>#REF!</f>
        <v>#REF!</v>
      </c>
      <c r="AA17" s="13" t="e">
        <f>#REF!</f>
        <v>#REF!</v>
      </c>
      <c r="AB17" s="13" t="e">
        <f>#REF!</f>
        <v>#REF!</v>
      </c>
      <c r="AC17" s="13" t="e">
        <f>#REF!</f>
        <v>#REF!</v>
      </c>
      <c r="AD17" s="13" t="e">
        <f>#REF!</f>
        <v>#REF!</v>
      </c>
      <c r="AE17" s="13" t="e">
        <f>#REF!</f>
        <v>#REF!</v>
      </c>
      <c r="AF17" s="13" t="e">
        <f>#REF!</f>
        <v>#REF!</v>
      </c>
      <c r="AG17" s="13" t="e">
        <f>#REF!</f>
        <v>#REF!</v>
      </c>
      <c r="AH17" s="13" t="e">
        <f>#REF!</f>
        <v>#REF!</v>
      </c>
      <c r="AI17" s="13" t="e">
        <f>#REF!</f>
        <v>#REF!</v>
      </c>
      <c r="AJ17" s="13" t="e">
        <f>#REF!</f>
        <v>#REF!</v>
      </c>
      <c r="AK17" s="13" t="e">
        <f>#REF!</f>
        <v>#REF!</v>
      </c>
      <c r="AL17" s="13" t="e">
        <f>#REF!</f>
        <v>#REF!</v>
      </c>
      <c r="AM17" s="13" t="e">
        <f>#REF!</f>
        <v>#REF!</v>
      </c>
      <c r="AN17" s="13" t="e">
        <f>#REF!</f>
        <v>#REF!</v>
      </c>
      <c r="AO17" s="13" t="e">
        <f>#REF!</f>
        <v>#REF!</v>
      </c>
      <c r="AP17" s="13" t="e">
        <f>#REF!</f>
        <v>#REF!</v>
      </c>
      <c r="AQ17" s="13" t="e">
        <f>#REF!</f>
        <v>#REF!</v>
      </c>
      <c r="AR17" s="13" t="e">
        <f>#REF!</f>
        <v>#REF!</v>
      </c>
      <c r="AS17" s="13" t="e">
        <f>#REF!</f>
        <v>#REF!</v>
      </c>
      <c r="AT17" s="13" t="e">
        <f>#REF!</f>
        <v>#REF!</v>
      </c>
      <c r="AU17" s="13" t="e">
        <f>#REF!</f>
        <v>#REF!</v>
      </c>
      <c r="AV17" s="13" t="e">
        <f>#REF!</f>
        <v>#REF!</v>
      </c>
      <c r="AW17" s="13" t="e">
        <f>#REF!</f>
        <v>#REF!</v>
      </c>
      <c r="AX17" s="13" t="e">
        <f>#REF!</f>
        <v>#REF!</v>
      </c>
      <c r="AY17" s="13" t="e">
        <f>#REF!</f>
        <v>#REF!</v>
      </c>
      <c r="AZ17" s="13" t="e">
        <f>#REF!</f>
        <v>#REF!</v>
      </c>
      <c r="BA17" s="13" t="e">
        <f>#REF!</f>
        <v>#REF!</v>
      </c>
    </row>
    <row r="18" spans="1:53">
      <c r="A18" s="10">
        <v>2</v>
      </c>
      <c r="B18" s="12" t="e">
        <f>#REF!</f>
        <v>#REF!</v>
      </c>
      <c r="C18" s="13" t="e">
        <f>#REF!</f>
        <v>#REF!</v>
      </c>
      <c r="D18" s="13" t="e">
        <f>#REF!</f>
        <v>#REF!</v>
      </c>
      <c r="E18" s="13" t="e">
        <f>#REF!</f>
        <v>#REF!</v>
      </c>
      <c r="F18" s="13" t="e">
        <f>#REF!</f>
        <v>#REF!</v>
      </c>
      <c r="G18" s="13" t="e">
        <f>#REF!</f>
        <v>#REF!</v>
      </c>
      <c r="H18" s="13" t="e">
        <f>#REF!</f>
        <v>#REF!</v>
      </c>
      <c r="I18" s="13" t="e">
        <f>#REF!</f>
        <v>#REF!</v>
      </c>
      <c r="J18" s="13" t="e">
        <f>#REF!</f>
        <v>#REF!</v>
      </c>
      <c r="K18" s="13" t="e">
        <f>#REF!</f>
        <v>#REF!</v>
      </c>
      <c r="L18" s="13" t="e">
        <f>#REF!</f>
        <v>#REF!</v>
      </c>
      <c r="M18" s="13" t="e">
        <f>#REF!</f>
        <v>#REF!</v>
      </c>
      <c r="N18" s="13" t="e">
        <f>#REF!</f>
        <v>#REF!</v>
      </c>
      <c r="O18" s="13" t="e">
        <f>#REF!</f>
        <v>#REF!</v>
      </c>
      <c r="P18" s="13" t="e">
        <f>#REF!</f>
        <v>#REF!</v>
      </c>
      <c r="Q18" s="13" t="e">
        <f>#REF!</f>
        <v>#REF!</v>
      </c>
      <c r="R18" s="13" t="e">
        <f>#REF!</f>
        <v>#REF!</v>
      </c>
      <c r="S18" s="13" t="e">
        <f>#REF!</f>
        <v>#REF!</v>
      </c>
      <c r="T18" s="13" t="e">
        <f>#REF!</f>
        <v>#REF!</v>
      </c>
      <c r="U18" s="13" t="e">
        <f>#REF!</f>
        <v>#REF!</v>
      </c>
      <c r="V18" s="13" t="e">
        <f>#REF!</f>
        <v>#REF!</v>
      </c>
      <c r="W18" s="13" t="e">
        <f>#REF!</f>
        <v>#REF!</v>
      </c>
      <c r="X18" s="13" t="e">
        <f>#REF!</f>
        <v>#REF!</v>
      </c>
      <c r="Y18" s="13" t="e">
        <f>#REF!</f>
        <v>#REF!</v>
      </c>
      <c r="Z18" s="13" t="e">
        <f>#REF!</f>
        <v>#REF!</v>
      </c>
      <c r="AA18" s="13" t="e">
        <f>#REF!</f>
        <v>#REF!</v>
      </c>
      <c r="AB18" s="13" t="e">
        <f>#REF!</f>
        <v>#REF!</v>
      </c>
      <c r="AC18" s="13" t="e">
        <f>#REF!</f>
        <v>#REF!</v>
      </c>
      <c r="AD18" s="13" t="e">
        <f>#REF!</f>
        <v>#REF!</v>
      </c>
      <c r="AE18" s="13" t="e">
        <f>#REF!</f>
        <v>#REF!</v>
      </c>
      <c r="AF18" s="13" t="e">
        <f>#REF!</f>
        <v>#REF!</v>
      </c>
      <c r="AG18" s="13" t="e">
        <f>#REF!</f>
        <v>#REF!</v>
      </c>
      <c r="AH18" s="13" t="e">
        <f>#REF!</f>
        <v>#REF!</v>
      </c>
      <c r="AI18" s="13" t="e">
        <f>#REF!</f>
        <v>#REF!</v>
      </c>
      <c r="AJ18" s="13" t="e">
        <f>#REF!</f>
        <v>#REF!</v>
      </c>
      <c r="AK18" s="13" t="e">
        <f>#REF!</f>
        <v>#REF!</v>
      </c>
      <c r="AL18" s="13" t="e">
        <f>#REF!</f>
        <v>#REF!</v>
      </c>
      <c r="AM18" s="13" t="e">
        <f>#REF!</f>
        <v>#REF!</v>
      </c>
      <c r="AN18" s="13" t="e">
        <f>#REF!</f>
        <v>#REF!</v>
      </c>
      <c r="AO18" s="13" t="e">
        <f>#REF!</f>
        <v>#REF!</v>
      </c>
      <c r="AP18" s="13" t="e">
        <f>#REF!</f>
        <v>#REF!</v>
      </c>
      <c r="AQ18" s="13" t="e">
        <f>#REF!</f>
        <v>#REF!</v>
      </c>
      <c r="AR18" s="13" t="e">
        <f>#REF!</f>
        <v>#REF!</v>
      </c>
      <c r="AS18" s="13" t="e">
        <f>#REF!</f>
        <v>#REF!</v>
      </c>
      <c r="AT18" s="13" t="e">
        <f>#REF!</f>
        <v>#REF!</v>
      </c>
      <c r="AU18" s="13" t="e">
        <f>#REF!</f>
        <v>#REF!</v>
      </c>
      <c r="AV18" s="13" t="e">
        <f>#REF!</f>
        <v>#REF!</v>
      </c>
      <c r="AW18" s="13" t="e">
        <f>#REF!</f>
        <v>#REF!</v>
      </c>
      <c r="AX18" s="13" t="e">
        <f>#REF!</f>
        <v>#REF!</v>
      </c>
      <c r="AY18" s="13" t="e">
        <f>#REF!</f>
        <v>#REF!</v>
      </c>
      <c r="AZ18" s="13" t="e">
        <f>#REF!</f>
        <v>#REF!</v>
      </c>
      <c r="BA18" s="13" t="e">
        <f>#REF!</f>
        <v>#REF!</v>
      </c>
    </row>
    <row r="19" spans="1:53">
      <c r="A19" s="16" t="s">
        <v>9</v>
      </c>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row>
    <row r="20" spans="1:53">
      <c r="A20" s="17" t="s">
        <v>10</v>
      </c>
      <c r="B20" s="12" t="e">
        <f>#REF!</f>
        <v>#REF!</v>
      </c>
      <c r="C20" s="13" t="e">
        <f>#REF!</f>
        <v>#REF!</v>
      </c>
      <c r="D20" s="13" t="e">
        <f>#REF!</f>
        <v>#REF!</v>
      </c>
      <c r="E20" s="13" t="e">
        <f>#REF!</f>
        <v>#REF!</v>
      </c>
      <c r="F20" s="13" t="e">
        <f>#REF!</f>
        <v>#REF!</v>
      </c>
      <c r="G20" s="13" t="e">
        <f>#REF!</f>
        <v>#REF!</v>
      </c>
      <c r="H20" s="13" t="e">
        <f>#REF!</f>
        <v>#REF!</v>
      </c>
      <c r="I20" s="13" t="e">
        <f>#REF!</f>
        <v>#REF!</v>
      </c>
      <c r="J20" s="13" t="e">
        <f>#REF!</f>
        <v>#REF!</v>
      </c>
      <c r="K20" s="13" t="e">
        <f>#REF!</f>
        <v>#REF!</v>
      </c>
      <c r="L20" s="13" t="e">
        <f>#REF!</f>
        <v>#REF!</v>
      </c>
      <c r="M20" s="13" t="e">
        <f>#REF!</f>
        <v>#REF!</v>
      </c>
      <c r="N20" s="13" t="e">
        <f>#REF!</f>
        <v>#REF!</v>
      </c>
      <c r="O20" s="13" t="e">
        <f>#REF!</f>
        <v>#REF!</v>
      </c>
      <c r="P20" s="13" t="e">
        <f>#REF!</f>
        <v>#REF!</v>
      </c>
      <c r="Q20" s="13" t="e">
        <f>#REF!</f>
        <v>#REF!</v>
      </c>
      <c r="R20" s="13" t="e">
        <f>#REF!</f>
        <v>#REF!</v>
      </c>
      <c r="S20" s="13" t="e">
        <f>#REF!</f>
        <v>#REF!</v>
      </c>
      <c r="T20" s="13" t="e">
        <f>#REF!</f>
        <v>#REF!</v>
      </c>
      <c r="U20" s="13" t="e">
        <f>#REF!</f>
        <v>#REF!</v>
      </c>
      <c r="V20" s="13" t="e">
        <f>#REF!</f>
        <v>#REF!</v>
      </c>
      <c r="W20" s="13" t="e">
        <f>#REF!</f>
        <v>#REF!</v>
      </c>
      <c r="X20" s="13" t="e">
        <f>#REF!</f>
        <v>#REF!</v>
      </c>
      <c r="Y20" s="13" t="e">
        <f>#REF!</f>
        <v>#REF!</v>
      </c>
      <c r="Z20" s="13" t="e">
        <f>#REF!</f>
        <v>#REF!</v>
      </c>
      <c r="AA20" s="13" t="e">
        <f>#REF!</f>
        <v>#REF!</v>
      </c>
      <c r="AB20" s="13" t="e">
        <f>#REF!</f>
        <v>#REF!</v>
      </c>
      <c r="AC20" s="13" t="e">
        <f>#REF!</f>
        <v>#REF!</v>
      </c>
      <c r="AD20" s="13" t="e">
        <f>#REF!</f>
        <v>#REF!</v>
      </c>
      <c r="AE20" s="13" t="e">
        <f>#REF!</f>
        <v>#REF!</v>
      </c>
      <c r="AF20" s="13" t="e">
        <f>#REF!</f>
        <v>#REF!</v>
      </c>
      <c r="AG20" s="13" t="e">
        <f>#REF!</f>
        <v>#REF!</v>
      </c>
      <c r="AH20" s="13" t="e">
        <f>#REF!</f>
        <v>#REF!</v>
      </c>
      <c r="AI20" s="13" t="e">
        <f>#REF!</f>
        <v>#REF!</v>
      </c>
      <c r="AJ20" s="13" t="e">
        <f>#REF!</f>
        <v>#REF!</v>
      </c>
      <c r="AK20" s="13" t="e">
        <f>#REF!</f>
        <v>#REF!</v>
      </c>
      <c r="AL20" s="13" t="e">
        <f>#REF!</f>
        <v>#REF!</v>
      </c>
      <c r="AM20" s="13" t="e">
        <f>#REF!</f>
        <v>#REF!</v>
      </c>
      <c r="AN20" s="13" t="e">
        <f>#REF!</f>
        <v>#REF!</v>
      </c>
      <c r="AO20" s="13" t="e">
        <f>#REF!</f>
        <v>#REF!</v>
      </c>
      <c r="AP20" s="13" t="e">
        <f>#REF!</f>
        <v>#REF!</v>
      </c>
      <c r="AQ20" s="13" t="e">
        <f>#REF!</f>
        <v>#REF!</v>
      </c>
      <c r="AR20" s="13" t="e">
        <f>#REF!</f>
        <v>#REF!</v>
      </c>
      <c r="AS20" s="13" t="e">
        <f>#REF!</f>
        <v>#REF!</v>
      </c>
      <c r="AT20" s="13" t="e">
        <f>#REF!</f>
        <v>#REF!</v>
      </c>
      <c r="AU20" s="13" t="e">
        <f>#REF!</f>
        <v>#REF!</v>
      </c>
      <c r="AV20" s="13" t="e">
        <f>#REF!</f>
        <v>#REF!</v>
      </c>
      <c r="AW20" s="13" t="e">
        <f>#REF!</f>
        <v>#REF!</v>
      </c>
      <c r="AX20" s="13" t="e">
        <f>#REF!</f>
        <v>#REF!</v>
      </c>
      <c r="AY20" s="13" t="e">
        <f>#REF!</f>
        <v>#REF!</v>
      </c>
      <c r="AZ20" s="13" t="e">
        <f>#REF!</f>
        <v>#REF!</v>
      </c>
      <c r="BA20" s="13" t="e">
        <f>#REF!</f>
        <v>#REF!</v>
      </c>
    </row>
    <row r="21" spans="1:53" hidden="1">
      <c r="A21" s="16" t="s">
        <v>11</v>
      </c>
      <c r="B21" s="12"/>
      <c r="C21" s="18" t="e">
        <f>'РБ ВВ 10(2025) | FIT15)'!#REF!</f>
        <v>#REF!</v>
      </c>
      <c r="D21" s="18" t="e">
        <f>'РБ ВВ 10(2025) | FIT15)'!#REF!</f>
        <v>#REF!</v>
      </c>
      <c r="E21" s="18" t="e">
        <f>'РБ ВВ 10(2025) | FIT15)'!#REF!</f>
        <v>#REF!</v>
      </c>
      <c r="F21" s="18" t="e">
        <f>'РБ ВВ 10(2025) | FIT15)'!#REF!</f>
        <v>#REF!</v>
      </c>
      <c r="G21" s="18" t="e">
        <f>'РБ ВВ 10(2025) | FIT15)'!#REF!</f>
        <v>#REF!</v>
      </c>
      <c r="H21" s="18" t="e">
        <f>'РБ ВВ 10(2025) | FIT15)'!#REF!</f>
        <v>#REF!</v>
      </c>
      <c r="I21" s="18" t="e">
        <f>'РБ ВВ 10(2025) | FIT15)'!#REF!</f>
        <v>#REF!</v>
      </c>
      <c r="J21" s="18" t="e">
        <f>'РБ ВВ 10(2025) | FIT15)'!#REF!</f>
        <v>#REF!</v>
      </c>
      <c r="K21" s="18" t="e">
        <f>'РБ ВВ 10(2025) | FIT15)'!#REF!</f>
        <v>#REF!</v>
      </c>
      <c r="L21" s="18" t="e">
        <f>'РБ ВВ 10(2025) | FIT15)'!#REF!</f>
        <v>#REF!</v>
      </c>
      <c r="M21" s="18" t="e">
        <f>'РБ ВВ 10(2025) | FIT15)'!#REF!</f>
        <v>#REF!</v>
      </c>
      <c r="N21" s="18" t="e">
        <f>'РБ ВВ 10(2025) | FIT15)'!#REF!</f>
        <v>#REF!</v>
      </c>
      <c r="O21" s="18" t="e">
        <f>'РБ ВВ 10(2025) | FIT15)'!#REF!</f>
        <v>#REF!</v>
      </c>
      <c r="P21" s="18" t="e">
        <f>'РБ ВВ 10(2025) | FIT15)'!#REF!</f>
        <v>#REF!</v>
      </c>
      <c r="Q21" s="18" t="e">
        <f>'РБ ВВ 10(2025) | FIT15)'!#REF!</f>
        <v>#REF!</v>
      </c>
      <c r="R21" s="18" t="e">
        <f>'РБ ВВ 10(2025) | FIT15)'!#REF!</f>
        <v>#REF!</v>
      </c>
      <c r="S21" s="18" t="e">
        <f>'РБ ВВ 10(2025) | FIT15)'!#REF!</f>
        <v>#REF!</v>
      </c>
      <c r="T21" s="18" t="e">
        <f>'РБ ВВ 10(2025) | FIT15)'!#REF!</f>
        <v>#REF!</v>
      </c>
      <c r="U21" s="18" t="e">
        <f>'РБ ВВ 10(2025) | FIT15)'!#REF!</f>
        <v>#REF!</v>
      </c>
      <c r="V21" s="18" t="e">
        <f>'РБ ВВ 10(2025) | FIT15)'!#REF!</f>
        <v>#REF!</v>
      </c>
      <c r="W21" s="18" t="e">
        <f>'РБ ВВ 10(2025) | FIT15)'!#REF!</f>
        <v>#REF!</v>
      </c>
      <c r="X21" s="18" t="e">
        <f>'РБ ВВ 10(2025) | FIT15)'!#REF!</f>
        <v>#REF!</v>
      </c>
      <c r="Y21" s="18" t="e">
        <f>'РБ ВВ 10(2025) | FIT15)'!#REF!</f>
        <v>#REF!</v>
      </c>
      <c r="Z21" s="18" t="e">
        <f>'РБ ВВ 10(2025) | FIT15)'!#REF!</f>
        <v>#REF!</v>
      </c>
      <c r="AA21" s="18" t="e">
        <f>'РБ ВВ 10(2025) | FIT15)'!#REF!</f>
        <v>#REF!</v>
      </c>
      <c r="AB21" s="18" t="e">
        <f>'РБ ВВ 10(2025) | FIT15)'!#REF!</f>
        <v>#REF!</v>
      </c>
      <c r="AC21" s="18" t="e">
        <f>'РБ ВВ 10(2025) | FIT15)'!#REF!</f>
        <v>#REF!</v>
      </c>
      <c r="AD21" s="18" t="e">
        <f>'РБ ВВ 10(2025) | FIT15)'!#REF!</f>
        <v>#REF!</v>
      </c>
      <c r="AE21" s="18" t="e">
        <f>'РБ ВВ 10(2025) | FIT15)'!#REF!</f>
        <v>#REF!</v>
      </c>
      <c r="AF21" s="18" t="e">
        <f>'РБ ВВ 10(2025) | FIT15)'!#REF!</f>
        <v>#REF!</v>
      </c>
      <c r="AG21" s="18" t="e">
        <f>'РБ ВВ 10(2025) | FIT15)'!#REF!</f>
        <v>#REF!</v>
      </c>
      <c r="AH21" s="18" t="e">
        <f>'РБ ВВ 10(2025) | FIT15)'!#REF!</f>
        <v>#REF!</v>
      </c>
      <c r="AI21" s="18" t="e">
        <f>'РБ ВВ 10(2025) | FIT15)'!#REF!</f>
        <v>#REF!</v>
      </c>
      <c r="AJ21" s="18" t="e">
        <f>'РБ ВВ 10(2025) | FIT15)'!#REF!</f>
        <v>#REF!</v>
      </c>
      <c r="AK21" s="18" t="e">
        <f>'РБ ВВ 10(2025) | FIT15)'!#REF!</f>
        <v>#REF!</v>
      </c>
      <c r="AL21" s="18" t="e">
        <f>'РБ ВВ 10(2025) | FIT15)'!#REF!</f>
        <v>#REF!</v>
      </c>
      <c r="AM21" s="18" t="e">
        <f>'РБ ВВ 10(2025) | FIT15)'!#REF!</f>
        <v>#REF!</v>
      </c>
      <c r="AN21" s="18" t="e">
        <f>'РБ ВВ 10(2025) | FIT15)'!#REF!</f>
        <v>#REF!</v>
      </c>
      <c r="AO21" s="18" t="e">
        <f>'РБ ВВ 10(2025) | FIT15)'!#REF!</f>
        <v>#REF!</v>
      </c>
      <c r="AP21" s="18" t="e">
        <f>'РБ ВВ 10(2025) | FIT15)'!#REF!</f>
        <v>#REF!</v>
      </c>
      <c r="AQ21" s="18" t="e">
        <f>'РБ ВВ 10(2025) | FIT15)'!#REF!</f>
        <v>#REF!</v>
      </c>
      <c r="AR21" s="18" t="e">
        <f>'РБ ВВ 10(2025) | FIT15)'!#REF!</f>
        <v>#REF!</v>
      </c>
      <c r="AS21" s="18" t="e">
        <f>'РБ ВВ 10(2025) | FIT15)'!#REF!</f>
        <v>#REF!</v>
      </c>
      <c r="AT21" s="18" t="e">
        <f>'РБ ВВ 10(2025) | FIT15)'!#REF!</f>
        <v>#REF!</v>
      </c>
      <c r="AU21" s="18" t="e">
        <f>'РБ ВВ 10(2025) | FIT15)'!#REF!</f>
        <v>#REF!</v>
      </c>
      <c r="AV21" s="18" t="e">
        <f>'РБ ВВ 10(2025) | FIT15)'!#REF!</f>
        <v>#REF!</v>
      </c>
      <c r="AW21" s="18" t="e">
        <f>'РБ ВВ 10(2025) | FIT15)'!#REF!</f>
        <v>#REF!</v>
      </c>
      <c r="AX21" s="18" t="e">
        <f>'РБ ВВ 10(2025) | FIT15)'!#REF!</f>
        <v>#REF!</v>
      </c>
      <c r="AY21" s="18" t="e">
        <f>'РБ ВВ 10(2025) | FIT15)'!#REF!</f>
        <v>#REF!</v>
      </c>
      <c r="AZ21" s="18" t="e">
        <f>'РБ ВВ 10(2025) | FIT15)'!#REF!</f>
        <v>#REF!</v>
      </c>
      <c r="BA21" s="18" t="e">
        <f>'РБ ВВ 10(2025) | FIT15)'!#REF!</f>
        <v>#REF!</v>
      </c>
    </row>
    <row r="22" spans="1:53" hidden="1">
      <c r="A22" s="17" t="s">
        <v>12</v>
      </c>
      <c r="B22" s="12" t="e">
        <f>'C завтраками| Bed and breakfast'!#REF!*0.9</f>
        <v>#REF!</v>
      </c>
      <c r="C22" s="18" t="e">
        <f>'РБ ВВ 10(2025) | FIT15)'!#REF!</f>
        <v>#REF!</v>
      </c>
      <c r="D22" s="18" t="e">
        <f>'РБ ВВ 10(2025) | FIT15)'!#REF!</f>
        <v>#REF!</v>
      </c>
      <c r="E22" s="18" t="e">
        <f>'РБ ВВ 10(2025) | FIT15)'!#REF!</f>
        <v>#REF!</v>
      </c>
      <c r="F22" s="18" t="e">
        <f>'РБ ВВ 10(2025) | FIT15)'!#REF!</f>
        <v>#REF!</v>
      </c>
      <c r="G22" s="18" t="e">
        <f>'РБ ВВ 10(2025) | FIT15)'!#REF!</f>
        <v>#REF!</v>
      </c>
      <c r="H22" s="18" t="e">
        <f>'РБ ВВ 10(2025) | FIT15)'!#REF!</f>
        <v>#REF!</v>
      </c>
      <c r="I22" s="18" t="e">
        <f>'РБ ВВ 10(2025) | FIT15)'!#REF!</f>
        <v>#REF!</v>
      </c>
      <c r="J22" s="18" t="e">
        <f>'РБ ВВ 10(2025) | FIT15)'!#REF!</f>
        <v>#REF!</v>
      </c>
      <c r="K22" s="18" t="e">
        <f>'РБ ВВ 10(2025) | FIT15)'!#REF!</f>
        <v>#REF!</v>
      </c>
      <c r="L22" s="18" t="e">
        <f>'РБ ВВ 10(2025) | FIT15)'!#REF!</f>
        <v>#REF!</v>
      </c>
      <c r="M22" s="18" t="e">
        <f>'РБ ВВ 10(2025) | FIT15)'!#REF!</f>
        <v>#REF!</v>
      </c>
      <c r="N22" s="18" t="e">
        <f>'РБ ВВ 10(2025) | FIT15)'!#REF!</f>
        <v>#REF!</v>
      </c>
      <c r="O22" s="18" t="e">
        <f>'РБ ВВ 10(2025) | FIT15)'!#REF!</f>
        <v>#REF!</v>
      </c>
      <c r="P22" s="18" t="e">
        <f>'РБ ВВ 10(2025) | FIT15)'!#REF!</f>
        <v>#REF!</v>
      </c>
      <c r="Q22" s="18" t="e">
        <f>'РБ ВВ 10(2025) | FIT15)'!#REF!</f>
        <v>#REF!</v>
      </c>
      <c r="R22" s="18" t="e">
        <f>'РБ ВВ 10(2025) | FIT15)'!#REF!</f>
        <v>#REF!</v>
      </c>
      <c r="S22" s="18" t="e">
        <f>'РБ ВВ 10(2025) | FIT15)'!#REF!</f>
        <v>#REF!</v>
      </c>
      <c r="T22" s="18" t="e">
        <f>'РБ ВВ 10(2025) | FIT15)'!#REF!</f>
        <v>#REF!</v>
      </c>
      <c r="U22" s="18" t="e">
        <f>'РБ ВВ 10(2025) | FIT15)'!#REF!</f>
        <v>#REF!</v>
      </c>
      <c r="V22" s="18" t="e">
        <f>'РБ ВВ 10(2025) | FIT15)'!#REF!</f>
        <v>#REF!</v>
      </c>
      <c r="W22" s="18" t="e">
        <f>'РБ ВВ 10(2025) | FIT15)'!#REF!</f>
        <v>#REF!</v>
      </c>
      <c r="X22" s="18" t="e">
        <f>'РБ ВВ 10(2025) | FIT15)'!#REF!</f>
        <v>#REF!</v>
      </c>
      <c r="Y22" s="18" t="e">
        <f>'РБ ВВ 10(2025) | FIT15)'!#REF!</f>
        <v>#REF!</v>
      </c>
      <c r="Z22" s="18" t="e">
        <f>'РБ ВВ 10(2025) | FIT15)'!#REF!</f>
        <v>#REF!</v>
      </c>
      <c r="AA22" s="18" t="e">
        <f>'РБ ВВ 10(2025) | FIT15)'!#REF!</f>
        <v>#REF!</v>
      </c>
      <c r="AB22" s="18" t="e">
        <f>'РБ ВВ 10(2025) | FIT15)'!#REF!</f>
        <v>#REF!</v>
      </c>
      <c r="AC22" s="18" t="e">
        <f>'РБ ВВ 10(2025) | FIT15)'!#REF!</f>
        <v>#REF!</v>
      </c>
      <c r="AD22" s="18" t="e">
        <f>'РБ ВВ 10(2025) | FIT15)'!#REF!</f>
        <v>#REF!</v>
      </c>
      <c r="AE22" s="18" t="e">
        <f>'РБ ВВ 10(2025) | FIT15)'!#REF!</f>
        <v>#REF!</v>
      </c>
      <c r="AF22" s="18" t="e">
        <f>'РБ ВВ 10(2025) | FIT15)'!#REF!</f>
        <v>#REF!</v>
      </c>
      <c r="AG22" s="18" t="e">
        <f>'РБ ВВ 10(2025) | FIT15)'!#REF!</f>
        <v>#REF!</v>
      </c>
      <c r="AH22" s="18" t="e">
        <f>'РБ ВВ 10(2025) | FIT15)'!#REF!</f>
        <v>#REF!</v>
      </c>
      <c r="AI22" s="18" t="e">
        <f>'РБ ВВ 10(2025) | FIT15)'!#REF!</f>
        <v>#REF!</v>
      </c>
      <c r="AJ22" s="18" t="e">
        <f>'РБ ВВ 10(2025) | FIT15)'!#REF!</f>
        <v>#REF!</v>
      </c>
      <c r="AK22" s="18" t="e">
        <f>'РБ ВВ 10(2025) | FIT15)'!#REF!</f>
        <v>#REF!</v>
      </c>
      <c r="AL22" s="18" t="e">
        <f>'РБ ВВ 10(2025) | FIT15)'!#REF!</f>
        <v>#REF!</v>
      </c>
      <c r="AM22" s="18" t="e">
        <f>'РБ ВВ 10(2025) | FIT15)'!#REF!</f>
        <v>#REF!</v>
      </c>
      <c r="AN22" s="18" t="e">
        <f>'РБ ВВ 10(2025) | FIT15)'!#REF!</f>
        <v>#REF!</v>
      </c>
      <c r="AO22" s="18" t="e">
        <f>'РБ ВВ 10(2025) | FIT15)'!#REF!</f>
        <v>#REF!</v>
      </c>
      <c r="AP22" s="18" t="e">
        <f>'РБ ВВ 10(2025) | FIT15)'!#REF!</f>
        <v>#REF!</v>
      </c>
      <c r="AQ22" s="18" t="e">
        <f>'РБ ВВ 10(2025) | FIT15)'!#REF!</f>
        <v>#REF!</v>
      </c>
      <c r="AR22" s="18" t="e">
        <f>'РБ ВВ 10(2025) | FIT15)'!#REF!</f>
        <v>#REF!</v>
      </c>
      <c r="AS22" s="18" t="e">
        <f>'РБ ВВ 10(2025) | FIT15)'!#REF!</f>
        <v>#REF!</v>
      </c>
      <c r="AT22" s="18" t="e">
        <f>'РБ ВВ 10(2025) | FIT15)'!#REF!</f>
        <v>#REF!</v>
      </c>
      <c r="AU22" s="18" t="e">
        <f>'РБ ВВ 10(2025) | FIT15)'!#REF!</f>
        <v>#REF!</v>
      </c>
      <c r="AV22" s="18" t="e">
        <f>'РБ ВВ 10(2025) | FIT15)'!#REF!</f>
        <v>#REF!</v>
      </c>
      <c r="AW22" s="18" t="e">
        <f>'РБ ВВ 10(2025) | FIT15)'!#REF!</f>
        <v>#REF!</v>
      </c>
      <c r="AX22" s="18" t="e">
        <f>'РБ ВВ 10(2025) | FIT15)'!#REF!</f>
        <v>#REF!</v>
      </c>
      <c r="AY22" s="18" t="e">
        <f>'РБ ВВ 10(2025) | FIT15)'!#REF!</f>
        <v>#REF!</v>
      </c>
      <c r="AZ22" s="18" t="e">
        <f>'РБ ВВ 10(2025) | FIT15)'!#REF!</f>
        <v>#REF!</v>
      </c>
      <c r="BA22" s="18" t="e">
        <f>'РБ ВВ 10(2025) | FIT15)'!#REF!</f>
        <v>#REF!</v>
      </c>
    </row>
    <row r="23" spans="1:53" ht="17.25" customHeight="1">
      <c r="A23" s="27" t="s">
        <v>41</v>
      </c>
      <c r="B23" s="28"/>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1:53">
      <c r="A24" s="7" t="s">
        <v>3</v>
      </c>
      <c r="B24" s="8" t="e">
        <f t="shared" ref="B24:B25" si="0">B5</f>
        <v>#REF!</v>
      </c>
      <c r="C24" s="9" t="e">
        <f t="shared" ref="C24" si="1">C5</f>
        <v>#REF!</v>
      </c>
      <c r="D24" s="9" t="e">
        <f t="shared" ref="D24:BA24" si="2">D5</f>
        <v>#REF!</v>
      </c>
      <c r="E24" s="8" t="e">
        <f t="shared" si="2"/>
        <v>#REF!</v>
      </c>
      <c r="F24" s="9" t="e">
        <f t="shared" si="2"/>
        <v>#REF!</v>
      </c>
      <c r="G24" s="9" t="e">
        <f t="shared" si="2"/>
        <v>#REF!</v>
      </c>
      <c r="H24" s="9" t="e">
        <f t="shared" si="2"/>
        <v>#REF!</v>
      </c>
      <c r="I24" s="9" t="e">
        <f t="shared" si="2"/>
        <v>#REF!</v>
      </c>
      <c r="J24" s="9" t="e">
        <f t="shared" si="2"/>
        <v>#REF!</v>
      </c>
      <c r="K24" s="9" t="e">
        <f t="shared" si="2"/>
        <v>#REF!</v>
      </c>
      <c r="L24" s="9" t="e">
        <f t="shared" si="2"/>
        <v>#REF!</v>
      </c>
      <c r="M24" s="9" t="e">
        <f t="shared" si="2"/>
        <v>#REF!</v>
      </c>
      <c r="N24" s="8" t="e">
        <f t="shared" si="2"/>
        <v>#REF!</v>
      </c>
      <c r="O24" s="9" t="e">
        <f t="shared" si="2"/>
        <v>#REF!</v>
      </c>
      <c r="P24" s="9" t="e">
        <f t="shared" si="2"/>
        <v>#REF!</v>
      </c>
      <c r="Q24" s="9" t="e">
        <f t="shared" si="2"/>
        <v>#REF!</v>
      </c>
      <c r="R24" s="9" t="e">
        <f t="shared" si="2"/>
        <v>#REF!</v>
      </c>
      <c r="S24" s="9" t="e">
        <f t="shared" si="2"/>
        <v>#REF!</v>
      </c>
      <c r="T24" s="9" t="e">
        <f t="shared" si="2"/>
        <v>#REF!</v>
      </c>
      <c r="U24" s="9" t="e">
        <f t="shared" si="2"/>
        <v>#REF!</v>
      </c>
      <c r="V24" s="9" t="e">
        <f t="shared" si="2"/>
        <v>#REF!</v>
      </c>
      <c r="W24" s="9" t="e">
        <f t="shared" si="2"/>
        <v>#REF!</v>
      </c>
      <c r="X24" s="9" t="e">
        <f t="shared" si="2"/>
        <v>#REF!</v>
      </c>
      <c r="Y24" s="9" t="e">
        <f t="shared" si="2"/>
        <v>#REF!</v>
      </c>
      <c r="Z24" s="9" t="e">
        <f t="shared" si="2"/>
        <v>#REF!</v>
      </c>
      <c r="AA24" s="9" t="e">
        <f t="shared" si="2"/>
        <v>#REF!</v>
      </c>
      <c r="AB24" s="9" t="e">
        <f t="shared" si="2"/>
        <v>#REF!</v>
      </c>
      <c r="AC24" s="9" t="e">
        <f t="shared" si="2"/>
        <v>#REF!</v>
      </c>
      <c r="AD24" s="9" t="e">
        <f t="shared" si="2"/>
        <v>#REF!</v>
      </c>
      <c r="AE24" s="9" t="e">
        <f t="shared" si="2"/>
        <v>#REF!</v>
      </c>
      <c r="AF24" s="9" t="e">
        <f t="shared" si="2"/>
        <v>#REF!</v>
      </c>
      <c r="AG24" s="9" t="e">
        <f t="shared" si="2"/>
        <v>#REF!</v>
      </c>
      <c r="AH24" s="9" t="e">
        <f t="shared" si="2"/>
        <v>#REF!</v>
      </c>
      <c r="AI24" s="9" t="e">
        <f t="shared" si="2"/>
        <v>#REF!</v>
      </c>
      <c r="AJ24" s="9" t="e">
        <f t="shared" si="2"/>
        <v>#REF!</v>
      </c>
      <c r="AK24" s="9" t="e">
        <f t="shared" si="2"/>
        <v>#REF!</v>
      </c>
      <c r="AL24" s="9" t="e">
        <f t="shared" si="2"/>
        <v>#REF!</v>
      </c>
      <c r="AM24" s="9" t="e">
        <f t="shared" si="2"/>
        <v>#REF!</v>
      </c>
      <c r="AN24" s="8" t="e">
        <f t="shared" si="2"/>
        <v>#REF!</v>
      </c>
      <c r="AO24" s="8" t="e">
        <f t="shared" si="2"/>
        <v>#REF!</v>
      </c>
      <c r="AP24" s="8" t="e">
        <f t="shared" si="2"/>
        <v>#REF!</v>
      </c>
      <c r="AQ24" s="9" t="e">
        <f t="shared" si="2"/>
        <v>#REF!</v>
      </c>
      <c r="AR24" s="9" t="e">
        <f t="shared" si="2"/>
        <v>#REF!</v>
      </c>
      <c r="AS24" s="9" t="e">
        <f t="shared" si="2"/>
        <v>#REF!</v>
      </c>
      <c r="AT24" s="9" t="e">
        <f t="shared" si="2"/>
        <v>#REF!</v>
      </c>
      <c r="AU24" s="9" t="e">
        <f t="shared" si="2"/>
        <v>#REF!</v>
      </c>
      <c r="AV24" s="9" t="e">
        <f t="shared" si="2"/>
        <v>#REF!</v>
      </c>
      <c r="AW24" s="9" t="e">
        <f t="shared" si="2"/>
        <v>#REF!</v>
      </c>
      <c r="AX24" s="9" t="e">
        <f t="shared" si="2"/>
        <v>#REF!</v>
      </c>
      <c r="AY24" s="9" t="e">
        <f t="shared" si="2"/>
        <v>#REF!</v>
      </c>
      <c r="AZ24" s="9" t="e">
        <f t="shared" si="2"/>
        <v>#REF!</v>
      </c>
      <c r="BA24" s="9" t="e">
        <f t="shared" si="2"/>
        <v>#REF!</v>
      </c>
    </row>
    <row r="25" spans="1:53" ht="20.25" customHeight="1">
      <c r="A25" s="7"/>
      <c r="B25" s="8" t="e">
        <f t="shared" si="0"/>
        <v>#REF!</v>
      </c>
      <c r="C25" s="9" t="e">
        <f t="shared" ref="C25" si="3">C6</f>
        <v>#REF!</v>
      </c>
      <c r="D25" s="9" t="e">
        <f t="shared" ref="D25:BA25" si="4">D6</f>
        <v>#REF!</v>
      </c>
      <c r="E25" s="8" t="e">
        <f t="shared" si="4"/>
        <v>#REF!</v>
      </c>
      <c r="F25" s="9" t="e">
        <f t="shared" si="4"/>
        <v>#REF!</v>
      </c>
      <c r="G25" s="9" t="e">
        <f t="shared" si="4"/>
        <v>#REF!</v>
      </c>
      <c r="H25" s="9" t="e">
        <f t="shared" si="4"/>
        <v>#REF!</v>
      </c>
      <c r="I25" s="9" t="e">
        <f t="shared" si="4"/>
        <v>#REF!</v>
      </c>
      <c r="J25" s="9" t="e">
        <f t="shared" si="4"/>
        <v>#REF!</v>
      </c>
      <c r="K25" s="9" t="e">
        <f t="shared" si="4"/>
        <v>#REF!</v>
      </c>
      <c r="L25" s="9" t="e">
        <f t="shared" si="4"/>
        <v>#REF!</v>
      </c>
      <c r="M25" s="9" t="e">
        <f t="shared" si="4"/>
        <v>#REF!</v>
      </c>
      <c r="N25" s="8" t="e">
        <f t="shared" si="4"/>
        <v>#REF!</v>
      </c>
      <c r="O25" s="9" t="e">
        <f t="shared" si="4"/>
        <v>#REF!</v>
      </c>
      <c r="P25" s="9" t="e">
        <f t="shared" si="4"/>
        <v>#REF!</v>
      </c>
      <c r="Q25" s="9" t="e">
        <f t="shared" si="4"/>
        <v>#REF!</v>
      </c>
      <c r="R25" s="9" t="e">
        <f t="shared" si="4"/>
        <v>#REF!</v>
      </c>
      <c r="S25" s="9" t="e">
        <f t="shared" si="4"/>
        <v>#REF!</v>
      </c>
      <c r="T25" s="9" t="e">
        <f t="shared" si="4"/>
        <v>#REF!</v>
      </c>
      <c r="U25" s="9" t="e">
        <f t="shared" si="4"/>
        <v>#REF!</v>
      </c>
      <c r="V25" s="9" t="e">
        <f t="shared" si="4"/>
        <v>#REF!</v>
      </c>
      <c r="W25" s="9" t="e">
        <f t="shared" si="4"/>
        <v>#REF!</v>
      </c>
      <c r="X25" s="9" t="e">
        <f t="shared" si="4"/>
        <v>#REF!</v>
      </c>
      <c r="Y25" s="9" t="e">
        <f t="shared" si="4"/>
        <v>#REF!</v>
      </c>
      <c r="Z25" s="9" t="e">
        <f t="shared" si="4"/>
        <v>#REF!</v>
      </c>
      <c r="AA25" s="9" t="e">
        <f t="shared" si="4"/>
        <v>#REF!</v>
      </c>
      <c r="AB25" s="9" t="e">
        <f t="shared" si="4"/>
        <v>#REF!</v>
      </c>
      <c r="AC25" s="9" t="e">
        <f t="shared" si="4"/>
        <v>#REF!</v>
      </c>
      <c r="AD25" s="9" t="e">
        <f t="shared" si="4"/>
        <v>#REF!</v>
      </c>
      <c r="AE25" s="9" t="e">
        <f t="shared" si="4"/>
        <v>#REF!</v>
      </c>
      <c r="AF25" s="9" t="e">
        <f t="shared" si="4"/>
        <v>#REF!</v>
      </c>
      <c r="AG25" s="9" t="e">
        <f t="shared" si="4"/>
        <v>#REF!</v>
      </c>
      <c r="AH25" s="9" t="e">
        <f t="shared" si="4"/>
        <v>#REF!</v>
      </c>
      <c r="AI25" s="9" t="e">
        <f t="shared" si="4"/>
        <v>#REF!</v>
      </c>
      <c r="AJ25" s="9" t="e">
        <f t="shared" si="4"/>
        <v>#REF!</v>
      </c>
      <c r="AK25" s="9" t="e">
        <f t="shared" si="4"/>
        <v>#REF!</v>
      </c>
      <c r="AL25" s="9" t="e">
        <f t="shared" si="4"/>
        <v>#REF!</v>
      </c>
      <c r="AM25" s="9" t="e">
        <f t="shared" si="4"/>
        <v>#REF!</v>
      </c>
      <c r="AN25" s="8" t="e">
        <f t="shared" si="4"/>
        <v>#REF!</v>
      </c>
      <c r="AO25" s="8" t="e">
        <f t="shared" si="4"/>
        <v>#REF!</v>
      </c>
      <c r="AP25" s="8" t="e">
        <f t="shared" si="4"/>
        <v>#REF!</v>
      </c>
      <c r="AQ25" s="9" t="e">
        <f t="shared" si="4"/>
        <v>#REF!</v>
      </c>
      <c r="AR25" s="9" t="e">
        <f t="shared" si="4"/>
        <v>#REF!</v>
      </c>
      <c r="AS25" s="9" t="e">
        <f t="shared" si="4"/>
        <v>#REF!</v>
      </c>
      <c r="AT25" s="9" t="e">
        <f t="shared" si="4"/>
        <v>#REF!</v>
      </c>
      <c r="AU25" s="9" t="e">
        <f t="shared" si="4"/>
        <v>#REF!</v>
      </c>
      <c r="AV25" s="9" t="e">
        <f t="shared" si="4"/>
        <v>#REF!</v>
      </c>
      <c r="AW25" s="9" t="e">
        <f t="shared" si="4"/>
        <v>#REF!</v>
      </c>
      <c r="AX25" s="9" t="e">
        <f t="shared" si="4"/>
        <v>#REF!</v>
      </c>
      <c r="AY25" s="9" t="e">
        <f t="shared" si="4"/>
        <v>#REF!</v>
      </c>
      <c r="AZ25" s="9" t="e">
        <f t="shared" si="4"/>
        <v>#REF!</v>
      </c>
      <c r="BA25" s="9" t="e">
        <f t="shared" si="4"/>
        <v>#REF!</v>
      </c>
    </row>
    <row r="26" spans="1:53">
      <c r="A26" s="10" t="s">
        <v>4</v>
      </c>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row>
    <row r="27" spans="1:53">
      <c r="A27" s="10">
        <v>1</v>
      </c>
      <c r="B27" s="12" t="e">
        <f t="shared" ref="B27:B28" si="5">ROUNDUP(B8*0.87,)</f>
        <v>#REF!</v>
      </c>
      <c r="C27" s="18" t="e">
        <f t="shared" ref="C27" si="6">ROUNDUP(C8*0.87,)</f>
        <v>#REF!</v>
      </c>
      <c r="D27" s="18" t="e">
        <f t="shared" ref="D27:BA27" si="7">ROUNDUP(D8*0.87,)</f>
        <v>#REF!</v>
      </c>
      <c r="E27" s="18" t="e">
        <f t="shared" si="7"/>
        <v>#REF!</v>
      </c>
      <c r="F27" s="18" t="e">
        <f t="shared" si="7"/>
        <v>#REF!</v>
      </c>
      <c r="G27" s="18" t="e">
        <f t="shared" si="7"/>
        <v>#REF!</v>
      </c>
      <c r="H27" s="18" t="e">
        <f t="shared" si="7"/>
        <v>#REF!</v>
      </c>
      <c r="I27" s="18" t="e">
        <f t="shared" si="7"/>
        <v>#REF!</v>
      </c>
      <c r="J27" s="18" t="e">
        <f t="shared" si="7"/>
        <v>#REF!</v>
      </c>
      <c r="K27" s="18" t="e">
        <f t="shared" si="7"/>
        <v>#REF!</v>
      </c>
      <c r="L27" s="18" t="e">
        <f t="shared" si="7"/>
        <v>#REF!</v>
      </c>
      <c r="M27" s="18" t="e">
        <f t="shared" si="7"/>
        <v>#REF!</v>
      </c>
      <c r="N27" s="18" t="e">
        <f t="shared" si="7"/>
        <v>#REF!</v>
      </c>
      <c r="O27" s="18" t="e">
        <f t="shared" si="7"/>
        <v>#REF!</v>
      </c>
      <c r="P27" s="18" t="e">
        <f t="shared" si="7"/>
        <v>#REF!</v>
      </c>
      <c r="Q27" s="18" t="e">
        <f t="shared" si="7"/>
        <v>#REF!</v>
      </c>
      <c r="R27" s="18" t="e">
        <f t="shared" si="7"/>
        <v>#REF!</v>
      </c>
      <c r="S27" s="18" t="e">
        <f t="shared" si="7"/>
        <v>#REF!</v>
      </c>
      <c r="T27" s="18" t="e">
        <f t="shared" si="7"/>
        <v>#REF!</v>
      </c>
      <c r="U27" s="18" t="e">
        <f t="shared" si="7"/>
        <v>#REF!</v>
      </c>
      <c r="V27" s="18" t="e">
        <f t="shared" si="7"/>
        <v>#REF!</v>
      </c>
      <c r="W27" s="18" t="e">
        <f t="shared" si="7"/>
        <v>#REF!</v>
      </c>
      <c r="X27" s="18" t="e">
        <f t="shared" si="7"/>
        <v>#REF!</v>
      </c>
      <c r="Y27" s="18" t="e">
        <f t="shared" si="7"/>
        <v>#REF!</v>
      </c>
      <c r="Z27" s="18" t="e">
        <f t="shared" si="7"/>
        <v>#REF!</v>
      </c>
      <c r="AA27" s="18" t="e">
        <f t="shared" si="7"/>
        <v>#REF!</v>
      </c>
      <c r="AB27" s="18" t="e">
        <f t="shared" si="7"/>
        <v>#REF!</v>
      </c>
      <c r="AC27" s="18" t="e">
        <f t="shared" si="7"/>
        <v>#REF!</v>
      </c>
      <c r="AD27" s="18" t="e">
        <f t="shared" si="7"/>
        <v>#REF!</v>
      </c>
      <c r="AE27" s="18" t="e">
        <f t="shared" si="7"/>
        <v>#REF!</v>
      </c>
      <c r="AF27" s="18" t="e">
        <f t="shared" si="7"/>
        <v>#REF!</v>
      </c>
      <c r="AG27" s="18" t="e">
        <f t="shared" si="7"/>
        <v>#REF!</v>
      </c>
      <c r="AH27" s="18" t="e">
        <f t="shared" si="7"/>
        <v>#REF!</v>
      </c>
      <c r="AI27" s="18" t="e">
        <f t="shared" si="7"/>
        <v>#REF!</v>
      </c>
      <c r="AJ27" s="18" t="e">
        <f t="shared" si="7"/>
        <v>#REF!</v>
      </c>
      <c r="AK27" s="18" t="e">
        <f t="shared" si="7"/>
        <v>#REF!</v>
      </c>
      <c r="AL27" s="18" t="e">
        <f t="shared" si="7"/>
        <v>#REF!</v>
      </c>
      <c r="AM27" s="18" t="e">
        <f t="shared" si="7"/>
        <v>#REF!</v>
      </c>
      <c r="AN27" s="18" t="e">
        <f t="shared" si="7"/>
        <v>#REF!</v>
      </c>
      <c r="AO27" s="18" t="e">
        <f t="shared" si="7"/>
        <v>#REF!</v>
      </c>
      <c r="AP27" s="18" t="e">
        <f t="shared" si="7"/>
        <v>#REF!</v>
      </c>
      <c r="AQ27" s="18" t="e">
        <f t="shared" si="7"/>
        <v>#REF!</v>
      </c>
      <c r="AR27" s="18" t="e">
        <f t="shared" si="7"/>
        <v>#REF!</v>
      </c>
      <c r="AS27" s="18" t="e">
        <f t="shared" si="7"/>
        <v>#REF!</v>
      </c>
      <c r="AT27" s="18" t="e">
        <f t="shared" si="7"/>
        <v>#REF!</v>
      </c>
      <c r="AU27" s="18" t="e">
        <f t="shared" si="7"/>
        <v>#REF!</v>
      </c>
      <c r="AV27" s="18" t="e">
        <f t="shared" si="7"/>
        <v>#REF!</v>
      </c>
      <c r="AW27" s="18" t="e">
        <f t="shared" si="7"/>
        <v>#REF!</v>
      </c>
      <c r="AX27" s="18" t="e">
        <f t="shared" si="7"/>
        <v>#REF!</v>
      </c>
      <c r="AY27" s="18" t="e">
        <f t="shared" si="7"/>
        <v>#REF!</v>
      </c>
      <c r="AZ27" s="18" t="e">
        <f t="shared" si="7"/>
        <v>#REF!</v>
      </c>
      <c r="BA27" s="18" t="e">
        <f t="shared" si="7"/>
        <v>#REF!</v>
      </c>
    </row>
    <row r="28" spans="1:53">
      <c r="A28" s="10">
        <v>2</v>
      </c>
      <c r="B28" s="10" t="e">
        <f t="shared" si="5"/>
        <v>#REF!</v>
      </c>
      <c r="C28" s="30" t="e">
        <f t="shared" ref="C28" si="8">ROUNDUP(C9*0.87,)</f>
        <v>#REF!</v>
      </c>
      <c r="D28" s="30" t="e">
        <f t="shared" ref="D28:BA28" si="9">ROUNDUP(D9*0.87,)</f>
        <v>#REF!</v>
      </c>
      <c r="E28" s="30" t="e">
        <f t="shared" si="9"/>
        <v>#REF!</v>
      </c>
      <c r="F28" s="30" t="e">
        <f t="shared" si="9"/>
        <v>#REF!</v>
      </c>
      <c r="G28" s="30" t="e">
        <f t="shared" si="9"/>
        <v>#REF!</v>
      </c>
      <c r="H28" s="30" t="e">
        <f t="shared" si="9"/>
        <v>#REF!</v>
      </c>
      <c r="I28" s="30" t="e">
        <f t="shared" si="9"/>
        <v>#REF!</v>
      </c>
      <c r="J28" s="30" t="e">
        <f t="shared" si="9"/>
        <v>#REF!</v>
      </c>
      <c r="K28" s="30" t="e">
        <f t="shared" si="9"/>
        <v>#REF!</v>
      </c>
      <c r="L28" s="30" t="e">
        <f t="shared" si="9"/>
        <v>#REF!</v>
      </c>
      <c r="M28" s="30" t="e">
        <f t="shared" si="9"/>
        <v>#REF!</v>
      </c>
      <c r="N28" s="30" t="e">
        <f t="shared" si="9"/>
        <v>#REF!</v>
      </c>
      <c r="O28" s="30" t="e">
        <f t="shared" si="9"/>
        <v>#REF!</v>
      </c>
      <c r="P28" s="30" t="e">
        <f t="shared" si="9"/>
        <v>#REF!</v>
      </c>
      <c r="Q28" s="30" t="e">
        <f t="shared" si="9"/>
        <v>#REF!</v>
      </c>
      <c r="R28" s="30" t="e">
        <f t="shared" si="9"/>
        <v>#REF!</v>
      </c>
      <c r="S28" s="30" t="e">
        <f t="shared" si="9"/>
        <v>#REF!</v>
      </c>
      <c r="T28" s="30" t="e">
        <f t="shared" si="9"/>
        <v>#REF!</v>
      </c>
      <c r="U28" s="30" t="e">
        <f t="shared" si="9"/>
        <v>#REF!</v>
      </c>
      <c r="V28" s="30" t="e">
        <f t="shared" si="9"/>
        <v>#REF!</v>
      </c>
      <c r="W28" s="30" t="e">
        <f t="shared" si="9"/>
        <v>#REF!</v>
      </c>
      <c r="X28" s="30" t="e">
        <f t="shared" si="9"/>
        <v>#REF!</v>
      </c>
      <c r="Y28" s="30" t="e">
        <f t="shared" si="9"/>
        <v>#REF!</v>
      </c>
      <c r="Z28" s="30" t="e">
        <f t="shared" si="9"/>
        <v>#REF!</v>
      </c>
      <c r="AA28" s="30" t="e">
        <f t="shared" si="9"/>
        <v>#REF!</v>
      </c>
      <c r="AB28" s="30" t="e">
        <f t="shared" si="9"/>
        <v>#REF!</v>
      </c>
      <c r="AC28" s="30" t="e">
        <f t="shared" si="9"/>
        <v>#REF!</v>
      </c>
      <c r="AD28" s="30" t="e">
        <f t="shared" si="9"/>
        <v>#REF!</v>
      </c>
      <c r="AE28" s="30" t="e">
        <f t="shared" si="9"/>
        <v>#REF!</v>
      </c>
      <c r="AF28" s="30" t="e">
        <f t="shared" si="9"/>
        <v>#REF!</v>
      </c>
      <c r="AG28" s="30" t="e">
        <f t="shared" si="9"/>
        <v>#REF!</v>
      </c>
      <c r="AH28" s="30" t="e">
        <f t="shared" si="9"/>
        <v>#REF!</v>
      </c>
      <c r="AI28" s="30" t="e">
        <f t="shared" si="9"/>
        <v>#REF!</v>
      </c>
      <c r="AJ28" s="30" t="e">
        <f t="shared" si="9"/>
        <v>#REF!</v>
      </c>
      <c r="AK28" s="30" t="e">
        <f t="shared" si="9"/>
        <v>#REF!</v>
      </c>
      <c r="AL28" s="30" t="e">
        <f t="shared" si="9"/>
        <v>#REF!</v>
      </c>
      <c r="AM28" s="30" t="e">
        <f t="shared" si="9"/>
        <v>#REF!</v>
      </c>
      <c r="AN28" s="30" t="e">
        <f t="shared" si="9"/>
        <v>#REF!</v>
      </c>
      <c r="AO28" s="30" t="e">
        <f t="shared" si="9"/>
        <v>#REF!</v>
      </c>
      <c r="AP28" s="30" t="e">
        <f t="shared" si="9"/>
        <v>#REF!</v>
      </c>
      <c r="AQ28" s="30" t="e">
        <f t="shared" si="9"/>
        <v>#REF!</v>
      </c>
      <c r="AR28" s="30" t="e">
        <f t="shared" si="9"/>
        <v>#REF!</v>
      </c>
      <c r="AS28" s="30" t="e">
        <f t="shared" si="9"/>
        <v>#REF!</v>
      </c>
      <c r="AT28" s="30" t="e">
        <f t="shared" si="9"/>
        <v>#REF!</v>
      </c>
      <c r="AU28" s="30" t="e">
        <f t="shared" si="9"/>
        <v>#REF!</v>
      </c>
      <c r="AV28" s="30" t="e">
        <f t="shared" si="9"/>
        <v>#REF!</v>
      </c>
      <c r="AW28" s="30" t="e">
        <f t="shared" si="9"/>
        <v>#REF!</v>
      </c>
      <c r="AX28" s="30" t="e">
        <f t="shared" si="9"/>
        <v>#REF!</v>
      </c>
      <c r="AY28" s="30" t="e">
        <f t="shared" si="9"/>
        <v>#REF!</v>
      </c>
      <c r="AZ28" s="30" t="e">
        <f t="shared" si="9"/>
        <v>#REF!</v>
      </c>
      <c r="BA28" s="30" t="e">
        <f t="shared" si="9"/>
        <v>#REF!</v>
      </c>
    </row>
    <row r="29" spans="1:53">
      <c r="A29" s="10" t="s">
        <v>5</v>
      </c>
      <c r="B29" s="1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row>
    <row r="30" spans="1:53">
      <c r="A30" s="10">
        <v>1</v>
      </c>
      <c r="B30" s="10" t="e">
        <f t="shared" ref="B30:B31" si="10">ROUNDUP(B11*0.87,)</f>
        <v>#REF!</v>
      </c>
      <c r="C30" s="30" t="e">
        <f t="shared" ref="C30" si="11">ROUNDUP(C11*0.87,)</f>
        <v>#REF!</v>
      </c>
      <c r="D30" s="30" t="e">
        <f t="shared" ref="D30:BA30" si="12">ROUNDUP(D11*0.87,)</f>
        <v>#REF!</v>
      </c>
      <c r="E30" s="30" t="e">
        <f t="shared" si="12"/>
        <v>#REF!</v>
      </c>
      <c r="F30" s="30" t="e">
        <f t="shared" si="12"/>
        <v>#REF!</v>
      </c>
      <c r="G30" s="30" t="e">
        <f t="shared" si="12"/>
        <v>#REF!</v>
      </c>
      <c r="H30" s="30" t="e">
        <f t="shared" si="12"/>
        <v>#REF!</v>
      </c>
      <c r="I30" s="30" t="e">
        <f t="shared" si="12"/>
        <v>#REF!</v>
      </c>
      <c r="J30" s="30" t="e">
        <f t="shared" si="12"/>
        <v>#REF!</v>
      </c>
      <c r="K30" s="30" t="e">
        <f t="shared" si="12"/>
        <v>#REF!</v>
      </c>
      <c r="L30" s="30" t="e">
        <f t="shared" si="12"/>
        <v>#REF!</v>
      </c>
      <c r="M30" s="30" t="e">
        <f t="shared" si="12"/>
        <v>#REF!</v>
      </c>
      <c r="N30" s="30" t="e">
        <f t="shared" si="12"/>
        <v>#REF!</v>
      </c>
      <c r="O30" s="30" t="e">
        <f t="shared" si="12"/>
        <v>#REF!</v>
      </c>
      <c r="P30" s="30" t="e">
        <f t="shared" si="12"/>
        <v>#REF!</v>
      </c>
      <c r="Q30" s="30" t="e">
        <f t="shared" si="12"/>
        <v>#REF!</v>
      </c>
      <c r="R30" s="30" t="e">
        <f t="shared" si="12"/>
        <v>#REF!</v>
      </c>
      <c r="S30" s="30" t="e">
        <f t="shared" si="12"/>
        <v>#REF!</v>
      </c>
      <c r="T30" s="30" t="e">
        <f t="shared" si="12"/>
        <v>#REF!</v>
      </c>
      <c r="U30" s="30" t="e">
        <f t="shared" si="12"/>
        <v>#REF!</v>
      </c>
      <c r="V30" s="30" t="e">
        <f t="shared" si="12"/>
        <v>#REF!</v>
      </c>
      <c r="W30" s="30" t="e">
        <f t="shared" si="12"/>
        <v>#REF!</v>
      </c>
      <c r="X30" s="30" t="e">
        <f t="shared" si="12"/>
        <v>#REF!</v>
      </c>
      <c r="Y30" s="30" t="e">
        <f t="shared" si="12"/>
        <v>#REF!</v>
      </c>
      <c r="Z30" s="30" t="e">
        <f t="shared" si="12"/>
        <v>#REF!</v>
      </c>
      <c r="AA30" s="30" t="e">
        <f t="shared" si="12"/>
        <v>#REF!</v>
      </c>
      <c r="AB30" s="30" t="e">
        <f t="shared" si="12"/>
        <v>#REF!</v>
      </c>
      <c r="AC30" s="30" t="e">
        <f t="shared" si="12"/>
        <v>#REF!</v>
      </c>
      <c r="AD30" s="30" t="e">
        <f t="shared" si="12"/>
        <v>#REF!</v>
      </c>
      <c r="AE30" s="30" t="e">
        <f t="shared" si="12"/>
        <v>#REF!</v>
      </c>
      <c r="AF30" s="30" t="e">
        <f t="shared" si="12"/>
        <v>#REF!</v>
      </c>
      <c r="AG30" s="30" t="e">
        <f t="shared" si="12"/>
        <v>#REF!</v>
      </c>
      <c r="AH30" s="30" t="e">
        <f t="shared" si="12"/>
        <v>#REF!</v>
      </c>
      <c r="AI30" s="30" t="e">
        <f t="shared" si="12"/>
        <v>#REF!</v>
      </c>
      <c r="AJ30" s="30" t="e">
        <f t="shared" si="12"/>
        <v>#REF!</v>
      </c>
      <c r="AK30" s="30" t="e">
        <f t="shared" si="12"/>
        <v>#REF!</v>
      </c>
      <c r="AL30" s="30" t="e">
        <f t="shared" si="12"/>
        <v>#REF!</v>
      </c>
      <c r="AM30" s="30" t="e">
        <f t="shared" si="12"/>
        <v>#REF!</v>
      </c>
      <c r="AN30" s="30" t="e">
        <f t="shared" si="12"/>
        <v>#REF!</v>
      </c>
      <c r="AO30" s="30" t="e">
        <f t="shared" si="12"/>
        <v>#REF!</v>
      </c>
      <c r="AP30" s="30" t="e">
        <f t="shared" si="12"/>
        <v>#REF!</v>
      </c>
      <c r="AQ30" s="30" t="e">
        <f t="shared" si="12"/>
        <v>#REF!</v>
      </c>
      <c r="AR30" s="30" t="e">
        <f t="shared" si="12"/>
        <v>#REF!</v>
      </c>
      <c r="AS30" s="30" t="e">
        <f t="shared" si="12"/>
        <v>#REF!</v>
      </c>
      <c r="AT30" s="30" t="e">
        <f t="shared" si="12"/>
        <v>#REF!</v>
      </c>
      <c r="AU30" s="30" t="e">
        <f t="shared" si="12"/>
        <v>#REF!</v>
      </c>
      <c r="AV30" s="30" t="e">
        <f t="shared" si="12"/>
        <v>#REF!</v>
      </c>
      <c r="AW30" s="30" t="e">
        <f t="shared" si="12"/>
        <v>#REF!</v>
      </c>
      <c r="AX30" s="30" t="e">
        <f t="shared" si="12"/>
        <v>#REF!</v>
      </c>
      <c r="AY30" s="30" t="e">
        <f t="shared" si="12"/>
        <v>#REF!</v>
      </c>
      <c r="AZ30" s="30" t="e">
        <f t="shared" si="12"/>
        <v>#REF!</v>
      </c>
      <c r="BA30" s="30" t="e">
        <f t="shared" si="12"/>
        <v>#REF!</v>
      </c>
    </row>
    <row r="31" spans="1:53">
      <c r="A31" s="10">
        <v>2</v>
      </c>
      <c r="B31" s="10" t="e">
        <f t="shared" si="10"/>
        <v>#REF!</v>
      </c>
      <c r="C31" s="30" t="e">
        <f t="shared" ref="C31" si="13">ROUNDUP(C12*0.87,)</f>
        <v>#REF!</v>
      </c>
      <c r="D31" s="30" t="e">
        <f t="shared" ref="D31:BA31" si="14">ROUNDUP(D12*0.87,)</f>
        <v>#REF!</v>
      </c>
      <c r="E31" s="30" t="e">
        <f t="shared" si="14"/>
        <v>#REF!</v>
      </c>
      <c r="F31" s="30" t="e">
        <f t="shared" si="14"/>
        <v>#REF!</v>
      </c>
      <c r="G31" s="30" t="e">
        <f t="shared" si="14"/>
        <v>#REF!</v>
      </c>
      <c r="H31" s="30" t="e">
        <f t="shared" si="14"/>
        <v>#REF!</v>
      </c>
      <c r="I31" s="30" t="e">
        <f t="shared" si="14"/>
        <v>#REF!</v>
      </c>
      <c r="J31" s="30" t="e">
        <f t="shared" si="14"/>
        <v>#REF!</v>
      </c>
      <c r="K31" s="30" t="e">
        <f t="shared" si="14"/>
        <v>#REF!</v>
      </c>
      <c r="L31" s="30" t="e">
        <f t="shared" si="14"/>
        <v>#REF!</v>
      </c>
      <c r="M31" s="30" t="e">
        <f t="shared" si="14"/>
        <v>#REF!</v>
      </c>
      <c r="N31" s="30" t="e">
        <f t="shared" si="14"/>
        <v>#REF!</v>
      </c>
      <c r="O31" s="30" t="e">
        <f t="shared" si="14"/>
        <v>#REF!</v>
      </c>
      <c r="P31" s="30" t="e">
        <f t="shared" si="14"/>
        <v>#REF!</v>
      </c>
      <c r="Q31" s="30" t="e">
        <f t="shared" si="14"/>
        <v>#REF!</v>
      </c>
      <c r="R31" s="30" t="e">
        <f t="shared" si="14"/>
        <v>#REF!</v>
      </c>
      <c r="S31" s="30" t="e">
        <f t="shared" si="14"/>
        <v>#REF!</v>
      </c>
      <c r="T31" s="30" t="e">
        <f t="shared" si="14"/>
        <v>#REF!</v>
      </c>
      <c r="U31" s="30" t="e">
        <f t="shared" si="14"/>
        <v>#REF!</v>
      </c>
      <c r="V31" s="30" t="e">
        <f t="shared" si="14"/>
        <v>#REF!</v>
      </c>
      <c r="W31" s="30" t="e">
        <f t="shared" si="14"/>
        <v>#REF!</v>
      </c>
      <c r="X31" s="30" t="e">
        <f t="shared" si="14"/>
        <v>#REF!</v>
      </c>
      <c r="Y31" s="30" t="e">
        <f t="shared" si="14"/>
        <v>#REF!</v>
      </c>
      <c r="Z31" s="30" t="e">
        <f t="shared" si="14"/>
        <v>#REF!</v>
      </c>
      <c r="AA31" s="30" t="e">
        <f t="shared" si="14"/>
        <v>#REF!</v>
      </c>
      <c r="AB31" s="30" t="e">
        <f t="shared" si="14"/>
        <v>#REF!</v>
      </c>
      <c r="AC31" s="30" t="e">
        <f t="shared" si="14"/>
        <v>#REF!</v>
      </c>
      <c r="AD31" s="30" t="e">
        <f t="shared" si="14"/>
        <v>#REF!</v>
      </c>
      <c r="AE31" s="30" t="e">
        <f t="shared" si="14"/>
        <v>#REF!</v>
      </c>
      <c r="AF31" s="30" t="e">
        <f t="shared" si="14"/>
        <v>#REF!</v>
      </c>
      <c r="AG31" s="30" t="e">
        <f t="shared" si="14"/>
        <v>#REF!</v>
      </c>
      <c r="AH31" s="30" t="e">
        <f t="shared" si="14"/>
        <v>#REF!</v>
      </c>
      <c r="AI31" s="30" t="e">
        <f t="shared" si="14"/>
        <v>#REF!</v>
      </c>
      <c r="AJ31" s="30" t="e">
        <f t="shared" si="14"/>
        <v>#REF!</v>
      </c>
      <c r="AK31" s="30" t="e">
        <f t="shared" si="14"/>
        <v>#REF!</v>
      </c>
      <c r="AL31" s="30" t="e">
        <f t="shared" si="14"/>
        <v>#REF!</v>
      </c>
      <c r="AM31" s="30" t="e">
        <f t="shared" si="14"/>
        <v>#REF!</v>
      </c>
      <c r="AN31" s="30" t="e">
        <f t="shared" si="14"/>
        <v>#REF!</v>
      </c>
      <c r="AO31" s="30" t="e">
        <f t="shared" si="14"/>
        <v>#REF!</v>
      </c>
      <c r="AP31" s="30" t="e">
        <f t="shared" si="14"/>
        <v>#REF!</v>
      </c>
      <c r="AQ31" s="30" t="e">
        <f t="shared" si="14"/>
        <v>#REF!</v>
      </c>
      <c r="AR31" s="30" t="e">
        <f t="shared" si="14"/>
        <v>#REF!</v>
      </c>
      <c r="AS31" s="30" t="e">
        <f t="shared" si="14"/>
        <v>#REF!</v>
      </c>
      <c r="AT31" s="30" t="e">
        <f t="shared" si="14"/>
        <v>#REF!</v>
      </c>
      <c r="AU31" s="30" t="e">
        <f t="shared" si="14"/>
        <v>#REF!</v>
      </c>
      <c r="AV31" s="30" t="e">
        <f t="shared" si="14"/>
        <v>#REF!</v>
      </c>
      <c r="AW31" s="30" t="e">
        <f t="shared" si="14"/>
        <v>#REF!</v>
      </c>
      <c r="AX31" s="30" t="e">
        <f t="shared" si="14"/>
        <v>#REF!</v>
      </c>
      <c r="AY31" s="30" t="e">
        <f t="shared" si="14"/>
        <v>#REF!</v>
      </c>
      <c r="AZ31" s="30" t="e">
        <f t="shared" si="14"/>
        <v>#REF!</v>
      </c>
      <c r="BA31" s="30" t="e">
        <f t="shared" si="14"/>
        <v>#REF!</v>
      </c>
    </row>
    <row r="32" spans="1:53">
      <c r="A32" s="14" t="s">
        <v>7</v>
      </c>
      <c r="B32" s="1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row>
    <row r="33" spans="1:53">
      <c r="A33" s="10">
        <v>1</v>
      </c>
      <c r="B33" s="10" t="e">
        <f t="shared" ref="B33:B34" si="15">ROUNDUP(B14*0.87,)</f>
        <v>#REF!</v>
      </c>
      <c r="C33" s="30" t="e">
        <f t="shared" ref="C33" si="16">ROUNDUP(C14*0.87,)</f>
        <v>#REF!</v>
      </c>
      <c r="D33" s="30" t="e">
        <f t="shared" ref="D33:BA33" si="17">ROUNDUP(D14*0.87,)</f>
        <v>#REF!</v>
      </c>
      <c r="E33" s="30" t="e">
        <f t="shared" si="17"/>
        <v>#REF!</v>
      </c>
      <c r="F33" s="30" t="e">
        <f t="shared" si="17"/>
        <v>#REF!</v>
      </c>
      <c r="G33" s="30" t="e">
        <f t="shared" si="17"/>
        <v>#REF!</v>
      </c>
      <c r="H33" s="30" t="e">
        <f t="shared" si="17"/>
        <v>#REF!</v>
      </c>
      <c r="I33" s="30" t="e">
        <f t="shared" si="17"/>
        <v>#REF!</v>
      </c>
      <c r="J33" s="30" t="e">
        <f t="shared" si="17"/>
        <v>#REF!</v>
      </c>
      <c r="K33" s="30" t="e">
        <f t="shared" si="17"/>
        <v>#REF!</v>
      </c>
      <c r="L33" s="30" t="e">
        <f t="shared" si="17"/>
        <v>#REF!</v>
      </c>
      <c r="M33" s="30" t="e">
        <f t="shared" si="17"/>
        <v>#REF!</v>
      </c>
      <c r="N33" s="30" t="e">
        <f t="shared" si="17"/>
        <v>#REF!</v>
      </c>
      <c r="O33" s="30" t="e">
        <f t="shared" si="17"/>
        <v>#REF!</v>
      </c>
      <c r="P33" s="30" t="e">
        <f t="shared" si="17"/>
        <v>#REF!</v>
      </c>
      <c r="Q33" s="30" t="e">
        <f t="shared" si="17"/>
        <v>#REF!</v>
      </c>
      <c r="R33" s="30" t="e">
        <f t="shared" si="17"/>
        <v>#REF!</v>
      </c>
      <c r="S33" s="30" t="e">
        <f t="shared" si="17"/>
        <v>#REF!</v>
      </c>
      <c r="T33" s="30" t="e">
        <f t="shared" si="17"/>
        <v>#REF!</v>
      </c>
      <c r="U33" s="30" t="e">
        <f t="shared" si="17"/>
        <v>#REF!</v>
      </c>
      <c r="V33" s="30" t="e">
        <f t="shared" si="17"/>
        <v>#REF!</v>
      </c>
      <c r="W33" s="30" t="e">
        <f t="shared" si="17"/>
        <v>#REF!</v>
      </c>
      <c r="X33" s="30" t="e">
        <f t="shared" si="17"/>
        <v>#REF!</v>
      </c>
      <c r="Y33" s="30" t="e">
        <f t="shared" si="17"/>
        <v>#REF!</v>
      </c>
      <c r="Z33" s="30" t="e">
        <f t="shared" si="17"/>
        <v>#REF!</v>
      </c>
      <c r="AA33" s="30" t="e">
        <f t="shared" si="17"/>
        <v>#REF!</v>
      </c>
      <c r="AB33" s="30" t="e">
        <f t="shared" si="17"/>
        <v>#REF!</v>
      </c>
      <c r="AC33" s="30" t="e">
        <f t="shared" si="17"/>
        <v>#REF!</v>
      </c>
      <c r="AD33" s="30" t="e">
        <f t="shared" si="17"/>
        <v>#REF!</v>
      </c>
      <c r="AE33" s="30" t="e">
        <f t="shared" si="17"/>
        <v>#REF!</v>
      </c>
      <c r="AF33" s="30" t="e">
        <f t="shared" si="17"/>
        <v>#REF!</v>
      </c>
      <c r="AG33" s="30" t="e">
        <f t="shared" si="17"/>
        <v>#REF!</v>
      </c>
      <c r="AH33" s="30" t="e">
        <f t="shared" si="17"/>
        <v>#REF!</v>
      </c>
      <c r="AI33" s="30" t="e">
        <f t="shared" si="17"/>
        <v>#REF!</v>
      </c>
      <c r="AJ33" s="30" t="e">
        <f t="shared" si="17"/>
        <v>#REF!</v>
      </c>
      <c r="AK33" s="30" t="e">
        <f t="shared" si="17"/>
        <v>#REF!</v>
      </c>
      <c r="AL33" s="30" t="e">
        <f t="shared" si="17"/>
        <v>#REF!</v>
      </c>
      <c r="AM33" s="30" t="e">
        <f t="shared" si="17"/>
        <v>#REF!</v>
      </c>
      <c r="AN33" s="30" t="e">
        <f t="shared" si="17"/>
        <v>#REF!</v>
      </c>
      <c r="AO33" s="30" t="e">
        <f t="shared" si="17"/>
        <v>#REF!</v>
      </c>
      <c r="AP33" s="30" t="e">
        <f t="shared" si="17"/>
        <v>#REF!</v>
      </c>
      <c r="AQ33" s="30" t="e">
        <f t="shared" si="17"/>
        <v>#REF!</v>
      </c>
      <c r="AR33" s="30" t="e">
        <f t="shared" si="17"/>
        <v>#REF!</v>
      </c>
      <c r="AS33" s="30" t="e">
        <f t="shared" si="17"/>
        <v>#REF!</v>
      </c>
      <c r="AT33" s="30" t="e">
        <f t="shared" si="17"/>
        <v>#REF!</v>
      </c>
      <c r="AU33" s="30" t="e">
        <f t="shared" si="17"/>
        <v>#REF!</v>
      </c>
      <c r="AV33" s="30" t="e">
        <f t="shared" si="17"/>
        <v>#REF!</v>
      </c>
      <c r="AW33" s="30" t="e">
        <f t="shared" si="17"/>
        <v>#REF!</v>
      </c>
      <c r="AX33" s="30" t="e">
        <f t="shared" si="17"/>
        <v>#REF!</v>
      </c>
      <c r="AY33" s="30" t="e">
        <f t="shared" si="17"/>
        <v>#REF!</v>
      </c>
      <c r="AZ33" s="30" t="e">
        <f t="shared" si="17"/>
        <v>#REF!</v>
      </c>
      <c r="BA33" s="30" t="e">
        <f t="shared" si="17"/>
        <v>#REF!</v>
      </c>
    </row>
    <row r="34" spans="1:53">
      <c r="A34" s="10">
        <v>2</v>
      </c>
      <c r="B34" s="10" t="e">
        <f t="shared" si="15"/>
        <v>#REF!</v>
      </c>
      <c r="C34" s="30" t="e">
        <f t="shared" ref="C34" si="18">ROUNDUP(C15*0.87,)</f>
        <v>#REF!</v>
      </c>
      <c r="D34" s="30" t="e">
        <f t="shared" ref="D34:BA34" si="19">ROUNDUP(D15*0.87,)</f>
        <v>#REF!</v>
      </c>
      <c r="E34" s="30" t="e">
        <f t="shared" si="19"/>
        <v>#REF!</v>
      </c>
      <c r="F34" s="30" t="e">
        <f t="shared" si="19"/>
        <v>#REF!</v>
      </c>
      <c r="G34" s="30" t="e">
        <f t="shared" si="19"/>
        <v>#REF!</v>
      </c>
      <c r="H34" s="30" t="e">
        <f t="shared" si="19"/>
        <v>#REF!</v>
      </c>
      <c r="I34" s="30" t="e">
        <f t="shared" si="19"/>
        <v>#REF!</v>
      </c>
      <c r="J34" s="30" t="e">
        <f t="shared" si="19"/>
        <v>#REF!</v>
      </c>
      <c r="K34" s="30" t="e">
        <f t="shared" si="19"/>
        <v>#REF!</v>
      </c>
      <c r="L34" s="30" t="e">
        <f t="shared" si="19"/>
        <v>#REF!</v>
      </c>
      <c r="M34" s="30" t="e">
        <f t="shared" si="19"/>
        <v>#REF!</v>
      </c>
      <c r="N34" s="30" t="e">
        <f t="shared" si="19"/>
        <v>#REF!</v>
      </c>
      <c r="O34" s="30" t="e">
        <f t="shared" si="19"/>
        <v>#REF!</v>
      </c>
      <c r="P34" s="30" t="e">
        <f t="shared" si="19"/>
        <v>#REF!</v>
      </c>
      <c r="Q34" s="30" t="e">
        <f t="shared" si="19"/>
        <v>#REF!</v>
      </c>
      <c r="R34" s="30" t="e">
        <f t="shared" si="19"/>
        <v>#REF!</v>
      </c>
      <c r="S34" s="30" t="e">
        <f t="shared" si="19"/>
        <v>#REF!</v>
      </c>
      <c r="T34" s="30" t="e">
        <f t="shared" si="19"/>
        <v>#REF!</v>
      </c>
      <c r="U34" s="30" t="e">
        <f t="shared" si="19"/>
        <v>#REF!</v>
      </c>
      <c r="V34" s="30" t="e">
        <f t="shared" si="19"/>
        <v>#REF!</v>
      </c>
      <c r="W34" s="30" t="e">
        <f t="shared" si="19"/>
        <v>#REF!</v>
      </c>
      <c r="X34" s="30" t="e">
        <f t="shared" si="19"/>
        <v>#REF!</v>
      </c>
      <c r="Y34" s="30" t="e">
        <f t="shared" si="19"/>
        <v>#REF!</v>
      </c>
      <c r="Z34" s="30" t="e">
        <f t="shared" si="19"/>
        <v>#REF!</v>
      </c>
      <c r="AA34" s="30" t="e">
        <f t="shared" si="19"/>
        <v>#REF!</v>
      </c>
      <c r="AB34" s="30" t="e">
        <f t="shared" si="19"/>
        <v>#REF!</v>
      </c>
      <c r="AC34" s="30" t="e">
        <f t="shared" si="19"/>
        <v>#REF!</v>
      </c>
      <c r="AD34" s="30" t="e">
        <f t="shared" si="19"/>
        <v>#REF!</v>
      </c>
      <c r="AE34" s="30" t="e">
        <f t="shared" si="19"/>
        <v>#REF!</v>
      </c>
      <c r="AF34" s="30" t="e">
        <f t="shared" si="19"/>
        <v>#REF!</v>
      </c>
      <c r="AG34" s="30" t="e">
        <f t="shared" si="19"/>
        <v>#REF!</v>
      </c>
      <c r="AH34" s="30" t="e">
        <f t="shared" si="19"/>
        <v>#REF!</v>
      </c>
      <c r="AI34" s="30" t="e">
        <f t="shared" si="19"/>
        <v>#REF!</v>
      </c>
      <c r="AJ34" s="30" t="e">
        <f t="shared" si="19"/>
        <v>#REF!</v>
      </c>
      <c r="AK34" s="30" t="e">
        <f t="shared" si="19"/>
        <v>#REF!</v>
      </c>
      <c r="AL34" s="30" t="e">
        <f t="shared" si="19"/>
        <v>#REF!</v>
      </c>
      <c r="AM34" s="30" t="e">
        <f t="shared" si="19"/>
        <v>#REF!</v>
      </c>
      <c r="AN34" s="30" t="e">
        <f t="shared" si="19"/>
        <v>#REF!</v>
      </c>
      <c r="AO34" s="30" t="e">
        <f t="shared" si="19"/>
        <v>#REF!</v>
      </c>
      <c r="AP34" s="30" t="e">
        <f t="shared" si="19"/>
        <v>#REF!</v>
      </c>
      <c r="AQ34" s="30" t="e">
        <f t="shared" si="19"/>
        <v>#REF!</v>
      </c>
      <c r="AR34" s="30" t="e">
        <f t="shared" si="19"/>
        <v>#REF!</v>
      </c>
      <c r="AS34" s="30" t="e">
        <f t="shared" si="19"/>
        <v>#REF!</v>
      </c>
      <c r="AT34" s="30" t="e">
        <f t="shared" si="19"/>
        <v>#REF!</v>
      </c>
      <c r="AU34" s="30" t="e">
        <f t="shared" si="19"/>
        <v>#REF!</v>
      </c>
      <c r="AV34" s="30" t="e">
        <f t="shared" si="19"/>
        <v>#REF!</v>
      </c>
      <c r="AW34" s="30" t="e">
        <f t="shared" si="19"/>
        <v>#REF!</v>
      </c>
      <c r="AX34" s="30" t="e">
        <f t="shared" si="19"/>
        <v>#REF!</v>
      </c>
      <c r="AY34" s="30" t="e">
        <f t="shared" si="19"/>
        <v>#REF!</v>
      </c>
      <c r="AZ34" s="30" t="e">
        <f t="shared" si="19"/>
        <v>#REF!</v>
      </c>
      <c r="BA34" s="30" t="e">
        <f t="shared" si="19"/>
        <v>#REF!</v>
      </c>
    </row>
    <row r="35" spans="1:53">
      <c r="A35" s="15" t="s">
        <v>8</v>
      </c>
      <c r="B35" s="1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row>
    <row r="36" spans="1:53">
      <c r="A36" s="10">
        <v>1</v>
      </c>
      <c r="B36" s="10" t="e">
        <f t="shared" ref="B36:B37" si="20">ROUNDUP(B17*0.87,)</f>
        <v>#REF!</v>
      </c>
      <c r="C36" s="30" t="e">
        <f t="shared" ref="C36" si="21">ROUNDUP(C17*0.87,)</f>
        <v>#REF!</v>
      </c>
      <c r="D36" s="30" t="e">
        <f t="shared" ref="D36:BA36" si="22">ROUNDUP(D17*0.87,)</f>
        <v>#REF!</v>
      </c>
      <c r="E36" s="30" t="e">
        <f t="shared" si="22"/>
        <v>#REF!</v>
      </c>
      <c r="F36" s="30" t="e">
        <f t="shared" si="22"/>
        <v>#REF!</v>
      </c>
      <c r="G36" s="30" t="e">
        <f t="shared" si="22"/>
        <v>#REF!</v>
      </c>
      <c r="H36" s="30" t="e">
        <f t="shared" si="22"/>
        <v>#REF!</v>
      </c>
      <c r="I36" s="30" t="e">
        <f t="shared" si="22"/>
        <v>#REF!</v>
      </c>
      <c r="J36" s="30" t="e">
        <f t="shared" si="22"/>
        <v>#REF!</v>
      </c>
      <c r="K36" s="30" t="e">
        <f t="shared" si="22"/>
        <v>#REF!</v>
      </c>
      <c r="L36" s="30" t="e">
        <f t="shared" si="22"/>
        <v>#REF!</v>
      </c>
      <c r="M36" s="30" t="e">
        <f t="shared" si="22"/>
        <v>#REF!</v>
      </c>
      <c r="N36" s="30" t="e">
        <f t="shared" si="22"/>
        <v>#REF!</v>
      </c>
      <c r="O36" s="30" t="e">
        <f t="shared" si="22"/>
        <v>#REF!</v>
      </c>
      <c r="P36" s="30" t="e">
        <f t="shared" si="22"/>
        <v>#REF!</v>
      </c>
      <c r="Q36" s="30" t="e">
        <f t="shared" si="22"/>
        <v>#REF!</v>
      </c>
      <c r="R36" s="30" t="e">
        <f t="shared" si="22"/>
        <v>#REF!</v>
      </c>
      <c r="S36" s="30" t="e">
        <f t="shared" si="22"/>
        <v>#REF!</v>
      </c>
      <c r="T36" s="30" t="e">
        <f t="shared" si="22"/>
        <v>#REF!</v>
      </c>
      <c r="U36" s="30" t="e">
        <f t="shared" si="22"/>
        <v>#REF!</v>
      </c>
      <c r="V36" s="30" t="e">
        <f t="shared" si="22"/>
        <v>#REF!</v>
      </c>
      <c r="W36" s="30" t="e">
        <f t="shared" si="22"/>
        <v>#REF!</v>
      </c>
      <c r="X36" s="30" t="e">
        <f t="shared" si="22"/>
        <v>#REF!</v>
      </c>
      <c r="Y36" s="30" t="e">
        <f t="shared" si="22"/>
        <v>#REF!</v>
      </c>
      <c r="Z36" s="30" t="e">
        <f t="shared" si="22"/>
        <v>#REF!</v>
      </c>
      <c r="AA36" s="30" t="e">
        <f t="shared" si="22"/>
        <v>#REF!</v>
      </c>
      <c r="AB36" s="30" t="e">
        <f t="shared" si="22"/>
        <v>#REF!</v>
      </c>
      <c r="AC36" s="30" t="e">
        <f t="shared" si="22"/>
        <v>#REF!</v>
      </c>
      <c r="AD36" s="30" t="e">
        <f t="shared" si="22"/>
        <v>#REF!</v>
      </c>
      <c r="AE36" s="30" t="e">
        <f t="shared" si="22"/>
        <v>#REF!</v>
      </c>
      <c r="AF36" s="30" t="e">
        <f t="shared" si="22"/>
        <v>#REF!</v>
      </c>
      <c r="AG36" s="30" t="e">
        <f t="shared" si="22"/>
        <v>#REF!</v>
      </c>
      <c r="AH36" s="30" t="e">
        <f t="shared" si="22"/>
        <v>#REF!</v>
      </c>
      <c r="AI36" s="30" t="e">
        <f t="shared" si="22"/>
        <v>#REF!</v>
      </c>
      <c r="AJ36" s="30" t="e">
        <f t="shared" si="22"/>
        <v>#REF!</v>
      </c>
      <c r="AK36" s="30" t="e">
        <f t="shared" si="22"/>
        <v>#REF!</v>
      </c>
      <c r="AL36" s="30" t="e">
        <f t="shared" si="22"/>
        <v>#REF!</v>
      </c>
      <c r="AM36" s="30" t="e">
        <f t="shared" si="22"/>
        <v>#REF!</v>
      </c>
      <c r="AN36" s="30" t="e">
        <f t="shared" si="22"/>
        <v>#REF!</v>
      </c>
      <c r="AO36" s="30" t="e">
        <f t="shared" si="22"/>
        <v>#REF!</v>
      </c>
      <c r="AP36" s="30" t="e">
        <f t="shared" si="22"/>
        <v>#REF!</v>
      </c>
      <c r="AQ36" s="30" t="e">
        <f t="shared" si="22"/>
        <v>#REF!</v>
      </c>
      <c r="AR36" s="30" t="e">
        <f t="shared" si="22"/>
        <v>#REF!</v>
      </c>
      <c r="AS36" s="30" t="e">
        <f t="shared" si="22"/>
        <v>#REF!</v>
      </c>
      <c r="AT36" s="30" t="e">
        <f t="shared" si="22"/>
        <v>#REF!</v>
      </c>
      <c r="AU36" s="30" t="e">
        <f t="shared" si="22"/>
        <v>#REF!</v>
      </c>
      <c r="AV36" s="30" t="e">
        <f t="shared" si="22"/>
        <v>#REF!</v>
      </c>
      <c r="AW36" s="30" t="e">
        <f t="shared" si="22"/>
        <v>#REF!</v>
      </c>
      <c r="AX36" s="30" t="e">
        <f t="shared" si="22"/>
        <v>#REF!</v>
      </c>
      <c r="AY36" s="30" t="e">
        <f t="shared" si="22"/>
        <v>#REF!</v>
      </c>
      <c r="AZ36" s="30" t="e">
        <f t="shared" si="22"/>
        <v>#REF!</v>
      </c>
      <c r="BA36" s="30" t="e">
        <f t="shared" si="22"/>
        <v>#REF!</v>
      </c>
    </row>
    <row r="37" spans="1:53">
      <c r="A37" s="10">
        <v>2</v>
      </c>
      <c r="B37" s="10" t="e">
        <f t="shared" si="20"/>
        <v>#REF!</v>
      </c>
      <c r="C37" s="30" t="e">
        <f t="shared" ref="C37" si="23">ROUNDUP(C18*0.87,)</f>
        <v>#REF!</v>
      </c>
      <c r="D37" s="30" t="e">
        <f t="shared" ref="D37:BA37" si="24">ROUNDUP(D18*0.87,)</f>
        <v>#REF!</v>
      </c>
      <c r="E37" s="30" t="e">
        <f t="shared" si="24"/>
        <v>#REF!</v>
      </c>
      <c r="F37" s="30" t="e">
        <f t="shared" si="24"/>
        <v>#REF!</v>
      </c>
      <c r="G37" s="30" t="e">
        <f t="shared" si="24"/>
        <v>#REF!</v>
      </c>
      <c r="H37" s="30" t="e">
        <f t="shared" si="24"/>
        <v>#REF!</v>
      </c>
      <c r="I37" s="30" t="e">
        <f t="shared" si="24"/>
        <v>#REF!</v>
      </c>
      <c r="J37" s="30" t="e">
        <f t="shared" si="24"/>
        <v>#REF!</v>
      </c>
      <c r="K37" s="30" t="e">
        <f t="shared" si="24"/>
        <v>#REF!</v>
      </c>
      <c r="L37" s="30" t="e">
        <f t="shared" si="24"/>
        <v>#REF!</v>
      </c>
      <c r="M37" s="30" t="e">
        <f t="shared" si="24"/>
        <v>#REF!</v>
      </c>
      <c r="N37" s="30" t="e">
        <f t="shared" si="24"/>
        <v>#REF!</v>
      </c>
      <c r="O37" s="30" t="e">
        <f t="shared" si="24"/>
        <v>#REF!</v>
      </c>
      <c r="P37" s="30" t="e">
        <f t="shared" si="24"/>
        <v>#REF!</v>
      </c>
      <c r="Q37" s="30" t="e">
        <f t="shared" si="24"/>
        <v>#REF!</v>
      </c>
      <c r="R37" s="30" t="e">
        <f t="shared" si="24"/>
        <v>#REF!</v>
      </c>
      <c r="S37" s="30" t="e">
        <f t="shared" si="24"/>
        <v>#REF!</v>
      </c>
      <c r="T37" s="30" t="e">
        <f t="shared" si="24"/>
        <v>#REF!</v>
      </c>
      <c r="U37" s="30" t="e">
        <f t="shared" si="24"/>
        <v>#REF!</v>
      </c>
      <c r="V37" s="30" t="e">
        <f t="shared" si="24"/>
        <v>#REF!</v>
      </c>
      <c r="W37" s="30" t="e">
        <f t="shared" si="24"/>
        <v>#REF!</v>
      </c>
      <c r="X37" s="30" t="e">
        <f t="shared" si="24"/>
        <v>#REF!</v>
      </c>
      <c r="Y37" s="30" t="e">
        <f t="shared" si="24"/>
        <v>#REF!</v>
      </c>
      <c r="Z37" s="30" t="e">
        <f t="shared" si="24"/>
        <v>#REF!</v>
      </c>
      <c r="AA37" s="30" t="e">
        <f t="shared" si="24"/>
        <v>#REF!</v>
      </c>
      <c r="AB37" s="30" t="e">
        <f t="shared" si="24"/>
        <v>#REF!</v>
      </c>
      <c r="AC37" s="30" t="e">
        <f t="shared" si="24"/>
        <v>#REF!</v>
      </c>
      <c r="AD37" s="30" t="e">
        <f t="shared" si="24"/>
        <v>#REF!</v>
      </c>
      <c r="AE37" s="30" t="e">
        <f t="shared" si="24"/>
        <v>#REF!</v>
      </c>
      <c r="AF37" s="30" t="e">
        <f t="shared" si="24"/>
        <v>#REF!</v>
      </c>
      <c r="AG37" s="30" t="e">
        <f t="shared" si="24"/>
        <v>#REF!</v>
      </c>
      <c r="AH37" s="30" t="e">
        <f t="shared" si="24"/>
        <v>#REF!</v>
      </c>
      <c r="AI37" s="30" t="e">
        <f t="shared" si="24"/>
        <v>#REF!</v>
      </c>
      <c r="AJ37" s="30" t="e">
        <f t="shared" si="24"/>
        <v>#REF!</v>
      </c>
      <c r="AK37" s="30" t="e">
        <f t="shared" si="24"/>
        <v>#REF!</v>
      </c>
      <c r="AL37" s="30" t="e">
        <f t="shared" si="24"/>
        <v>#REF!</v>
      </c>
      <c r="AM37" s="30" t="e">
        <f t="shared" si="24"/>
        <v>#REF!</v>
      </c>
      <c r="AN37" s="30" t="e">
        <f t="shared" si="24"/>
        <v>#REF!</v>
      </c>
      <c r="AO37" s="30" t="e">
        <f t="shared" si="24"/>
        <v>#REF!</v>
      </c>
      <c r="AP37" s="30" t="e">
        <f t="shared" si="24"/>
        <v>#REF!</v>
      </c>
      <c r="AQ37" s="30" t="e">
        <f t="shared" si="24"/>
        <v>#REF!</v>
      </c>
      <c r="AR37" s="30" t="e">
        <f t="shared" si="24"/>
        <v>#REF!</v>
      </c>
      <c r="AS37" s="30" t="e">
        <f t="shared" si="24"/>
        <v>#REF!</v>
      </c>
      <c r="AT37" s="30" t="e">
        <f t="shared" si="24"/>
        <v>#REF!</v>
      </c>
      <c r="AU37" s="30" t="e">
        <f t="shared" si="24"/>
        <v>#REF!</v>
      </c>
      <c r="AV37" s="30" t="e">
        <f t="shared" si="24"/>
        <v>#REF!</v>
      </c>
      <c r="AW37" s="30" t="e">
        <f t="shared" si="24"/>
        <v>#REF!</v>
      </c>
      <c r="AX37" s="30" t="e">
        <f t="shared" si="24"/>
        <v>#REF!</v>
      </c>
      <c r="AY37" s="30" t="e">
        <f t="shared" si="24"/>
        <v>#REF!</v>
      </c>
      <c r="AZ37" s="30" t="e">
        <f t="shared" si="24"/>
        <v>#REF!</v>
      </c>
      <c r="BA37" s="30" t="e">
        <f t="shared" si="24"/>
        <v>#REF!</v>
      </c>
    </row>
    <row r="38" spans="1:53">
      <c r="A38" s="16" t="s">
        <v>9</v>
      </c>
      <c r="B38" s="1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row>
    <row r="39" spans="1:53">
      <c r="A39" s="17" t="s">
        <v>10</v>
      </c>
      <c r="B39" s="31" t="e">
        <f t="shared" ref="B39" si="25">ROUNDUP(B20*0.87,)</f>
        <v>#REF!</v>
      </c>
      <c r="C39" s="30" t="e">
        <f t="shared" ref="C39" si="26">ROUNDUP(C20*0.87,)</f>
        <v>#REF!</v>
      </c>
      <c r="D39" s="30" t="e">
        <f t="shared" ref="D39:BA39" si="27">ROUNDUP(D20*0.87,)</f>
        <v>#REF!</v>
      </c>
      <c r="E39" s="30" t="e">
        <f t="shared" si="27"/>
        <v>#REF!</v>
      </c>
      <c r="F39" s="30" t="e">
        <f t="shared" si="27"/>
        <v>#REF!</v>
      </c>
      <c r="G39" s="30" t="e">
        <f t="shared" si="27"/>
        <v>#REF!</v>
      </c>
      <c r="H39" s="30" t="e">
        <f t="shared" si="27"/>
        <v>#REF!</v>
      </c>
      <c r="I39" s="30" t="e">
        <f t="shared" si="27"/>
        <v>#REF!</v>
      </c>
      <c r="J39" s="30" t="e">
        <f t="shared" si="27"/>
        <v>#REF!</v>
      </c>
      <c r="K39" s="30" t="e">
        <f t="shared" si="27"/>
        <v>#REF!</v>
      </c>
      <c r="L39" s="30" t="e">
        <f t="shared" si="27"/>
        <v>#REF!</v>
      </c>
      <c r="M39" s="30" t="e">
        <f t="shared" si="27"/>
        <v>#REF!</v>
      </c>
      <c r="N39" s="30" t="e">
        <f t="shared" si="27"/>
        <v>#REF!</v>
      </c>
      <c r="O39" s="30" t="e">
        <f t="shared" si="27"/>
        <v>#REF!</v>
      </c>
      <c r="P39" s="30" t="e">
        <f t="shared" si="27"/>
        <v>#REF!</v>
      </c>
      <c r="Q39" s="30" t="e">
        <f t="shared" si="27"/>
        <v>#REF!</v>
      </c>
      <c r="R39" s="30" t="e">
        <f t="shared" si="27"/>
        <v>#REF!</v>
      </c>
      <c r="S39" s="30" t="e">
        <f t="shared" si="27"/>
        <v>#REF!</v>
      </c>
      <c r="T39" s="30" t="e">
        <f t="shared" si="27"/>
        <v>#REF!</v>
      </c>
      <c r="U39" s="30" t="e">
        <f t="shared" si="27"/>
        <v>#REF!</v>
      </c>
      <c r="V39" s="30" t="e">
        <f t="shared" si="27"/>
        <v>#REF!</v>
      </c>
      <c r="W39" s="30" t="e">
        <f t="shared" si="27"/>
        <v>#REF!</v>
      </c>
      <c r="X39" s="30" t="e">
        <f t="shared" si="27"/>
        <v>#REF!</v>
      </c>
      <c r="Y39" s="30" t="e">
        <f t="shared" si="27"/>
        <v>#REF!</v>
      </c>
      <c r="Z39" s="30" t="e">
        <f t="shared" si="27"/>
        <v>#REF!</v>
      </c>
      <c r="AA39" s="30" t="e">
        <f t="shared" si="27"/>
        <v>#REF!</v>
      </c>
      <c r="AB39" s="30" t="e">
        <f t="shared" si="27"/>
        <v>#REF!</v>
      </c>
      <c r="AC39" s="30" t="e">
        <f t="shared" si="27"/>
        <v>#REF!</v>
      </c>
      <c r="AD39" s="30" t="e">
        <f t="shared" si="27"/>
        <v>#REF!</v>
      </c>
      <c r="AE39" s="30" t="e">
        <f t="shared" si="27"/>
        <v>#REF!</v>
      </c>
      <c r="AF39" s="30" t="e">
        <f t="shared" si="27"/>
        <v>#REF!</v>
      </c>
      <c r="AG39" s="30" t="e">
        <f t="shared" si="27"/>
        <v>#REF!</v>
      </c>
      <c r="AH39" s="30" t="e">
        <f t="shared" si="27"/>
        <v>#REF!</v>
      </c>
      <c r="AI39" s="30" t="e">
        <f t="shared" si="27"/>
        <v>#REF!</v>
      </c>
      <c r="AJ39" s="30" t="e">
        <f t="shared" si="27"/>
        <v>#REF!</v>
      </c>
      <c r="AK39" s="30" t="e">
        <f t="shared" si="27"/>
        <v>#REF!</v>
      </c>
      <c r="AL39" s="30" t="e">
        <f t="shared" si="27"/>
        <v>#REF!</v>
      </c>
      <c r="AM39" s="30" t="e">
        <f t="shared" si="27"/>
        <v>#REF!</v>
      </c>
      <c r="AN39" s="30" t="e">
        <f t="shared" si="27"/>
        <v>#REF!</v>
      </c>
      <c r="AO39" s="30" t="e">
        <f t="shared" si="27"/>
        <v>#REF!</v>
      </c>
      <c r="AP39" s="30" t="e">
        <f t="shared" si="27"/>
        <v>#REF!</v>
      </c>
      <c r="AQ39" s="30" t="e">
        <f t="shared" si="27"/>
        <v>#REF!</v>
      </c>
      <c r="AR39" s="30" t="e">
        <f t="shared" si="27"/>
        <v>#REF!</v>
      </c>
      <c r="AS39" s="30" t="e">
        <f t="shared" si="27"/>
        <v>#REF!</v>
      </c>
      <c r="AT39" s="30" t="e">
        <f t="shared" si="27"/>
        <v>#REF!</v>
      </c>
      <c r="AU39" s="30" t="e">
        <f t="shared" si="27"/>
        <v>#REF!</v>
      </c>
      <c r="AV39" s="30" t="e">
        <f t="shared" si="27"/>
        <v>#REF!</v>
      </c>
      <c r="AW39" s="30" t="e">
        <f t="shared" si="27"/>
        <v>#REF!</v>
      </c>
      <c r="AX39" s="30" t="e">
        <f t="shared" si="27"/>
        <v>#REF!</v>
      </c>
      <c r="AY39" s="30" t="e">
        <f t="shared" si="27"/>
        <v>#REF!</v>
      </c>
      <c r="AZ39" s="30" t="e">
        <f t="shared" si="27"/>
        <v>#REF!</v>
      </c>
      <c r="BA39" s="30" t="e">
        <f t="shared" si="27"/>
        <v>#REF!</v>
      </c>
    </row>
    <row r="40" spans="1:53" hidden="1">
      <c r="A40" s="16" t="s">
        <v>11</v>
      </c>
    </row>
    <row r="41" spans="1:53" hidden="1">
      <c r="A41" s="17" t="s">
        <v>12</v>
      </c>
    </row>
    <row r="42" spans="1:53" ht="12" customHeight="1"/>
    <row r="43" spans="1:53" ht="9.6" customHeight="1"/>
    <row r="44" spans="1:53" ht="11.45" customHeight="1">
      <c r="A44" s="4" t="s">
        <v>13</v>
      </c>
    </row>
    <row r="45" spans="1:53" ht="11.45" customHeight="1">
      <c r="A45" s="19" t="s">
        <v>14</v>
      </c>
    </row>
    <row r="46" spans="1:53" ht="11.45" customHeight="1">
      <c r="A46" s="19" t="s">
        <v>15</v>
      </c>
    </row>
    <row r="47" spans="1:53" ht="11.45" customHeight="1">
      <c r="A47" s="19" t="s">
        <v>16</v>
      </c>
    </row>
    <row r="48" spans="1:53" ht="11.45" customHeight="1">
      <c r="A48" s="20" t="s">
        <v>17</v>
      </c>
    </row>
    <row r="49" spans="1:1" ht="11.45" customHeight="1"/>
    <row r="50" spans="1:1">
      <c r="A50" s="21" t="s">
        <v>27</v>
      </c>
    </row>
    <row r="51" spans="1:1">
      <c r="A51" s="22" t="s">
        <v>162</v>
      </c>
    </row>
    <row r="52" spans="1:1">
      <c r="A52" s="23"/>
    </row>
    <row r="53" spans="1:1">
      <c r="A53" s="24" t="s">
        <v>18</v>
      </c>
    </row>
    <row r="54" spans="1:1" ht="48">
      <c r="A54" s="25" t="s">
        <v>29</v>
      </c>
    </row>
    <row r="56" spans="1:1">
      <c r="A56" s="21" t="s">
        <v>23</v>
      </c>
    </row>
    <row r="57" spans="1:1">
      <c r="A57" s="26" t="s">
        <v>296</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100</vt:i4>
      </vt:variant>
      <vt:variant>
        <vt:lpstr>Именованные диапазоны</vt:lpstr>
      </vt:variant>
      <vt:variant>
        <vt:i4>1</vt:i4>
      </vt:variant>
    </vt:vector>
  </HeadingPairs>
  <TitlesOfParts>
    <vt:vector size="101" baseType="lpstr">
      <vt:lpstr>C завтраками| Bed and breakfast</vt:lpstr>
      <vt:lpstr>RO 2025 | COMMISSION </vt:lpstr>
      <vt:lpstr>Отдыхай катай| COMIS</vt:lpstr>
      <vt:lpstr>Отдыхай катай|FIT15</vt:lpstr>
      <vt:lpstr>Отдыхай катай| FIT18</vt:lpstr>
      <vt:lpstr>Отдыхай катай| FIT18+25</vt:lpstr>
      <vt:lpstr>Отдыхай катай| FIT20</vt:lpstr>
      <vt:lpstr>Каникулы в горах 25  | COMM </vt:lpstr>
      <vt:lpstr>Каникулы в горах 25 | FIT15 </vt:lpstr>
      <vt:lpstr>Каникулы в горах 25 | FIT 18</vt:lpstr>
      <vt:lpstr>Каникулы в горах 25 | FIT 18+25</vt:lpstr>
      <vt:lpstr>Каникулы в горах 25 | FIT 20</vt:lpstr>
      <vt:lpstr>Авиа25%</vt:lpstr>
      <vt:lpstr>Авиа25%+25</vt:lpstr>
      <vt:lpstr>Наполни своё лето comiss </vt:lpstr>
      <vt:lpstr>Наполни своё лето  |FIT15</vt:lpstr>
      <vt:lpstr>Наполни своё лето  |FIT18 </vt:lpstr>
      <vt:lpstr>Наполни своё лето  |FIT18+25 </vt:lpstr>
      <vt:lpstr>Наполни своё лето |FIT20</vt:lpstr>
      <vt:lpstr>4=3 | COMISSION</vt:lpstr>
      <vt:lpstr>4=3 | FIT18</vt:lpstr>
      <vt:lpstr>4=3 | FIT18+25</vt:lpstr>
      <vt:lpstr>4=3 | FIT20</vt:lpstr>
      <vt:lpstr>Каникулы в горах  |FIT15</vt:lpstr>
      <vt:lpstr>Осенние каникулы | FIT18 </vt:lpstr>
      <vt:lpstr>4=3 | FIT15 </vt:lpstr>
      <vt:lpstr>Отель + Сочи Парк comiss</vt:lpstr>
      <vt:lpstr>Отель + Сочи Парк  |FIT15</vt:lpstr>
      <vt:lpstr>Отель + Сочи Парк  |FIT18</vt:lpstr>
      <vt:lpstr>Отель + Сочи Парк  |FIT18+25</vt:lpstr>
      <vt:lpstr>Отель + Сочи Парк |FIT20</vt:lpstr>
      <vt:lpstr>нетто 15</vt:lpstr>
      <vt:lpstr>нетто 20% </vt:lpstr>
      <vt:lpstr>нетто 18+25</vt:lpstr>
      <vt:lpstr>нетто 18</vt:lpstr>
      <vt:lpstr>нетто 20</vt:lpstr>
      <vt:lpstr>нетто 20 + 25руб.</vt:lpstr>
      <vt:lpstr>РБ ВВ 10(2022) | FIT15</vt:lpstr>
      <vt:lpstr>РБ ВВ 10(2022) | FIT20</vt:lpstr>
      <vt:lpstr>РБ ВВ 10(2022) | FIT20+25руб.</vt:lpstr>
      <vt:lpstr>РБ ВВ 10(2022) | COMMISSION</vt:lpstr>
      <vt:lpstr>РБ ВВ 15 | FIT15</vt:lpstr>
      <vt:lpstr>РБ ВВ 15 | FIT20</vt:lpstr>
      <vt:lpstr>РБ ВВ 15 | COMMISSION</vt:lpstr>
      <vt:lpstr>РБ ВВ 10(2023) | FIT20 +25руб.</vt:lpstr>
      <vt:lpstr>РБ ВВ 15(2022) | FIT15 </vt:lpstr>
      <vt:lpstr>РБ ВВ 15(2022) | FIT20 </vt:lpstr>
      <vt:lpstr>РБ ВВ 15(2022) | FIT20+25руб.</vt:lpstr>
      <vt:lpstr>РБ ВВ 15(2022) | COMMISSION</vt:lpstr>
      <vt:lpstr>RO 2022| FIT15</vt:lpstr>
      <vt:lpstr>RO 2022| FIT20</vt:lpstr>
      <vt:lpstr>Room only | FIT20+25руб.</vt:lpstr>
      <vt:lpstr>RO 2022| commission</vt:lpstr>
      <vt:lpstr>ЗЭГ Активный |FIT15</vt:lpstr>
      <vt:lpstr>ЗЭГ Активный |FIT20</vt:lpstr>
      <vt:lpstr>ЗЭГ Активный |COMMISSION</vt:lpstr>
      <vt:lpstr>ЗЭГ | FIT20+25руб.</vt:lpstr>
      <vt:lpstr>Осенние каникулы |FIT15</vt:lpstr>
      <vt:lpstr>Осенние каникулы |FIT20</vt:lpstr>
      <vt:lpstr>Осенние каникулы |COMMISSION</vt:lpstr>
      <vt:lpstr>Отдыхай и катай расчет</vt:lpstr>
      <vt:lpstr>Отдыхай катай|FIT18</vt:lpstr>
      <vt:lpstr>Отдыхай катай|commission</vt:lpstr>
      <vt:lpstr>РБ ВВ 15(2023) | FIT15 </vt:lpstr>
      <vt:lpstr>РБ ВВ 15(2023) | FIT18</vt:lpstr>
      <vt:lpstr>РБ ВВ 15(2023) | COMMISSION</vt:lpstr>
      <vt:lpstr>RO 2023 | FIT15</vt:lpstr>
      <vt:lpstr>RO 2023 | FIT18</vt:lpstr>
      <vt:lpstr>RO 2023 | COMMISSION</vt:lpstr>
      <vt:lpstr>ЯВК 2023 | COMMISSION</vt:lpstr>
      <vt:lpstr>ЯВК 2023 | FIT15</vt:lpstr>
      <vt:lpstr>ЯВК 2023 | FIT18</vt:lpstr>
      <vt:lpstr>ЗЭГ | FIT15</vt:lpstr>
      <vt:lpstr>ЗЭГ | FIT18</vt:lpstr>
      <vt:lpstr>ЗЭГ | COMMISSION</vt:lpstr>
      <vt:lpstr>RO 2025 | FIT15 </vt:lpstr>
      <vt:lpstr>RO 2025 | FIT20 </vt:lpstr>
      <vt:lpstr>RO 2025 | FIT18 +25</vt:lpstr>
      <vt:lpstr>RO 2025 | FIT18 </vt:lpstr>
      <vt:lpstr>Наполни лето | FIT15</vt:lpstr>
      <vt:lpstr>Наполни лето | FIT18</vt:lpstr>
      <vt:lpstr>Наполни лето | COMMISSION</vt:lpstr>
      <vt:lpstr>РБ ВВ 10(2025) | FIT15)</vt:lpstr>
      <vt:lpstr>РБ ВВ 10(2025) | FIT20</vt:lpstr>
      <vt:lpstr>РБ ВВ 10(2025) | FIT18+25</vt:lpstr>
      <vt:lpstr>РБ ВВ 10(2025) | FIT18</vt:lpstr>
      <vt:lpstr>Семейный тариф | COMMISSION </vt:lpstr>
      <vt:lpstr>Семейный тариф | FIT18+25 </vt:lpstr>
      <vt:lpstr>Семейный тариф | FIT18 </vt:lpstr>
      <vt:lpstr>Семейный тариф | FIT20 </vt:lpstr>
      <vt:lpstr>Семейный тариф | FIT15</vt:lpstr>
      <vt:lpstr>Отдыхай и катай | FIT15</vt:lpstr>
      <vt:lpstr>Отдыхай и Катай | FIT20</vt:lpstr>
      <vt:lpstr>Отдыхай и Катай | FIT18+25</vt:lpstr>
      <vt:lpstr>Отдыхай и Катай | FIT18</vt:lpstr>
      <vt:lpstr>Отдыхай и Катай | COMMISSION </vt:lpstr>
      <vt:lpstr>РБ ВВ 15(2024) | FIT20+35</vt:lpstr>
      <vt:lpstr>РБ ВВ 15(2024) | FIT18+25</vt:lpstr>
      <vt:lpstr>РБ ВВ 15(2024) | FIT18</vt:lpstr>
      <vt:lpstr>РБ ВВ 15(2024)|COMISS</vt:lpstr>
      <vt:lpstr>'RO 2025 | COMMISSION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Шумик Марина Александровна</dc:creator>
  <cp:lastModifiedBy>vmikhalkina</cp:lastModifiedBy>
  <cp:lastPrinted>2020-01-09T08:31:00Z</cp:lastPrinted>
  <dcterms:created xsi:type="dcterms:W3CDTF">2018-05-31T12:00:00Z</dcterms:created>
  <dcterms:modified xsi:type="dcterms:W3CDTF">2025-12-17T09:07:43Z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8245D6DC6D664ED78BA8B66CC57867A6_13</vt:lpwstr>
  </property>
  <property fmtid="{D5CDD505-2E9C-101B-9397-08002B2CF9AE}" pid="3" name="KSOProductBuildVer">
    <vt:lpwstr>1049-12.2.0.23155</vt:lpwstr>
  </property>
</Properties>
</file>